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928A5E47-44EE-4261-9FAA-10EA2CC0DC54}"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Z66" i="34"/>
  <c r="AF66" i="34" s="1"/>
  <c r="Y66" i="34"/>
  <c r="AE66" i="34" s="1"/>
  <c r="X66" i="34"/>
  <c r="V66" i="34"/>
  <c r="AH66" i="34" s="1"/>
  <c r="U66" i="34"/>
  <c r="AG66" i="34" s="1"/>
  <c r="T66" i="34"/>
  <c r="S66" i="34"/>
  <c r="R66" i="34"/>
  <c r="P66" i="34"/>
  <c r="O66" i="34"/>
  <c r="N66" i="34"/>
  <c r="M66" i="34"/>
  <c r="L66" i="34"/>
  <c r="Q66" i="34" s="1"/>
  <c r="AU65" i="34"/>
  <c r="AT65" i="34"/>
  <c r="AR65" i="34"/>
  <c r="AQ65" i="34"/>
  <c r="AO65" i="34"/>
  <c r="AN65" i="34"/>
  <c r="AL65" i="34"/>
  <c r="AK65" i="34"/>
  <c r="AH65" i="34"/>
  <c r="AB65" i="34"/>
  <c r="AA65" i="34"/>
  <c r="Z65" i="34"/>
  <c r="Y65" i="34"/>
  <c r="X65" i="34"/>
  <c r="V65" i="34"/>
  <c r="U65" i="34"/>
  <c r="AG65" i="34" s="1"/>
  <c r="T65" i="34"/>
  <c r="AF65" i="34" s="1"/>
  <c r="S65" i="34"/>
  <c r="AE65" i="34" s="1"/>
  <c r="R65" i="34"/>
  <c r="P65" i="34"/>
  <c r="O65" i="34"/>
  <c r="N65" i="34"/>
  <c r="M65" i="34"/>
  <c r="L65" i="34"/>
  <c r="Q65" i="34" s="1"/>
  <c r="AW64" i="34"/>
  <c r="AU64" i="34"/>
  <c r="AT64" i="34"/>
  <c r="AR64" i="34"/>
  <c r="AQ64" i="34"/>
  <c r="AO64" i="34"/>
  <c r="AN64" i="34"/>
  <c r="AL64" i="34"/>
  <c r="AK64" i="34"/>
  <c r="AH64" i="34"/>
  <c r="AF64" i="34"/>
  <c r="AB64" i="34"/>
  <c r="AA64" i="34"/>
  <c r="AG64" i="34" s="1"/>
  <c r="Z64" i="34"/>
  <c r="Y64" i="34"/>
  <c r="X64" i="34"/>
  <c r="AC64" i="34" s="1"/>
  <c r="V64" i="34"/>
  <c r="U64" i="34"/>
  <c r="T64" i="34"/>
  <c r="S64" i="34"/>
  <c r="AE64" i="34" s="1"/>
  <c r="R64" i="34"/>
  <c r="AD64" i="34" s="1"/>
  <c r="P64" i="34"/>
  <c r="O64" i="34"/>
  <c r="N64" i="34"/>
  <c r="M64" i="34"/>
  <c r="L64" i="34"/>
  <c r="Q64" i="34" s="1"/>
  <c r="AW63" i="34"/>
  <c r="AU63" i="34"/>
  <c r="AT63" i="34"/>
  <c r="AR63" i="34"/>
  <c r="AQ63" i="34"/>
  <c r="AO63" i="34"/>
  <c r="AN63" i="34"/>
  <c r="AL63" i="34"/>
  <c r="AK63" i="34"/>
  <c r="AB63" i="34"/>
  <c r="AH63" i="34" s="1"/>
  <c r="AA63" i="34"/>
  <c r="AG63" i="34" s="1"/>
  <c r="Z63" i="34"/>
  <c r="Y63" i="34"/>
  <c r="AE63" i="34" s="1"/>
  <c r="X63" i="34"/>
  <c r="AX63" i="34" s="1"/>
  <c r="V63" i="34"/>
  <c r="U63" i="34"/>
  <c r="T63" i="34"/>
  <c r="AF63" i="34" s="1"/>
  <c r="S63" i="34"/>
  <c r="R63" i="34"/>
  <c r="P63" i="34"/>
  <c r="Q63" i="34" s="1"/>
  <c r="O63" i="34"/>
  <c r="N63" i="34"/>
  <c r="M63" i="34"/>
  <c r="L63" i="34"/>
  <c r="AU62" i="34"/>
  <c r="AT62" i="34"/>
  <c r="AR62" i="34"/>
  <c r="AQ62" i="34"/>
  <c r="AO62" i="34"/>
  <c r="AN62" i="34"/>
  <c r="AL62" i="34"/>
  <c r="AK62" i="34"/>
  <c r="AB62" i="34"/>
  <c r="AH62" i="34" s="1"/>
  <c r="AA62" i="34"/>
  <c r="AG62" i="34" s="1"/>
  <c r="Z62" i="34"/>
  <c r="AF62" i="34" s="1"/>
  <c r="Y62" i="34"/>
  <c r="AE62" i="34" s="1"/>
  <c r="X62" i="34"/>
  <c r="V62" i="34"/>
  <c r="U62" i="34"/>
  <c r="T62" i="34"/>
  <c r="S62" i="34"/>
  <c r="R62" i="34"/>
  <c r="P62" i="34"/>
  <c r="O62" i="34"/>
  <c r="N62" i="34"/>
  <c r="M62" i="34"/>
  <c r="L62" i="34"/>
  <c r="AU61" i="34"/>
  <c r="AT61" i="34"/>
  <c r="AR61" i="34"/>
  <c r="AQ61" i="34"/>
  <c r="AO61" i="34"/>
  <c r="AN61" i="34"/>
  <c r="AL61" i="34"/>
  <c r="AK61" i="34"/>
  <c r="AB61" i="34"/>
  <c r="AH61" i="34" s="1"/>
  <c r="AA61" i="34"/>
  <c r="AG61" i="34" s="1"/>
  <c r="Z61" i="34"/>
  <c r="AF61" i="34" s="1"/>
  <c r="Y61" i="34"/>
  <c r="AE61" i="34" s="1"/>
  <c r="X61" i="34"/>
  <c r="V61" i="34"/>
  <c r="U61" i="34"/>
  <c r="T61" i="34"/>
  <c r="S61" i="34"/>
  <c r="R61" i="34"/>
  <c r="W61" i="34" s="1"/>
  <c r="P61" i="34"/>
  <c r="O61" i="34"/>
  <c r="N61" i="34"/>
  <c r="M61" i="34"/>
  <c r="L61" i="34"/>
  <c r="AU60" i="34"/>
  <c r="AT60" i="34"/>
  <c r="AR60" i="34"/>
  <c r="AQ60" i="34"/>
  <c r="AO60" i="34"/>
  <c r="AN60" i="34"/>
  <c r="AL60" i="34"/>
  <c r="AK60" i="34"/>
  <c r="AB60" i="34"/>
  <c r="AA60" i="34"/>
  <c r="Z60" i="34"/>
  <c r="AF60" i="34" s="1"/>
  <c r="Y60" i="34"/>
  <c r="AE60" i="34" s="1"/>
  <c r="X60" i="34"/>
  <c r="V60" i="34"/>
  <c r="AH60" i="34" s="1"/>
  <c r="U60" i="34"/>
  <c r="AG60" i="34" s="1"/>
  <c r="T60" i="34"/>
  <c r="S60" i="34"/>
  <c r="R60" i="34"/>
  <c r="P60" i="34"/>
  <c r="O60" i="34"/>
  <c r="N60" i="34"/>
  <c r="M60" i="34"/>
  <c r="L60" i="34"/>
  <c r="AU59" i="34"/>
  <c r="AT59" i="34"/>
  <c r="AR59" i="34"/>
  <c r="AQ59" i="34"/>
  <c r="AO59" i="34"/>
  <c r="AN59" i="34"/>
  <c r="AL59" i="34"/>
  <c r="AK59" i="34"/>
  <c r="AH59" i="34"/>
  <c r="AB59" i="34"/>
  <c r="AA59" i="34"/>
  <c r="Z59" i="34"/>
  <c r="Y59" i="34"/>
  <c r="X59" i="34"/>
  <c r="V59" i="34"/>
  <c r="U59" i="34"/>
  <c r="AG59" i="34" s="1"/>
  <c r="T59" i="34"/>
  <c r="AF59" i="34" s="1"/>
  <c r="S59" i="34"/>
  <c r="AE59" i="34" s="1"/>
  <c r="R59" i="34"/>
  <c r="W59" i="34" s="1"/>
  <c r="P59" i="34"/>
  <c r="O59" i="34"/>
  <c r="N59" i="34"/>
  <c r="M59" i="34"/>
  <c r="L59" i="34"/>
  <c r="Q59" i="34" s="1"/>
  <c r="AB58" i="34"/>
  <c r="AA58" i="34"/>
  <c r="Z58" i="34"/>
  <c r="Y58" i="34"/>
  <c r="X58" i="34"/>
  <c r="V58" i="34"/>
  <c r="AH58" i="34" s="1"/>
  <c r="U58" i="34"/>
  <c r="AG58" i="34" s="1"/>
  <c r="T58" i="34"/>
  <c r="AF58" i="34" s="1"/>
  <c r="S58" i="34"/>
  <c r="AE58" i="34" s="1"/>
  <c r="R58" i="34"/>
  <c r="P58" i="34"/>
  <c r="O58" i="34"/>
  <c r="N58" i="34"/>
  <c r="M58" i="34"/>
  <c r="L58" i="34"/>
  <c r="Q58" i="34" s="1"/>
  <c r="AB57" i="34"/>
  <c r="AA57" i="34"/>
  <c r="Z57" i="34"/>
  <c r="Y57" i="34"/>
  <c r="X57" i="34"/>
  <c r="V57" i="34"/>
  <c r="AH57" i="34" s="1"/>
  <c r="U57" i="34"/>
  <c r="AG57" i="34" s="1"/>
  <c r="T57" i="34"/>
  <c r="AF57" i="34" s="1"/>
  <c r="S57" i="34"/>
  <c r="AE57" i="34" s="1"/>
  <c r="R57" i="34"/>
  <c r="W57" i="34" s="1"/>
  <c r="P57" i="34"/>
  <c r="O57" i="34"/>
  <c r="N57" i="34"/>
  <c r="M57" i="34"/>
  <c r="L57" i="34"/>
  <c r="Q57" i="34" s="1"/>
  <c r="AI56" i="34"/>
  <c r="AH56" i="34"/>
  <c r="AG56" i="34"/>
  <c r="AF56" i="34"/>
  <c r="AE56" i="34"/>
  <c r="AD56" i="34"/>
  <c r="AU55" i="34"/>
  <c r="AT55" i="34"/>
  <c r="AR55" i="34"/>
  <c r="AQ55" i="34"/>
  <c r="AO55" i="34"/>
  <c r="AN55" i="34"/>
  <c r="AL55" i="34"/>
  <c r="AK55" i="34"/>
  <c r="AF55" i="34"/>
  <c r="AB55" i="34"/>
  <c r="AH55" i="34" s="1"/>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C54" i="34"/>
  <c r="AB54" i="34"/>
  <c r="AA54" i="34"/>
  <c r="Z54" i="34"/>
  <c r="Y54" i="34"/>
  <c r="X54" i="34"/>
  <c r="V54" i="34"/>
  <c r="AH54" i="34" s="1"/>
  <c r="U54" i="34"/>
  <c r="AG54" i="34" s="1"/>
  <c r="T54" i="34"/>
  <c r="AF54" i="34" s="1"/>
  <c r="S54" i="34"/>
  <c r="AE54" i="34" s="1"/>
  <c r="R54" i="34"/>
  <c r="AD54" i="34" s="1"/>
  <c r="Q54" i="34"/>
  <c r="P54" i="34"/>
  <c r="O54" i="34"/>
  <c r="N54" i="34"/>
  <c r="M54" i="34"/>
  <c r="L54" i="34"/>
  <c r="AX53" i="34"/>
  <c r="AU53" i="34"/>
  <c r="AT53" i="34"/>
  <c r="AR53" i="34"/>
  <c r="AQ53" i="34"/>
  <c r="AW53" i="34" s="1"/>
  <c r="AO53" i="34"/>
  <c r="AN53" i="34"/>
  <c r="AL53" i="34"/>
  <c r="AK53" i="34"/>
  <c r="AC53" i="34"/>
  <c r="AB53" i="34"/>
  <c r="AH53" i="34" s="1"/>
  <c r="AA53" i="34"/>
  <c r="Z53" i="34"/>
  <c r="Y53" i="34"/>
  <c r="X53" i="34"/>
  <c r="V53" i="34"/>
  <c r="U53" i="34"/>
  <c r="AG53" i="34" s="1"/>
  <c r="T53" i="34"/>
  <c r="AF53" i="34" s="1"/>
  <c r="S53" i="34"/>
  <c r="AE53" i="34" s="1"/>
  <c r="R53" i="34"/>
  <c r="Q53" i="34"/>
  <c r="P53" i="34"/>
  <c r="O53" i="34"/>
  <c r="N53" i="34"/>
  <c r="M53" i="34"/>
  <c r="L53" i="34"/>
  <c r="AC52" i="34"/>
  <c r="AB52" i="34"/>
  <c r="AH52" i="34" s="1"/>
  <c r="AA52" i="34"/>
  <c r="Z52" i="34"/>
  <c r="Y52" i="34"/>
  <c r="X52" i="34"/>
  <c r="V52" i="34"/>
  <c r="U52" i="34"/>
  <c r="AG52" i="34" s="1"/>
  <c r="T52" i="34"/>
  <c r="AF52" i="34" s="1"/>
  <c r="S52" i="34"/>
  <c r="AE52" i="34" s="1"/>
  <c r="R52" i="34"/>
  <c r="Q52" i="34"/>
  <c r="P52" i="34"/>
  <c r="O52" i="34"/>
  <c r="N52" i="34"/>
  <c r="M52" i="34"/>
  <c r="L52" i="34"/>
  <c r="AG51" i="34"/>
  <c r="AE51" i="34"/>
  <c r="AC51" i="34"/>
  <c r="AB51" i="34"/>
  <c r="AH51" i="34" s="1"/>
  <c r="AA51" i="34"/>
  <c r="Z51" i="34"/>
  <c r="Y51" i="34"/>
  <c r="X51" i="34"/>
  <c r="V51" i="34"/>
  <c r="U51" i="34"/>
  <c r="T51" i="34"/>
  <c r="AF51" i="34" s="1"/>
  <c r="S51" i="34"/>
  <c r="R51" i="34"/>
  <c r="W51" i="34" s="1"/>
  <c r="Q51" i="34"/>
  <c r="P51" i="34"/>
  <c r="O51" i="34"/>
  <c r="N51" i="34"/>
  <c r="M51" i="34"/>
  <c r="L51" i="34"/>
  <c r="AC50" i="34"/>
  <c r="AB50" i="34"/>
  <c r="AH50" i="34" s="1"/>
  <c r="AA50" i="34"/>
  <c r="Z50" i="34"/>
  <c r="Y50" i="34"/>
  <c r="X50" i="34"/>
  <c r="V50" i="34"/>
  <c r="U50" i="34"/>
  <c r="AG50" i="34" s="1"/>
  <c r="T50" i="34"/>
  <c r="AF50" i="34" s="1"/>
  <c r="S50" i="34"/>
  <c r="AE50" i="34" s="1"/>
  <c r="R50" i="34"/>
  <c r="Q50" i="34"/>
  <c r="P50" i="34"/>
  <c r="O50" i="34"/>
  <c r="N50" i="34"/>
  <c r="M50" i="34"/>
  <c r="L50" i="34"/>
  <c r="AG49" i="34"/>
  <c r="AE49" i="34"/>
  <c r="AC49" i="34"/>
  <c r="AB49" i="34"/>
  <c r="AH49" i="34" s="1"/>
  <c r="AA49" i="34"/>
  <c r="Z49" i="34"/>
  <c r="Y49" i="34"/>
  <c r="X49" i="34"/>
  <c r="V49" i="34"/>
  <c r="U49" i="34"/>
  <c r="T49" i="34"/>
  <c r="AF49" i="34" s="1"/>
  <c r="S49" i="34"/>
  <c r="R49" i="34"/>
  <c r="Q49" i="34"/>
  <c r="P49" i="34"/>
  <c r="O49" i="34"/>
  <c r="N49" i="34"/>
  <c r="M49" i="34"/>
  <c r="L49" i="34"/>
  <c r="AC48" i="34"/>
  <c r="AB48" i="34"/>
  <c r="AH48" i="34" s="1"/>
  <c r="AA48" i="34"/>
  <c r="Z48" i="34"/>
  <c r="Y48" i="34"/>
  <c r="X48" i="34"/>
  <c r="V48" i="34"/>
  <c r="U48" i="34"/>
  <c r="AG48" i="34" s="1"/>
  <c r="T48" i="34"/>
  <c r="AF48" i="34" s="1"/>
  <c r="S48" i="34"/>
  <c r="AE48" i="34" s="1"/>
  <c r="R48" i="34"/>
  <c r="Q48" i="34"/>
  <c r="P48" i="34"/>
  <c r="O48" i="34"/>
  <c r="N48" i="34"/>
  <c r="M48" i="34"/>
  <c r="L48" i="34"/>
  <c r="AC47" i="34"/>
  <c r="AB47" i="34"/>
  <c r="AH47" i="34" s="1"/>
  <c r="AA47" i="34"/>
  <c r="Z47" i="34"/>
  <c r="Y47" i="34"/>
  <c r="X47" i="34"/>
  <c r="V47" i="34"/>
  <c r="U47" i="34"/>
  <c r="AG47" i="34" s="1"/>
  <c r="T47" i="34"/>
  <c r="AF47" i="34" s="1"/>
  <c r="S47" i="34"/>
  <c r="AE47" i="34" s="1"/>
  <c r="R47" i="34"/>
  <c r="Q47" i="34"/>
  <c r="P47" i="34"/>
  <c r="O47" i="34"/>
  <c r="N47" i="34"/>
  <c r="M47" i="34"/>
  <c r="L47" i="34"/>
  <c r="AE46" i="34"/>
  <c r="AC46" i="34"/>
  <c r="AB46" i="34"/>
  <c r="AH46" i="34" s="1"/>
  <c r="AA46" i="34"/>
  <c r="Z46" i="34"/>
  <c r="Y46" i="34"/>
  <c r="X46" i="34"/>
  <c r="V46" i="34"/>
  <c r="U46" i="34"/>
  <c r="AG46" i="34" s="1"/>
  <c r="T46" i="34"/>
  <c r="AF46" i="34" s="1"/>
  <c r="S46" i="34"/>
  <c r="R46" i="34"/>
  <c r="Q46" i="34"/>
  <c r="P46" i="34"/>
  <c r="O46" i="34"/>
  <c r="N46" i="34"/>
  <c r="M46" i="34"/>
  <c r="L46" i="34"/>
  <c r="AE45" i="34"/>
  <c r="AC45" i="34"/>
  <c r="AB45" i="34"/>
  <c r="AH45" i="34" s="1"/>
  <c r="AA45" i="34"/>
  <c r="Z45" i="34"/>
  <c r="Y45" i="34"/>
  <c r="X45" i="34"/>
  <c r="V45" i="34"/>
  <c r="U45" i="34"/>
  <c r="AG45" i="34" s="1"/>
  <c r="T45" i="34"/>
  <c r="AF45" i="34" s="1"/>
  <c r="S45" i="34"/>
  <c r="R45" i="34"/>
  <c r="Q45" i="34"/>
  <c r="P45" i="34"/>
  <c r="O45" i="34"/>
  <c r="N45" i="34"/>
  <c r="M45" i="34"/>
  <c r="L45" i="34"/>
  <c r="AG44" i="34"/>
  <c r="AC44" i="34"/>
  <c r="AB44" i="34"/>
  <c r="AH44" i="34" s="1"/>
  <c r="AA44" i="34"/>
  <c r="Z44" i="34"/>
  <c r="Y44" i="34"/>
  <c r="X44" i="34"/>
  <c r="V44" i="34"/>
  <c r="U44" i="34"/>
  <c r="T44" i="34"/>
  <c r="AF44" i="34" s="1"/>
  <c r="S44" i="34"/>
  <c r="AE44" i="34" s="1"/>
  <c r="R44" i="34"/>
  <c r="Q44" i="34"/>
  <c r="P44" i="34"/>
  <c r="O44" i="34"/>
  <c r="N44" i="34"/>
  <c r="M44" i="34"/>
  <c r="L44" i="34"/>
  <c r="AI43" i="34"/>
  <c r="AH43" i="34"/>
  <c r="AG43" i="34"/>
  <c r="AF43" i="34"/>
  <c r="AE43" i="34"/>
  <c r="AD43" i="34"/>
  <c r="AX42" i="34"/>
  <c r="AW42" i="34"/>
  <c r="AU42" i="34"/>
  <c r="AT42" i="34"/>
  <c r="AR42" i="34"/>
  <c r="AQ42" i="34"/>
  <c r="AO42" i="34"/>
  <c r="AN42" i="34"/>
  <c r="AL42" i="34"/>
  <c r="AK42" i="34"/>
  <c r="AB42" i="34"/>
  <c r="AA42" i="34"/>
  <c r="Z42" i="34"/>
  <c r="Y42" i="34"/>
  <c r="AE42" i="34" s="1"/>
  <c r="X42" i="34"/>
  <c r="AD42" i="34" s="1"/>
  <c r="W42" i="34"/>
  <c r="V42" i="34"/>
  <c r="AH42" i="34" s="1"/>
  <c r="U42" i="34"/>
  <c r="AG42" i="34" s="1"/>
  <c r="T42" i="34"/>
  <c r="AF42" i="34" s="1"/>
  <c r="S42" i="34"/>
  <c r="R42" i="34"/>
  <c r="P42" i="34"/>
  <c r="O42" i="34"/>
  <c r="N42" i="34"/>
  <c r="M42" i="34"/>
  <c r="L42" i="34"/>
  <c r="AX41" i="34"/>
  <c r="AU41" i="34"/>
  <c r="AT41" i="34"/>
  <c r="AW41" i="34" s="1"/>
  <c r="AR41" i="34"/>
  <c r="AQ41" i="34"/>
  <c r="AO41" i="34"/>
  <c r="AN41" i="34"/>
  <c r="AL41" i="34"/>
  <c r="AK41" i="34"/>
  <c r="AC41" i="34"/>
  <c r="AB41" i="34"/>
  <c r="AA41" i="34"/>
  <c r="Z41" i="34"/>
  <c r="Y41" i="34"/>
  <c r="X41" i="34"/>
  <c r="V41" i="34"/>
  <c r="AH41" i="34" s="1"/>
  <c r="U41" i="34"/>
  <c r="T41" i="34"/>
  <c r="AF41" i="34" s="1"/>
  <c r="S41" i="34"/>
  <c r="AE41" i="34" s="1"/>
  <c r="R41" i="34"/>
  <c r="AD41" i="34" s="1"/>
  <c r="Q41" i="34"/>
  <c r="P41" i="34"/>
  <c r="O41" i="34"/>
  <c r="N41" i="34"/>
  <c r="M41" i="34"/>
  <c r="L41" i="34"/>
  <c r="AX40" i="34"/>
  <c r="AU40" i="34"/>
  <c r="AT40" i="34"/>
  <c r="AR40" i="34"/>
  <c r="AQ40" i="34"/>
  <c r="AW40" i="34" s="1"/>
  <c r="AO40" i="34"/>
  <c r="AN40" i="34"/>
  <c r="AL40" i="34"/>
  <c r="AK40" i="34"/>
  <c r="AC40" i="34"/>
  <c r="AB40" i="34"/>
  <c r="AH40" i="34" s="1"/>
  <c r="AA40" i="34"/>
  <c r="Z40" i="34"/>
  <c r="Y40" i="34"/>
  <c r="X40" i="34"/>
  <c r="V40" i="34"/>
  <c r="U40" i="34"/>
  <c r="AG40" i="34" s="1"/>
  <c r="T40" i="34"/>
  <c r="AF40" i="34" s="1"/>
  <c r="S40" i="34"/>
  <c r="AE40" i="34" s="1"/>
  <c r="R40" i="34"/>
  <c r="Q40" i="34"/>
  <c r="P40" i="34"/>
  <c r="O40" i="34"/>
  <c r="N40" i="34"/>
  <c r="M40" i="34"/>
  <c r="L40" i="34"/>
  <c r="AU39" i="34"/>
  <c r="AT39" i="34"/>
  <c r="AR39" i="34"/>
  <c r="AQ39" i="34"/>
  <c r="AO39" i="34"/>
  <c r="AN39" i="34"/>
  <c r="AW39" i="34" s="1"/>
  <c r="AL39" i="34"/>
  <c r="AK39" i="34"/>
  <c r="AC39" i="34"/>
  <c r="AB39" i="34"/>
  <c r="AH39" i="34" s="1"/>
  <c r="AA39" i="34"/>
  <c r="AG39" i="34" s="1"/>
  <c r="Z39" i="34"/>
  <c r="AF39" i="34" s="1"/>
  <c r="Y39" i="34"/>
  <c r="X39" i="34"/>
  <c r="AX39" i="34" s="1"/>
  <c r="V39" i="34"/>
  <c r="U39" i="34"/>
  <c r="T39" i="34"/>
  <c r="S39" i="34"/>
  <c r="AE39" i="34" s="1"/>
  <c r="R39" i="34"/>
  <c r="W39" i="34" s="1"/>
  <c r="Q39" i="34"/>
  <c r="P39" i="34"/>
  <c r="O39" i="34"/>
  <c r="N39" i="34"/>
  <c r="M39" i="34"/>
  <c r="L39" i="34"/>
  <c r="AU38" i="34"/>
  <c r="AT38" i="34"/>
  <c r="AR38" i="34"/>
  <c r="AQ38" i="34"/>
  <c r="AO38" i="34"/>
  <c r="AN38" i="34"/>
  <c r="AL38" i="34"/>
  <c r="AK38" i="34"/>
  <c r="AC38" i="34"/>
  <c r="AI38" i="34" s="1"/>
  <c r="AB38" i="34"/>
  <c r="AH38" i="34" s="1"/>
  <c r="AA38" i="34"/>
  <c r="AG38" i="34" s="1"/>
  <c r="Z38" i="34"/>
  <c r="AF38" i="34" s="1"/>
  <c r="Y38" i="34"/>
  <c r="AE38" i="34" s="1"/>
  <c r="X38" i="34"/>
  <c r="AX38" i="34" s="1"/>
  <c r="W38" i="34"/>
  <c r="V38" i="34"/>
  <c r="U38" i="34"/>
  <c r="T38" i="34"/>
  <c r="S38" i="34"/>
  <c r="R38" i="34"/>
  <c r="Q38" i="34"/>
  <c r="P38" i="34"/>
  <c r="O38" i="34"/>
  <c r="N38" i="34"/>
  <c r="M38" i="34"/>
  <c r="L38" i="34"/>
  <c r="AU37" i="34"/>
  <c r="AT37" i="34"/>
  <c r="AR37" i="34"/>
  <c r="AQ37" i="34"/>
  <c r="AO37" i="34"/>
  <c r="AN37" i="34"/>
  <c r="AL37" i="34"/>
  <c r="AK37" i="34"/>
  <c r="AF37" i="34"/>
  <c r="AB37" i="34"/>
  <c r="AA37" i="34"/>
  <c r="AG37" i="34" s="1"/>
  <c r="Y37" i="34"/>
  <c r="AE37" i="34" s="1"/>
  <c r="X37" i="34"/>
  <c r="V37" i="34"/>
  <c r="AH37" i="34" s="1"/>
  <c r="U37" i="34"/>
  <c r="W37" i="34" s="1"/>
  <c r="S37" i="34"/>
  <c r="R37" i="34"/>
  <c r="P37" i="34"/>
  <c r="O37" i="34"/>
  <c r="M37" i="34"/>
  <c r="L37" i="34"/>
  <c r="Q37" i="34" s="1"/>
  <c r="AW36" i="34"/>
  <c r="AU36" i="34"/>
  <c r="AT36" i="34"/>
  <c r="AX36" i="34" s="1"/>
  <c r="AR36" i="34"/>
  <c r="AQ36" i="34"/>
  <c r="AO36" i="34"/>
  <c r="AN36" i="34"/>
  <c r="AL36" i="34"/>
  <c r="AK36" i="34"/>
  <c r="AH36" i="34"/>
  <c r="AF36" i="34"/>
  <c r="AC36" i="34"/>
  <c r="AB36" i="34"/>
  <c r="AA36" i="34"/>
  <c r="Z36" i="34"/>
  <c r="Y36" i="34"/>
  <c r="X36" i="34"/>
  <c r="V36" i="34"/>
  <c r="U36" i="34"/>
  <c r="AG36" i="34" s="1"/>
  <c r="T36" i="34"/>
  <c r="S36" i="34"/>
  <c r="AE36" i="34" s="1"/>
  <c r="R36" i="34"/>
  <c r="AD36" i="34" s="1"/>
  <c r="Q36" i="34"/>
  <c r="P36" i="34"/>
  <c r="O36" i="34"/>
  <c r="N36" i="34"/>
  <c r="M36" i="34"/>
  <c r="L36" i="34"/>
  <c r="AW35" i="34"/>
  <c r="AU35" i="34"/>
  <c r="AT35" i="34"/>
  <c r="AR35" i="34"/>
  <c r="AQ35" i="34"/>
  <c r="AO35" i="34"/>
  <c r="AN35" i="34"/>
  <c r="AX35" i="34" s="1"/>
  <c r="AL35" i="34"/>
  <c r="AK35" i="34"/>
  <c r="AB35" i="34"/>
  <c r="AH35" i="34" s="1"/>
  <c r="AA35" i="34"/>
  <c r="AG35" i="34" s="1"/>
  <c r="Z35" i="34"/>
  <c r="Y35" i="34"/>
  <c r="X35" i="34"/>
  <c r="V35" i="34"/>
  <c r="U35" i="34"/>
  <c r="T35" i="34"/>
  <c r="AF35" i="34" s="1"/>
  <c r="S35" i="34"/>
  <c r="AE35" i="34" s="1"/>
  <c r="R35" i="34"/>
  <c r="P35" i="34"/>
  <c r="O35" i="34"/>
  <c r="Q35" i="34" s="1"/>
  <c r="N35" i="34"/>
  <c r="M35" i="34"/>
  <c r="L35" i="34"/>
  <c r="AU34" i="34"/>
  <c r="AT34" i="34"/>
  <c r="AR34" i="34"/>
  <c r="AQ34" i="34"/>
  <c r="AO34" i="34"/>
  <c r="AN34" i="34"/>
  <c r="AL34" i="34"/>
  <c r="AK34" i="34"/>
  <c r="AB34" i="34"/>
  <c r="AH34" i="34" s="1"/>
  <c r="AA34" i="34"/>
  <c r="AG34" i="34" s="1"/>
  <c r="Z34" i="34"/>
  <c r="AF34" i="34" s="1"/>
  <c r="Y34" i="34"/>
  <c r="AE34" i="34" s="1"/>
  <c r="X34" i="34"/>
  <c r="V34" i="34"/>
  <c r="U34" i="34"/>
  <c r="T34" i="34"/>
  <c r="S34" i="34"/>
  <c r="R34" i="34"/>
  <c r="P34" i="34"/>
  <c r="O34" i="34"/>
  <c r="N34" i="34"/>
  <c r="M34" i="34"/>
  <c r="L34" i="34"/>
  <c r="AU33" i="34"/>
  <c r="AT33" i="34"/>
  <c r="AR33" i="34"/>
  <c r="AQ33" i="34"/>
  <c r="AO33" i="34"/>
  <c r="AN33" i="34"/>
  <c r="AL33" i="34"/>
  <c r="AK33" i="34"/>
  <c r="AB33" i="34"/>
  <c r="AH33" i="34" s="1"/>
  <c r="AA33" i="34"/>
  <c r="AG33" i="34" s="1"/>
  <c r="Z33" i="34"/>
  <c r="AF33" i="34" s="1"/>
  <c r="Y33" i="34"/>
  <c r="AE33" i="34" s="1"/>
  <c r="X33" i="34"/>
  <c r="W33" i="34"/>
  <c r="V33" i="34"/>
  <c r="U33" i="34"/>
  <c r="T33" i="34"/>
  <c r="S33" i="34"/>
  <c r="R33" i="34"/>
  <c r="P33" i="34"/>
  <c r="O33" i="34"/>
  <c r="N33" i="34"/>
  <c r="M33" i="34"/>
  <c r="L33" i="34"/>
  <c r="AU32" i="34"/>
  <c r="AT32" i="34"/>
  <c r="AR32" i="34"/>
  <c r="AQ32" i="34"/>
  <c r="AO32" i="34"/>
  <c r="AN32" i="34"/>
  <c r="AL32" i="34"/>
  <c r="AK32" i="34"/>
  <c r="AB32" i="34"/>
  <c r="AA32" i="34"/>
  <c r="Z32" i="34"/>
  <c r="AF32" i="34" s="1"/>
  <c r="Y32" i="34"/>
  <c r="AE32" i="34" s="1"/>
  <c r="X32" i="34"/>
  <c r="V32" i="34"/>
  <c r="AH32" i="34" s="1"/>
  <c r="U32" i="34"/>
  <c r="AG32" i="34" s="1"/>
  <c r="T32" i="34"/>
  <c r="S32" i="34"/>
  <c r="R32" i="34"/>
  <c r="P32" i="34"/>
  <c r="O32" i="34"/>
  <c r="N32" i="34"/>
  <c r="M32" i="34"/>
  <c r="L32" i="34"/>
  <c r="Q32" i="34" s="1"/>
  <c r="AU31" i="34"/>
  <c r="AT31" i="34"/>
  <c r="AR31" i="34"/>
  <c r="AQ31" i="34"/>
  <c r="AO31" i="34"/>
  <c r="AN31" i="34"/>
  <c r="AL31" i="34"/>
  <c r="AK31" i="34"/>
  <c r="AH31" i="34"/>
  <c r="AF31" i="34"/>
  <c r="AE31" i="34"/>
  <c r="AB31" i="34"/>
  <c r="AA31" i="34"/>
  <c r="Y31" i="34"/>
  <c r="X31" i="34"/>
  <c r="AC31" i="34" s="1"/>
  <c r="V31" i="34"/>
  <c r="U31" i="34"/>
  <c r="S31" i="34"/>
  <c r="R31" i="34"/>
  <c r="AD31" i="34" s="1"/>
  <c r="Q31" i="34"/>
  <c r="P31" i="34"/>
  <c r="O31" i="34"/>
  <c r="M31" i="34"/>
  <c r="L31" i="34"/>
  <c r="AU30" i="34"/>
  <c r="AT30" i="34"/>
  <c r="AR30" i="34"/>
  <c r="AQ30" i="34"/>
  <c r="AO30" i="34"/>
  <c r="AN30" i="34"/>
  <c r="AL30" i="34"/>
  <c r="AK30" i="34"/>
  <c r="AF30" i="34"/>
  <c r="AE30" i="34"/>
  <c r="AD30" i="34"/>
  <c r="AC30" i="34"/>
  <c r="AB30" i="34"/>
  <c r="AH30" i="34" s="1"/>
  <c r="AA30" i="34"/>
  <c r="AG30" i="34" s="1"/>
  <c r="Y30" i="34"/>
  <c r="X30" i="34"/>
  <c r="AX30" i="34" s="1"/>
  <c r="V30" i="34"/>
  <c r="U30" i="34"/>
  <c r="S30" i="34"/>
  <c r="R30" i="34"/>
  <c r="W30" i="34" s="1"/>
  <c r="P30" i="34"/>
  <c r="O30" i="34"/>
  <c r="Q30" i="34" s="1"/>
  <c r="M30" i="34"/>
  <c r="L30" i="34"/>
  <c r="AU29" i="34"/>
  <c r="AT29" i="34"/>
  <c r="AR29" i="34"/>
  <c r="AQ29" i="34"/>
  <c r="AO29" i="34"/>
  <c r="AN29" i="34"/>
  <c r="AL29" i="34"/>
  <c r="AK29" i="34"/>
  <c r="AH29" i="34"/>
  <c r="AG29" i="34"/>
  <c r="AF29" i="34"/>
  <c r="AB29" i="34"/>
  <c r="AA29" i="34"/>
  <c r="Y29" i="34"/>
  <c r="AE29" i="34" s="1"/>
  <c r="X29" i="34"/>
  <c r="W29" i="34"/>
  <c r="V29" i="34"/>
  <c r="U29" i="34"/>
  <c r="S29" i="34"/>
  <c r="R29" i="34"/>
  <c r="P29" i="34"/>
  <c r="O29" i="34"/>
  <c r="M29" i="34"/>
  <c r="L29" i="34"/>
  <c r="Q29" i="34" s="1"/>
  <c r="AX28" i="34"/>
  <c r="AU28" i="34"/>
  <c r="AT28" i="34"/>
  <c r="AR28" i="34"/>
  <c r="AQ28" i="34"/>
  <c r="AW28" i="34" s="1"/>
  <c r="AO28" i="34"/>
  <c r="AN28" i="34"/>
  <c r="AL28" i="34"/>
  <c r="AK28" i="34"/>
  <c r="AG28" i="34"/>
  <c r="AF28" i="34"/>
  <c r="AB28" i="34"/>
  <c r="AC28" i="34" s="1"/>
  <c r="AA28" i="34"/>
  <c r="Y28" i="34"/>
  <c r="X28" i="34"/>
  <c r="V28" i="34"/>
  <c r="U28" i="34"/>
  <c r="S28" i="34"/>
  <c r="AE28" i="34" s="1"/>
  <c r="R28" i="34"/>
  <c r="Q28" i="34"/>
  <c r="P28" i="34"/>
  <c r="O28" i="34"/>
  <c r="M28" i="34"/>
  <c r="L28" i="34"/>
  <c r="AU27" i="34"/>
  <c r="AT27" i="34"/>
  <c r="AR27" i="34"/>
  <c r="AQ27" i="34"/>
  <c r="AO27" i="34"/>
  <c r="AN27" i="34"/>
  <c r="AL27" i="34"/>
  <c r="AK27" i="34"/>
  <c r="AB27" i="34"/>
  <c r="AH27" i="34" s="1"/>
  <c r="AA27" i="34"/>
  <c r="AG27" i="34" s="1"/>
  <c r="Z27" i="34"/>
  <c r="AF27" i="34" s="1"/>
  <c r="Y27" i="34"/>
  <c r="AE27" i="34" s="1"/>
  <c r="X27" i="34"/>
  <c r="W27" i="34"/>
  <c r="V27" i="34"/>
  <c r="U27" i="34"/>
  <c r="T27" i="34"/>
  <c r="S27" i="34"/>
  <c r="R27" i="34"/>
  <c r="P27" i="34"/>
  <c r="O27" i="34"/>
  <c r="N27" i="34"/>
  <c r="M27" i="34"/>
  <c r="L27" i="34"/>
  <c r="AU26" i="34"/>
  <c r="AT26" i="34"/>
  <c r="AR26" i="34"/>
  <c r="AQ26" i="34"/>
  <c r="AO26" i="34"/>
  <c r="AN26" i="34"/>
  <c r="AL26" i="34"/>
  <c r="AK26" i="34"/>
  <c r="AB26" i="34"/>
  <c r="AA26" i="34"/>
  <c r="Z26" i="34"/>
  <c r="AF26" i="34" s="1"/>
  <c r="Y26" i="34"/>
  <c r="AE26" i="34" s="1"/>
  <c r="X26" i="34"/>
  <c r="V26" i="34"/>
  <c r="AH26" i="34" s="1"/>
  <c r="U26" i="34"/>
  <c r="AG26" i="34" s="1"/>
  <c r="T26" i="34"/>
  <c r="S26" i="34"/>
  <c r="R26" i="34"/>
  <c r="P26" i="34"/>
  <c r="O26" i="34"/>
  <c r="N26" i="34"/>
  <c r="M26" i="34"/>
  <c r="L26" i="34"/>
  <c r="AU25" i="34"/>
  <c r="AT25" i="34"/>
  <c r="AR25" i="34"/>
  <c r="AQ25" i="34"/>
  <c r="AO25" i="34"/>
  <c r="AN25" i="34"/>
  <c r="AL25" i="34"/>
  <c r="AK25" i="34"/>
  <c r="AB25" i="34"/>
  <c r="AA25" i="34"/>
  <c r="Z25" i="34"/>
  <c r="Y25" i="34"/>
  <c r="X25" i="34"/>
  <c r="V25" i="34"/>
  <c r="AH25" i="34" s="1"/>
  <c r="U25" i="34"/>
  <c r="AG25" i="34" s="1"/>
  <c r="T25" i="34"/>
  <c r="AF25" i="34" s="1"/>
  <c r="S25" i="34"/>
  <c r="AE25" i="34" s="1"/>
  <c r="R25" i="34"/>
  <c r="P25" i="34"/>
  <c r="O25" i="34"/>
  <c r="N25" i="34"/>
  <c r="M25" i="34"/>
  <c r="L25" i="34"/>
  <c r="Q25" i="34" s="1"/>
  <c r="AW24" i="34"/>
  <c r="AU24" i="34"/>
  <c r="AT24" i="34"/>
  <c r="AX24" i="34" s="1"/>
  <c r="AR24" i="34"/>
  <c r="AQ24" i="34"/>
  <c r="AO24" i="34"/>
  <c r="AN24" i="34"/>
  <c r="AL24" i="34"/>
  <c r="AK24" i="34"/>
  <c r="AF24" i="34"/>
  <c r="AC24" i="34"/>
  <c r="AB24" i="34"/>
  <c r="AA24" i="34"/>
  <c r="Z24" i="34"/>
  <c r="Y24" i="34"/>
  <c r="X24" i="34"/>
  <c r="V24" i="34"/>
  <c r="AH24" i="34" s="1"/>
  <c r="U24" i="34"/>
  <c r="AG24" i="34" s="1"/>
  <c r="T24" i="34"/>
  <c r="S24" i="34"/>
  <c r="AE24" i="34" s="1"/>
  <c r="R24" i="34"/>
  <c r="AD24" i="34" s="1"/>
  <c r="Q24" i="34"/>
  <c r="P24" i="34"/>
  <c r="O24" i="34"/>
  <c r="N24" i="34"/>
  <c r="M24" i="34"/>
  <c r="L24" i="34"/>
  <c r="AU23" i="34"/>
  <c r="AT23" i="34"/>
  <c r="AW23" i="34" s="1"/>
  <c r="AR23" i="34"/>
  <c r="AQ23" i="34"/>
  <c r="AO23" i="34"/>
  <c r="AN23" i="34"/>
  <c r="AL23" i="34"/>
  <c r="AK23" i="34"/>
  <c r="AD23" i="34"/>
  <c r="AB23" i="34"/>
  <c r="AH23" i="34" s="1"/>
  <c r="AA23" i="34"/>
  <c r="AG23" i="34" s="1"/>
  <c r="Z23" i="34"/>
  <c r="Y23" i="34"/>
  <c r="X23" i="34"/>
  <c r="V23" i="34"/>
  <c r="U23" i="34"/>
  <c r="T23" i="34"/>
  <c r="AF23" i="34" s="1"/>
  <c r="S23" i="34"/>
  <c r="AE23" i="34" s="1"/>
  <c r="R23" i="34"/>
  <c r="P23" i="34"/>
  <c r="O23" i="34"/>
  <c r="Q23" i="34" s="1"/>
  <c r="N23" i="34"/>
  <c r="M23" i="34"/>
  <c r="L23" i="34"/>
  <c r="AU22" i="34"/>
  <c r="AT22" i="34"/>
  <c r="AR22" i="34"/>
  <c r="AQ22" i="34"/>
  <c r="AO22" i="34"/>
  <c r="AN22" i="34"/>
  <c r="AL22" i="34"/>
  <c r="AK22" i="34"/>
  <c r="AD22" i="34"/>
  <c r="AB22" i="34"/>
  <c r="AH22" i="34" s="1"/>
  <c r="AA22" i="34"/>
  <c r="AG22" i="34" s="1"/>
  <c r="Z22" i="34"/>
  <c r="AF22" i="34" s="1"/>
  <c r="Y22" i="34"/>
  <c r="AE22" i="34" s="1"/>
  <c r="X22" i="34"/>
  <c r="V22" i="34"/>
  <c r="U22" i="34"/>
  <c r="T22" i="34"/>
  <c r="S22" i="34"/>
  <c r="R22" i="34"/>
  <c r="W22" i="34" s="1"/>
  <c r="P22" i="34"/>
  <c r="O22" i="34"/>
  <c r="N22" i="34"/>
  <c r="M22" i="34"/>
  <c r="Q22" i="34" s="1"/>
  <c r="L22" i="34"/>
  <c r="AU21" i="34"/>
  <c r="AT21" i="34"/>
  <c r="AR21" i="34"/>
  <c r="AQ21" i="34"/>
  <c r="AO21" i="34"/>
  <c r="AN21" i="34"/>
  <c r="AL21" i="34"/>
  <c r="AK21" i="34"/>
  <c r="AB21" i="34"/>
  <c r="AH21" i="34" s="1"/>
  <c r="AA21" i="34"/>
  <c r="AG21" i="34" s="1"/>
  <c r="Z21" i="34"/>
  <c r="AF21" i="34" s="1"/>
  <c r="Y21" i="34"/>
  <c r="AE21" i="34" s="1"/>
  <c r="X21" i="34"/>
  <c r="AX21" i="34" s="1"/>
  <c r="W21" i="34"/>
  <c r="V21" i="34"/>
  <c r="U21" i="34"/>
  <c r="T21" i="34"/>
  <c r="S21" i="34"/>
  <c r="R21" i="34"/>
  <c r="P21" i="34"/>
  <c r="O21" i="34"/>
  <c r="N21" i="34"/>
  <c r="M21" i="34"/>
  <c r="L21" i="34"/>
  <c r="AU20" i="34"/>
  <c r="AT20" i="34"/>
  <c r="AR20" i="34"/>
  <c r="AQ20" i="34"/>
  <c r="AO20" i="34"/>
  <c r="AN20" i="34"/>
  <c r="AL20" i="34"/>
  <c r="AK20" i="34"/>
  <c r="AB20" i="34"/>
  <c r="AA20" i="34"/>
  <c r="Z20" i="34"/>
  <c r="AF20" i="34" s="1"/>
  <c r="Y20" i="34"/>
  <c r="AE20" i="34" s="1"/>
  <c r="X20" i="34"/>
  <c r="V20" i="34"/>
  <c r="AH20" i="34" s="1"/>
  <c r="U20" i="34"/>
  <c r="AG20" i="34" s="1"/>
  <c r="T20" i="34"/>
  <c r="S20" i="34"/>
  <c r="R20" i="34"/>
  <c r="P20" i="34"/>
  <c r="O20" i="34"/>
  <c r="N20" i="34"/>
  <c r="M20" i="34"/>
  <c r="L20"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AG18" i="34" s="1"/>
  <c r="Z18" i="34"/>
  <c r="AF18" i="34" s="1"/>
  <c r="Y18" i="34"/>
  <c r="AE18" i="34" s="1"/>
  <c r="X18" i="34"/>
  <c r="W18" i="34"/>
  <c r="V18" i="34"/>
  <c r="U18" i="34"/>
  <c r="T18" i="34"/>
  <c r="S18" i="34"/>
  <c r="R18" i="34"/>
  <c r="P18" i="34"/>
  <c r="O18" i="34"/>
  <c r="N18" i="34"/>
  <c r="M18" i="34"/>
  <c r="L18" i="34"/>
  <c r="AU17" i="34"/>
  <c r="AT17" i="34"/>
  <c r="AR17" i="34"/>
  <c r="AQ17" i="34"/>
  <c r="AO17" i="34"/>
  <c r="AN17" i="34"/>
  <c r="AL17" i="34"/>
  <c r="AK17" i="34"/>
  <c r="AB17" i="34"/>
  <c r="AA17" i="34"/>
  <c r="Z17" i="34"/>
  <c r="AF17" i="34" s="1"/>
  <c r="Y17" i="34"/>
  <c r="AE17" i="34" s="1"/>
  <c r="X17" i="34"/>
  <c r="V17" i="34"/>
  <c r="AH17" i="34" s="1"/>
  <c r="U17" i="34"/>
  <c r="AG17" i="34" s="1"/>
  <c r="T17" i="34"/>
  <c r="S17" i="34"/>
  <c r="R17" i="34"/>
  <c r="P17" i="34"/>
  <c r="O17" i="34"/>
  <c r="N17" i="34"/>
  <c r="M17" i="34"/>
  <c r="L17" i="34"/>
  <c r="AU16" i="34"/>
  <c r="AT16" i="34"/>
  <c r="AR16" i="34"/>
  <c r="AQ16" i="34"/>
  <c r="AO16" i="34"/>
  <c r="AN16" i="34"/>
  <c r="AL16" i="34"/>
  <c r="AK16" i="34"/>
  <c r="AH16" i="34"/>
  <c r="AB16" i="34"/>
  <c r="AA16" i="34"/>
  <c r="Z16" i="34"/>
  <c r="Y16" i="34"/>
  <c r="X16" i="34"/>
  <c r="V16" i="34"/>
  <c r="U16" i="34"/>
  <c r="AG16" i="34" s="1"/>
  <c r="T16" i="34"/>
  <c r="AF16" i="34" s="1"/>
  <c r="S16" i="34"/>
  <c r="AE16" i="34" s="1"/>
  <c r="R16" i="34"/>
  <c r="P16" i="34"/>
  <c r="O16" i="34"/>
  <c r="N16" i="34"/>
  <c r="M16" i="34"/>
  <c r="L16" i="34"/>
  <c r="Q16" i="34" s="1"/>
  <c r="AH15" i="34"/>
  <c r="AB15" i="34"/>
  <c r="AA15" i="34"/>
  <c r="AG15" i="34" s="1"/>
  <c r="Z15" i="34"/>
  <c r="Y15" i="34"/>
  <c r="X15" i="34"/>
  <c r="V15" i="34"/>
  <c r="U15" i="34"/>
  <c r="T15" i="34"/>
  <c r="AF15" i="34" s="1"/>
  <c r="S15" i="34"/>
  <c r="AE15" i="34" s="1"/>
  <c r="R15" i="34"/>
  <c r="P15" i="34"/>
  <c r="O15" i="34"/>
  <c r="N15" i="34"/>
  <c r="M15" i="34"/>
  <c r="L15" i="34"/>
  <c r="Q15" i="34" s="1"/>
  <c r="AX14" i="34"/>
  <c r="AW14" i="34"/>
  <c r="AU14" i="34"/>
  <c r="AT14" i="34"/>
  <c r="AR14" i="34"/>
  <c r="AQ14" i="34"/>
  <c r="AO14" i="34"/>
  <c r="AN14" i="34"/>
  <c r="AL14" i="34"/>
  <c r="AK14" i="34"/>
  <c r="AH14" i="34"/>
  <c r="AF14" i="34"/>
  <c r="AC14" i="34"/>
  <c r="AB14" i="34"/>
  <c r="AA14" i="34"/>
  <c r="Y14" i="34"/>
  <c r="AE14" i="34" s="1"/>
  <c r="X14" i="34"/>
  <c r="V14" i="34"/>
  <c r="U14" i="34"/>
  <c r="AG14" i="34" s="1"/>
  <c r="S14" i="34"/>
  <c r="R14" i="34"/>
  <c r="P14" i="34"/>
  <c r="O14" i="34"/>
  <c r="M14" i="34"/>
  <c r="L14" i="34"/>
  <c r="Q14" i="34" s="1"/>
  <c r="AU13" i="34"/>
  <c r="AT13" i="34"/>
  <c r="AR13" i="34"/>
  <c r="AQ13" i="34"/>
  <c r="AO13" i="34"/>
  <c r="AN13" i="34"/>
  <c r="AL13" i="34"/>
  <c r="AK13" i="34"/>
  <c r="AF13" i="34"/>
  <c r="AC13" i="34"/>
  <c r="AI13" i="34" s="1"/>
  <c r="AB13" i="34"/>
  <c r="AH13" i="34" s="1"/>
  <c r="AA13" i="34"/>
  <c r="AG13" i="34" s="1"/>
  <c r="Y13" i="34"/>
  <c r="AE13" i="34" s="1"/>
  <c r="X13" i="34"/>
  <c r="AX13" i="34" s="1"/>
  <c r="W13" i="34"/>
  <c r="V13" i="34"/>
  <c r="U13" i="34"/>
  <c r="S13" i="34"/>
  <c r="R13" i="34"/>
  <c r="P13" i="34"/>
  <c r="O13" i="34"/>
  <c r="M13" i="34"/>
  <c r="L13" i="34"/>
  <c r="Q13" i="34" s="1"/>
  <c r="AU12" i="34"/>
  <c r="AT12" i="34"/>
  <c r="AR12" i="34"/>
  <c r="AQ12" i="34"/>
  <c r="AO12" i="34"/>
  <c r="AN12" i="34"/>
  <c r="AL12" i="34"/>
  <c r="AK12" i="34"/>
  <c r="AH12" i="34"/>
  <c r="AB12" i="34"/>
  <c r="AA12" i="34"/>
  <c r="AG12" i="34" s="1"/>
  <c r="Z12" i="34"/>
  <c r="Y12" i="34"/>
  <c r="X12" i="34"/>
  <c r="V12" i="34"/>
  <c r="U12" i="34"/>
  <c r="T12" i="34"/>
  <c r="AF12" i="34" s="1"/>
  <c r="S12" i="34"/>
  <c r="AE12" i="34" s="1"/>
  <c r="R12" i="34"/>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K7" i="1"/>
  <c r="BB86" i="2"/>
  <c r="E5" i="2"/>
  <c r="D5" i="2"/>
  <c r="C5" i="1"/>
  <c r="E24" i="2"/>
  <c r="H14" i="1"/>
  <c r="H13" i="1"/>
  <c r="G15" i="1"/>
  <c r="C6" i="1"/>
  <c r="D24" i="2"/>
  <c r="H12" i="1"/>
  <c r="G14" i="1"/>
  <c r="G13" i="1"/>
  <c r="G12" i="1"/>
  <c r="B9" i="1" l="1"/>
  <c r="W32" i="1" s="1"/>
  <c r="M18" i="1"/>
  <c r="M17" i="1"/>
  <c r="M16" i="1"/>
  <c r="W30" i="1"/>
  <c r="B28" i="1"/>
  <c r="M26" i="1"/>
  <c r="B24" i="1"/>
  <c r="W14" i="1"/>
  <c r="B17" i="1"/>
  <c r="B23" i="1"/>
  <c r="W24" i="1"/>
  <c r="B27" i="1"/>
  <c r="M7" i="1"/>
  <c r="M21" i="1"/>
  <c r="B25" i="1"/>
  <c r="B14" i="1"/>
  <c r="B15" i="1"/>
  <c r="M25" i="1"/>
  <c r="W8" i="1"/>
  <c r="M12" i="1"/>
  <c r="M15" i="1"/>
  <c r="W23" i="1"/>
  <c r="W25" i="1"/>
  <c r="W27" i="1"/>
  <c r="W33" i="1"/>
  <c r="W21" i="1"/>
  <c r="W31" i="1"/>
  <c r="M6" i="1"/>
  <c r="M10" i="1"/>
  <c r="M13" i="1"/>
  <c r="W17" i="1"/>
  <c r="B19" i="1"/>
  <c r="M20" i="1"/>
  <c r="M5" i="1"/>
  <c r="B16" i="1"/>
  <c r="W29" i="1"/>
  <c r="W9" i="1"/>
  <c r="M11" i="1"/>
  <c r="W7" i="1"/>
  <c r="M14" i="1"/>
  <c r="W16" i="1"/>
  <c r="M22" i="1"/>
  <c r="B26" i="1"/>
  <c r="W34" i="1"/>
  <c r="B12" i="1"/>
  <c r="W18" i="1"/>
  <c r="W15" i="1"/>
  <c r="B21" i="1"/>
  <c r="B29" i="1"/>
  <c r="W35" i="1"/>
  <c r="W19" i="1"/>
  <c r="M8" i="1"/>
  <c r="M23" i="1"/>
  <c r="B13" i="1"/>
  <c r="B20" i="1"/>
  <c r="W11" i="1"/>
  <c r="W12" i="1"/>
  <c r="W6" i="1"/>
  <c r="M9" i="1"/>
  <c r="W10" i="1"/>
  <c r="W13" i="1"/>
  <c r="B18" i="1"/>
  <c r="M19" i="1"/>
  <c r="W63" i="34"/>
  <c r="AD63" i="34"/>
  <c r="W41" i="34"/>
  <c r="AI41" i="34" s="1"/>
  <c r="AG41" i="34"/>
  <c r="Q17" i="34"/>
  <c r="Q21" i="34"/>
  <c r="W35" i="34"/>
  <c r="AD35" i="34"/>
  <c r="W62" i="34"/>
  <c r="AD62" i="34"/>
  <c r="AW31" i="34"/>
  <c r="AX31" i="34"/>
  <c r="W34" i="34"/>
  <c r="AD34" i="34"/>
  <c r="AG31" i="34"/>
  <c r="W31" i="34"/>
  <c r="AD58" i="34"/>
  <c r="AC58" i="34"/>
  <c r="AI46" i="34"/>
  <c r="AW29" i="34"/>
  <c r="W54" i="34"/>
  <c r="AI54" i="34" s="1"/>
  <c r="W44" i="34"/>
  <c r="AI44" i="34" s="1"/>
  <c r="AD14" i="34"/>
  <c r="W14" i="34"/>
  <c r="Q18" i="34"/>
  <c r="AX20" i="34"/>
  <c r="AW20" i="34"/>
  <c r="AD20" i="34"/>
  <c r="AC20" i="34"/>
  <c r="Q42" i="34"/>
  <c r="W47" i="34"/>
  <c r="AI49" i="34"/>
  <c r="AD57" i="34"/>
  <c r="AC57" i="34"/>
  <c r="AI57" i="34" s="1"/>
  <c r="Q20" i="34"/>
  <c r="W49" i="34"/>
  <c r="AI51" i="34"/>
  <c r="AW25" i="34"/>
  <c r="AD25" i="34"/>
  <c r="AC25" i="34"/>
  <c r="AX25" i="34"/>
  <c r="AX26" i="34"/>
  <c r="AW26" i="34"/>
  <c r="AD26" i="34"/>
  <c r="AC26" i="34"/>
  <c r="AX27" i="34"/>
  <c r="AI39" i="34"/>
  <c r="W46" i="34"/>
  <c r="W65" i="34"/>
  <c r="AW19" i="34"/>
  <c r="AX19" i="34"/>
  <c r="W23" i="34"/>
  <c r="Q27" i="34"/>
  <c r="AI28" i="34"/>
  <c r="AI31" i="34"/>
  <c r="AX34" i="34"/>
  <c r="W53" i="34"/>
  <c r="AI53" i="34" s="1"/>
  <c r="AX62" i="34"/>
  <c r="AW12" i="34"/>
  <c r="AD12" i="34"/>
  <c r="AC12" i="34"/>
  <c r="AX12" i="34"/>
  <c r="AD15" i="34"/>
  <c r="AC15" i="34"/>
  <c r="Q26" i="34"/>
  <c r="AX32" i="34"/>
  <c r="AW32" i="34"/>
  <c r="AD32" i="34"/>
  <c r="AC32" i="34"/>
  <c r="AX33" i="34"/>
  <c r="W48" i="34"/>
  <c r="AI48" i="34" s="1"/>
  <c r="AI50" i="34"/>
  <c r="AX55" i="34"/>
  <c r="AX61" i="34"/>
  <c r="AI14" i="34"/>
  <c r="AX23" i="34"/>
  <c r="AI30" i="34"/>
  <c r="Q33" i="34"/>
  <c r="AI45" i="34"/>
  <c r="AW59" i="34"/>
  <c r="AD59" i="34"/>
  <c r="AC59" i="34"/>
  <c r="AI59" i="34" s="1"/>
  <c r="AX59" i="34"/>
  <c r="AX60" i="34"/>
  <c r="AW60" i="34"/>
  <c r="AD60" i="34"/>
  <c r="AC60" i="34"/>
  <c r="Q62" i="34"/>
  <c r="Q34" i="34"/>
  <c r="W40" i="34"/>
  <c r="AI40" i="34" s="1"/>
  <c r="W50" i="34"/>
  <c r="Q61" i="34"/>
  <c r="AX37" i="34"/>
  <c r="AW37" i="34"/>
  <c r="AD37" i="34"/>
  <c r="AC37" i="34"/>
  <c r="AI37" i="34" s="1"/>
  <c r="W45" i="34"/>
  <c r="AI47" i="34"/>
  <c r="Q60" i="34"/>
  <c r="AW65" i="34"/>
  <c r="AD65" i="34"/>
  <c r="AC65" i="34"/>
  <c r="AI65" i="34" s="1"/>
  <c r="AX65" i="34"/>
  <c r="AX66" i="34"/>
  <c r="AW66" i="34"/>
  <c r="AD66" i="34"/>
  <c r="AC66" i="34"/>
  <c r="AI66" i="34" s="1"/>
  <c r="AW16" i="34"/>
  <c r="AD16" i="34"/>
  <c r="AC16" i="34"/>
  <c r="AI16" i="34" s="1"/>
  <c r="AX16" i="34"/>
  <c r="AX17" i="34"/>
  <c r="AW17" i="34"/>
  <c r="AD17" i="34"/>
  <c r="AC17" i="34"/>
  <c r="AX18" i="34"/>
  <c r="AX22" i="34"/>
  <c r="W28" i="34"/>
  <c r="AX29" i="34"/>
  <c r="W52" i="34"/>
  <c r="AI52" i="34" s="1"/>
  <c r="W58" i="34"/>
  <c r="W17" i="34"/>
  <c r="W20" i="34"/>
  <c r="AC23" i="34"/>
  <c r="AI23" i="34" s="1"/>
  <c r="W26" i="34"/>
  <c r="AD28" i="34"/>
  <c r="W32" i="34"/>
  <c r="AC35" i="34"/>
  <c r="AI35" i="34" s="1"/>
  <c r="AD40" i="34"/>
  <c r="AD44" i="34"/>
  <c r="AD45" i="34"/>
  <c r="AD46" i="34"/>
  <c r="AD47" i="34"/>
  <c r="AD48" i="34"/>
  <c r="AD49" i="34"/>
  <c r="AD50" i="34"/>
  <c r="AD51" i="34"/>
  <c r="AD52" i="34"/>
  <c r="AD53" i="34"/>
  <c r="W60" i="34"/>
  <c r="AC63" i="34"/>
  <c r="W66" i="34"/>
  <c r="W12" i="34"/>
  <c r="W15" i="34"/>
  <c r="W16" i="34"/>
  <c r="AC22" i="34"/>
  <c r="AI22" i="34" s="1"/>
  <c r="W25" i="34"/>
  <c r="AC34" i="34"/>
  <c r="AI34" i="34" s="1"/>
  <c r="AD39" i="34"/>
  <c r="AC62" i="34"/>
  <c r="AX64" i="34"/>
  <c r="AD13" i="34"/>
  <c r="AC18" i="34"/>
  <c r="AI18" i="34" s="1"/>
  <c r="AC21" i="34"/>
  <c r="AI21" i="34" s="1"/>
  <c r="W24" i="34"/>
  <c r="AI24" i="34" s="1"/>
  <c r="AC27" i="34"/>
  <c r="AI27" i="34" s="1"/>
  <c r="AH28" i="34"/>
  <c r="AW30" i="34"/>
  <c r="AC33" i="34"/>
  <c r="AI33" i="34" s="1"/>
  <c r="W36" i="34"/>
  <c r="AI36" i="34" s="1"/>
  <c r="AD38" i="34"/>
  <c r="AC55" i="34"/>
  <c r="AI55" i="34" s="1"/>
  <c r="AC61" i="34"/>
  <c r="AI61" i="34" s="1"/>
  <c r="W64" i="34"/>
  <c r="AI64" i="34" s="1"/>
  <c r="AD18" i="34"/>
  <c r="AD21" i="34"/>
  <c r="AW22" i="34"/>
  <c r="AD27" i="34"/>
  <c r="AD33" i="34"/>
  <c r="AW34" i="34"/>
  <c r="AD55" i="34"/>
  <c r="AD61" i="34"/>
  <c r="AW62" i="34"/>
  <c r="AW13" i="34"/>
  <c r="AC29" i="34"/>
  <c r="AI29" i="34" s="1"/>
  <c r="AW38" i="34"/>
  <c r="AW18" i="34"/>
  <c r="AW21" i="34"/>
  <c r="AW27" i="34"/>
  <c r="AD29" i="34"/>
  <c r="AW33" i="34"/>
  <c r="AC42" i="34"/>
  <c r="AI42" i="34" s="1"/>
  <c r="AW55" i="34"/>
  <c r="AW61" i="34"/>
  <c r="W20" i="1" l="1"/>
  <c r="B22" i="1"/>
  <c r="M24" i="1"/>
  <c r="AI60" i="34"/>
  <c r="AI15" i="34"/>
  <c r="AI26" i="34"/>
  <c r="AI25" i="34"/>
  <c r="AI20" i="34"/>
  <c r="AI58" i="34"/>
  <c r="AI63" i="34"/>
  <c r="AI12" i="34"/>
  <c r="W26" i="1"/>
  <c r="W22" i="1"/>
  <c r="W28" i="1"/>
  <c r="AI17" i="34"/>
  <c r="AI62" i="34"/>
  <c r="AI32" i="34"/>
  <c r="H128" i="6"/>
  <c r="A111" i="6"/>
  <c r="A99" i="6"/>
  <c r="H126" i="6"/>
  <c r="A109" i="6"/>
  <c r="H131" i="6"/>
  <c r="H119" i="6"/>
  <c r="A108" i="6"/>
  <c r="H124" i="6"/>
  <c r="A107" i="6"/>
  <c r="H129" i="6"/>
  <c r="H117" i="6"/>
  <c r="A106" i="6"/>
  <c r="H122" i="6"/>
  <c r="A105" i="6"/>
  <c r="H127" i="6"/>
  <c r="A104" i="6"/>
  <c r="H123" i="6"/>
  <c r="A112" i="6"/>
  <c r="A100" i="6"/>
  <c r="H132" i="6"/>
  <c r="H121" i="6"/>
  <c r="A110" i="6"/>
  <c r="B36" i="6"/>
  <c r="B37" i="6" s="1"/>
  <c r="H125" i="6"/>
  <c r="A102" i="6"/>
  <c r="H130" i="6"/>
  <c r="A101" i="6"/>
  <c r="B68" i="6"/>
  <c r="B69" i="6" s="1"/>
  <c r="H133" i="6"/>
  <c r="C36" i="6"/>
  <c r="C37" i="6" s="1"/>
  <c r="H118" i="6"/>
  <c r="A36" i="6"/>
  <c r="A113" i="6"/>
  <c r="C6" i="6"/>
  <c r="C7" i="6" s="1"/>
  <c r="C8" i="6" s="1"/>
  <c r="C9" i="6" s="1"/>
  <c r="C10" i="6" s="1"/>
  <c r="C11" i="6" s="1"/>
  <c r="C12" i="6" s="1"/>
  <c r="C13" i="6" s="1"/>
  <c r="C14" i="6" s="1"/>
  <c r="C15" i="6" s="1"/>
  <c r="C16" i="6" s="1"/>
  <c r="C17" i="6" s="1"/>
  <c r="C18" i="6" s="1"/>
  <c r="C19" i="6" s="1"/>
  <c r="C20" i="6" s="1"/>
  <c r="C21" i="6" s="1"/>
  <c r="C22" i="6" s="1"/>
  <c r="C23" i="6" s="1"/>
  <c r="C24" i="6" s="1"/>
  <c r="C25" i="6" s="1"/>
  <c r="C26" i="6" s="1"/>
  <c r="G47" i="5"/>
  <c r="L47" i="5" s="1"/>
  <c r="G44" i="5"/>
  <c r="L44" i="5" s="1"/>
  <c r="G41" i="5"/>
  <c r="L41" i="5" s="1"/>
  <c r="G38" i="5"/>
  <c r="L38" i="5" s="1"/>
  <c r="G35" i="5"/>
  <c r="L35" i="5" s="1"/>
  <c r="G32" i="5"/>
  <c r="L32" i="5" s="1"/>
  <c r="A6" i="6"/>
  <c r="A68" i="6"/>
  <c r="G48" i="5"/>
  <c r="L48" i="5" s="1"/>
  <c r="G45" i="5"/>
  <c r="L45" i="5" s="1"/>
  <c r="H120" i="6"/>
  <c r="A103" i="6"/>
  <c r="B9" i="3"/>
  <c r="X5" i="3" s="1"/>
  <c r="BR88" i="2"/>
  <c r="BR82" i="2"/>
  <c r="G40" i="5"/>
  <c r="L40" i="5" s="1"/>
  <c r="Q3" i="3"/>
  <c r="BG82" i="2"/>
  <c r="X1" i="3"/>
  <c r="BR86" i="2"/>
  <c r="BR78" i="2"/>
  <c r="G42" i="5"/>
  <c r="L42" i="5" s="1"/>
  <c r="G37" i="5"/>
  <c r="L37" i="5" s="1"/>
  <c r="BR81" i="2"/>
  <c r="Q29" i="3"/>
  <c r="Q21" i="3"/>
  <c r="AZ78" i="2"/>
  <c r="C68" i="6"/>
  <c r="C69" i="6" s="1"/>
  <c r="C9" i="5"/>
  <c r="C10" i="5" s="1"/>
  <c r="C11" i="5" s="1"/>
  <c r="C12" i="5" s="1"/>
  <c r="C13" i="5" s="1"/>
  <c r="C14" i="5" s="1"/>
  <c r="C15" i="5" s="1"/>
  <c r="C16" i="5" s="1"/>
  <c r="C17" i="5" s="1"/>
  <c r="C18" i="5" s="1"/>
  <c r="C19" i="5" s="1"/>
  <c r="C20" i="5" s="1"/>
  <c r="C21" i="5" s="1"/>
  <c r="C22" i="5" s="1"/>
  <c r="C23" i="5" s="1"/>
  <c r="C24" i="5" s="1"/>
  <c r="C25" i="5" s="1"/>
  <c r="C26" i="5" s="1"/>
  <c r="BR89" i="2"/>
  <c r="BR83" i="2"/>
  <c r="AZ80" i="2"/>
  <c r="BG76" i="2"/>
  <c r="BR71" i="2"/>
  <c r="BR70" i="2"/>
  <c r="Q22" i="3"/>
  <c r="BR73" i="2"/>
  <c r="AZ69" i="2"/>
  <c r="BR56" i="2"/>
  <c r="BA46" i="2"/>
  <c r="BA40" i="2"/>
  <c r="BA34" i="2"/>
  <c r="D29" i="2"/>
  <c r="D30" i="2" s="1"/>
  <c r="D31" i="2" s="1"/>
  <c r="D32" i="2" s="1"/>
  <c r="D33" i="2" s="1"/>
  <c r="D34" i="2" s="1"/>
  <c r="D35" i="2" s="1"/>
  <c r="D36" i="2" s="1"/>
  <c r="D37" i="2" s="1"/>
  <c r="D38" i="2" s="1"/>
  <c r="D39" i="2" s="1"/>
  <c r="D40" i="2" s="1"/>
  <c r="D41" i="2" s="1"/>
  <c r="B6" i="6"/>
  <c r="B7" i="6" s="1"/>
  <c r="B8" i="6" s="1"/>
  <c r="B9" i="6" s="1"/>
  <c r="B10" i="6" s="1"/>
  <c r="B11" i="6" s="1"/>
  <c r="B12" i="6" s="1"/>
  <c r="B13" i="6" s="1"/>
  <c r="B14" i="6" s="1"/>
  <c r="B15" i="6" s="1"/>
  <c r="B16" i="6" s="1"/>
  <c r="B17" i="6" s="1"/>
  <c r="B18" i="6" s="1"/>
  <c r="B19" i="6" s="1"/>
  <c r="B20" i="6" s="1"/>
  <c r="B21" i="6" s="1"/>
  <c r="B22" i="6" s="1"/>
  <c r="B23" i="6" s="1"/>
  <c r="B24" i="6" s="1"/>
  <c r="B25" i="6" s="1"/>
  <c r="B26" i="6" s="1"/>
  <c r="G43" i="5"/>
  <c r="L43" i="5" s="1"/>
  <c r="Q26" i="3"/>
  <c r="BR79" i="2"/>
  <c r="BR77" i="2"/>
  <c r="AZ76" i="2"/>
  <c r="BI73" i="2"/>
  <c r="BR72" i="2"/>
  <c r="D69" i="2"/>
  <c r="D70" i="2" s="1"/>
  <c r="D71" i="2" s="1"/>
  <c r="D72" i="2" s="1"/>
  <c r="D73" i="2" s="1"/>
  <c r="D74" i="2" s="1"/>
  <c r="D75" i="2" s="1"/>
  <c r="D76" i="2" s="1"/>
  <c r="D77" i="2" s="1"/>
  <c r="D78" i="2" s="1"/>
  <c r="D79" i="2" s="1"/>
  <c r="D80" i="2" s="1"/>
  <c r="D83" i="2" s="1"/>
  <c r="D84" i="2" s="1"/>
  <c r="D85" i="2" s="1"/>
  <c r="BR61" i="2"/>
  <c r="BR49" i="2"/>
  <c r="BR42" i="2"/>
  <c r="BR36" i="2"/>
  <c r="BR30" i="2"/>
  <c r="C29" i="2"/>
  <c r="C30" i="2" s="1"/>
  <c r="C31" i="2" s="1"/>
  <c r="C32" i="2" s="1"/>
  <c r="C33" i="2" s="1"/>
  <c r="C34" i="2" s="1"/>
  <c r="C35" i="2" s="1"/>
  <c r="C36" i="2" s="1"/>
  <c r="C37" i="2" s="1"/>
  <c r="C38" i="2" s="1"/>
  <c r="C39" i="2" s="1"/>
  <c r="C40" i="2" s="1"/>
  <c r="C41" i="2" s="1"/>
  <c r="R25" i="1"/>
  <c r="T25" i="1" s="1"/>
  <c r="I23" i="1"/>
  <c r="K23" i="1" s="1"/>
  <c r="R19" i="1"/>
  <c r="T19" i="1" s="1"/>
  <c r="G36" i="5"/>
  <c r="L36" i="5" s="1"/>
  <c r="R35" i="3"/>
  <c r="BR87" i="2"/>
  <c r="BR74" i="2"/>
  <c r="BH73" i="2"/>
  <c r="C69" i="2"/>
  <c r="C70" i="2" s="1"/>
  <c r="C71" i="2" s="1"/>
  <c r="C72" i="2" s="1"/>
  <c r="C73" i="2" s="1"/>
  <c r="C74" i="2" s="1"/>
  <c r="C75" i="2" s="1"/>
  <c r="C76" i="2" s="1"/>
  <c r="C77" i="2" s="1"/>
  <c r="C78" i="2" s="1"/>
  <c r="C79" i="2" s="1"/>
  <c r="C80" i="2" s="1"/>
  <c r="C83" i="2" s="1"/>
  <c r="C84" i="2" s="1"/>
  <c r="C85" i="2" s="1"/>
  <c r="BR54" i="2"/>
  <c r="BA45" i="2"/>
  <c r="BA39" i="2"/>
  <c r="D9" i="5"/>
  <c r="D10" i="5" s="1"/>
  <c r="D11" i="5" s="1"/>
  <c r="D12" i="5" s="1"/>
  <c r="D13" i="5" s="1"/>
  <c r="D14" i="5" s="1"/>
  <c r="D15" i="5" s="1"/>
  <c r="D16" i="5" s="1"/>
  <c r="D17" i="5" s="1"/>
  <c r="D18" i="5" s="1"/>
  <c r="D19" i="5" s="1"/>
  <c r="D20" i="5" s="1"/>
  <c r="D21" i="5" s="1"/>
  <c r="D22" i="5" s="1"/>
  <c r="D23" i="5" s="1"/>
  <c r="D24" i="5" s="1"/>
  <c r="D25" i="5" s="1"/>
  <c r="D26" i="5" s="1"/>
  <c r="BR85" i="2"/>
  <c r="BH82" i="2"/>
  <c r="AZ79" i="2"/>
  <c r="AZ77" i="2"/>
  <c r="BH74" i="2"/>
  <c r="BH75" i="2" s="1"/>
  <c r="BR64" i="2"/>
  <c r="BR52" i="2"/>
  <c r="BA44" i="2"/>
  <c r="BA38" i="2"/>
  <c r="BA32" i="2"/>
  <c r="BR29" i="2"/>
  <c r="AZ28" i="2"/>
  <c r="A18" i="2"/>
  <c r="B9" i="5"/>
  <c r="Q19" i="3"/>
  <c r="BR75" i="2"/>
  <c r="BG74" i="2"/>
  <c r="BG75" i="2" s="1"/>
  <c r="AZ72" i="2"/>
  <c r="AZ71" i="2"/>
  <c r="AZ70" i="2"/>
  <c r="BR57" i="2"/>
  <c r="BR46" i="2"/>
  <c r="BR40" i="2"/>
  <c r="BR34" i="2"/>
  <c r="BI29" i="2"/>
  <c r="BI30" i="2" s="1"/>
  <c r="BI31" i="2" s="1"/>
  <c r="BI32" i="2" s="1"/>
  <c r="BI33" i="2" s="1"/>
  <c r="BI34" i="2" s="1"/>
  <c r="BI35" i="2" s="1"/>
  <c r="BI36" i="2" s="1"/>
  <c r="BI37" i="2" s="1"/>
  <c r="BI38" i="2" s="1"/>
  <c r="BI39" i="2" s="1"/>
  <c r="BI40" i="2" s="1"/>
  <c r="BI41" i="2" s="1"/>
  <c r="A17" i="2"/>
  <c r="I25" i="1"/>
  <c r="K25" i="1" s="1"/>
  <c r="R21" i="1"/>
  <c r="T21" i="1" s="1"/>
  <c r="G34" i="5"/>
  <c r="L34" i="5" s="1"/>
  <c r="T90" i="3"/>
  <c r="D9" i="3"/>
  <c r="BR62" i="2"/>
  <c r="BH76" i="2"/>
  <c r="AZ75" i="2"/>
  <c r="BR58" i="2"/>
  <c r="Q27" i="3"/>
  <c r="BR80" i="2"/>
  <c r="BQ66" i="2"/>
  <c r="BR48" i="2"/>
  <c r="BA35" i="2"/>
  <c r="BA31" i="2"/>
  <c r="AB11" i="1"/>
  <c r="AD11" i="1" s="1"/>
  <c r="R4" i="1"/>
  <c r="R14" i="1"/>
  <c r="T14" i="1" s="1"/>
  <c r="AB7" i="1"/>
  <c r="AD7" i="1" s="1"/>
  <c r="BR84" i="2"/>
  <c r="A16" i="2"/>
  <c r="I11" i="1"/>
  <c r="J11" i="1" s="1"/>
  <c r="B29" i="2"/>
  <c r="I18" i="1"/>
  <c r="K18" i="1" s="1"/>
  <c r="AB13" i="1"/>
  <c r="AD13" i="1" s="1"/>
  <c r="G39" i="5"/>
  <c r="L39" i="5" s="1"/>
  <c r="AZ66" i="2"/>
  <c r="BR51" i="2"/>
  <c r="BA42" i="2"/>
  <c r="BR33" i="2"/>
  <c r="I26" i="1"/>
  <c r="K26" i="1" s="1"/>
  <c r="R24" i="1"/>
  <c r="T24" i="1" s="1"/>
  <c r="R22" i="1"/>
  <c r="T22" i="1" s="1"/>
  <c r="AB16" i="1"/>
  <c r="AD16" i="1" s="1"/>
  <c r="I19" i="1"/>
  <c r="K19" i="1" s="1"/>
  <c r="R13" i="1"/>
  <c r="T13" i="1" s="1"/>
  <c r="R10" i="1"/>
  <c r="T10" i="1" s="1"/>
  <c r="I27" i="1"/>
  <c r="K27" i="1" s="1"/>
  <c r="R8" i="1"/>
  <c r="T8" i="1" s="1"/>
  <c r="BR76" i="2"/>
  <c r="I16" i="1"/>
  <c r="J16" i="1" s="1"/>
  <c r="Q25" i="3"/>
  <c r="BI74" i="2"/>
  <c r="BI75" i="2" s="1"/>
  <c r="BR60" i="2"/>
  <c r="BR43" i="2"/>
  <c r="BA36" i="2"/>
  <c r="AB17" i="1"/>
  <c r="AD17" i="1" s="1"/>
  <c r="R6" i="1"/>
  <c r="T6" i="1" s="1"/>
  <c r="R17" i="1"/>
  <c r="T17" i="1" s="1"/>
  <c r="AB9" i="1"/>
  <c r="AD9" i="1" s="1"/>
  <c r="BR45" i="2"/>
  <c r="R18" i="1"/>
  <c r="T18" i="1" s="1"/>
  <c r="BR39" i="2"/>
  <c r="BA29" i="2"/>
  <c r="AB10" i="1"/>
  <c r="AD10" i="1" s="1"/>
  <c r="AZ74" i="2"/>
  <c r="BR50" i="2"/>
  <c r="BR37" i="2"/>
  <c r="AZ24" i="2"/>
  <c r="I28" i="1"/>
  <c r="K28" i="1" s="1"/>
  <c r="I24" i="1"/>
  <c r="K24" i="1" s="1"/>
  <c r="R20" i="1"/>
  <c r="T20" i="1" s="1"/>
  <c r="R15" i="1"/>
  <c r="T15" i="1" s="1"/>
  <c r="R12" i="1"/>
  <c r="T12" i="1" s="1"/>
  <c r="AB8" i="1"/>
  <c r="AD8" i="1" s="1"/>
  <c r="R7" i="1"/>
  <c r="T7" i="1" s="1"/>
  <c r="K6" i="1"/>
  <c r="D2" i="1"/>
  <c r="BR5" i="2"/>
  <c r="R5" i="1"/>
  <c r="T5" i="1" s="1"/>
  <c r="B2" i="1"/>
  <c r="I17" i="1"/>
  <c r="K17" i="1" s="1"/>
  <c r="AB14" i="1"/>
  <c r="AD14" i="1" s="1"/>
  <c r="B69" i="2"/>
  <c r="R9" i="1"/>
  <c r="T9" i="1" s="1"/>
  <c r="G33" i="5"/>
  <c r="L33" i="5" s="1"/>
  <c r="BR53" i="2"/>
  <c r="BR47" i="2"/>
  <c r="BA43" i="2"/>
  <c r="BH29" i="2"/>
  <c r="BH30" i="2" s="1"/>
  <c r="BH31" i="2" s="1"/>
  <c r="BH32" i="2" s="1"/>
  <c r="BH33" i="2" s="1"/>
  <c r="BH34" i="2" s="1"/>
  <c r="BH35" i="2" s="1"/>
  <c r="BH36" i="2" s="1"/>
  <c r="BH37" i="2" s="1"/>
  <c r="BH38" i="2" s="1"/>
  <c r="BH39" i="2" s="1"/>
  <c r="BH40" i="2" s="1"/>
  <c r="BH41" i="2" s="1"/>
  <c r="R11" i="1"/>
  <c r="T11" i="1" s="1"/>
  <c r="E2" i="1"/>
  <c r="G49" i="5"/>
  <c r="L49" i="5" s="1"/>
  <c r="BR31" i="2"/>
  <c r="AZ5" i="2"/>
  <c r="BR59" i="2"/>
  <c r="BR44" i="2"/>
  <c r="BR41" i="2"/>
  <c r="BA37" i="2"/>
  <c r="BG29" i="2"/>
  <c r="D8" i="2"/>
  <c r="I22" i="1"/>
  <c r="K22" i="1" s="1"/>
  <c r="R16" i="1"/>
  <c r="T16" i="1" s="1"/>
  <c r="BI76" i="2"/>
  <c r="BA30" i="2"/>
  <c r="K8" i="1"/>
  <c r="AB6" i="1"/>
  <c r="AD6" i="1" s="1"/>
  <c r="C9" i="3"/>
  <c r="BG73" i="2"/>
  <c r="BR63" i="2"/>
  <c r="BR38" i="2"/>
  <c r="BA33" i="2"/>
  <c r="A20" i="2"/>
  <c r="C8" i="2"/>
  <c r="I20" i="1"/>
  <c r="K20" i="1" s="1"/>
  <c r="A19" i="2"/>
  <c r="C2" i="1"/>
  <c r="BA47" i="2"/>
  <c r="BS2" i="2"/>
  <c r="A9" i="3"/>
  <c r="AZ73" i="2"/>
  <c r="BR55" i="2"/>
  <c r="BR35" i="2"/>
  <c r="B8" i="2"/>
  <c r="R23" i="1"/>
  <c r="T23" i="1" s="1"/>
  <c r="G46" i="5"/>
  <c r="L46" i="5" s="1"/>
  <c r="BI82" i="2"/>
  <c r="BA41" i="2"/>
  <c r="T28" i="3"/>
  <c r="BR32" i="2"/>
  <c r="BQ28" i="2"/>
  <c r="I29" i="1"/>
  <c r="K29" i="1" s="1"/>
  <c r="R26" i="1"/>
  <c r="T26" i="1" s="1"/>
  <c r="I21" i="1"/>
  <c r="K21" i="1" s="1"/>
  <c r="AB15" i="1"/>
  <c r="AD15" i="1" s="1"/>
  <c r="AB12" i="1"/>
  <c r="AD12" i="1" s="1"/>
  <c r="G22" i="1"/>
  <c r="AA22" i="1"/>
  <c r="G17" i="1"/>
  <c r="AA34" i="1"/>
  <c r="Q21" i="1"/>
  <c r="G25" i="1"/>
  <c r="AA18" i="1"/>
  <c r="Q5" i="1"/>
  <c r="Q9" i="1"/>
  <c r="AA19" i="1"/>
  <c r="AA29" i="1"/>
  <c r="AA20" i="1"/>
  <c r="Q20" i="1"/>
  <c r="G26" i="1"/>
  <c r="Q13" i="1"/>
  <c r="AA33" i="1"/>
  <c r="AA23" i="1"/>
  <c r="Q23" i="1"/>
  <c r="AA28" i="1"/>
  <c r="AA13" i="1"/>
  <c r="Q26" i="1"/>
  <c r="G24" i="1"/>
  <c r="AA17" i="1"/>
  <c r="Q18" i="1"/>
  <c r="AA11" i="1"/>
  <c r="AA7" i="1"/>
  <c r="Q22" i="1"/>
  <c r="AA27" i="1"/>
  <c r="AA21" i="1"/>
  <c r="D3" i="1"/>
  <c r="Q10" i="1"/>
  <c r="AA25" i="1"/>
  <c r="G20" i="1"/>
  <c r="AA12" i="1"/>
  <c r="AA9" i="1"/>
  <c r="Q25" i="1"/>
  <c r="Q17" i="1"/>
  <c r="Q7" i="1"/>
  <c r="AA16" i="1"/>
  <c r="AA15" i="1"/>
  <c r="Q14" i="1"/>
  <c r="Q6" i="1"/>
  <c r="Q15" i="1"/>
  <c r="Q19" i="1"/>
  <c r="G18" i="1"/>
  <c r="AA6" i="1"/>
  <c r="G23" i="1"/>
  <c r="AA35" i="1"/>
  <c r="Q11" i="1"/>
  <c r="AA24" i="1"/>
  <c r="Q12" i="1"/>
  <c r="AA31" i="1"/>
  <c r="G28" i="1"/>
  <c r="G19" i="1"/>
  <c r="C3" i="1"/>
  <c r="G29" i="1"/>
  <c r="G27" i="1"/>
  <c r="AA14" i="1"/>
  <c r="Q8" i="1"/>
  <c r="E3" i="1"/>
  <c r="AA26" i="1"/>
  <c r="AA32" i="1"/>
  <c r="AA30" i="1"/>
  <c r="G21" i="1"/>
  <c r="AA8" i="1"/>
  <c r="Q16" i="1"/>
  <c r="Q24" i="1"/>
  <c r="AA10" i="1"/>
  <c r="K2" i="2" l="1"/>
  <c r="BB25" i="2"/>
  <c r="A69" i="6"/>
  <c r="C39" i="6"/>
  <c r="C38" i="6"/>
  <c r="D42" i="2"/>
  <c r="D43" i="2"/>
  <c r="D44" i="2" s="1"/>
  <c r="D45" i="2" s="1"/>
  <c r="A7" i="6"/>
  <c r="B30" i="2"/>
  <c r="A37" i="6"/>
  <c r="B71" i="6"/>
  <c r="B70" i="6"/>
  <c r="B11" i="2"/>
  <c r="B9" i="2"/>
  <c r="C9" i="2"/>
  <c r="C10" i="2" s="1"/>
  <c r="C11" i="2"/>
  <c r="C12" i="2" s="1"/>
  <c r="B70" i="2"/>
  <c r="C42" i="2"/>
  <c r="C43" i="2"/>
  <c r="C44" i="2" s="1"/>
  <c r="C45" i="2" s="1"/>
  <c r="BG30" i="2"/>
  <c r="C71" i="6"/>
  <c r="C70" i="6"/>
  <c r="D116" i="6"/>
  <c r="D9" i="2"/>
  <c r="D10" i="2" s="1"/>
  <c r="D11" i="2"/>
  <c r="D12" i="2" s="1"/>
  <c r="B10" i="5"/>
  <c r="BI43" i="2"/>
  <c r="BI44" i="2" s="1"/>
  <c r="BI45" i="2" s="1"/>
  <c r="BI46" i="2" s="1"/>
  <c r="BI42" i="2"/>
  <c r="B38" i="6"/>
  <c r="B39" i="6"/>
  <c r="BH43" i="2"/>
  <c r="BH44" i="2" s="1"/>
  <c r="BH45" i="2" s="1"/>
  <c r="BH46" i="2" s="1"/>
  <c r="BH42" i="2"/>
  <c r="O68" i="6"/>
  <c r="V6" i="6"/>
  <c r="M6" i="6"/>
  <c r="V36" i="6"/>
  <c r="AZ94" i="2"/>
  <c r="T9" i="5"/>
  <c r="J68" i="6"/>
  <c r="J6" i="6"/>
  <c r="S36" i="6"/>
  <c r="S9" i="5"/>
  <c r="BS79" i="2"/>
  <c r="R6" i="6"/>
  <c r="BB69" i="2"/>
  <c r="Q68" i="6"/>
  <c r="U68" i="6"/>
  <c r="U6" i="6"/>
  <c r="P36" i="6"/>
  <c r="BD94" i="2"/>
  <c r="BT29" i="2"/>
  <c r="R9" i="5"/>
  <c r="Z9" i="5"/>
  <c r="K68" i="6"/>
  <c r="M36" i="6"/>
  <c r="N68" i="6"/>
  <c r="S6" i="6"/>
  <c r="BC29" i="2"/>
  <c r="X36" i="6"/>
  <c r="BB94" i="2"/>
  <c r="BS29" i="2"/>
  <c r="BS73" i="2"/>
  <c r="O9" i="5"/>
  <c r="T36" i="6"/>
  <c r="T68" i="6"/>
  <c r="L36" i="6"/>
  <c r="V9" i="5"/>
  <c r="X68" i="6"/>
  <c r="V68" i="6"/>
  <c r="Q6" i="6"/>
  <c r="BB29" i="2"/>
  <c r="U36" i="6"/>
  <c r="BA94" i="2"/>
  <c r="T6" i="6"/>
  <c r="L68" i="6"/>
  <c r="M68" i="6"/>
  <c r="P6" i="6"/>
  <c r="W36" i="6"/>
  <c r="O36" i="6"/>
  <c r="Y9" i="5"/>
  <c r="X9" i="5"/>
  <c r="BS80" i="2"/>
  <c r="W68" i="6"/>
  <c r="X6" i="6"/>
  <c r="K36" i="6"/>
  <c r="J36" i="6"/>
  <c r="R68" i="6"/>
  <c r="O6" i="6"/>
  <c r="Q36" i="6"/>
  <c r="BC69" i="2"/>
  <c r="K2" i="1"/>
  <c r="Q9" i="5"/>
  <c r="S68" i="6"/>
  <c r="W6" i="6"/>
  <c r="L6" i="6"/>
  <c r="N36" i="6"/>
  <c r="W9" i="5"/>
  <c r="P9" i="5"/>
  <c r="R36" i="6"/>
  <c r="P68" i="6"/>
  <c r="K6" i="6"/>
  <c r="N6" i="6"/>
  <c r="BC94" i="2"/>
  <c r="U9" i="5"/>
  <c r="O32" i="5" l="1"/>
  <c r="AY2" i="2"/>
  <c r="AZ23" i="2" s="1"/>
  <c r="BT72" i="2"/>
  <c r="BE69" i="2"/>
  <c r="BT71" i="2"/>
  <c r="BT70" i="2"/>
  <c r="P32" i="5"/>
  <c r="M32" i="5"/>
  <c r="BE29" i="2"/>
  <c r="N32" i="5"/>
  <c r="BU29" i="2"/>
  <c r="BS72" i="2"/>
  <c r="BS71" i="2"/>
  <c r="BS70" i="2"/>
  <c r="BI47" i="2"/>
  <c r="BI48" i="2" s="1"/>
  <c r="BI49" i="2" s="1"/>
  <c r="BI50" i="2" s="1"/>
  <c r="BI51" i="2" s="1"/>
  <c r="BI52" i="2" s="1"/>
  <c r="BI53" i="2" s="1"/>
  <c r="BI54" i="2" s="1"/>
  <c r="BI55" i="2" s="1"/>
  <c r="BI56" i="2" s="1"/>
  <c r="BI57" i="2" s="1"/>
  <c r="BI58" i="2" s="1"/>
  <c r="BI59" i="2" s="1"/>
  <c r="BI60" i="2" s="1"/>
  <c r="BI61" i="2" s="1"/>
  <c r="BI62" i="2" s="1"/>
  <c r="BI63" i="2" s="1"/>
  <c r="BI64" i="2" s="1"/>
  <c r="BI81" i="2"/>
  <c r="A38" i="6"/>
  <c r="A39" i="6"/>
  <c r="B71" i="2"/>
  <c r="BH47" i="2"/>
  <c r="BH48" i="2" s="1"/>
  <c r="BH49" i="2" s="1"/>
  <c r="BH50" i="2" s="1"/>
  <c r="BH51" i="2" s="1"/>
  <c r="BH52" i="2" s="1"/>
  <c r="BH53" i="2" s="1"/>
  <c r="BH54" i="2" s="1"/>
  <c r="BH55" i="2" s="1"/>
  <c r="BH56" i="2" s="1"/>
  <c r="BH57" i="2" s="1"/>
  <c r="BH58" i="2" s="1"/>
  <c r="BH59" i="2" s="1"/>
  <c r="BH60" i="2" s="1"/>
  <c r="BH61" i="2" s="1"/>
  <c r="BH62" i="2" s="1"/>
  <c r="BH63" i="2" s="1"/>
  <c r="BH64" i="2" s="1"/>
  <c r="BH81" i="2"/>
  <c r="B75" i="6"/>
  <c r="B76" i="6" s="1"/>
  <c r="B77" i="6" s="1"/>
  <c r="B78" i="6" s="1"/>
  <c r="B79" i="6" s="1"/>
  <c r="B80" i="6" s="1"/>
  <c r="B81" i="6" s="1"/>
  <c r="B82" i="6" s="1"/>
  <c r="B83" i="6" s="1"/>
  <c r="B84" i="6" s="1"/>
  <c r="B85" i="6" s="1"/>
  <c r="B86" i="6" s="1"/>
  <c r="B87" i="6" s="1"/>
  <c r="B88" i="6" s="1"/>
  <c r="B89" i="6" s="1"/>
  <c r="B90" i="6" s="1"/>
  <c r="B91" i="6" s="1"/>
  <c r="B92" i="6" s="1"/>
  <c r="B72" i="6"/>
  <c r="B73" i="6" s="1"/>
  <c r="B74" i="6" s="1"/>
  <c r="D46" i="2"/>
  <c r="D47" i="2" s="1"/>
  <c r="D66" i="2"/>
  <c r="J117" i="6"/>
  <c r="I117" i="6"/>
  <c r="D117" i="6"/>
  <c r="C40" i="6"/>
  <c r="C41" i="6" s="1"/>
  <c r="C42" i="6" s="1"/>
  <c r="C43" i="6"/>
  <c r="C44" i="6" s="1"/>
  <c r="C45" i="6" s="1"/>
  <c r="C46" i="6" s="1"/>
  <c r="C47" i="6" s="1"/>
  <c r="C48" i="6" s="1"/>
  <c r="C49" i="6" s="1"/>
  <c r="C50" i="6" s="1"/>
  <c r="C51" i="6" s="1"/>
  <c r="C52" i="6" s="1"/>
  <c r="C53" i="6" s="1"/>
  <c r="C54" i="6" s="1"/>
  <c r="C55" i="6" s="1"/>
  <c r="C56" i="6" s="1"/>
  <c r="C57" i="6" s="1"/>
  <c r="C58" i="6" s="1"/>
  <c r="C59" i="6" s="1"/>
  <c r="C60" i="6" s="1"/>
  <c r="B10" i="2"/>
  <c r="C75" i="6"/>
  <c r="C76" i="6" s="1"/>
  <c r="C77" i="6" s="1"/>
  <c r="C78" i="6" s="1"/>
  <c r="C79" i="6" s="1"/>
  <c r="C80" i="6" s="1"/>
  <c r="C81" i="6" s="1"/>
  <c r="C82" i="6" s="1"/>
  <c r="C83" i="6" s="1"/>
  <c r="C84" i="6" s="1"/>
  <c r="C85" i="6" s="1"/>
  <c r="C86" i="6" s="1"/>
  <c r="C87" i="6" s="1"/>
  <c r="C88" i="6" s="1"/>
  <c r="C89" i="6" s="1"/>
  <c r="C90" i="6" s="1"/>
  <c r="C91" i="6" s="1"/>
  <c r="C92" i="6" s="1"/>
  <c r="C72" i="6"/>
  <c r="C73" i="6" s="1"/>
  <c r="C74" i="6" s="1"/>
  <c r="B11" i="5"/>
  <c r="A70" i="6"/>
  <c r="A71" i="6"/>
  <c r="B31" i="2"/>
  <c r="B40" i="6"/>
  <c r="B41" i="6" s="1"/>
  <c r="B42" i="6" s="1"/>
  <c r="B43" i="6"/>
  <c r="B44" i="6" s="1"/>
  <c r="B45" i="6" s="1"/>
  <c r="B46" i="6" s="1"/>
  <c r="B47" i="6" s="1"/>
  <c r="B48" i="6" s="1"/>
  <c r="B49" i="6" s="1"/>
  <c r="B50" i="6" s="1"/>
  <c r="B51" i="6" s="1"/>
  <c r="B52" i="6" s="1"/>
  <c r="B53" i="6" s="1"/>
  <c r="B54" i="6" s="1"/>
  <c r="B55" i="6" s="1"/>
  <c r="B56" i="6" s="1"/>
  <c r="B57" i="6" s="1"/>
  <c r="B58" i="6" s="1"/>
  <c r="B59" i="6" s="1"/>
  <c r="B60" i="6" s="1"/>
  <c r="BG31" i="2"/>
  <c r="B12" i="2"/>
  <c r="A8" i="6"/>
  <c r="BD93" i="2"/>
  <c r="BC93" i="2" s="1"/>
  <c r="BB93" i="2" s="1"/>
  <c r="BA93" i="2" s="1"/>
  <c r="AZ93" i="2" s="1"/>
  <c r="BS25" i="2"/>
  <c r="BS67" i="2" s="1"/>
  <c r="BC25" i="2"/>
  <c r="BT25" i="2" s="1"/>
  <c r="BT67" i="2" s="1"/>
  <c r="BB67" i="2"/>
  <c r="BC67" i="2" s="1"/>
  <c r="C66" i="2"/>
  <c r="C46" i="2"/>
  <c r="C47" i="2" s="1"/>
  <c r="L23" i="2"/>
  <c r="L2" i="2"/>
  <c r="W37" i="6"/>
  <c r="O37" i="6"/>
  <c r="W10" i="5"/>
  <c r="V69" i="6"/>
  <c r="W69" i="6"/>
  <c r="W7" i="6"/>
  <c r="BS74" i="2"/>
  <c r="T69" i="6"/>
  <c r="V7" i="6"/>
  <c r="R69" i="6"/>
  <c r="J7" i="6"/>
  <c r="K37" i="6"/>
  <c r="BB70" i="2"/>
  <c r="U10" i="5"/>
  <c r="U69" i="6"/>
  <c r="BS30" i="2"/>
  <c r="N7" i="6"/>
  <c r="T37" i="6"/>
  <c r="P69" i="6"/>
  <c r="R10" i="5"/>
  <c r="P10" i="5"/>
  <c r="BA97" i="2"/>
  <c r="J37" i="6"/>
  <c r="BC70" i="2"/>
  <c r="M69" i="6"/>
  <c r="K69" i="6"/>
  <c r="BS75" i="2"/>
  <c r="U37" i="6"/>
  <c r="S37" i="6"/>
  <c r="BB95" i="2"/>
  <c r="R37" i="6"/>
  <c r="BD95" i="2"/>
  <c r="O10" i="5"/>
  <c r="Q69" i="6"/>
  <c r="BC97" i="2"/>
  <c r="X7" i="6"/>
  <c r="K7" i="6"/>
  <c r="Q37" i="6"/>
  <c r="P37" i="6"/>
  <c r="BC95" i="2"/>
  <c r="X10" i="5"/>
  <c r="N69" i="6"/>
  <c r="BC30" i="2"/>
  <c r="BB97" i="2"/>
  <c r="U7" i="6"/>
  <c r="AZ95" i="2"/>
  <c r="V10" i="5"/>
  <c r="T10" i="5"/>
  <c r="BT30" i="2"/>
  <c r="N37" i="6"/>
  <c r="M37" i="6"/>
  <c r="X69" i="6"/>
  <c r="R7" i="6"/>
  <c r="L69" i="6"/>
  <c r="BB30" i="2"/>
  <c r="L7" i="6"/>
  <c r="Q10" i="5"/>
  <c r="AZ97" i="2"/>
  <c r="X37" i="6"/>
  <c r="BA95" i="2"/>
  <c r="Z10" i="5"/>
  <c r="Q7" i="6"/>
  <c r="S10" i="5"/>
  <c r="M7" i="6"/>
  <c r="S69" i="6"/>
  <c r="BD97" i="2"/>
  <c r="O69" i="6"/>
  <c r="L37" i="6"/>
  <c r="V37" i="6"/>
  <c r="Y10" i="5"/>
  <c r="P7" i="6"/>
  <c r="T7" i="6"/>
  <c r="O7" i="6"/>
  <c r="S7" i="6"/>
  <c r="J69" i="6"/>
  <c r="P33" i="5" l="1"/>
  <c r="BD99" i="2"/>
  <c r="I118" i="6"/>
  <c r="AZ99" i="2"/>
  <c r="J118" i="6"/>
  <c r="BU30" i="2"/>
  <c r="BB99" i="2"/>
  <c r="BE30" i="2"/>
  <c r="D118" i="6"/>
  <c r="BC99" i="2"/>
  <c r="M33" i="5"/>
  <c r="I33" i="5"/>
  <c r="BE70" i="2"/>
  <c r="BA99" i="2"/>
  <c r="N33" i="5"/>
  <c r="J33" i="5"/>
  <c r="O33" i="5"/>
  <c r="B12" i="5"/>
  <c r="A9" i="6"/>
  <c r="A43" i="6"/>
  <c r="A40" i="6"/>
  <c r="B32" i="2"/>
  <c r="G117" i="6"/>
  <c r="BG32" i="2"/>
  <c r="A72" i="6"/>
  <c r="A75" i="6"/>
  <c r="K117" i="6"/>
  <c r="B72" i="2"/>
  <c r="Z11" i="5"/>
  <c r="M8" i="6"/>
  <c r="R39" i="6"/>
  <c r="S38" i="6"/>
  <c r="T70" i="6"/>
  <c r="X38" i="6"/>
  <c r="Y11" i="5"/>
  <c r="J8" i="6"/>
  <c r="T8" i="6"/>
  <c r="O70" i="6"/>
  <c r="L39" i="6"/>
  <c r="J39" i="6"/>
  <c r="BD98" i="2"/>
  <c r="L71" i="6"/>
  <c r="T38" i="6"/>
  <c r="P38" i="6"/>
  <c r="U8" i="6"/>
  <c r="Q70" i="6"/>
  <c r="M70" i="6"/>
  <c r="W39" i="6"/>
  <c r="S39" i="6"/>
  <c r="BC98" i="2"/>
  <c r="M39" i="6"/>
  <c r="X11" i="5"/>
  <c r="U11" i="5"/>
  <c r="S8" i="6"/>
  <c r="N70" i="6"/>
  <c r="U70" i="6"/>
  <c r="K39" i="6"/>
  <c r="BC31" i="2"/>
  <c r="Q38" i="6"/>
  <c r="O71" i="6"/>
  <c r="S11" i="5"/>
  <c r="Q8" i="6"/>
  <c r="X70" i="6"/>
  <c r="J70" i="6"/>
  <c r="T39" i="6"/>
  <c r="BB31" i="2"/>
  <c r="BA98" i="2"/>
  <c r="N38" i="6"/>
  <c r="BB71" i="2"/>
  <c r="BS76" i="2"/>
  <c r="W11" i="5"/>
  <c r="P8" i="6"/>
  <c r="L70" i="6"/>
  <c r="BB96" i="2"/>
  <c r="AZ98" i="2"/>
  <c r="V71" i="6"/>
  <c r="M38" i="6"/>
  <c r="R11" i="5"/>
  <c r="V11" i="5"/>
  <c r="N8" i="6"/>
  <c r="W70" i="6"/>
  <c r="BA96" i="2"/>
  <c r="P39" i="6"/>
  <c r="W71" i="6"/>
  <c r="L38" i="6"/>
  <c r="BC71" i="2"/>
  <c r="X8" i="6"/>
  <c r="T11" i="5"/>
  <c r="L8" i="6"/>
  <c r="K70" i="6"/>
  <c r="AZ96" i="2"/>
  <c r="O39" i="6"/>
  <c r="K71" i="6"/>
  <c r="U71" i="6"/>
  <c r="J38" i="6"/>
  <c r="BD96" i="2"/>
  <c r="Q11" i="5"/>
  <c r="P11" i="5"/>
  <c r="R8" i="6"/>
  <c r="R70" i="6"/>
  <c r="BC96" i="2"/>
  <c r="R71" i="6"/>
  <c r="S71" i="6"/>
  <c r="V38" i="6"/>
  <c r="P71" i="6"/>
  <c r="U38" i="6"/>
  <c r="O38" i="6"/>
  <c r="P70" i="6"/>
  <c r="BT31" i="2"/>
  <c r="W8" i="6"/>
  <c r="V70" i="6"/>
  <c r="Q39" i="6"/>
  <c r="V39" i="6"/>
  <c r="Q71" i="6"/>
  <c r="V8" i="6"/>
  <c r="X71" i="6"/>
  <c r="M71" i="6"/>
  <c r="BB98" i="2"/>
  <c r="T71" i="6"/>
  <c r="O11" i="5"/>
  <c r="K8" i="6"/>
  <c r="O8" i="6"/>
  <c r="S70" i="6"/>
  <c r="N39" i="6"/>
  <c r="U39" i="6"/>
  <c r="BS31" i="2"/>
  <c r="N71" i="6"/>
  <c r="W38" i="6"/>
  <c r="X39" i="6"/>
  <c r="K38" i="6"/>
  <c r="R38" i="6"/>
  <c r="J71" i="6"/>
  <c r="K118" i="6" l="1"/>
  <c r="I119" i="6"/>
  <c r="M34" i="5"/>
  <c r="I34" i="5"/>
  <c r="J119" i="6"/>
  <c r="BU31" i="2"/>
  <c r="D119" i="6"/>
  <c r="BE71" i="2"/>
  <c r="N34" i="5"/>
  <c r="J34" i="5"/>
  <c r="BE31" i="2"/>
  <c r="O34" i="5"/>
  <c r="P34" i="5"/>
  <c r="BG33" i="2"/>
  <c r="A10" i="6"/>
  <c r="B13" i="5"/>
  <c r="A41" i="6"/>
  <c r="E118" i="6"/>
  <c r="G118" i="6"/>
  <c r="A76" i="6"/>
  <c r="B73" i="2"/>
  <c r="B33" i="2"/>
  <c r="A44" i="6"/>
  <c r="A73" i="6"/>
  <c r="L75" i="6"/>
  <c r="V9" i="6"/>
  <c r="V12" i="5"/>
  <c r="T40" i="6"/>
  <c r="V40" i="6"/>
  <c r="M75" i="6"/>
  <c r="S43" i="6"/>
  <c r="K72" i="6"/>
  <c r="T72" i="6"/>
  <c r="S12" i="5"/>
  <c r="Q72" i="6"/>
  <c r="V72" i="6"/>
  <c r="X40" i="6"/>
  <c r="J9" i="6"/>
  <c r="U12" i="5"/>
  <c r="R40" i="6"/>
  <c r="M40" i="6"/>
  <c r="J75" i="6"/>
  <c r="BC32" i="2"/>
  <c r="P43" i="6"/>
  <c r="T9" i="6"/>
  <c r="R12" i="5"/>
  <c r="Q40" i="6"/>
  <c r="BB32" i="2"/>
  <c r="R72" i="6"/>
  <c r="U9" i="6"/>
  <c r="R75" i="6"/>
  <c r="W43" i="6"/>
  <c r="U40" i="6"/>
  <c r="BB72" i="2"/>
  <c r="W72" i="6"/>
  <c r="BS32" i="2"/>
  <c r="T43" i="6"/>
  <c r="K40" i="6"/>
  <c r="BT32" i="2"/>
  <c r="R9" i="6"/>
  <c r="P12" i="5"/>
  <c r="N40" i="6"/>
  <c r="V75" i="6"/>
  <c r="Q43" i="6"/>
  <c r="U43" i="6"/>
  <c r="S72" i="6"/>
  <c r="O9" i="6"/>
  <c r="L40" i="6"/>
  <c r="M72" i="6"/>
  <c r="W12" i="5"/>
  <c r="N9" i="6"/>
  <c r="S40" i="6"/>
  <c r="W75" i="6"/>
  <c r="O75" i="6"/>
  <c r="N43" i="6"/>
  <c r="O43" i="6"/>
  <c r="P72" i="6"/>
  <c r="K75" i="6"/>
  <c r="S75" i="6"/>
  <c r="X43" i="6"/>
  <c r="M43" i="6"/>
  <c r="O72" i="6"/>
  <c r="O40" i="6"/>
  <c r="T75" i="6"/>
  <c r="P75" i="6"/>
  <c r="L43" i="6"/>
  <c r="J43" i="6"/>
  <c r="J72" i="6"/>
  <c r="U75" i="6"/>
  <c r="X72" i="6"/>
  <c r="K9" i="6"/>
  <c r="V43" i="6"/>
  <c r="Q9" i="6"/>
  <c r="L9" i="6"/>
  <c r="Y12" i="5"/>
  <c r="P40" i="6"/>
  <c r="P9" i="6"/>
  <c r="X9" i="6"/>
  <c r="T12" i="5"/>
  <c r="S9" i="6"/>
  <c r="Q12" i="5"/>
  <c r="Q75" i="6"/>
  <c r="K43" i="6"/>
  <c r="N72" i="6"/>
  <c r="U72" i="6"/>
  <c r="M9" i="6"/>
  <c r="Z12" i="5"/>
  <c r="O12" i="5"/>
  <c r="N75" i="6"/>
  <c r="W9" i="6"/>
  <c r="X12" i="5"/>
  <c r="W40" i="6"/>
  <c r="J40" i="6"/>
  <c r="X75" i="6"/>
  <c r="R43" i="6"/>
  <c r="L72" i="6"/>
  <c r="BC72" i="2"/>
  <c r="BE72" i="2" l="1"/>
  <c r="J120" i="6"/>
  <c r="M35" i="5"/>
  <c r="D120" i="6"/>
  <c r="P35" i="5"/>
  <c r="I120" i="6"/>
  <c r="K120" i="6" s="1"/>
  <c r="BU32" i="2"/>
  <c r="N35" i="5"/>
  <c r="BE32" i="2"/>
  <c r="O35" i="5"/>
  <c r="B74" i="2"/>
  <c r="A42" i="6"/>
  <c r="A11" i="6"/>
  <c r="G119" i="6"/>
  <c r="E119" i="6"/>
  <c r="B14" i="5"/>
  <c r="BG34" i="2"/>
  <c r="A74" i="6"/>
  <c r="A77" i="6"/>
  <c r="A45" i="6"/>
  <c r="B34" i="2"/>
  <c r="K119" i="6"/>
  <c r="U41" i="6"/>
  <c r="J10" i="6"/>
  <c r="M10" i="6"/>
  <c r="X13" i="5"/>
  <c r="Q73" i="6"/>
  <c r="J76" i="6"/>
  <c r="L44" i="6"/>
  <c r="S41" i="6"/>
  <c r="U10" i="6"/>
  <c r="V13" i="5"/>
  <c r="N73" i="6"/>
  <c r="Q76" i="6"/>
  <c r="U76" i="6"/>
  <c r="M44" i="6"/>
  <c r="R13" i="5"/>
  <c r="BC73" i="2"/>
  <c r="R41" i="6"/>
  <c r="S10" i="6"/>
  <c r="Q13" i="5"/>
  <c r="X73" i="6"/>
  <c r="N76" i="6"/>
  <c r="M76" i="6"/>
  <c r="J44" i="6"/>
  <c r="X76" i="6"/>
  <c r="V76" i="6"/>
  <c r="O44" i="6"/>
  <c r="O10" i="6"/>
  <c r="M73" i="6"/>
  <c r="X44" i="6"/>
  <c r="BB73" i="2"/>
  <c r="O41" i="6"/>
  <c r="Q10" i="6"/>
  <c r="P13" i="5"/>
  <c r="L73" i="6"/>
  <c r="V44" i="6"/>
  <c r="U44" i="6"/>
  <c r="J41" i="6"/>
  <c r="P10" i="6"/>
  <c r="W13" i="5"/>
  <c r="Z13" i="5"/>
  <c r="L76" i="6"/>
  <c r="Q41" i="6"/>
  <c r="V41" i="6"/>
  <c r="X10" i="6"/>
  <c r="U13" i="5"/>
  <c r="BT33" i="2"/>
  <c r="V73" i="6"/>
  <c r="W76" i="6"/>
  <c r="W44" i="6"/>
  <c r="L41" i="6"/>
  <c r="W73" i="6"/>
  <c r="R76" i="6"/>
  <c r="N41" i="6"/>
  <c r="P41" i="6"/>
  <c r="T10" i="6"/>
  <c r="T13" i="5"/>
  <c r="BS33" i="2"/>
  <c r="U73" i="6"/>
  <c r="K76" i="6"/>
  <c r="K44" i="6"/>
  <c r="S44" i="6"/>
  <c r="P73" i="6"/>
  <c r="T44" i="6"/>
  <c r="P44" i="6"/>
  <c r="X41" i="6"/>
  <c r="M41" i="6"/>
  <c r="R10" i="6"/>
  <c r="S13" i="5"/>
  <c r="T76" i="6"/>
  <c r="R44" i="6"/>
  <c r="S73" i="6"/>
  <c r="W41" i="6"/>
  <c r="W10" i="6"/>
  <c r="L10" i="6"/>
  <c r="K73" i="6"/>
  <c r="J73" i="6"/>
  <c r="S76" i="6"/>
  <c r="Q44" i="6"/>
  <c r="BC33" i="2"/>
  <c r="K41" i="6"/>
  <c r="K10" i="6"/>
  <c r="O13" i="5"/>
  <c r="T73" i="6"/>
  <c r="O73" i="6"/>
  <c r="P76" i="6"/>
  <c r="N44" i="6"/>
  <c r="BB33" i="2"/>
  <c r="R73" i="6"/>
  <c r="T41" i="6"/>
  <c r="V10" i="6"/>
  <c r="N10" i="6"/>
  <c r="Y13" i="5"/>
  <c r="O76" i="6"/>
  <c r="P36" i="5" l="1"/>
  <c r="M36" i="5"/>
  <c r="I36" i="5"/>
  <c r="BE33" i="2"/>
  <c r="BU33" i="2"/>
  <c r="O36" i="5"/>
  <c r="D121" i="6"/>
  <c r="I121" i="6"/>
  <c r="J121" i="6"/>
  <c r="BE73" i="2"/>
  <c r="N36" i="5"/>
  <c r="J36" i="5"/>
  <c r="A12" i="6"/>
  <c r="B15" i="5"/>
  <c r="BG35" i="2"/>
  <c r="B35" i="2"/>
  <c r="G120" i="6"/>
  <c r="B75" i="2"/>
  <c r="A46" i="6"/>
  <c r="A78" i="6"/>
  <c r="V11" i="6"/>
  <c r="P14" i="5"/>
  <c r="BT34" i="2"/>
  <c r="L42" i="6"/>
  <c r="J45" i="6"/>
  <c r="R74" i="6"/>
  <c r="Q77" i="6"/>
  <c r="M77" i="6"/>
  <c r="BC74" i="2"/>
  <c r="J11" i="6"/>
  <c r="W42" i="6"/>
  <c r="J42" i="6"/>
  <c r="Q45" i="6"/>
  <c r="U45" i="6"/>
  <c r="V74" i="6"/>
  <c r="N77" i="6"/>
  <c r="S74" i="6"/>
  <c r="X77" i="6"/>
  <c r="X45" i="6"/>
  <c r="P74" i="6"/>
  <c r="U74" i="6"/>
  <c r="L11" i="6"/>
  <c r="V77" i="6"/>
  <c r="N74" i="6"/>
  <c r="N11" i="6"/>
  <c r="L74" i="6"/>
  <c r="P45" i="6"/>
  <c r="R77" i="6"/>
  <c r="X11" i="6"/>
  <c r="O14" i="5"/>
  <c r="K42" i="6"/>
  <c r="O42" i="6"/>
  <c r="N45" i="6"/>
  <c r="L77" i="6"/>
  <c r="Q74" i="6"/>
  <c r="K45" i="6"/>
  <c r="K74" i="6"/>
  <c r="T74" i="6"/>
  <c r="U11" i="6"/>
  <c r="X14" i="5"/>
  <c r="T42" i="6"/>
  <c r="S42" i="6"/>
  <c r="V45" i="6"/>
  <c r="M45" i="6"/>
  <c r="Q42" i="6"/>
  <c r="W45" i="6"/>
  <c r="N42" i="6"/>
  <c r="M74" i="6"/>
  <c r="S77" i="6"/>
  <c r="R11" i="6"/>
  <c r="V14" i="5"/>
  <c r="R42" i="6"/>
  <c r="L45" i="6"/>
  <c r="Y14" i="5"/>
  <c r="J74" i="6"/>
  <c r="U77" i="6"/>
  <c r="S14" i="5"/>
  <c r="W77" i="6"/>
  <c r="BB74" i="2"/>
  <c r="Q11" i="6"/>
  <c r="BB34" i="2"/>
  <c r="V42" i="6"/>
  <c r="P11" i="6"/>
  <c r="T11" i="6"/>
  <c r="W14" i="5"/>
  <c r="BC34" i="2"/>
  <c r="R45" i="6"/>
  <c r="P42" i="6"/>
  <c r="T77" i="6"/>
  <c r="O77" i="6"/>
  <c r="O11" i="6"/>
  <c r="S11" i="6"/>
  <c r="U14" i="5"/>
  <c r="X42" i="6"/>
  <c r="T45" i="6"/>
  <c r="X74" i="6"/>
  <c r="O74" i="6"/>
  <c r="P77" i="6"/>
  <c r="O45" i="6"/>
  <c r="M11" i="6"/>
  <c r="T14" i="5"/>
  <c r="Z14" i="5"/>
  <c r="U42" i="6"/>
  <c r="S45" i="6"/>
  <c r="W74" i="6"/>
  <c r="K77" i="6"/>
  <c r="J77" i="6"/>
  <c r="BS34" i="2"/>
  <c r="W11" i="6"/>
  <c r="R14" i="5"/>
  <c r="K11" i="6"/>
  <c r="Q14" i="5"/>
  <c r="M42" i="6"/>
  <c r="J37" i="5" l="1"/>
  <c r="N37" i="5"/>
  <c r="O37" i="5"/>
  <c r="BE34" i="2"/>
  <c r="P37" i="5"/>
  <c r="M37" i="5"/>
  <c r="I37" i="5"/>
  <c r="D122" i="6"/>
  <c r="I122" i="6"/>
  <c r="J122" i="6"/>
  <c r="BE74" i="2"/>
  <c r="BU34" i="2"/>
  <c r="BG36" i="2"/>
  <c r="K121" i="6"/>
  <c r="G121" i="6"/>
  <c r="E121" i="6"/>
  <c r="B36" i="2"/>
  <c r="A13" i="6"/>
  <c r="A79" i="6"/>
  <c r="A47" i="6"/>
  <c r="B16" i="5"/>
  <c r="B76" i="2"/>
  <c r="U12" i="6"/>
  <c r="Q78" i="6"/>
  <c r="O78" i="6"/>
  <c r="Y15" i="5"/>
  <c r="S12" i="6"/>
  <c r="N78" i="6"/>
  <c r="M78" i="6"/>
  <c r="V46" i="6"/>
  <c r="X15" i="5"/>
  <c r="X78" i="6"/>
  <c r="Q12" i="6"/>
  <c r="J78" i="6"/>
  <c r="U46" i="6"/>
  <c r="U15" i="5"/>
  <c r="P12" i="6"/>
  <c r="L78" i="6"/>
  <c r="P46" i="6"/>
  <c r="S15" i="5"/>
  <c r="BC35" i="2"/>
  <c r="O12" i="6"/>
  <c r="W78" i="6"/>
  <c r="W46" i="6"/>
  <c r="M46" i="6"/>
  <c r="V15" i="5"/>
  <c r="R46" i="6"/>
  <c r="R12" i="6"/>
  <c r="Q46" i="6"/>
  <c r="BC75" i="2"/>
  <c r="N12" i="6"/>
  <c r="K78" i="6"/>
  <c r="K46" i="6"/>
  <c r="J46" i="6"/>
  <c r="T15" i="5"/>
  <c r="W15" i="5"/>
  <c r="BB35" i="2"/>
  <c r="L12" i="6"/>
  <c r="T78" i="6"/>
  <c r="T46" i="6"/>
  <c r="S46" i="6"/>
  <c r="R15" i="5"/>
  <c r="P15" i="5"/>
  <c r="BT35" i="2"/>
  <c r="X12" i="6"/>
  <c r="R78" i="6"/>
  <c r="O46" i="6"/>
  <c r="W12" i="6"/>
  <c r="V78" i="6"/>
  <c r="Q15" i="5"/>
  <c r="BS35" i="2"/>
  <c r="K12" i="6"/>
  <c r="S78" i="6"/>
  <c r="N46" i="6"/>
  <c r="BB75" i="2"/>
  <c r="V12" i="6"/>
  <c r="T12" i="6"/>
  <c r="P78" i="6"/>
  <c r="X46" i="6"/>
  <c r="O15" i="5"/>
  <c r="J12" i="6"/>
  <c r="M12" i="6"/>
  <c r="U78" i="6"/>
  <c r="L46" i="6"/>
  <c r="Z15" i="5"/>
  <c r="K122" i="6" l="1"/>
  <c r="I38" i="5"/>
  <c r="M38" i="5"/>
  <c r="I123" i="6"/>
  <c r="D123" i="6"/>
  <c r="BU35" i="2"/>
  <c r="J38" i="5"/>
  <c r="N38" i="5"/>
  <c r="BE75" i="2"/>
  <c r="BE35" i="2"/>
  <c r="O38" i="5"/>
  <c r="J123" i="6"/>
  <c r="P38" i="5"/>
  <c r="B17" i="5"/>
  <c r="A14" i="6"/>
  <c r="BG37" i="2"/>
  <c r="B37" i="2"/>
  <c r="B77" i="2"/>
  <c r="A80" i="6"/>
  <c r="G122" i="6"/>
  <c r="E122" i="6"/>
  <c r="A48" i="6"/>
  <c r="S16" i="5"/>
  <c r="J13" i="6"/>
  <c r="BB36" i="2"/>
  <c r="L79" i="6"/>
  <c r="N47" i="6"/>
  <c r="U47" i="6"/>
  <c r="Q16" i="5"/>
  <c r="X47" i="6"/>
  <c r="V79" i="6"/>
  <c r="S47" i="6"/>
  <c r="P47" i="6"/>
  <c r="U13" i="6"/>
  <c r="M79" i="6"/>
  <c r="K47" i="6"/>
  <c r="Q79" i="6"/>
  <c r="K13" i="6"/>
  <c r="N79" i="6"/>
  <c r="O47" i="6"/>
  <c r="T13" i="6"/>
  <c r="BC76" i="2"/>
  <c r="J79" i="6"/>
  <c r="L47" i="6"/>
  <c r="J47" i="6"/>
  <c r="BB76" i="2"/>
  <c r="W47" i="6"/>
  <c r="Z16" i="5"/>
  <c r="O16" i="5"/>
  <c r="R13" i="6"/>
  <c r="X16" i="5"/>
  <c r="Q13" i="6"/>
  <c r="N13" i="6"/>
  <c r="W16" i="5"/>
  <c r="P13" i="6"/>
  <c r="L13" i="6"/>
  <c r="W79" i="6"/>
  <c r="O79" i="6"/>
  <c r="T47" i="6"/>
  <c r="M13" i="6"/>
  <c r="BS36" i="2"/>
  <c r="U79" i="6"/>
  <c r="Y16" i="5"/>
  <c r="V16" i="5"/>
  <c r="O13" i="6"/>
  <c r="X13" i="6"/>
  <c r="K79" i="6"/>
  <c r="S79" i="6"/>
  <c r="R47" i="6"/>
  <c r="R79" i="6"/>
  <c r="U16" i="5"/>
  <c r="S13" i="6"/>
  <c r="T79" i="6"/>
  <c r="P79" i="6"/>
  <c r="V47" i="6"/>
  <c r="R16" i="5"/>
  <c r="BT36" i="2"/>
  <c r="P16" i="5"/>
  <c r="W13" i="6"/>
  <c r="T16" i="5"/>
  <c r="V13" i="6"/>
  <c r="BC36" i="2"/>
  <c r="X79" i="6"/>
  <c r="Q47" i="6"/>
  <c r="M47" i="6"/>
  <c r="J124" i="6" l="1"/>
  <c r="BE36" i="2"/>
  <c r="BU36" i="2"/>
  <c r="N39" i="5"/>
  <c r="J39" i="5"/>
  <c r="O39" i="5"/>
  <c r="D124" i="6"/>
  <c r="P39" i="5"/>
  <c r="M39" i="5"/>
  <c r="I39" i="5"/>
  <c r="BE76" i="2"/>
  <c r="I124" i="6"/>
  <c r="BG38" i="2"/>
  <c r="A15" i="6"/>
  <c r="B78" i="2"/>
  <c r="G123" i="6"/>
  <c r="E123" i="6"/>
  <c r="K123" i="6"/>
  <c r="B18" i="5"/>
  <c r="A49" i="6"/>
  <c r="B38" i="2"/>
  <c r="A81" i="6"/>
  <c r="Q14" i="6"/>
  <c r="O17" i="5"/>
  <c r="N48" i="6"/>
  <c r="BB37" i="2"/>
  <c r="P14" i="6"/>
  <c r="Y17" i="5"/>
  <c r="X48" i="6"/>
  <c r="X14" i="6"/>
  <c r="V17" i="5"/>
  <c r="L48" i="6"/>
  <c r="Q80" i="6"/>
  <c r="U80" i="6"/>
  <c r="V80" i="6"/>
  <c r="N14" i="6"/>
  <c r="O48" i="6"/>
  <c r="P48" i="6"/>
  <c r="BC37" i="2"/>
  <c r="T14" i="6"/>
  <c r="Q17" i="5"/>
  <c r="M48" i="6"/>
  <c r="N80" i="6"/>
  <c r="M80" i="6"/>
  <c r="T17" i="5"/>
  <c r="S80" i="6"/>
  <c r="BT37" i="2"/>
  <c r="R14" i="6"/>
  <c r="P17" i="5"/>
  <c r="J48" i="6"/>
  <c r="X80" i="6"/>
  <c r="X17" i="5"/>
  <c r="BS37" i="2"/>
  <c r="O14" i="6"/>
  <c r="L80" i="6"/>
  <c r="V14" i="6"/>
  <c r="K48" i="6"/>
  <c r="R17" i="5"/>
  <c r="W14" i="6"/>
  <c r="L14" i="6"/>
  <c r="W17" i="5"/>
  <c r="Z17" i="5"/>
  <c r="V48" i="6"/>
  <c r="W80" i="6"/>
  <c r="U17" i="5"/>
  <c r="K80" i="6"/>
  <c r="K14" i="6"/>
  <c r="W48" i="6"/>
  <c r="U48" i="6"/>
  <c r="T80" i="6"/>
  <c r="P80" i="6"/>
  <c r="J80" i="6"/>
  <c r="J14" i="6"/>
  <c r="M14" i="6"/>
  <c r="S17" i="5"/>
  <c r="T48" i="6"/>
  <c r="S48" i="6"/>
  <c r="R80" i="6"/>
  <c r="R48" i="6"/>
  <c r="Q48" i="6"/>
  <c r="O80" i="6"/>
  <c r="U14" i="6"/>
  <c r="BC77" i="2"/>
  <c r="S14" i="6"/>
  <c r="BB77" i="2"/>
  <c r="BE77" i="2" l="1"/>
  <c r="O40" i="5"/>
  <c r="N40" i="5"/>
  <c r="J40" i="5"/>
  <c r="J125" i="6"/>
  <c r="BU37" i="2"/>
  <c r="BE37" i="2"/>
  <c r="D125" i="6"/>
  <c r="I125" i="6"/>
  <c r="K125" i="6" s="1"/>
  <c r="P40" i="5"/>
  <c r="M40" i="5"/>
  <c r="I40" i="5"/>
  <c r="B19" i="5"/>
  <c r="A16" i="6"/>
  <c r="G124" i="6"/>
  <c r="E124" i="6"/>
  <c r="A82" i="6"/>
  <c r="A50" i="6"/>
  <c r="BG39" i="2"/>
  <c r="B39" i="2"/>
  <c r="K124" i="6"/>
  <c r="B79" i="2"/>
  <c r="T18" i="5"/>
  <c r="Y18" i="5"/>
  <c r="R15" i="6"/>
  <c r="V81" i="6"/>
  <c r="Q49" i="6"/>
  <c r="M81" i="6"/>
  <c r="W49" i="6"/>
  <c r="M15" i="6"/>
  <c r="S49" i="6"/>
  <c r="R18" i="5"/>
  <c r="Q15" i="6"/>
  <c r="L15" i="6"/>
  <c r="T81" i="6"/>
  <c r="N49" i="6"/>
  <c r="U49" i="6"/>
  <c r="N15" i="6"/>
  <c r="Q18" i="5"/>
  <c r="P15" i="6"/>
  <c r="T15" i="6"/>
  <c r="S81" i="6"/>
  <c r="X49" i="6"/>
  <c r="M49" i="6"/>
  <c r="BC78" i="2"/>
  <c r="K49" i="6"/>
  <c r="N81" i="6"/>
  <c r="O49" i="6"/>
  <c r="P18" i="5"/>
  <c r="O15" i="6"/>
  <c r="S15" i="6"/>
  <c r="O81" i="6"/>
  <c r="L49" i="6"/>
  <c r="V49" i="6"/>
  <c r="BB78" i="2"/>
  <c r="K15" i="6"/>
  <c r="J81" i="6"/>
  <c r="BC38" i="2"/>
  <c r="W81" i="6"/>
  <c r="R49" i="6"/>
  <c r="V15" i="6"/>
  <c r="X15" i="6"/>
  <c r="O18" i="5"/>
  <c r="BS38" i="2"/>
  <c r="U18" i="5"/>
  <c r="X18" i="5"/>
  <c r="W15" i="6"/>
  <c r="R81" i="6"/>
  <c r="T49" i="6"/>
  <c r="BT38" i="2"/>
  <c r="Q81" i="6"/>
  <c r="L81" i="6"/>
  <c r="BB38" i="2"/>
  <c r="V18" i="5"/>
  <c r="Z18" i="5"/>
  <c r="W18" i="5"/>
  <c r="J15" i="6"/>
  <c r="X81" i="6"/>
  <c r="U81" i="6"/>
  <c r="P49" i="6"/>
  <c r="S18" i="5"/>
  <c r="U15" i="6"/>
  <c r="K81" i="6"/>
  <c r="J49" i="6"/>
  <c r="P81" i="6"/>
  <c r="J126" i="6" l="1"/>
  <c r="BU38" i="2"/>
  <c r="O41" i="5"/>
  <c r="I41" i="5"/>
  <c r="M41" i="5"/>
  <c r="D126" i="6"/>
  <c r="BE38" i="2"/>
  <c r="BE78" i="2"/>
  <c r="I126" i="6"/>
  <c r="K126" i="6" s="1"/>
  <c r="J41" i="5"/>
  <c r="N41" i="5"/>
  <c r="P41" i="5"/>
  <c r="B40" i="2"/>
  <c r="E125" i="6"/>
  <c r="G125" i="6"/>
  <c r="B20" i="5"/>
  <c r="A83" i="6"/>
  <c r="A17" i="6"/>
  <c r="B80" i="2"/>
  <c r="BG40" i="2"/>
  <c r="A51" i="6"/>
  <c r="BC39" i="2"/>
  <c r="S19" i="5"/>
  <c r="V16" i="6"/>
  <c r="BB39" i="2"/>
  <c r="T19" i="5"/>
  <c r="R82" i="6"/>
  <c r="J16" i="6"/>
  <c r="M16" i="6"/>
  <c r="N50" i="6"/>
  <c r="X50" i="6"/>
  <c r="L50" i="6"/>
  <c r="Q16" i="6"/>
  <c r="Z19" i="5"/>
  <c r="W50" i="6"/>
  <c r="R19" i="5"/>
  <c r="N82" i="6"/>
  <c r="U16" i="6"/>
  <c r="O19" i="5"/>
  <c r="P50" i="6"/>
  <c r="W82" i="6"/>
  <c r="V82" i="6"/>
  <c r="L16" i="6"/>
  <c r="P19" i="5"/>
  <c r="L82" i="6"/>
  <c r="S16" i="6"/>
  <c r="BC79" i="2"/>
  <c r="BB79" i="2"/>
  <c r="V50" i="6"/>
  <c r="V19" i="5"/>
  <c r="Q82" i="6"/>
  <c r="P82" i="6"/>
  <c r="O16" i="6"/>
  <c r="U50" i="6"/>
  <c r="J82" i="6"/>
  <c r="N16" i="6"/>
  <c r="BS39" i="2"/>
  <c r="Q19" i="5"/>
  <c r="W19" i="5"/>
  <c r="O82" i="6"/>
  <c r="P16" i="6"/>
  <c r="BT39" i="2"/>
  <c r="M82" i="6"/>
  <c r="Y19" i="5"/>
  <c r="K82" i="6"/>
  <c r="X82" i="6"/>
  <c r="X16" i="6"/>
  <c r="K50" i="6"/>
  <c r="J50" i="6"/>
  <c r="W16" i="6"/>
  <c r="R16" i="6"/>
  <c r="T50" i="6"/>
  <c r="O50" i="6"/>
  <c r="T82" i="6"/>
  <c r="R50" i="6"/>
  <c r="S50" i="6"/>
  <c r="S82" i="6"/>
  <c r="T16" i="6"/>
  <c r="Q50" i="6"/>
  <c r="M50" i="6"/>
  <c r="X19" i="5"/>
  <c r="U82" i="6"/>
  <c r="U19" i="5"/>
  <c r="K16" i="6"/>
  <c r="O42" i="5" l="1"/>
  <c r="D127" i="6"/>
  <c r="J127" i="6"/>
  <c r="P42" i="5"/>
  <c r="BU39" i="2"/>
  <c r="BE79" i="2"/>
  <c r="M42" i="5"/>
  <c r="I42" i="5"/>
  <c r="N42" i="5"/>
  <c r="J42" i="5"/>
  <c r="I127" i="6"/>
  <c r="K127" i="6" s="1"/>
  <c r="BS87" i="2"/>
  <c r="BE39" i="2"/>
  <c r="A18" i="6"/>
  <c r="A84" i="6"/>
  <c r="B21" i="5"/>
  <c r="G126" i="6"/>
  <c r="E126" i="6"/>
  <c r="B83" i="2"/>
  <c r="B41" i="2"/>
  <c r="BG41" i="2"/>
  <c r="A52" i="6"/>
  <c r="R17" i="6"/>
  <c r="X83" i="6"/>
  <c r="V20" i="5"/>
  <c r="X51" i="6"/>
  <c r="M51" i="6"/>
  <c r="J51" i="6"/>
  <c r="W51" i="6"/>
  <c r="K51" i="6"/>
  <c r="R51" i="6"/>
  <c r="V51" i="6"/>
  <c r="Q17" i="6"/>
  <c r="N17" i="6"/>
  <c r="L83" i="6"/>
  <c r="U20" i="5"/>
  <c r="BC80" i="2"/>
  <c r="L51" i="6"/>
  <c r="P17" i="6"/>
  <c r="L17" i="6"/>
  <c r="T83" i="6"/>
  <c r="R20" i="5"/>
  <c r="O17" i="6"/>
  <c r="X17" i="6"/>
  <c r="W83" i="6"/>
  <c r="P20" i="5"/>
  <c r="BB80" i="2"/>
  <c r="S17" i="6"/>
  <c r="R83" i="6"/>
  <c r="T51" i="6"/>
  <c r="BB40" i="2"/>
  <c r="X20" i="5"/>
  <c r="N51" i="6"/>
  <c r="M17" i="6"/>
  <c r="S83" i="6"/>
  <c r="J83" i="6"/>
  <c r="T20" i="5"/>
  <c r="BC40" i="2"/>
  <c r="Q51" i="6"/>
  <c r="W17" i="6"/>
  <c r="Q83" i="6"/>
  <c r="V83" i="6"/>
  <c r="S20" i="5"/>
  <c r="W20" i="5"/>
  <c r="K17" i="6"/>
  <c r="P83" i="6"/>
  <c r="U83" i="6"/>
  <c r="Q20" i="5"/>
  <c r="BS40" i="2"/>
  <c r="S51" i="6"/>
  <c r="Y20" i="5"/>
  <c r="T17" i="6"/>
  <c r="V17" i="6"/>
  <c r="O83" i="6"/>
  <c r="K83" i="6"/>
  <c r="O20" i="5"/>
  <c r="BT40" i="2"/>
  <c r="P51" i="6"/>
  <c r="U17" i="6"/>
  <c r="U51" i="6"/>
  <c r="M83" i="6"/>
  <c r="O51" i="6"/>
  <c r="J17" i="6"/>
  <c r="N83" i="6"/>
  <c r="Z20" i="5"/>
  <c r="BU40" i="2" l="1"/>
  <c r="M43" i="5"/>
  <c r="I43" i="5"/>
  <c r="P43" i="5"/>
  <c r="BE40" i="2"/>
  <c r="BH77" i="2"/>
  <c r="D128" i="6"/>
  <c r="N43" i="5"/>
  <c r="J43" i="5"/>
  <c r="BE80" i="2"/>
  <c r="O43" i="5"/>
  <c r="I128" i="6"/>
  <c r="J128" i="6"/>
  <c r="BG43" i="2"/>
  <c r="BG42" i="2"/>
  <c r="A53" i="6"/>
  <c r="B42" i="2"/>
  <c r="B43" i="2"/>
  <c r="B22" i="5"/>
  <c r="A19" i="6"/>
  <c r="A85" i="6"/>
  <c r="B84" i="2"/>
  <c r="G127" i="6"/>
  <c r="E127" i="6"/>
  <c r="X52" i="6"/>
  <c r="BB41" i="2"/>
  <c r="V21" i="5"/>
  <c r="T18" i="6"/>
  <c r="J84" i="6"/>
  <c r="BB83" i="2"/>
  <c r="P18" i="6"/>
  <c r="V84" i="6"/>
  <c r="L52" i="6"/>
  <c r="Z21" i="5"/>
  <c r="R18" i="6"/>
  <c r="U84" i="6"/>
  <c r="BS77" i="2"/>
  <c r="BT41" i="2"/>
  <c r="M52" i="6"/>
  <c r="W21" i="5"/>
  <c r="X21" i="5"/>
  <c r="O18" i="6"/>
  <c r="T84" i="6"/>
  <c r="M18" i="6"/>
  <c r="S18" i="6"/>
  <c r="Q21" i="5"/>
  <c r="P21" i="5"/>
  <c r="J52" i="6"/>
  <c r="U21" i="5"/>
  <c r="W18" i="6"/>
  <c r="L18" i="6"/>
  <c r="S84" i="6"/>
  <c r="J18" i="6"/>
  <c r="BS41" i="2"/>
  <c r="T21" i="5"/>
  <c r="K18" i="6"/>
  <c r="R84" i="6"/>
  <c r="W52" i="6"/>
  <c r="P84" i="6"/>
  <c r="S52" i="6"/>
  <c r="X84" i="6"/>
  <c r="N52" i="6"/>
  <c r="X18" i="6"/>
  <c r="V52" i="6"/>
  <c r="S21" i="5"/>
  <c r="V18" i="6"/>
  <c r="N18" i="6"/>
  <c r="N84" i="6"/>
  <c r="U52" i="6"/>
  <c r="K52" i="6"/>
  <c r="U18" i="6"/>
  <c r="L84" i="6"/>
  <c r="T52" i="6"/>
  <c r="O52" i="6"/>
  <c r="M84" i="6"/>
  <c r="W84" i="6"/>
  <c r="O84" i="6"/>
  <c r="K84" i="6"/>
  <c r="R21" i="5"/>
  <c r="O21" i="5"/>
  <c r="Q18" i="6"/>
  <c r="Q84" i="6"/>
  <c r="R52" i="6"/>
  <c r="P52" i="6"/>
  <c r="Y21" i="5"/>
  <c r="Q52" i="6"/>
  <c r="BC41" i="2"/>
  <c r="BE41" i="2" l="1"/>
  <c r="P44" i="5"/>
  <c r="I44" i="5"/>
  <c r="M44" i="5"/>
  <c r="J44" i="5"/>
  <c r="N44" i="5"/>
  <c r="D129" i="6"/>
  <c r="J129" i="6"/>
  <c r="O44" i="5"/>
  <c r="BU41" i="2"/>
  <c r="BS84" i="2"/>
  <c r="BS85" i="2"/>
  <c r="I129" i="6"/>
  <c r="A86" i="6"/>
  <c r="A20" i="6"/>
  <c r="A54" i="6"/>
  <c r="E128" i="6"/>
  <c r="G128" i="6"/>
  <c r="BG44" i="2"/>
  <c r="B85" i="2"/>
  <c r="B23" i="5"/>
  <c r="B44" i="2"/>
  <c r="K128" i="6"/>
  <c r="X85" i="6"/>
  <c r="N19" i="6"/>
  <c r="J53" i="6"/>
  <c r="Z22" i="5"/>
  <c r="BB42" i="2"/>
  <c r="L85" i="6"/>
  <c r="M19" i="6"/>
  <c r="Q53" i="6"/>
  <c r="U53" i="6"/>
  <c r="O22" i="5"/>
  <c r="BC43" i="2"/>
  <c r="BB43" i="2"/>
  <c r="U85" i="6"/>
  <c r="Q19" i="6"/>
  <c r="U22" i="5"/>
  <c r="BC42" i="2"/>
  <c r="T85" i="6"/>
  <c r="W19" i="6"/>
  <c r="N53" i="6"/>
  <c r="Y22" i="5"/>
  <c r="V85" i="6"/>
  <c r="T53" i="6"/>
  <c r="N85" i="6"/>
  <c r="BS42" i="2"/>
  <c r="W85" i="6"/>
  <c r="K19" i="6"/>
  <c r="X53" i="6"/>
  <c r="V53" i="6"/>
  <c r="V22" i="5"/>
  <c r="S53" i="6"/>
  <c r="BT42" i="2"/>
  <c r="R85" i="6"/>
  <c r="V19" i="6"/>
  <c r="L53" i="6"/>
  <c r="M53" i="6"/>
  <c r="T22" i="5"/>
  <c r="Q85" i="6"/>
  <c r="K53" i="6"/>
  <c r="R22" i="5"/>
  <c r="S85" i="6"/>
  <c r="J85" i="6"/>
  <c r="J19" i="6"/>
  <c r="W53" i="6"/>
  <c r="S22" i="5"/>
  <c r="X19" i="6"/>
  <c r="Q22" i="5"/>
  <c r="BS43" i="2"/>
  <c r="X22" i="5"/>
  <c r="P53" i="6"/>
  <c r="P85" i="6"/>
  <c r="U19" i="6"/>
  <c r="L19" i="6"/>
  <c r="P19" i="6"/>
  <c r="T19" i="6"/>
  <c r="BB84" i="2"/>
  <c r="O85" i="6"/>
  <c r="K85" i="6"/>
  <c r="R19" i="6"/>
  <c r="R53" i="6"/>
  <c r="BT43" i="2"/>
  <c r="W22" i="5"/>
  <c r="M85" i="6"/>
  <c r="O19" i="6"/>
  <c r="S19" i="6"/>
  <c r="O53" i="6"/>
  <c r="BB85" i="2"/>
  <c r="P22" i="5"/>
  <c r="BU43" i="2" l="1"/>
  <c r="BS83" i="2"/>
  <c r="BS86" i="2"/>
  <c r="BS78" i="2"/>
  <c r="D130" i="6"/>
  <c r="N45" i="5"/>
  <c r="J45" i="5"/>
  <c r="BU42" i="2"/>
  <c r="I130" i="6"/>
  <c r="P45" i="5"/>
  <c r="BE42" i="2"/>
  <c r="O45" i="5"/>
  <c r="BE43" i="2"/>
  <c r="M45" i="5"/>
  <c r="I45" i="5"/>
  <c r="J130" i="6"/>
  <c r="G129" i="6"/>
  <c r="E129" i="6"/>
  <c r="BG45" i="2"/>
  <c r="B45" i="2"/>
  <c r="A55" i="6"/>
  <c r="A87" i="6"/>
  <c r="B24" i="5"/>
  <c r="A21" i="6"/>
  <c r="K129" i="6"/>
  <c r="U54" i="6"/>
  <c r="U86" i="6"/>
  <c r="X23" i="5"/>
  <c r="K20" i="6"/>
  <c r="BB44" i="2"/>
  <c r="P54" i="6"/>
  <c r="W54" i="6"/>
  <c r="M54" i="6"/>
  <c r="S86" i="6"/>
  <c r="W23" i="5"/>
  <c r="J20" i="6"/>
  <c r="M20" i="6"/>
  <c r="U20" i="6"/>
  <c r="W86" i="6"/>
  <c r="O23" i="5"/>
  <c r="K54" i="6"/>
  <c r="J54" i="6"/>
  <c r="R86" i="6"/>
  <c r="T23" i="5"/>
  <c r="Q20" i="6"/>
  <c r="L20" i="6"/>
  <c r="V86" i="6"/>
  <c r="Z23" i="5"/>
  <c r="BS81" i="2"/>
  <c r="T54" i="6"/>
  <c r="S54" i="6"/>
  <c r="N86" i="6"/>
  <c r="S23" i="5"/>
  <c r="S20" i="6"/>
  <c r="R54" i="6"/>
  <c r="O54" i="6"/>
  <c r="R23" i="5"/>
  <c r="Q86" i="6"/>
  <c r="N20" i="6"/>
  <c r="K86" i="6"/>
  <c r="P23" i="5"/>
  <c r="P86" i="6"/>
  <c r="P20" i="6"/>
  <c r="U23" i="5"/>
  <c r="Q54" i="6"/>
  <c r="L86" i="6"/>
  <c r="Q23" i="5"/>
  <c r="X54" i="6"/>
  <c r="N54" i="6"/>
  <c r="M86" i="6"/>
  <c r="O86" i="6"/>
  <c r="O20" i="6"/>
  <c r="X86" i="6"/>
  <c r="X20" i="6"/>
  <c r="L54" i="6"/>
  <c r="BC44" i="2"/>
  <c r="V54" i="6"/>
  <c r="J86" i="6"/>
  <c r="Y23" i="5"/>
  <c r="W20" i="6"/>
  <c r="R20" i="6"/>
  <c r="T86" i="6"/>
  <c r="V23" i="5"/>
  <c r="V20" i="6"/>
  <c r="T20" i="6"/>
  <c r="K130" i="6" l="1"/>
  <c r="P46" i="5"/>
  <c r="BE44" i="2"/>
  <c r="D131" i="6"/>
  <c r="J131" i="6"/>
  <c r="I131" i="6"/>
  <c r="K131" i="6" s="1"/>
  <c r="O46" i="5"/>
  <c r="N46" i="5"/>
  <c r="J46" i="5"/>
  <c r="M46" i="5"/>
  <c r="I46" i="5"/>
  <c r="BG46" i="2"/>
  <c r="A56" i="6"/>
  <c r="B25" i="5"/>
  <c r="A88" i="6"/>
  <c r="E130" i="6"/>
  <c r="G130" i="6"/>
  <c r="A22" i="6"/>
  <c r="B66" i="2"/>
  <c r="B46" i="2"/>
  <c r="BS45" i="2"/>
  <c r="O55" i="6"/>
  <c r="T24" i="5"/>
  <c r="M87" i="6"/>
  <c r="Q21" i="6"/>
  <c r="N21" i="6"/>
  <c r="P21" i="6"/>
  <c r="N55" i="6"/>
  <c r="L87" i="6"/>
  <c r="O21" i="6"/>
  <c r="W87" i="6"/>
  <c r="U87" i="6"/>
  <c r="Q55" i="6"/>
  <c r="M55" i="6"/>
  <c r="R24" i="5"/>
  <c r="X87" i="6"/>
  <c r="L21" i="6"/>
  <c r="U55" i="6"/>
  <c r="O24" i="5"/>
  <c r="X21" i="6"/>
  <c r="T87" i="6"/>
  <c r="J55" i="6"/>
  <c r="M21" i="6"/>
  <c r="K21" i="6"/>
  <c r="Q87" i="6"/>
  <c r="V87" i="6"/>
  <c r="T21" i="6"/>
  <c r="X55" i="6"/>
  <c r="Z24" i="5"/>
  <c r="S21" i="6"/>
  <c r="L55" i="6"/>
  <c r="Q24" i="5"/>
  <c r="BB45" i="2"/>
  <c r="V21" i="6"/>
  <c r="R21" i="6"/>
  <c r="W55" i="6"/>
  <c r="W24" i="5"/>
  <c r="P24" i="5"/>
  <c r="R87" i="6"/>
  <c r="W21" i="6"/>
  <c r="BC45" i="2"/>
  <c r="J87" i="6"/>
  <c r="U21" i="6"/>
  <c r="BT45" i="2"/>
  <c r="K55" i="6"/>
  <c r="V24" i="5"/>
  <c r="S87" i="6"/>
  <c r="T55" i="6"/>
  <c r="U24" i="5"/>
  <c r="R55" i="6"/>
  <c r="S24" i="5"/>
  <c r="P87" i="6"/>
  <c r="K87" i="6"/>
  <c r="J21" i="6"/>
  <c r="O87" i="6"/>
  <c r="S55" i="6"/>
  <c r="N87" i="6"/>
  <c r="V55" i="6"/>
  <c r="Y24" i="5"/>
  <c r="P55" i="6"/>
  <c r="X24" i="5"/>
  <c r="P47" i="5" l="1"/>
  <c r="O47" i="5"/>
  <c r="BU45" i="2"/>
  <c r="BE45" i="2"/>
  <c r="I132" i="6"/>
  <c r="D132" i="6"/>
  <c r="I47" i="5"/>
  <c r="M47" i="5"/>
  <c r="J132" i="6"/>
  <c r="J47" i="5"/>
  <c r="N47" i="5"/>
  <c r="BG81" i="2"/>
  <c r="BG47" i="2"/>
  <c r="A89" i="6"/>
  <c r="B26" i="5"/>
  <c r="B47" i="2"/>
  <c r="G131" i="6"/>
  <c r="E131" i="6"/>
  <c r="A23" i="6"/>
  <c r="A57" i="6"/>
  <c r="BM71" i="2"/>
  <c r="J88" i="6"/>
  <c r="S25" i="5"/>
  <c r="BM70" i="2"/>
  <c r="U88" i="6"/>
  <c r="R25" i="5"/>
  <c r="BC46" i="2"/>
  <c r="X22" i="6"/>
  <c r="Q56" i="6"/>
  <c r="X56" i="6"/>
  <c r="O22" i="6"/>
  <c r="L56" i="6"/>
  <c r="L22" i="6"/>
  <c r="X88" i="6"/>
  <c r="BL71" i="2"/>
  <c r="T88" i="6"/>
  <c r="P25" i="5"/>
  <c r="BB46" i="2"/>
  <c r="T22" i="6"/>
  <c r="N56" i="6"/>
  <c r="Z25" i="5"/>
  <c r="X25" i="5"/>
  <c r="M88" i="6"/>
  <c r="BL70" i="2"/>
  <c r="S88" i="6"/>
  <c r="R22" i="6"/>
  <c r="N88" i="6"/>
  <c r="M56" i="6"/>
  <c r="N22" i="6"/>
  <c r="BS46" i="2"/>
  <c r="R88" i="6"/>
  <c r="Y25" i="5"/>
  <c r="W22" i="6"/>
  <c r="BT46" i="2"/>
  <c r="P88" i="6"/>
  <c r="W25" i="5"/>
  <c r="K22" i="6"/>
  <c r="J56" i="6"/>
  <c r="J22" i="6"/>
  <c r="L88" i="6"/>
  <c r="Q25" i="5"/>
  <c r="V22" i="6"/>
  <c r="M22" i="6"/>
  <c r="W88" i="6"/>
  <c r="O88" i="6"/>
  <c r="U25" i="5"/>
  <c r="U22" i="6"/>
  <c r="W56" i="6"/>
  <c r="U56" i="6"/>
  <c r="O56" i="6"/>
  <c r="S56" i="6"/>
  <c r="P56" i="6"/>
  <c r="K88" i="6"/>
  <c r="Q88" i="6"/>
  <c r="O25" i="5"/>
  <c r="S22" i="6"/>
  <c r="K56" i="6"/>
  <c r="P22" i="6"/>
  <c r="V56" i="6"/>
  <c r="V88" i="6"/>
  <c r="T25" i="5"/>
  <c r="V25" i="5"/>
  <c r="Q22" i="6"/>
  <c r="T56" i="6"/>
  <c r="R56" i="6"/>
  <c r="M48" i="5" l="1"/>
  <c r="I48" i="5"/>
  <c r="I32" i="5"/>
  <c r="I35" i="5"/>
  <c r="O48" i="5"/>
  <c r="BU46" i="2"/>
  <c r="P48" i="5"/>
  <c r="J133" i="6"/>
  <c r="J135" i="6" s="1"/>
  <c r="I133" i="6"/>
  <c r="D133" i="6"/>
  <c r="BE46" i="2"/>
  <c r="N48" i="5"/>
  <c r="J48" i="5"/>
  <c r="J32" i="5"/>
  <c r="J35" i="5"/>
  <c r="A58" i="6"/>
  <c r="A90" i="6"/>
  <c r="A24" i="6"/>
  <c r="BG48" i="2"/>
  <c r="G132" i="6"/>
  <c r="E132" i="6"/>
  <c r="K132" i="6"/>
  <c r="W57" i="6"/>
  <c r="S89" i="6"/>
  <c r="J89" i="6"/>
  <c r="J23" i="6"/>
  <c r="W26" i="5"/>
  <c r="P89" i="6"/>
  <c r="U89" i="6"/>
  <c r="P26" i="5"/>
  <c r="BB47" i="2"/>
  <c r="Q57" i="6"/>
  <c r="S26" i="5"/>
  <c r="K57" i="6"/>
  <c r="Q89" i="6"/>
  <c r="V89" i="6"/>
  <c r="X23" i="6"/>
  <c r="Q26" i="5"/>
  <c r="BC47" i="2"/>
  <c r="M23" i="6"/>
  <c r="T57" i="6"/>
  <c r="U23" i="6"/>
  <c r="K89" i="6"/>
  <c r="O26" i="5"/>
  <c r="O23" i="6"/>
  <c r="X89" i="6"/>
  <c r="N23" i="6"/>
  <c r="R57" i="6"/>
  <c r="O89" i="6"/>
  <c r="R23" i="6"/>
  <c r="T23" i="6"/>
  <c r="M89" i="6"/>
  <c r="S23" i="6"/>
  <c r="BS103" i="2"/>
  <c r="BT44" i="2"/>
  <c r="S57" i="6"/>
  <c r="N89" i="6"/>
  <c r="Q23" i="6"/>
  <c r="L23" i="6"/>
  <c r="Y26" i="5"/>
  <c r="P23" i="6"/>
  <c r="U26" i="5"/>
  <c r="L89" i="6"/>
  <c r="BS104" i="2"/>
  <c r="P57" i="6"/>
  <c r="Z26" i="5"/>
  <c r="J57" i="6"/>
  <c r="BT47" i="2"/>
  <c r="T26" i="5"/>
  <c r="BS106" i="2"/>
  <c r="O57" i="6"/>
  <c r="X26" i="5"/>
  <c r="BS44" i="2"/>
  <c r="N57" i="6"/>
  <c r="U57" i="6"/>
  <c r="T89" i="6"/>
  <c r="W23" i="6"/>
  <c r="V26" i="5"/>
  <c r="X57" i="6"/>
  <c r="M57" i="6"/>
  <c r="W89" i="6"/>
  <c r="K23" i="6"/>
  <c r="L57" i="6"/>
  <c r="V57" i="6"/>
  <c r="R89" i="6"/>
  <c r="V23" i="6"/>
  <c r="R26" i="5"/>
  <c r="BS47" i="2"/>
  <c r="N49" i="5" l="1"/>
  <c r="AE77" i="3"/>
  <c r="W25" i="3" s="1"/>
  <c r="T77" i="3"/>
  <c r="T21" i="3" s="1"/>
  <c r="AF77" i="3"/>
  <c r="X25" i="3" s="1"/>
  <c r="BU47" i="2"/>
  <c r="BS109" i="2"/>
  <c r="O49" i="5"/>
  <c r="Y77" i="3"/>
  <c r="Y21" i="3" s="1"/>
  <c r="P49" i="5"/>
  <c r="U77" i="3"/>
  <c r="U21" i="3" s="1"/>
  <c r="Z77" i="3"/>
  <c r="Z21" i="3" s="1"/>
  <c r="BU44" i="2"/>
  <c r="AB77" i="3"/>
  <c r="T25" i="3" s="1"/>
  <c r="AC77" i="3"/>
  <c r="U25" i="3" s="1"/>
  <c r="AA77" i="3"/>
  <c r="S25" i="3" s="1"/>
  <c r="W77" i="3"/>
  <c r="W21" i="3" s="1"/>
  <c r="X77" i="3"/>
  <c r="X21" i="3" s="1"/>
  <c r="M49" i="5"/>
  <c r="AD77" i="3"/>
  <c r="V25" i="3" s="1"/>
  <c r="V77" i="3"/>
  <c r="V21" i="3" s="1"/>
  <c r="BE47" i="2"/>
  <c r="AG77" i="3"/>
  <c r="Y25" i="3" s="1"/>
  <c r="S77" i="3"/>
  <c r="S21" i="3" s="1"/>
  <c r="BG49" i="2"/>
  <c r="G133" i="6"/>
  <c r="E133" i="6"/>
  <c r="D135" i="6"/>
  <c r="T36" i="3" s="1"/>
  <c r="E117" i="6"/>
  <c r="E120" i="6"/>
  <c r="K133" i="6"/>
  <c r="I135" i="6"/>
  <c r="K135" i="6" s="1"/>
  <c r="A59" i="6"/>
  <c r="A91" i="6"/>
  <c r="A25" i="6"/>
  <c r="BT48" i="2"/>
  <c r="R58" i="6"/>
  <c r="S58" i="6"/>
  <c r="P90" i="6"/>
  <c r="Q24" i="6"/>
  <c r="Q58" i="6"/>
  <c r="L90" i="6"/>
  <c r="P24" i="6"/>
  <c r="O24" i="6"/>
  <c r="W90" i="6"/>
  <c r="Q90" i="6"/>
  <c r="X90" i="6"/>
  <c r="M24" i="6"/>
  <c r="J24" i="6"/>
  <c r="BS48" i="2"/>
  <c r="K90" i="6"/>
  <c r="N58" i="6"/>
  <c r="M90" i="6"/>
  <c r="L58" i="6"/>
  <c r="W24" i="6"/>
  <c r="V24" i="6"/>
  <c r="R90" i="6"/>
  <c r="V90" i="6"/>
  <c r="T24" i="6"/>
  <c r="U90" i="6"/>
  <c r="U24" i="6"/>
  <c r="M58" i="6"/>
  <c r="V58" i="6"/>
  <c r="J90" i="6"/>
  <c r="X24" i="6"/>
  <c r="R24" i="6"/>
  <c r="U58" i="6"/>
  <c r="K24" i="6"/>
  <c r="P58" i="6"/>
  <c r="J58" i="6"/>
  <c r="W58" i="6"/>
  <c r="K58" i="6"/>
  <c r="T58" i="6"/>
  <c r="O58" i="6"/>
  <c r="N90" i="6"/>
  <c r="S24" i="6"/>
  <c r="O90" i="6"/>
  <c r="X58" i="6"/>
  <c r="N24" i="6"/>
  <c r="L24" i="6"/>
  <c r="T90" i="6"/>
  <c r="S90" i="6"/>
  <c r="BU48" i="2" l="1"/>
  <c r="A92" i="6"/>
  <c r="BG50" i="2"/>
  <c r="A26" i="6"/>
  <c r="A60" i="6"/>
  <c r="R32" i="3"/>
  <c r="T32" i="3" s="1"/>
  <c r="R31" i="3"/>
  <c r="T31" i="3" s="1"/>
  <c r="R34" i="3"/>
  <c r="T34" i="3" s="1"/>
  <c r="R33" i="3"/>
  <c r="T33" i="3" s="1"/>
  <c r="R30" i="3"/>
  <c r="T30" i="3" s="1"/>
  <c r="R91" i="6"/>
  <c r="N25" i="6"/>
  <c r="Q59" i="6"/>
  <c r="U59" i="6"/>
  <c r="X91" i="6"/>
  <c r="W25" i="6"/>
  <c r="V59" i="6"/>
  <c r="O25" i="6"/>
  <c r="S91" i="6"/>
  <c r="J91" i="6"/>
  <c r="X25" i="6"/>
  <c r="N59" i="6"/>
  <c r="O59" i="6"/>
  <c r="K59" i="6"/>
  <c r="BT49" i="2"/>
  <c r="Q91" i="6"/>
  <c r="V91" i="6"/>
  <c r="V25" i="6"/>
  <c r="X59" i="6"/>
  <c r="M59" i="6"/>
  <c r="P91" i="6"/>
  <c r="U91" i="6"/>
  <c r="U25" i="6"/>
  <c r="L59" i="6"/>
  <c r="J59" i="6"/>
  <c r="M25" i="6"/>
  <c r="L25" i="6"/>
  <c r="O91" i="6"/>
  <c r="K91" i="6"/>
  <c r="P25" i="6"/>
  <c r="W59" i="6"/>
  <c r="N91" i="6"/>
  <c r="BS49" i="2"/>
  <c r="T59" i="6"/>
  <c r="R59" i="6"/>
  <c r="M91" i="6"/>
  <c r="S25" i="6"/>
  <c r="L91" i="6"/>
  <c r="T25" i="6"/>
  <c r="S59" i="6"/>
  <c r="P59" i="6"/>
  <c r="T91" i="6"/>
  <c r="R25" i="6"/>
  <c r="K25" i="6"/>
  <c r="W91" i="6"/>
  <c r="Q25" i="6"/>
  <c r="J25" i="6"/>
  <c r="T35" i="3" l="1"/>
  <c r="BU49" i="2"/>
  <c r="BG51" i="2"/>
  <c r="U60" i="6"/>
  <c r="U92" i="6"/>
  <c r="X26" i="6"/>
  <c r="U26" i="6"/>
  <c r="J26" i="6"/>
  <c r="R26" i="6"/>
  <c r="W60" i="6"/>
  <c r="S60" i="6"/>
  <c r="T92" i="6"/>
  <c r="L26" i="6"/>
  <c r="K26" i="6"/>
  <c r="P92" i="6"/>
  <c r="L92" i="6"/>
  <c r="L60" i="6"/>
  <c r="Q26" i="6"/>
  <c r="K60" i="6"/>
  <c r="O60" i="6"/>
  <c r="S92" i="6"/>
  <c r="W26" i="6"/>
  <c r="N92" i="6"/>
  <c r="BS50" i="2"/>
  <c r="M26" i="6"/>
  <c r="T60" i="6"/>
  <c r="P60" i="6"/>
  <c r="R92" i="6"/>
  <c r="T26" i="6"/>
  <c r="V26" i="6"/>
  <c r="S26" i="6"/>
  <c r="W92" i="6"/>
  <c r="J60" i="6"/>
  <c r="R60" i="6"/>
  <c r="V60" i="6"/>
  <c r="Q60" i="6"/>
  <c r="BT50" i="2"/>
  <c r="V92" i="6"/>
  <c r="N60" i="6"/>
  <c r="O92" i="6"/>
  <c r="K92" i="6"/>
  <c r="J92" i="6"/>
  <c r="X60" i="6"/>
  <c r="M92" i="6"/>
  <c r="X92" i="6"/>
  <c r="P26" i="6"/>
  <c r="O26" i="6"/>
  <c r="Q92" i="6"/>
  <c r="N26" i="6"/>
  <c r="M60" i="6"/>
  <c r="V79" i="3" l="1"/>
  <c r="W78" i="3"/>
  <c r="Z80" i="3"/>
  <c r="X78" i="3"/>
  <c r="Y78" i="3"/>
  <c r="AG80" i="3"/>
  <c r="J134" i="6"/>
  <c r="V80" i="3"/>
  <c r="AG79" i="3"/>
  <c r="I134" i="6"/>
  <c r="S80" i="3"/>
  <c r="T80" i="3"/>
  <c r="X80" i="3"/>
  <c r="W79" i="3"/>
  <c r="AE80" i="3"/>
  <c r="BU50" i="2"/>
  <c r="Z79" i="3"/>
  <c r="AE79" i="3"/>
  <c r="AA79" i="3"/>
  <c r="S79" i="3"/>
  <c r="AF80" i="3"/>
  <c r="AB78" i="3"/>
  <c r="AE78" i="3"/>
  <c r="AC78" i="3"/>
  <c r="AA80" i="3"/>
  <c r="Y79" i="3"/>
  <c r="AC79" i="3"/>
  <c r="V78" i="3"/>
  <c r="W80" i="3"/>
  <c r="AF78" i="3"/>
  <c r="AB80" i="3"/>
  <c r="X79" i="3"/>
  <c r="T79" i="3"/>
  <c r="Z78" i="3"/>
  <c r="U79" i="3"/>
  <c r="U80" i="3"/>
  <c r="Y80" i="3"/>
  <c r="T78" i="3"/>
  <c r="U78" i="3"/>
  <c r="AC80" i="3"/>
  <c r="AB79" i="3"/>
  <c r="AF79" i="3"/>
  <c r="AA78" i="3"/>
  <c r="S78" i="3"/>
  <c r="AD78" i="3"/>
  <c r="AG78" i="3"/>
  <c r="D134" i="6"/>
  <c r="AD80" i="3"/>
  <c r="AD79" i="3"/>
  <c r="BG52" i="2"/>
  <c r="BT51" i="2"/>
  <c r="BS51" i="2"/>
  <c r="K134" i="6" l="1"/>
  <c r="BU51" i="2"/>
  <c r="AG82" i="3"/>
  <c r="AG81" i="3"/>
  <c r="Y26" i="3"/>
  <c r="Z22" i="3"/>
  <c r="Z81" i="3"/>
  <c r="Z82" i="3"/>
  <c r="T26" i="3"/>
  <c r="AB82" i="3"/>
  <c r="AB81" i="3"/>
  <c r="U26" i="3"/>
  <c r="AC82" i="3"/>
  <c r="AC81" i="3"/>
  <c r="AE82" i="3"/>
  <c r="AE81" i="3"/>
  <c r="W26" i="3"/>
  <c r="S82" i="3"/>
  <c r="S81" i="3"/>
  <c r="S22" i="3"/>
  <c r="AD82" i="3"/>
  <c r="V26" i="3"/>
  <c r="AD81" i="3"/>
  <c r="S26" i="3"/>
  <c r="AA82" i="3"/>
  <c r="AA81" i="3"/>
  <c r="X26" i="3"/>
  <c r="AF81" i="3"/>
  <c r="AF82" i="3"/>
  <c r="Y22" i="3"/>
  <c r="Y82" i="3"/>
  <c r="Y81" i="3"/>
  <c r="V81" i="3"/>
  <c r="V82" i="3"/>
  <c r="V22" i="3"/>
  <c r="X81" i="3"/>
  <c r="X22" i="3"/>
  <c r="X82" i="3"/>
  <c r="BG53" i="2"/>
  <c r="U82" i="3"/>
  <c r="U81" i="3"/>
  <c r="U22" i="3"/>
  <c r="T81" i="3"/>
  <c r="T82" i="3"/>
  <c r="T22" i="3"/>
  <c r="W82" i="3"/>
  <c r="W81" i="3"/>
  <c r="W22" i="3"/>
  <c r="BT52" i="2"/>
  <c r="BS52" i="2"/>
  <c r="BU52" i="2" l="1"/>
  <c r="U89" i="3"/>
  <c r="T89" i="3"/>
  <c r="U88" i="3"/>
  <c r="T88" i="3"/>
  <c r="U86" i="3"/>
  <c r="U90" i="3" s="1"/>
  <c r="U87" i="3"/>
  <c r="T86" i="3"/>
  <c r="T87" i="3"/>
  <c r="BG54" i="2"/>
  <c r="BS53" i="2"/>
  <c r="BT53" i="2"/>
  <c r="BU53" i="2" l="1"/>
  <c r="BG55" i="2"/>
  <c r="BT54" i="2"/>
  <c r="BS54" i="2"/>
  <c r="BU54" i="2" l="1"/>
  <c r="BG56" i="2"/>
  <c r="BT55" i="2"/>
  <c r="BS55" i="2"/>
  <c r="BU55" i="2" l="1"/>
  <c r="BG57" i="2"/>
  <c r="BT56" i="2"/>
  <c r="BS56" i="2"/>
  <c r="BU56" i="2" l="1"/>
  <c r="BG58" i="2"/>
  <c r="BS57" i="2"/>
  <c r="BT57" i="2"/>
  <c r="BU57" i="2" l="1"/>
  <c r="BG59" i="2"/>
  <c r="BS58" i="2"/>
  <c r="BT58" i="2"/>
  <c r="BU58" i="2" l="1"/>
  <c r="BG60" i="2"/>
  <c r="BT59" i="2"/>
  <c r="BS59" i="2"/>
  <c r="BU59" i="2" l="1"/>
  <c r="BG61" i="2"/>
  <c r="BS60" i="2"/>
  <c r="BT60" i="2"/>
  <c r="BU60" i="2" l="1"/>
  <c r="BG62" i="2"/>
  <c r="BS61" i="2"/>
  <c r="BT61" i="2"/>
  <c r="BU61" i="2" l="1"/>
  <c r="BG63" i="2"/>
  <c r="BT62" i="2"/>
  <c r="BS62" i="2"/>
  <c r="BU62" i="2" l="1"/>
  <c r="BG64" i="2"/>
  <c r="BS63" i="2"/>
  <c r="BT63" i="2"/>
  <c r="BU63" i="2" l="1"/>
  <c r="BS88" i="2"/>
  <c r="BS89" i="2"/>
  <c r="BS64" i="2"/>
  <c r="BT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<sst xmlns="http://schemas.openxmlformats.org/spreadsheetml/2006/main" count="13904" uniqueCount="3214">
  <si>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</si>
  <si>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</si>
  <si>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</si>
  <si>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</si>
  <si>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</si>
  <si>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</si>
  <si>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</si>
  <si>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</si>
  <si>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</si>
  <si>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</si>
  <si>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</si>
  <si>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</si>
  <si>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</si>
  <si>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</si>
  <si>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</si>
  <si>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</si>
  <si>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</si>
  <si>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</si>
  <si>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</si>
  <si>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</si>
  <si>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</si>
  <si>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</si>
  <si>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</si>
  <si>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</si>
  <si>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</si>
  <si>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</si>
  <si>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</si>
  <si>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</si>
  <si>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</si>
  <si>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</si>
  <si>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</si>
  <si>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</si>
  <si>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</si>
  <si>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</si>
  <si>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</si>
  <si>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</si>
  <si>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</si>
  <si>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</si>
  <si>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</si>
  <si>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</si>
  <si>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</si>
  <si>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</si>
  <si>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</si>
  <si>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</si>
  <si>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</si>
  <si>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</si>
  <si>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</si>
  <si>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</si>
  <si>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</si>
  <si>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</si>
  <si>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</si>
  <si>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</si>
  <si>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</si>
  <si>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</si>
  <si>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</si>
  <si>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</si>
  <si>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</si>
  <si>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</si>
  <si>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</si>
  <si>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</si>
  <si>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</si>
  <si>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</si>
  <si>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</si>
  <si>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</si>
  <si>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</si>
  <si>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</si>
  <si>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</si>
  <si>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</si>
  <si>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</si>
  <si>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</si>
  <si>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</si>
  <si>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</si>
  <si>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</si>
  <si>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</si>
  <si>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</si>
  <si>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</si>
  <si>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</si>
  <si>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</si>
  <si>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</si>
  <si>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</si>
  <si>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</si>
  <si>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</si>
  <si>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</si>
  <si>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</si>
  <si>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</si>
  <si>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</si>
  <si>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</si>
  <si>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</si>
  <si>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</si>
  <si>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</si>
  <si>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</si>
  <si>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</si>
  <si>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</si>
  <si>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</si>
  <si>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</si>
  <si>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</si>
  <si>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</si>
  <si>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</si>
  <si>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</si>
  <si>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</si>
  <si>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</si>
  <si>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</si>
  <si>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</si>
  <si>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</si>
  <si>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</si>
  <si>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</si>
  <si>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</si>
  <si>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</si>
  <si>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</si>
  <si>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</si>
  <si>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</si>
  <si>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</si>
  <si>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</si>
  <si>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</si>
  <si>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</si>
  <si>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</si>
  <si>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</si>
  <si>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</si>
  <si>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</si>
  <si>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</si>
  <si>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</si>
  <si>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</si>
  <si>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</si>
  <si>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</si>
  <si>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</si>
  <si>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</si>
  <si>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</si>
  <si>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</si>
  <si>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</si>
  <si>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</si>
  <si>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</si>
  <si>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</si>
  <si>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</si>
  <si>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</si>
  <si>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</si>
  <si>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</si>
  <si>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</si>
  <si>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</si>
  <si>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</si>
  <si>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</si>
  <si>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</si>
  <si>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</si>
  <si>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</si>
  <si>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</si>
  <si>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</si>
  <si>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</si>
  <si>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</si>
  <si>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</si>
  <si>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</si>
  <si>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</si>
  <si>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</si>
  <si>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</si>
  <si>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</si>
  <si>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</si>
  <si>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</si>
  <si>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</si>
  <si>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</si>
  <si>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</si>
  <si>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</si>
  <si>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</si>
  <si>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</si>
  <si>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</si>
  <si>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</si>
  <si>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</si>
  <si>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</si>
  <si>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</si>
  <si>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</si>
  <si>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</si>
  <si>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</si>
  <si>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</si>
  <si>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</si>
  <si>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</si>
  <si>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</si>
  <si>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</si>
  <si>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</si>
  <si>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</si>
  <si>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</si>
  <si>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</si>
  <si>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</si>
  <si>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</si>
  <si>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</si>
  <si>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</si>
  <si>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</si>
  <si>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</si>
  <si>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</si>
  <si>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</si>
  <si>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</si>
  <si>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</si>
  <si>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</si>
  <si>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</si>
  <si>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</si>
  <si>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</si>
  <si>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</si>
  <si>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</si>
  <si>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</si>
  <si>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</si>
  <si>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</si>
  <si>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</si>
  <si>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</si>
  <si>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</si>
  <si>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</si>
  <si>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</si>
  <si>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</si>
  <si>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</si>
  <si>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</si>
  <si>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</si>
  <si>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</si>
  <si>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</si>
  <si>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</si>
  <si>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</si>
  <si>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</si>
  <si>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</si>
  <si>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</si>
  <si>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</si>
  <si>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</si>
  <si>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</si>
  <si>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</si>
  <si>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</si>
  <si>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</si>
  <si>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</si>
  <si>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</si>
  <si>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</si>
  <si>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</si>
  <si>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</si>
  <si>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</si>
  <si>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</si>
  <si>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</si>
  <si>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</si>
  <si>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</si>
  <si>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</si>
  <si>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</si>
  <si>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</si>
  <si>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</si>
  <si>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</si>
  <si>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</si>
  <si>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</si>
  <si>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</si>
  <si>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</si>
  <si>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</si>
  <si>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</si>
  <si>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</si>
  <si>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</si>
  <si>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</si>
  <si>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</si>
  <si>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</si>
  <si>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</si>
  <si>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</si>
  <si>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</si>
  <si>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</si>
  <si>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</si>
  <si>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</si>
  <si>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</si>
  <si>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</si>
  <si>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</si>
  <si>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</si>
  <si>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</si>
  <si>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</si>
  <si>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</si>
  <si>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</si>
  <si>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</si>
  <si>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</si>
  <si>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</si>
  <si>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</si>
  <si>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</si>
  <si>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</si>
  <si>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</si>
  <si>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</si>
  <si>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</si>
  <si>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</si>
  <si>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</si>
  <si>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</si>
  <si>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</si>
  <si>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</si>
  <si>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</si>
  <si>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</si>
  <si>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</si>
  <si>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</si>
  <si>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</si>
  <si>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</si>
  <si>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</si>
  <si>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</si>
  <si>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</si>
  <si>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</si>
  <si>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</si>
  <si>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</si>
  <si>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</si>
  <si>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</si>
  <si>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</si>
  <si>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</si>
  <si>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</si>
  <si>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</si>
  <si>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</si>
  <si>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</si>
  <si>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</si>
  <si>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</si>
  <si>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</si>
  <si>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</si>
  <si>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</si>
  <si>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</si>
  <si>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</si>
  <si>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</si>
  <si>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</si>
  <si>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</si>
  <si>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</si>
  <si>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</si>
  <si>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</si>
  <si>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</si>
  <si>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</si>
  <si>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</si>
  <si>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</si>
  <si>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</si>
  <si>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</si>
  <si>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</si>
  <si>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</si>
  <si>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</si>
  <si>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</si>
  <si>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</si>
  <si>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</si>
  <si>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</si>
  <si>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</si>
  <si>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</si>
  <si>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</si>
  <si>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</si>
  <si>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</si>
  <si>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</si>
  <si>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</si>
  <si>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</si>
  <si>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</si>
  <si>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</si>
  <si>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</si>
  <si>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</si>
  <si>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</si>
  <si>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</si>
  <si>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</si>
  <si>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</si>
  <si>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</si>
  <si>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</si>
  <si>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</si>
  <si>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</si>
  <si>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</si>
  <si>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</si>
  <si>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</si>
  <si>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</si>
  <si>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</si>
  <si>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</si>
  <si>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</si>
  <si>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</si>
  <si>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</si>
  <si>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</si>
  <si>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</si>
  <si>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</si>
  <si>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</si>
  <si>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</si>
  <si>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</si>
  <si>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</si>
  <si>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</si>
  <si>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</si>
  <si>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</si>
  <si>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</si>
  <si>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</si>
  <si>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</si>
  <si>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</si>
  <si>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</si>
  <si>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</si>
  <si>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</si>
  <si>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</si>
  <si>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</si>
  <si>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</si>
  <si>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</si>
  <si>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</si>
  <si>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</si>
  <si>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</si>
  <si>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</si>
  <si>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</si>
  <si>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</si>
  <si>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</si>
  <si>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</si>
  <si>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</si>
  <si>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</si>
  <si>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</si>
  <si>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</si>
  <si>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</si>
  <si>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</si>
  <si>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</si>
  <si>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</si>
  <si>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</si>
  <si>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</si>
  <si>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</si>
  <si>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</si>
  <si>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</si>
  <si>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</si>
  <si>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</si>
  <si>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</si>
  <si>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</si>
  <si>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</si>
  <si>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</si>
  <si>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</si>
  <si>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</si>
  <si>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</si>
  <si>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</si>
  <si>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</si>
  <si>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</si>
  <si>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</si>
  <si>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</si>
  <si>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</si>
  <si>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</si>
  <si>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</si>
  <si>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</si>
  <si>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</si>
  <si>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</si>
  <si>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</si>
  <si>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</si>
  <si>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</si>
  <si>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</si>
  <si>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</si>
  <si>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</si>
  <si>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</si>
  <si>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</si>
  <si>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</si>
  <si>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</si>
  <si>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</si>
  <si>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</si>
  <si>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</si>
  <si>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</si>
  <si>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</si>
  <si>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</si>
  <si>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</si>
  <si>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</si>
  <si>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</si>
  <si>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</si>
  <si>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</si>
  <si>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</si>
  <si>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</si>
  <si>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</si>
  <si>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</si>
  <si>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</si>
  <si>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</si>
  <si>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</si>
  <si>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</si>
  <si>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</si>
  <si>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</si>
  <si>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</si>
  <si>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</si>
  <si>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</si>
  <si>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</si>
  <si>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</si>
  <si>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</si>
  <si>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</si>
  <si>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</si>
  <si>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</si>
  <si>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</si>
  <si>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</si>
  <si>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</si>
  <si>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</si>
  <si>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</si>
  <si>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</si>
  <si>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</si>
  <si>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</si>
  <si>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</si>
  <si>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</si>
  <si>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</si>
  <si>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</si>
  <si>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</si>
  <si>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</si>
  <si>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</si>
  <si>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</si>
  <si>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</si>
  <si>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</si>
  <si>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</si>
  <si>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</si>
  <si>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</si>
  <si>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</si>
  <si>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</si>
  <si>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</si>
  <si>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</si>
  <si>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</si>
  <si>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</si>
  <si>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</si>
  <si>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</si>
  <si>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</si>
  <si>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</si>
  <si>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</si>
  <si>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</si>
  <si>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</si>
  <si>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</si>
  <si>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</si>
  <si>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</si>
  <si>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</si>
  <si>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</si>
  <si>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</si>
  <si>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</si>
  <si>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</si>
  <si>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</si>
  <si>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</si>
  <si>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</si>
  <si>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</si>
  <si>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</si>
  <si>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</si>
  <si>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</si>
  <si>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</si>
  <si>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</si>
  <si>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</si>
  <si>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</si>
  <si>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</si>
  <si>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</si>
  <si>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</si>
  <si>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</si>
  <si>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</si>
  <si>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</si>
  <si>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</si>
  <si>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</si>
  <si>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</si>
  <si>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</si>
  <si>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</si>
  <si>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</si>
  <si>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</si>
  <si>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</si>
  <si>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</si>
  <si>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</si>
  <si>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</si>
  <si>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</si>
  <si>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</si>
  <si>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</si>
  <si>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</si>
  <si>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</si>
  <si>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</si>
  <si>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</si>
  <si>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</si>
  <si>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</si>
  <si>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</si>
  <si>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</si>
  <si>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</si>
  <si>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</si>
  <si>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</si>
  <si>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</si>
  <si>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</si>
  <si>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</si>
  <si>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</si>
  <si>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</si>
  <si>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</si>
  <si>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</si>
  <si>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</si>
  <si>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</si>
  <si>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</si>
  <si>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</si>
  <si>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</si>
  <si>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</si>
  <si>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</si>
  <si>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</si>
  <si>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</si>
  <si>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</si>
  <si>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</si>
  <si>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</si>
  <si>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</si>
  <si>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</si>
  <si>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</si>
  <si>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</si>
  <si>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</si>
  <si>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</si>
  <si>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</si>
  <si>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</si>
  <si>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</si>
  <si>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</si>
  <si>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</si>
  <si>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</si>
  <si>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</si>
  <si>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</si>
  <si>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</si>
  <si>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</si>
  <si>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</si>
  <si>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</si>
  <si>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</si>
  <si>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</si>
  <si>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</si>
  <si>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</si>
  <si>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</si>
  <si>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</si>
  <si>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</si>
  <si>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</si>
  <si>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</si>
  <si>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</si>
  <si>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</si>
  <si>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</si>
  <si>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</si>
  <si>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</si>
  <si>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</si>
  <si>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</si>
  <si>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</si>
  <si>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</si>
  <si>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</si>
  <si>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</si>
  <si>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</si>
  <si>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</si>
  <si>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</si>
  <si>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</si>
  <si>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</si>
  <si>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</si>
  <si>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</si>
  <si>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</si>
  <si>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</si>
  <si>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</si>
  <si>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</si>
  <si>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</si>
  <si>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</si>
  <si>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</si>
  <si>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</si>
  <si>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</si>
  <si>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</si>
  <si>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</si>
  <si>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</si>
  <si>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</si>
  <si>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</si>
  <si>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</si>
  <si>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</si>
  <si>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</si>
  <si>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</si>
  <si>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</si>
  <si>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</si>
  <si>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</si>
  <si>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</si>
  <si>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</si>
  <si>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</si>
  <si>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</si>
  <si>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</si>
  <si>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</si>
  <si>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</si>
  <si>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</si>
  <si>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</si>
  <si>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</si>
  <si>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</si>
  <si>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</si>
  <si>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</si>
  <si>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</si>
  <si>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</si>
  <si>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</si>
  <si>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</si>
  <si>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</si>
  <si>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</si>
  <si>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</si>
  <si>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</si>
  <si>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</si>
  <si>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</si>
  <si>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</si>
  <si>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</si>
  <si>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</si>
  <si>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</si>
  <si>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</si>
  <si>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</si>
  <si>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</si>
  <si>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</si>
  <si>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</si>
  <si>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</si>
  <si>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</si>
  <si>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</si>
  <si>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</si>
  <si>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</si>
  <si>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</si>
  <si>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</si>
  <si>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</si>
  <si>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</si>
  <si>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</si>
  <si>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</si>
  <si>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</si>
  <si>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</si>
  <si>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</si>
  <si>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</si>
  <si>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</si>
  <si>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</si>
  <si>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</si>
  <si>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</si>
  <si>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</si>
  <si>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</si>
  <si>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</si>
  <si>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</si>
  <si>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</si>
  <si>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</si>
  <si>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</si>
  <si>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</si>
  <si>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</si>
  <si>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</si>
  <si>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</si>
  <si>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</si>
  <si>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</si>
  <si>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</si>
  <si>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</si>
  <si>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</si>
  <si>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</si>
  <si>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</si>
  <si>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</si>
  <si>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</si>
  <si>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</si>
  <si>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</si>
  <si>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</si>
  <si>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</si>
  <si>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</si>
  <si>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</si>
  <si>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</si>
  <si>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</si>
  <si>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</si>
  <si>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</si>
  <si>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</si>
  <si>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</si>
  <si>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</si>
  <si>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</si>
  <si>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</si>
  <si>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</si>
  <si>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</si>
  <si>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</si>
  <si>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</si>
  <si>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</si>
  <si>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</si>
  <si>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</si>
  <si>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</si>
  <si>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</si>
  <si>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</si>
  <si>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</si>
  <si>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</si>
  <si>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</si>
  <si>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</si>
  <si>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</si>
  <si>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</si>
  <si>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</si>
  <si>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</si>
  <si>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</si>
  <si>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</si>
  <si>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</si>
  <si>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</si>
  <si>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</si>
  <si>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</si>
  <si>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</si>
  <si>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</si>
  <si>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</si>
  <si>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</si>
  <si>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</si>
  <si>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</si>
  <si>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</si>
  <si>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</si>
  <si>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</si>
  <si>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</si>
  <si>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</si>
  <si>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</si>
  <si>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</si>
  <si>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</si>
  <si>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</si>
  <si>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</si>
  <si>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</si>
  <si>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</si>
  <si>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</si>
  <si>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</si>
  <si>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</si>
  <si>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</si>
  <si>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</si>
  <si>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</si>
  <si>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</si>
  <si>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</si>
  <si>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</si>
  <si>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</si>
  <si>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</si>
  <si>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</si>
  <si>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</si>
  <si>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</si>
  <si>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</si>
  <si>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</si>
  <si>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</si>
  <si>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</si>
  <si>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</si>
  <si>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</si>
  <si>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</si>
  <si>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</si>
  <si>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</si>
  <si>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</si>
  <si>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</si>
  <si>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</si>
  <si>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</si>
  <si>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</si>
  <si>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</si>
  <si>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</si>
  <si>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</si>
  <si>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</si>
  <si>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</si>
  <si>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</si>
  <si>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</si>
  <si>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</si>
  <si>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</si>
  <si>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</si>
  <si>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</si>
  <si>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</si>
  <si>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</si>
  <si>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</si>
  <si>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</si>
  <si>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</si>
  <si>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</si>
  <si>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Primmum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</si>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</sst>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9203-416D-B271-7F1BDB15BF2B}"/>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9203-416D-B271-7F1BDB15BF2B}"/>
            </c:ext>
          </c:extLst>
        </c:ser>
        <c:dLbls>
          <c:showLegendKey val="0"/>
          <c:showVal val="0"/>
          <c:showCatName val="0"/>
          <c:showSerName val="0"/>
          <c:showPercent val="0"/>
          <c:showBubbleSize val="0"/>
        </c:dLbls>
        <c:gapWidth val="150"/>
        <c:axId val="56270740"/>
        <c:axId val="50475498"/>
      </c:barChart>
      <c:catAx>
        <c:axId val="56270740"/>
        <c:scaling>
          <c:orientation val="minMax"/>
        </c:scaling>
        <c:delete val="0"/>
        <c:axPos val="b"/>
        <c:numFmt formatCode="General" sourceLinked="1"/>
        <c:majorTickMark val="out"/>
        <c:minorTickMark val="none"/>
        <c:tickLblPos val="nextTo"/>
        <c:spPr>
          <a:ln w="3175">
            <a:solidFill>
              <a:srgbClr val="000000"/>
            </a:solidFill>
          </a:ln>
        </c:spPr>
        <c:crossAx val="50475498"/>
        <c:crosses val="autoZero"/>
        <c:auto val="0"/>
        <c:lblAlgn val="ctr"/>
        <c:lblOffset val="100"/>
        <c:tickLblSkip val="1"/>
        <c:noMultiLvlLbl val="0"/>
      </c:catAx>
      <c:valAx>
        <c:axId val="50475498"/>
        <c:scaling>
          <c:orientation val="minMax"/>
        </c:scaling>
        <c:delete val="0"/>
        <c:axPos val="l"/>
        <c:numFmt formatCode="#,##0_ ;[Red]\-#,##0\ " sourceLinked="0"/>
        <c:majorTickMark val="out"/>
        <c:minorTickMark val="none"/>
        <c:tickLblPos val="nextTo"/>
        <c:spPr>
          <a:ln w="3175">
            <a:solidFill>
              <a:srgbClr val="000000"/>
            </a:solidFill>
          </a:ln>
        </c:spPr>
        <c:crossAx val="56270740"/>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2CA9-4FED-878D-2502E3082C1D}"/>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2CA9-4FED-878D-2502E3082C1D}"/>
            </c:ext>
          </c:extLst>
        </c:ser>
        <c:dLbls>
          <c:showLegendKey val="0"/>
          <c:showVal val="0"/>
          <c:showCatName val="0"/>
          <c:showSerName val="0"/>
          <c:showPercent val="0"/>
          <c:showBubbleSize val="0"/>
        </c:dLbls>
        <c:gapWidth val="150"/>
        <c:axId val="64498395"/>
        <c:axId val="1480570"/>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2CA9-4FED-878D-2502E3082C1D}"/>
            </c:ext>
          </c:extLst>
        </c:ser>
        <c:dLbls>
          <c:showLegendKey val="0"/>
          <c:showVal val="0"/>
          <c:showCatName val="0"/>
          <c:showSerName val="0"/>
          <c:showPercent val="0"/>
          <c:showBubbleSize val="0"/>
        </c:dLbls>
        <c:marker val="1"/>
        <c:smooth val="0"/>
        <c:axId val="31215885"/>
        <c:axId val="54452692"/>
      </c:lineChart>
      <c:catAx>
        <c:axId val="64498395"/>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1480570"/>
        <c:crosses val="autoZero"/>
        <c:auto val="0"/>
        <c:lblAlgn val="ctr"/>
        <c:lblOffset val="100"/>
        <c:tickLblSkip val="1"/>
        <c:noMultiLvlLbl val="0"/>
      </c:catAx>
      <c:valAx>
        <c:axId val="1480570"/>
        <c:scaling>
          <c:orientation val="minMax"/>
        </c:scaling>
        <c:delete val="0"/>
        <c:axPos val="l"/>
        <c:numFmt formatCode="#,##0_ ;[Red]\-#,##0\ " sourceLinked="0"/>
        <c:majorTickMark val="out"/>
        <c:minorTickMark val="none"/>
        <c:tickLblPos val="nextTo"/>
        <c:spPr>
          <a:ln w="3175">
            <a:solidFill>
              <a:srgbClr val="000000"/>
            </a:solidFill>
          </a:ln>
        </c:spPr>
        <c:crossAx val="64498395"/>
        <c:crossesAt val="1"/>
        <c:crossBetween val="between"/>
      </c:valAx>
      <c:catAx>
        <c:axId val="31215885"/>
        <c:scaling>
          <c:orientation val="minMax"/>
        </c:scaling>
        <c:delete val="1"/>
        <c:axPos val="b"/>
        <c:majorTickMark val="out"/>
        <c:minorTickMark val="none"/>
        <c:tickLblPos val="nextTo"/>
        <c:crossAx val="54452692"/>
        <c:crossesAt val="60"/>
        <c:auto val="0"/>
        <c:lblAlgn val="ctr"/>
        <c:lblOffset val="100"/>
        <c:tickLblSkip val="1"/>
        <c:noMultiLvlLbl val="0"/>
      </c:catAx>
      <c:valAx>
        <c:axId val="54452692"/>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31215885"/>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CAF7-4B43-B386-858E5375E8C0}"/>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CAF7-4B43-B386-858E5375E8C0}"/>
            </c:ext>
          </c:extLst>
        </c:ser>
        <c:dLbls>
          <c:showLegendKey val="0"/>
          <c:showVal val="0"/>
          <c:showCatName val="0"/>
          <c:showSerName val="0"/>
          <c:showPercent val="0"/>
          <c:showBubbleSize val="0"/>
        </c:dLbls>
        <c:gapWidth val="150"/>
        <c:axId val="29911453"/>
        <c:axId val="55646310"/>
      </c:barChart>
      <c:catAx>
        <c:axId val="29911453"/>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55646310"/>
        <c:crosses val="autoZero"/>
        <c:auto val="0"/>
        <c:lblAlgn val="ctr"/>
        <c:lblOffset val="100"/>
        <c:tickLblSkip val="1"/>
        <c:noMultiLvlLbl val="0"/>
      </c:catAx>
      <c:valAx>
        <c:axId val="5564631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29911453"/>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037C-40CB-AC16-B1412CBBF700}"/>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037C-40CB-AC16-B1412CBBF700}"/>
            </c:ext>
          </c:extLst>
        </c:ser>
        <c:dLbls>
          <c:showLegendKey val="0"/>
          <c:showVal val="0"/>
          <c:showCatName val="0"/>
          <c:showSerName val="0"/>
          <c:showPercent val="0"/>
          <c:showBubbleSize val="0"/>
        </c:dLbls>
        <c:gapWidth val="150"/>
        <c:axId val="33217107"/>
        <c:axId val="44292399"/>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037C-40CB-AC16-B1412CBBF700}"/>
            </c:ext>
          </c:extLst>
        </c:ser>
        <c:dLbls>
          <c:showLegendKey val="0"/>
          <c:showVal val="0"/>
          <c:showCatName val="0"/>
          <c:showSerName val="0"/>
          <c:showPercent val="0"/>
          <c:showBubbleSize val="0"/>
        </c:dLbls>
        <c:marker val="1"/>
        <c:smooth val="0"/>
        <c:axId val="60708035"/>
        <c:axId val="7410747"/>
      </c:lineChart>
      <c:catAx>
        <c:axId val="33217107"/>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44292399"/>
        <c:crosses val="autoZero"/>
        <c:auto val="0"/>
        <c:lblAlgn val="ctr"/>
        <c:lblOffset val="100"/>
        <c:tickLblSkip val="1"/>
        <c:noMultiLvlLbl val="0"/>
      </c:catAx>
      <c:valAx>
        <c:axId val="44292399"/>
        <c:scaling>
          <c:orientation val="minMax"/>
        </c:scaling>
        <c:delete val="0"/>
        <c:axPos val="l"/>
        <c:numFmt formatCode="#,##0_ ;[Red]\-#,##0\ " sourceLinked="0"/>
        <c:majorTickMark val="out"/>
        <c:minorTickMark val="none"/>
        <c:tickLblPos val="nextTo"/>
        <c:spPr>
          <a:ln w="3175">
            <a:solidFill>
              <a:srgbClr val="000000"/>
            </a:solidFill>
          </a:ln>
        </c:spPr>
        <c:crossAx val="33217107"/>
        <c:crossesAt val="1"/>
        <c:crossBetween val="between"/>
      </c:valAx>
      <c:catAx>
        <c:axId val="60708035"/>
        <c:scaling>
          <c:orientation val="minMax"/>
        </c:scaling>
        <c:delete val="1"/>
        <c:axPos val="b"/>
        <c:majorTickMark val="out"/>
        <c:minorTickMark val="none"/>
        <c:tickLblPos val="nextTo"/>
        <c:crossAx val="7410747"/>
        <c:crossesAt val="60"/>
        <c:auto val="0"/>
        <c:lblAlgn val="ctr"/>
        <c:lblOffset val="100"/>
        <c:tickLblSkip val="1"/>
        <c:noMultiLvlLbl val="0"/>
      </c:catAx>
      <c:valAx>
        <c:axId val="7410747"/>
        <c:scaling>
          <c:orientation val="minMax"/>
          <c:min val="60"/>
        </c:scaling>
        <c:delete val="0"/>
        <c:axPos val="r"/>
        <c:numFmt formatCode="0" sourceLinked="0"/>
        <c:majorTickMark val="out"/>
        <c:minorTickMark val="none"/>
        <c:tickLblPos val="nextTo"/>
        <c:spPr>
          <a:ln w="3175">
            <a:solidFill>
              <a:srgbClr val="000000"/>
            </a:solidFill>
          </a:ln>
        </c:spPr>
        <c:crossAx val="60708035"/>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21270</c:v>
                </c:pt>
                <c:pt idx="1">
                  <c:v>10022</c:v>
                </c:pt>
                <c:pt idx="2">
                  <c:v>72843</c:v>
                </c:pt>
                <c:pt idx="3">
                  <c:v>29110</c:v>
                </c:pt>
                <c:pt idx="4">
                  <c:v>75888</c:v>
                </c:pt>
                <c:pt idx="5">
                  <c:v>247801</c:v>
                </c:pt>
                <c:pt idx="6">
                  <c:v>3970</c:v>
                </c:pt>
                <c:pt idx="7">
                  <c:v>5550</c:v>
                </c:pt>
                <c:pt idx="8">
                  <c:v>262207</c:v>
                </c:pt>
                <c:pt idx="9">
                  <c:v>32762</c:v>
                </c:pt>
                <c:pt idx="10">
                  <c:v>5810</c:v>
                </c:pt>
                <c:pt idx="11">
                  <c:v>4705</c:v>
                </c:pt>
                <c:pt idx="12">
                  <c:v>1272</c:v>
                </c:pt>
                <c:pt idx="13">
                  <c:v>0</c:v>
                </c:pt>
              </c:numCache>
            </c:numRef>
          </c:val>
          <c:extLst>
            <c:ext xmlns:c16="http://schemas.microsoft.com/office/drawing/2014/chart" uri="{C3380CC4-5D6E-409C-BE32-E72D297353CC}">
              <c16:uniqueId val="{00000000-3504-4E80-ABF4-71D396AF1421}"/>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15734</c:v>
                </c:pt>
                <c:pt idx="1">
                  <c:v>7476</c:v>
                </c:pt>
                <c:pt idx="2">
                  <c:v>53473</c:v>
                </c:pt>
                <c:pt idx="3">
                  <c:v>20257</c:v>
                </c:pt>
                <c:pt idx="4">
                  <c:v>54793</c:v>
                </c:pt>
                <c:pt idx="5">
                  <c:v>178929</c:v>
                </c:pt>
                <c:pt idx="6">
                  <c:v>2876</c:v>
                </c:pt>
                <c:pt idx="7">
                  <c:v>4045</c:v>
                </c:pt>
                <c:pt idx="8">
                  <c:v>181406</c:v>
                </c:pt>
                <c:pt idx="9">
                  <c:v>23825</c:v>
                </c:pt>
                <c:pt idx="10">
                  <c:v>4313</c:v>
                </c:pt>
                <c:pt idx="11">
                  <c:v>3488</c:v>
                </c:pt>
                <c:pt idx="12">
                  <c:v>943</c:v>
                </c:pt>
                <c:pt idx="13">
                  <c:v>0</c:v>
                </c:pt>
              </c:numCache>
            </c:numRef>
          </c:val>
          <c:extLst>
            <c:ext xmlns:c16="http://schemas.microsoft.com/office/drawing/2014/chart" uri="{C3380CC4-5D6E-409C-BE32-E72D297353CC}">
              <c16:uniqueId val="{00000001-3504-4E80-ABF4-71D396AF1421}"/>
            </c:ext>
          </c:extLst>
        </c:ser>
        <c:dLbls>
          <c:showLegendKey val="0"/>
          <c:showVal val="0"/>
          <c:showCatName val="0"/>
          <c:showSerName val="0"/>
          <c:showPercent val="0"/>
          <c:showBubbleSize val="0"/>
        </c:dLbls>
        <c:gapWidth val="150"/>
        <c:axId val="26322901"/>
        <c:axId val="41380650"/>
      </c:barChart>
      <c:catAx>
        <c:axId val="26322901"/>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41380650"/>
        <c:crosses val="autoZero"/>
        <c:auto val="0"/>
        <c:lblAlgn val="ctr"/>
        <c:lblOffset val="100"/>
        <c:tickLblSkip val="1"/>
        <c:noMultiLvlLbl val="0"/>
      </c:catAx>
      <c:valAx>
        <c:axId val="41380650"/>
        <c:scaling>
          <c:orientation val="minMax"/>
          <c:min val="0"/>
        </c:scaling>
        <c:delete val="0"/>
        <c:axPos val="l"/>
        <c:numFmt formatCode="#,##0" sourceLinked="0"/>
        <c:majorTickMark val="out"/>
        <c:minorTickMark val="none"/>
        <c:tickLblPos val="nextTo"/>
        <c:spPr>
          <a:ln w="3175">
            <a:solidFill>
              <a:srgbClr val="000000"/>
            </a:solidFill>
          </a:ln>
        </c:spPr>
        <c:crossAx val="26322901"/>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FE0E-479A-AE91-175305C274AD}"/>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FE0E-479A-AE91-175305C274AD}"/>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FE0E-479A-AE91-175305C274AD}"/>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FE0E-479A-AE91-175305C274AD}"/>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FE0E-479A-AE91-175305C274AD}"/>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AB</c:v>
                </c:pt>
                <c:pt idx="1">
                  <c:v>ON</c:v>
                </c:pt>
                <c:pt idx="2">
                  <c:v>QC</c:v>
                </c:pt>
                <c:pt idx="3">
                  <c:v>NS</c:v>
                </c:pt>
                <c:pt idx="4">
                  <c:v>Other</c:v>
                </c:pt>
              </c:strCache>
            </c:strRef>
          </c:cat>
          <c:val>
            <c:numRef>
              <c:f>ProvincialSplits!$U$86:$U$90</c:f>
              <c:numCache>
                <c:formatCode>General</c:formatCode>
                <c:ptCount val="5"/>
                <c:pt idx="0">
                  <c:v>181406</c:v>
                </c:pt>
                <c:pt idx="1">
                  <c:v>178929</c:v>
                </c:pt>
                <c:pt idx="2">
                  <c:v>54793</c:v>
                </c:pt>
                <c:pt idx="3">
                  <c:v>53473</c:v>
                </c:pt>
                <c:pt idx="4">
                  <c:v>82957</c:v>
                </c:pt>
              </c:numCache>
            </c:numRef>
          </c:val>
          <c:extLst>
            <c:ext xmlns:c16="http://schemas.microsoft.com/office/drawing/2014/chart" uri="{C3380CC4-5D6E-409C-BE32-E72D297353CC}">
              <c16:uniqueId val="{00000005-FE0E-479A-AE91-175305C274AD}"/>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C263-47F4-BCEE-0B99234BA312}"/>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C263-47F4-BCEE-0B99234BA312}"/>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C263-47F4-BCEE-0B99234BA312}"/>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C263-47F4-BCEE-0B99234BA312}"/>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C263-47F4-BCEE-0B99234BA312}"/>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C263-47F4-BCEE-0B99234BA312}"/>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263-47F4-BCEE-0B99234BA312}"/>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63-47F4-BCEE-0B99234BA312}"/>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63-47F4-BCEE-0B99234BA312}"/>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Auto</c:v>
                </c:pt>
                <c:pt idx="1">
                  <c:v>Personal Prop</c:v>
                </c:pt>
                <c:pt idx="5">
                  <c:v>Other</c:v>
                </c:pt>
              </c:strCache>
            </c:strRef>
          </c:cat>
          <c:val>
            <c:numRef>
              <c:f>ProvincialSplits!$T$30:$T$35</c:f>
              <c:numCache>
                <c:formatCode>#,##0_ ;[Red]\-#,##0\ </c:formatCode>
                <c:ptCount val="6"/>
                <c:pt idx="0">
                  <c:v>525524</c:v>
                </c:pt>
                <c:pt idx="1">
                  <c:v>247686</c:v>
                </c:pt>
                <c:pt idx="2">
                  <c:v>0</c:v>
                </c:pt>
                <c:pt idx="3">
                  <c:v>0</c:v>
                </c:pt>
                <c:pt idx="4">
                  <c:v>0</c:v>
                </c:pt>
                <c:pt idx="5">
                  <c:v>0</c:v>
                </c:pt>
              </c:numCache>
            </c:numRef>
          </c:val>
          <c:extLst>
            <c:ext xmlns:c16="http://schemas.microsoft.com/office/drawing/2014/chart" uri="{C3380CC4-5D6E-409C-BE32-E72D297353CC}">
              <c16:uniqueId val="{00000007-C263-47F4-BCEE-0B99234BA312}"/>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J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Primmum Insurance Company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Primmum Insurance Company</v>
      </c>
      <c r="E5" s="96" t="s">
        <v>284</v>
      </c>
      <c r="F5" s="96" t="s">
        <v>285</v>
      </c>
      <c r="G5" s="105"/>
      <c r="H5" s="105"/>
      <c r="L5" s="101" t="s">
        <v>567</v>
      </c>
      <c r="M5" s="101" t="str">
        <f ca="1">"["&amp;$B$8&amp;"]"&amp;L5&amp;$B$9&amp;"A1"</f>
        <v>[PCC010_2023_3_Statement (3).xlsx]4072_e!A1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[PCC010_2023_3_Statement (3).xlsx]4074_e!A1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[PCC010_2023_3_Statement (3).xlsx]9214_e!A1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[PCC010_2023_3_Statement (3).xlsx]4080_e!A1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[PCC010_2023_3_Statement (3).xlsx]9216_e!A1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PCC010_2023_3_Statement (3).xlsx</v>
      </c>
      <c r="E8" s="108" t="s">
        <v>368</v>
      </c>
      <c r="F8" s="108" t="s">
        <v>289</v>
      </c>
      <c r="J8" s="112"/>
      <c r="K8" s="108" t="str">
        <f ca="1">IF(B9="_e!",E8,F8)</f>
        <v>TABLE OF CONTENTS</v>
      </c>
      <c r="L8" s="101" t="s">
        <v>569</v>
      </c>
      <c r="M8" s="101" t="str">
        <f t="shared" ca="1" si="4"/>
        <v>[PCC010_2023_3_Statement (3).xlsx]4084_e!A1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[PCC010_2023_3_Statement (3).xlsx]9218_e!A1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[PCC010_2023_3_Statement (3).xlsx]4088_e!A1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[PCC010_2023_3_Statement (3).xlsx]9222_e!A1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[PCC010_2023_3_Statement (3).xlsx]4092_e!A1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[PCC010_2023_3_Statement (3).xlsx]9240_e!A1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[PCC010_2023_3_Statement (3).xlsx]5032_e!A1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[PCC010_2023_3_Statement (3).xlsx]9242_e!A1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[PCC010_2023_3_Statement (3).xlsx]Financials!A1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[PCC010_2023_3_Statement (3).xlsx]5040_e!A1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[PCC010_2023_3_Statement (3).xlsx]9254_e!A1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[PCC010_2023_3_Statement (3).xlsx]Production!A1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[PCC010_2023_3_Statement (3).xlsx]6025_e!A1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[PCC010_2023_3_Statement (3).xlsx]9314_e!A1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[PCC010_2023_3_Statement (3).xlsx]ProvincialSplits!A1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[PCC010_2023_3_Statement (3).xlsx]6080_e!A1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[PCC010_2023_3_Statement (3).xlsx]9330_e!A1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[PCC010_2023_3_Statement (3).xlsx]Custom!A1</v>
      </c>
      <c r="E15" s="99" t="s">
        <v>48</v>
      </c>
      <c r="F15" s="99" t="s">
        <v>48</v>
      </c>
      <c r="G15" s="96">
        <f ca="1">INDIRECT(A15&amp;"A1")</f>
        <v>0</v>
      </c>
      <c r="I15" s="99" t="s">
        <v>48</v>
      </c>
      <c r="K15" s="114" t="s">
        <v>48</v>
      </c>
      <c r="L15" s="101" t="s">
        <v>574</v>
      </c>
      <c r="M15" s="101" t="str">
        <f t="shared" ca="1" si="4"/>
        <v>[PCC010_2023_3_Statement (3).xlsx]6740_e!A1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[PCC010_2023_3_Statement (3).xlsx]9410_e!A1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[PCC010_2023_3_Statement (3).xlsx]Page_e!A1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[PCC010_2023_3_Statement (3).xlsx]6750_e!A1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[PCC010_2023_3_Statement (3).xlsx]9420_e!A1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[PCC010_2023_3_Statement (3).xlsx]1041_e!A1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[PCC010_2023_3_Statement (3).xlsx]6760_e!A1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[PCC010_2023_3_Statement (3).xlsx]9430_e!A1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[PCC010_2023_3_Statement (3).xlsx]2010_e!A1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[PCC010_2023_3_Statement (3).xlsx]6770_e!A1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[PCC010_2023_3_Statement (3).xlsx]9440_e!A1</v>
      </c>
      <c r="Y18" t="s">
        <v>654</v>
      </c>
      <c r="Z18" t="s">
        <v>717</v>
      </c>
      <c r="AA18" s="99">
        <f t="shared" ca="1" si="7"/>
        <v>0</v>
      </c>
    </row>
    <row r="19" spans="1:30" ht="16.899999999999999" customHeight="1">
      <c r="A19" s="101" t="s">
        <v>558</v>
      </c>
      <c r="B19" s="101" t="str">
        <f t="shared" ca="1" si="10"/>
        <v>[PCC010_2023_3_Statement (3).xlsx]2011_e!A1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[PCC010_2023_3_Statement (3).xlsx]7050_e!A1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[PCC010_2023_3_Statement (3).xlsx]2032_e!A1</v>
      </c>
      <c r="Y19" t="s">
        <v>655</v>
      </c>
      <c r="Z19" t="s">
        <v>718</v>
      </c>
      <c r="AA19" s="99">
        <f t="shared" ca="1" si="7"/>
        <v>0</v>
      </c>
    </row>
    <row r="20" spans="1:30" ht="16.899999999999999" customHeight="1">
      <c r="A20" s="101" t="s">
        <v>559</v>
      </c>
      <c r="B20" s="101" t="str">
        <f t="shared" ca="1" si="10"/>
        <v>[PCC010_2023_3_Statement (3).xlsx]2012_e!A1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[PCC010_2023_3_Statement (3).xlsx]7060_e!A1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[PCC010_2023_3_Statement (3).xlsx]2038_e!A1</v>
      </c>
      <c r="Y20" t="s">
        <v>656</v>
      </c>
      <c r="Z20" t="s">
        <v>719</v>
      </c>
      <c r="AA20" s="99">
        <f t="shared" ca="1" si="7"/>
        <v>0</v>
      </c>
    </row>
    <row r="21" spans="1:30" ht="18" customHeight="1">
      <c r="A21" s="101" t="s">
        <v>560</v>
      </c>
      <c r="B21" s="101" t="str">
        <f t="shared" ca="1" si="10"/>
        <v>[PCC010_2023_3_Statement (3).xlsx]2014_e!A1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[PCC010_2023_3_Statement (3).xlsx]8015_e!A1</v>
      </c>
      <c r="N21" s="101"/>
      <c r="O21" t="s">
        <v>636</v>
      </c>
      <c r="P21" t="s">
        <v>636</v>
      </c>
      <c r="Q21" s="96">
        <f t="shared" ca="1" si="8"/>
        <v>0</v>
      </c>
      <c r="R21" s="96" t="str">
        <f t="shared" ca="1" si="9"/>
        <v>COMMISSIONS</v>
      </c>
      <c r="S21" s="115"/>
      <c r="T21" s="107" t="str">
        <f t="shared" ca="1" si="2"/>
        <v>80.15 COMMISSIONS</v>
      </c>
      <c r="V21" s="288" t="s">
        <v>596</v>
      </c>
      <c r="W21" s="99" t="str">
        <f t="shared" ca="1" si="6"/>
        <v>[PCC010_2023_3_Statement (3).xlsx]6036_e!A1</v>
      </c>
      <c r="Y21" t="s">
        <v>657</v>
      </c>
      <c r="Z21" t="s">
        <v>720</v>
      </c>
      <c r="AA21" s="99">
        <f t="shared" ca="1" si="7"/>
        <v>0</v>
      </c>
    </row>
    <row r="22" spans="1:30" ht="16.899999999999999" customHeight="1">
      <c r="A22" s="101" t="s">
        <v>561</v>
      </c>
      <c r="B22" s="101" t="str">
        <f t="shared" ca="1" si="10"/>
        <v>[PCC010_2023_3_Statement (3).xlsx]2016_e!A1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[PCC010_2023_3_Statement (3).xlsx]8025_e!A1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[PCC010_2023_3_Statement (3).xlsx]9336_e!A1</v>
      </c>
      <c r="Y22" t="s">
        <v>657</v>
      </c>
      <c r="Z22" t="s">
        <v>720</v>
      </c>
      <c r="AA22" s="99">
        <f t="shared" ca="1" si="7"/>
        <v>0</v>
      </c>
    </row>
    <row r="23" spans="1:30" ht="16.899999999999999" customHeight="1">
      <c r="A23" s="101" t="s">
        <v>562</v>
      </c>
      <c r="B23" s="101" t="str">
        <f t="shared" ca="1" si="10"/>
        <v>[PCC010_2023_3_Statement (3).xlsx]2018_e!A1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[PCC010_2023_3_Statement (3).xlsx]8035_e!A1</v>
      </c>
      <c r="O23" t="s">
        <v>638</v>
      </c>
      <c r="P23" t="s">
        <v>701</v>
      </c>
      <c r="Q23" s="96">
        <f t="shared" ca="1" si="8"/>
        <v>0</v>
      </c>
      <c r="R23" s="96" t="str">
        <f t="shared" ca="1" si="9"/>
        <v>'OTHER INCOME</v>
      </c>
      <c r="T23" s="107" t="str">
        <f t="shared" ca="1" si="2"/>
        <v>80.35 'OTHER INCOME</v>
      </c>
      <c r="V23" s="288" t="s">
        <v>598</v>
      </c>
      <c r="W23" s="99" t="str">
        <f t="shared" ca="1" si="6"/>
        <v>[PCC010_2023_3_Statement (3).xlsx]9510_e!A1</v>
      </c>
      <c r="Y23" t="s">
        <v>658</v>
      </c>
      <c r="Z23" t="s">
        <v>721</v>
      </c>
      <c r="AA23" s="99">
        <f t="shared" ca="1" si="7"/>
        <v>0</v>
      </c>
    </row>
    <row r="24" spans="1:30" ht="16.899999999999999" customHeight="1">
      <c r="A24" s="101" t="s">
        <v>563</v>
      </c>
      <c r="B24" s="101" t="str">
        <f t="shared" ca="1" si="10"/>
        <v>[PCC010_2023_3_Statement (3).xlsx]2022_e!A1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[PCC010_2023_3_Statement (3).xlsx]9210_e!A1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[PCC010_2023_3_Statement (3).xlsx]1000_e!A1</v>
      </c>
      <c r="Y24" t="s">
        <v>659</v>
      </c>
      <c r="Z24" t="s">
        <v>722</v>
      </c>
      <c r="AA24" s="99">
        <f t="shared" ca="1" si="7"/>
        <v>0</v>
      </c>
    </row>
    <row r="25" spans="1:30" ht="16.899999999999999" customHeight="1">
      <c r="A25" s="101" t="s">
        <v>564</v>
      </c>
      <c r="B25" s="101" t="str">
        <f t="shared" ca="1" si="10"/>
        <v>[PCC010_2023_3_Statement (3).xlsx]2041_e!A1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[PCC010_2023_3_Statement (3).xlsx]9211_e!A1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[PCC010_2023_3_Statement (3).xlsx]2000_e!A1</v>
      </c>
      <c r="Y25" t="s">
        <v>660</v>
      </c>
      <c r="Z25" t="s">
        <v>723</v>
      </c>
      <c r="AA25" s="99">
        <f t="shared" ca="1" si="7"/>
        <v>0</v>
      </c>
    </row>
    <row r="26" spans="1:30" ht="16.899999999999999" customHeight="1">
      <c r="A26" s="101" t="s">
        <v>53</v>
      </c>
      <c r="B26" s="101" t="str">
        <f t="shared" ca="1" si="10"/>
        <v>[PCC010_2023_3_Statement (3).xlsx]2042_e!A1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[PCC010_2023_3_Statement (3).xlsx]9212_e!A1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[PCC010_2023_3_Statement (3).xlsx]3000_e!A1</v>
      </c>
      <c r="Y26" t="s">
        <v>661</v>
      </c>
      <c r="Z26" t="s">
        <v>722</v>
      </c>
      <c r="AA26" s="99">
        <f t="shared" ca="1" si="7"/>
        <v>0</v>
      </c>
    </row>
    <row r="27" spans="1:30" ht="16.899999999999999" customHeight="1">
      <c r="A27" s="101" t="s">
        <v>565</v>
      </c>
      <c r="B27" s="101" t="str">
        <f t="shared" ca="1" si="10"/>
        <v>[PCC010_2023_3_Statement (3).xlsx]2045_e!A1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[PCC010_2023_3_Statement (3).xlsx]4000_e!A1</v>
      </c>
      <c r="Y27" t="s">
        <v>662</v>
      </c>
      <c r="Z27" t="s">
        <v>723</v>
      </c>
      <c r="AA27" s="99">
        <f t="shared" ca="1" si="7"/>
        <v>0</v>
      </c>
    </row>
    <row r="28" spans="1:30" ht="17.100000000000001" customHeight="1">
      <c r="A28" s="101" t="s">
        <v>379</v>
      </c>
      <c r="B28" s="96" t="str">
        <f t="shared" ca="1" si="10"/>
        <v>[PCC010_2023_3_Statement (3).xlsx]2054_e!A1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[PCC010_2023_3_Statement (3).xlsx]4011_e!A1</v>
      </c>
      <c r="Y28" t="s">
        <v>663</v>
      </c>
      <c r="Z28" t="s">
        <v>724</v>
      </c>
      <c r="AA28" s="99">
        <f t="shared" ca="1" si="7"/>
        <v>0</v>
      </c>
    </row>
    <row r="29" spans="1:30" ht="16.899999999999999" customHeight="1">
      <c r="A29" s="101" t="s">
        <v>566</v>
      </c>
      <c r="B29" s="96" t="str">
        <f t="shared" ca="1" si="10"/>
        <v>[PCC010_2023_3_Statement (3).xlsx]4008_e!A1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[PCC010_2023_3_Statement (3).xlsx]4021_e!A1</v>
      </c>
      <c r="Y29" t="s">
        <v>664</v>
      </c>
      <c r="Z29" t="s">
        <v>725</v>
      </c>
      <c r="AA29" s="99">
        <f t="shared" ca="1" si="7"/>
        <v>0</v>
      </c>
    </row>
    <row r="30" spans="1:30" ht="16.899999999999999" customHeight="1">
      <c r="L30" s="96"/>
      <c r="V30" s="288" t="s">
        <v>605</v>
      </c>
      <c r="W30" s="99" t="str">
        <f t="shared" ca="1" si="6"/>
        <v>[PCC010_2023_3_Statement (3).xlsx]5000_e!A1</v>
      </c>
      <c r="Y30" t="s">
        <v>665</v>
      </c>
      <c r="Z30" t="s">
        <v>726</v>
      </c>
      <c r="AA30" s="99">
        <f t="shared" ca="1" si="7"/>
        <v>0</v>
      </c>
    </row>
    <row r="31" spans="1:30" ht="16.899999999999999" customHeight="1">
      <c r="L31" s="96"/>
      <c r="V31" s="288" t="s">
        <v>606</v>
      </c>
      <c r="W31" s="99" t="str">
        <f t="shared" ca="1" si="6"/>
        <v>[PCC010_2023_3_Statement (3).xlsx]6000_e!A1</v>
      </c>
      <c r="Y31" t="s">
        <v>666</v>
      </c>
      <c r="Z31" t="s">
        <v>727</v>
      </c>
      <c r="AA31" s="99">
        <f t="shared" ca="1" si="7"/>
        <v>0</v>
      </c>
    </row>
    <row r="32" spans="1:30" ht="16.899999999999999" customHeight="1">
      <c r="L32" s="96"/>
      <c r="V32" s="288" t="s">
        <v>607</v>
      </c>
      <c r="W32" s="99" t="str">
        <f t="shared" ca="1" si="6"/>
        <v>[PCC010_2023_3_Statement (3).xlsx]6029_e!A1</v>
      </c>
      <c r="Y32" t="s">
        <v>667</v>
      </c>
      <c r="Z32" t="s">
        <v>0</v>
      </c>
      <c r="AA32" s="99">
        <f t="shared" ca="1" si="7"/>
        <v>0</v>
      </c>
    </row>
    <row r="33" spans="11:30" ht="16.899999999999999" customHeight="1">
      <c r="L33" s="96"/>
      <c r="V33" s="288" t="s">
        <v>608</v>
      </c>
      <c r="W33" s="99" t="str">
        <f t="shared" ca="1" si="6"/>
        <v>[PCC010_2023_3_Statement (3).xlsx]6039_e!A1</v>
      </c>
      <c r="Y33" t="s">
        <v>668</v>
      </c>
      <c r="Z33" t="s">
        <v>1</v>
      </c>
      <c r="AA33" s="99">
        <f t="shared" ca="1" si="7"/>
        <v>0</v>
      </c>
    </row>
    <row r="34" spans="11:30" ht="16.899999999999999" customHeight="1">
      <c r="L34" s="96"/>
      <c r="V34" s="288" t="s">
        <v>609</v>
      </c>
      <c r="W34" s="99" t="str">
        <f t="shared" ca="1" si="6"/>
        <v>[PCC010_2023_3_Statement (3).xlsx]6049_e!A1</v>
      </c>
      <c r="Y34" t="s">
        <v>669</v>
      </c>
      <c r="Z34" t="s">
        <v>2</v>
      </c>
      <c r="AA34" s="99">
        <f t="shared" ca="1" si="7"/>
        <v>0</v>
      </c>
    </row>
    <row r="35" spans="11:30" ht="16.899999999999999" customHeight="1">
      <c r="L35" s="96"/>
      <c r="T35" s="116"/>
      <c r="V35" s="288" t="s">
        <v>610</v>
      </c>
      <c r="W35" s="99" t="str">
        <f t="shared" ca="1" si="6"/>
        <v>[PCC010_2023_3_Statement (3).xlsx]6059_e!A1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Primmum Insurance Company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203547</v>
      </c>
      <c r="BC29" s="136">
        <f ca="1">INDEX(INDIRECT($B29),MATCH($F29,INDIRECT($C29),0),MATCH(BC$26,INDIRECT($D29),0)+1)</f>
        <v>126512</v>
      </c>
      <c r="BD29" s="136"/>
      <c r="BE29" s="137">
        <f ca="1">IF(AND(BC29&gt;0,BB29&gt;0),(BB29-BC29)/BC29*100,"")</f>
        <v>60.891456936891366</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12467</v>
      </c>
      <c r="BC31" s="136">
        <f t="shared" ca="1" si="3"/>
        <v>8482</v>
      </c>
      <c r="BD31" s="136"/>
      <c r="BE31" s="137">
        <f ca="1">IF(AND(BC31&gt;0,BB31&gt;0),(BB31-BC31)/BC31*100,"")</f>
        <v>46.981843904739449</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0</v>
      </c>
      <c r="BC40" s="136">
        <f t="shared" ca="1" si="3"/>
        <v>0</v>
      </c>
      <c r="BD40" s="136"/>
      <c r="BE40" s="137" t="str">
        <f t="shared" ca="1" si="12"/>
        <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0</v>
      </c>
      <c r="BC42" s="136">
        <f t="shared" ca="1" si="3"/>
        <v>0</v>
      </c>
      <c r="BD42" s="136"/>
      <c r="BE42" s="137" t="str">
        <f t="shared" ca="1" si="12"/>
        <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17142</v>
      </c>
      <c r="BC45" s="136">
        <f t="shared" ca="1" si="3"/>
        <v>14686</v>
      </c>
      <c r="BD45" s="136"/>
      <c r="BE45" s="137">
        <f t="shared" ca="1" si="12"/>
        <v>16.723410050388125</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623</v>
      </c>
      <c r="BC46" s="136">
        <f t="shared" ca="1" si="3"/>
        <v>285</v>
      </c>
      <c r="BD46" s="136"/>
      <c r="BE46" s="137">
        <f t="shared" ca="1" si="12"/>
        <v>118.59649122807016</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2281412</v>
      </c>
      <c r="BC47" s="136">
        <f t="shared" ca="1" si="3"/>
        <v>2947296</v>
      </c>
      <c r="BD47" s="136"/>
      <c r="BE47" s="137">
        <f t="shared" ca="1" si="12"/>
        <v>-22.593048000608015</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351008</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21270</v>
      </c>
      <c r="T21" s="80">
        <f t="shared" ca="1" si="0"/>
        <v>10022</v>
      </c>
      <c r="U21" s="80">
        <f t="shared" ca="1" si="0"/>
        <v>72843</v>
      </c>
      <c r="V21" s="80">
        <f t="shared" ca="1" si="0"/>
        <v>29110</v>
      </c>
      <c r="W21" s="80">
        <f t="shared" ca="1" si="0"/>
        <v>75888</v>
      </c>
      <c r="X21" s="80">
        <f t="shared" ca="1" si="0"/>
        <v>247801</v>
      </c>
      <c r="Y21" s="80">
        <f t="shared" ca="1" si="0"/>
        <v>3970</v>
      </c>
      <c r="Z21" s="80">
        <f t="shared" ca="1" si="0"/>
        <v>5550</v>
      </c>
      <c r="AA21" s="72"/>
    </row>
    <row r="22" spans="1:33" ht="15" customHeight="1">
      <c r="A22" s="78" t="s">
        <v>44</v>
      </c>
      <c r="B22" s="68" t="s">
        <v>93</v>
      </c>
      <c r="Q22" s="78" t="str">
        <f ca="1">IF(Type="_e!",A22,B22)</f>
        <v>Net Written</v>
      </c>
      <c r="R22" s="79"/>
      <c r="S22" s="80">
        <f t="shared" ca="1" si="0"/>
        <v>15734</v>
      </c>
      <c r="T22" s="80">
        <f t="shared" ca="1" si="0"/>
        <v>7476</v>
      </c>
      <c r="U22" s="80">
        <f t="shared" ca="1" si="0"/>
        <v>53473</v>
      </c>
      <c r="V22" s="80">
        <f t="shared" ca="1" si="0"/>
        <v>20257</v>
      </c>
      <c r="W22" s="80">
        <f t="shared" ca="1" si="0"/>
        <v>54793</v>
      </c>
      <c r="X22" s="80">
        <f t="shared" ca="1" si="0"/>
        <v>178929</v>
      </c>
      <c r="Y22" s="80">
        <f t="shared" ca="1" si="0"/>
        <v>2876</v>
      </c>
      <c r="Z22" s="80">
        <f t="shared" ca="1" si="0"/>
        <v>4045</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262207</v>
      </c>
      <c r="T25" s="80">
        <f t="shared" ca="1" si="1"/>
        <v>32762</v>
      </c>
      <c r="U25" s="80">
        <f t="shared" ca="1" si="1"/>
        <v>5810</v>
      </c>
      <c r="V25" s="80">
        <f t="shared" ca="1" si="1"/>
        <v>4705</v>
      </c>
      <c r="W25" s="80">
        <f t="shared" ca="1" si="1"/>
        <v>1272</v>
      </c>
      <c r="X25" s="80">
        <f t="shared" ca="1" si="1"/>
        <v>0</v>
      </c>
      <c r="Y25" s="29">
        <f t="shared" ca="1" si="1"/>
        <v>773210</v>
      </c>
      <c r="Z25" s="29"/>
      <c r="AA25" s="72"/>
    </row>
    <row r="26" spans="1:33" ht="15" customHeight="1">
      <c r="A26" s="78" t="s">
        <v>44</v>
      </c>
      <c r="B26" s="68" t="s">
        <v>93</v>
      </c>
      <c r="Q26" s="78" t="str">
        <f ca="1">IF(Type="_e!",A26,B26)</f>
        <v>Net Written</v>
      </c>
      <c r="S26" s="80">
        <f t="shared" ca="1" si="1"/>
        <v>181406</v>
      </c>
      <c r="T26" s="80">
        <f t="shared" ca="1" si="1"/>
        <v>23825</v>
      </c>
      <c r="U26" s="80">
        <f t="shared" ca="1" si="1"/>
        <v>4313</v>
      </c>
      <c r="V26" s="80">
        <f t="shared" ca="1" si="1"/>
        <v>3488</v>
      </c>
      <c r="W26" s="80">
        <f t="shared" ca="1" si="1"/>
        <v>943</v>
      </c>
      <c r="X26" s="80">
        <f t="shared" ca="1" si="1"/>
        <v>0</v>
      </c>
      <c r="Y26" s="29">
        <f t="shared" ca="1" si="1"/>
        <v>551558</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Auto</v>
      </c>
      <c r="S30" s="29"/>
      <c r="T30" s="80">
        <f ca="1">IF(LEN(R30)=0,"",VLOOKUP($Q30,ProvRankLookup,3,FALSE))</f>
        <v>525524</v>
      </c>
      <c r="U30" s="87"/>
      <c r="V30" s="88"/>
      <c r="X30" s="72"/>
      <c r="AA30" s="72"/>
    </row>
    <row r="31" spans="1:33" ht="20.100000000000001" customHeight="1">
      <c r="A31" s="85" t="s">
        <v>340</v>
      </c>
      <c r="B31" s="85" t="s">
        <v>71</v>
      </c>
      <c r="C31" s="85" t="s">
        <v>74</v>
      </c>
      <c r="Q31" s="86">
        <v>2</v>
      </c>
      <c r="R31" s="29" t="str">
        <f ca="1">IF(ISNA(VLOOKUP(Q31,ProvRankLookup,4,FALSE)),"",VLOOKUP(Q31,ProvRankLookup,4,FALSE))</f>
        <v>Personal Prop</v>
      </c>
      <c r="S31" s="29"/>
      <c r="T31" s="80">
        <f ca="1">IF(LEN(R31)=0,"",VLOOKUP($Q31,ProvRankLookup,3,FALSE))</f>
        <v>247686</v>
      </c>
      <c r="U31" s="87"/>
      <c r="AA31" s="72"/>
    </row>
    <row r="32" spans="1:33" ht="20.100000000000001" customHeight="1">
      <c r="Q32" s="86">
        <v>3</v>
      </c>
      <c r="R32" s="29" t="str">
        <f ca="1">IF(ISNA(VLOOKUP(Q32,ProvRankLookup,4,FALSE)),"",VLOOKUP(Q32,ProvRankLookup,4,FALSE))</f>
        <v/>
      </c>
      <c r="S32" s="29"/>
      <c r="T32" s="80" t="str">
        <f ca="1">IF(LEN(R32)=0,"",VLOOKUP($Q32,ProvRankLookup,3,FALSE))</f>
        <v/>
      </c>
      <c r="U32" s="87"/>
      <c r="AA32" s="72"/>
    </row>
    <row r="33" spans="1:28" ht="20.100000000000001" customHeight="1">
      <c r="B33" s="121"/>
      <c r="C33" s="121"/>
      <c r="Q33" s="86">
        <v>4</v>
      </c>
      <c r="R33" s="29" t="str">
        <f ca="1">IF(ISNA(VLOOKUP(Q33,ProvRankLookup,4,FALSE)),"",VLOOKUP(Q33,ProvRankLookup,4,FALSE))</f>
        <v/>
      </c>
      <c r="S33" s="29"/>
      <c r="T33" s="80" t="str">
        <f ca="1">IF(LEN(R33)=0,"",VLOOKUP($Q33,ProvRankLookup,3,FALSE))</f>
        <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7" t="str">
        <f ca="1">IF(Type="_e!","Other","Autres")</f>
        <v>Other</v>
      </c>
      <c r="S35" s="7"/>
      <c r="T35" s="89">
        <f ca="1">T36-SUM(T30:T34)</f>
        <v>0</v>
      </c>
      <c r="AA35" s="72"/>
    </row>
    <row r="36" spans="1:28" ht="20.100000000000001" customHeight="1">
      <c r="Q36" s="71"/>
      <c r="R36" s="90" t="str">
        <f>"Total "&amp;Selected</f>
        <v>Total Total</v>
      </c>
      <c r="S36" s="91"/>
      <c r="T36" s="92">
        <f ca="1">ProvData!D135</f>
        <v>773210</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21270</v>
      </c>
      <c r="T77" s="68">
        <f t="shared" ca="1" si="2"/>
        <v>10022</v>
      </c>
      <c r="U77" s="68">
        <f t="shared" ca="1" si="2"/>
        <v>72843</v>
      </c>
      <c r="V77" s="68">
        <f t="shared" ca="1" si="2"/>
        <v>29110</v>
      </c>
      <c r="W77" s="68">
        <f t="shared" ca="1" si="2"/>
        <v>75888</v>
      </c>
      <c r="X77" s="68">
        <f t="shared" ca="1" si="2"/>
        <v>247801</v>
      </c>
      <c r="Y77" s="68">
        <f t="shared" ca="1" si="2"/>
        <v>3970</v>
      </c>
      <c r="Z77" s="68">
        <f t="shared" ca="1" si="2"/>
        <v>5550</v>
      </c>
      <c r="AA77" s="68">
        <f t="shared" ca="1" si="2"/>
        <v>262207</v>
      </c>
      <c r="AB77" s="68">
        <f t="shared" ca="1" si="2"/>
        <v>32762</v>
      </c>
      <c r="AC77" s="68">
        <f t="shared" ca="1" si="2"/>
        <v>5810</v>
      </c>
      <c r="AD77" s="68">
        <f t="shared" ca="1" si="2"/>
        <v>4705</v>
      </c>
      <c r="AE77" s="68">
        <f t="shared" ca="1" si="2"/>
        <v>1272</v>
      </c>
      <c r="AF77" s="68">
        <f ca="1">IF(ISNA(INDEX(ProvDPW,MATCH($P77,WRows,0),MATCH(AF$74,WCols,0)+1)),0,INDEX(ProvDPW,MATCH($P77,WRows,0),MATCH(AF$74,WCols,0)+1))</f>
        <v>0</v>
      </c>
      <c r="AG77" s="68">
        <f ca="1">INDEX(ProvDPW,MATCH($P77,WRows,0),MATCH(AG$74,WCols,0)+1)</f>
        <v>773210</v>
      </c>
    </row>
    <row r="78" spans="16:33" ht="15" customHeight="1">
      <c r="P78" s="135" t="s">
        <v>190</v>
      </c>
      <c r="Q78" s="68" t="s">
        <v>324</v>
      </c>
      <c r="S78" s="68">
        <f t="shared" ca="1" si="2"/>
        <v>15734</v>
      </c>
      <c r="T78" s="68">
        <f t="shared" ca="1" si="2"/>
        <v>7476</v>
      </c>
      <c r="U78" s="68">
        <f t="shared" ca="1" si="2"/>
        <v>53473</v>
      </c>
      <c r="V78" s="68">
        <f t="shared" ca="1" si="2"/>
        <v>20257</v>
      </c>
      <c r="W78" s="68">
        <f t="shared" ca="1" si="2"/>
        <v>54793</v>
      </c>
      <c r="X78" s="68">
        <f t="shared" ca="1" si="2"/>
        <v>178929</v>
      </c>
      <c r="Y78" s="68">
        <f t="shared" ca="1" si="2"/>
        <v>2876</v>
      </c>
      <c r="Z78" s="68">
        <f t="shared" ca="1" si="2"/>
        <v>4045</v>
      </c>
      <c r="AA78" s="68">
        <f t="shared" ca="1" si="2"/>
        <v>181406</v>
      </c>
      <c r="AB78" s="68">
        <f t="shared" ca="1" si="2"/>
        <v>23825</v>
      </c>
      <c r="AC78" s="68">
        <f t="shared" ca="1" si="2"/>
        <v>4313</v>
      </c>
      <c r="AD78" s="68">
        <f t="shared" ca="1" si="2"/>
        <v>3488</v>
      </c>
      <c r="AE78" s="68">
        <f t="shared" ca="1" si="2"/>
        <v>943</v>
      </c>
      <c r="AF78" s="68">
        <f ca="1">IF(ISNA(INDEX(ProvDPW,MATCH($P78,WRows,0),MATCH(AF$74,WCols,0)+1)),0,INDEX(ProvDPW,MATCH($P78,WRows,0),MATCH(AF$74,WCols,0)+1))</f>
        <v>0</v>
      </c>
      <c r="AG78" s="68">
        <f ca="1">INDEX(ProvDPW,MATCH($P78,WRows,0),MATCH(AG$74,WCols,0)+1)</f>
        <v>551558</v>
      </c>
    </row>
    <row r="79" spans="16:33" ht="15" customHeight="1">
      <c r="P79" s="135" t="s">
        <v>190</v>
      </c>
      <c r="Q79" s="68" t="s">
        <v>321</v>
      </c>
      <c r="S79" s="68">
        <f t="shared" ref="S79:AG79" ca="1" si="3">INDEX(ProvDPE,MATCH($P79,ERows,0),MATCH(S$74,ECols,0)+1)</f>
        <v>15090</v>
      </c>
      <c r="T79" s="68">
        <f t="shared" ca="1" si="3"/>
        <v>6994</v>
      </c>
      <c r="U79" s="68">
        <f t="shared" ca="1" si="3"/>
        <v>53705</v>
      </c>
      <c r="V79" s="68">
        <f t="shared" ca="1" si="3"/>
        <v>18772</v>
      </c>
      <c r="W79" s="68">
        <f t="shared" ca="1" si="3"/>
        <v>47957</v>
      </c>
      <c r="X79" s="68">
        <f t="shared" ca="1" si="3"/>
        <v>183553</v>
      </c>
      <c r="Y79" s="68">
        <f t="shared" ca="1" si="3"/>
        <v>2745</v>
      </c>
      <c r="Z79" s="68">
        <f t="shared" ca="1" si="3"/>
        <v>3480</v>
      </c>
      <c r="AA79" s="68">
        <f t="shared" ca="1" si="3"/>
        <v>175272</v>
      </c>
      <c r="AB79" s="68">
        <f t="shared" ca="1" si="3"/>
        <v>21805</v>
      </c>
      <c r="AC79" s="68">
        <f t="shared" ca="1" si="3"/>
        <v>4159</v>
      </c>
      <c r="AD79" s="68">
        <f t="shared" ca="1" si="3"/>
        <v>3414</v>
      </c>
      <c r="AE79" s="68">
        <f t="shared" ca="1" si="3"/>
        <v>976</v>
      </c>
      <c r="AF79" s="68">
        <f t="shared" ca="1" si="3"/>
        <v>0</v>
      </c>
      <c r="AG79" s="68">
        <f t="shared" ca="1" si="3"/>
        <v>537922</v>
      </c>
    </row>
    <row r="80" spans="16:33" ht="15" customHeight="1">
      <c r="P80" s="135" t="s">
        <v>190</v>
      </c>
      <c r="Q80" s="68" t="s">
        <v>249</v>
      </c>
      <c r="S80" s="68">
        <f t="shared" ref="S80:AG80" ca="1" si="4">INDEX(ProvNIC,MATCH($P80,IRows,0),MATCH(S$74,ICols,0)+1)</f>
        <v>11775</v>
      </c>
      <c r="T80" s="68">
        <f t="shared" ca="1" si="4"/>
        <v>9032</v>
      </c>
      <c r="U80" s="68">
        <f t="shared" ca="1" si="4"/>
        <v>60820</v>
      </c>
      <c r="V80" s="68">
        <f t="shared" ca="1" si="4"/>
        <v>9596</v>
      </c>
      <c r="W80" s="68">
        <f t="shared" ca="1" si="4"/>
        <v>46535</v>
      </c>
      <c r="X80" s="68">
        <f t="shared" ca="1" si="4"/>
        <v>130440</v>
      </c>
      <c r="Y80" s="68">
        <f t="shared" ca="1" si="4"/>
        <v>1413</v>
      </c>
      <c r="Z80" s="68">
        <f t="shared" ca="1" si="4"/>
        <v>2747</v>
      </c>
      <c r="AA80" s="68">
        <f t="shared" ca="1" si="4"/>
        <v>135354</v>
      </c>
      <c r="AB80" s="68">
        <f t="shared" ca="1" si="4"/>
        <v>12545</v>
      </c>
      <c r="AC80" s="68">
        <f t="shared" ca="1" si="4"/>
        <v>3265</v>
      </c>
      <c r="AD80" s="68">
        <f t="shared" ca="1" si="4"/>
        <v>1586</v>
      </c>
      <c r="AE80" s="68">
        <f t="shared" ca="1" si="4"/>
        <v>333</v>
      </c>
      <c r="AF80" s="68">
        <f t="shared" ca="1" si="4"/>
        <v>0</v>
      </c>
      <c r="AG80" s="68">
        <f t="shared" ca="1" si="4"/>
        <v>425441</v>
      </c>
    </row>
    <row r="81" spans="17:33" ht="15" customHeight="1">
      <c r="Q81" s="68" t="s">
        <v>250</v>
      </c>
      <c r="S81" s="68">
        <f t="shared" ref="S81:AG81" ca="1" si="5">RANK(S78,$S$78:$AF$78)</f>
        <v>7</v>
      </c>
      <c r="T81" s="68">
        <f t="shared" ca="1" si="5"/>
        <v>8</v>
      </c>
      <c r="U81" s="68">
        <f t="shared" ca="1" si="5"/>
        <v>4</v>
      </c>
      <c r="V81" s="68">
        <f t="shared" ca="1" si="5"/>
        <v>6</v>
      </c>
      <c r="W81" s="68">
        <f t="shared" ca="1" si="5"/>
        <v>3</v>
      </c>
      <c r="X81" s="68">
        <f t="shared" ca="1" si="5"/>
        <v>2</v>
      </c>
      <c r="Y81" s="68">
        <f t="shared" ca="1" si="5"/>
        <v>12</v>
      </c>
      <c r="Z81" s="68">
        <f t="shared" ca="1" si="5"/>
        <v>10</v>
      </c>
      <c r="AA81" s="68">
        <f t="shared" ca="1" si="5"/>
        <v>1</v>
      </c>
      <c r="AB81" s="68">
        <f t="shared" ca="1" si="5"/>
        <v>5</v>
      </c>
      <c r="AC81" s="68">
        <f t="shared" ca="1" si="5"/>
        <v>9</v>
      </c>
      <c r="AD81" s="68">
        <f t="shared" ca="1" si="5"/>
        <v>11</v>
      </c>
      <c r="AE81" s="68">
        <f t="shared" ca="1" si="5"/>
        <v>13</v>
      </c>
      <c r="AF81" s="68">
        <f t="shared" ca="1" si="5"/>
        <v>14</v>
      </c>
      <c r="AG81" s="68" t="e">
        <f t="shared" ca="1" si="5"/>
        <v>#N/A</v>
      </c>
    </row>
    <row r="82" spans="17:33" ht="15" customHeight="1">
      <c r="Q82" s="68" t="s">
        <v>252</v>
      </c>
      <c r="S82" s="68">
        <f t="shared" ref="S82:AG82" ca="1" si="6">S78</f>
        <v>15734</v>
      </c>
      <c r="T82" s="68">
        <f t="shared" ca="1" si="6"/>
        <v>7476</v>
      </c>
      <c r="U82" s="68">
        <f t="shared" ca="1" si="6"/>
        <v>53473</v>
      </c>
      <c r="V82" s="68">
        <f t="shared" ca="1" si="6"/>
        <v>20257</v>
      </c>
      <c r="W82" s="68">
        <f t="shared" ca="1" si="6"/>
        <v>54793</v>
      </c>
      <c r="X82" s="68">
        <f t="shared" ca="1" si="6"/>
        <v>178929</v>
      </c>
      <c r="Y82" s="68">
        <f t="shared" ca="1" si="6"/>
        <v>2876</v>
      </c>
      <c r="Z82" s="68">
        <f t="shared" ca="1" si="6"/>
        <v>4045</v>
      </c>
      <c r="AA82" s="68">
        <f t="shared" ca="1" si="6"/>
        <v>181406</v>
      </c>
      <c r="AB82" s="68">
        <f t="shared" ca="1" si="6"/>
        <v>23825</v>
      </c>
      <c r="AC82" s="68">
        <f t="shared" ca="1" si="6"/>
        <v>4313</v>
      </c>
      <c r="AD82" s="68">
        <f t="shared" ca="1" si="6"/>
        <v>3488</v>
      </c>
      <c r="AE82" s="68">
        <f t="shared" ca="1" si="6"/>
        <v>943</v>
      </c>
      <c r="AF82" s="68">
        <f t="shared" ca="1" si="6"/>
        <v>0</v>
      </c>
      <c r="AG82" s="68">
        <f t="shared" ca="1" si="6"/>
        <v>551558</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AB</v>
      </c>
      <c r="U86" s="68">
        <f ca="1">HLOOKUP(S86,GEORank,2,FALSE)</f>
        <v>181406</v>
      </c>
    </row>
    <row r="87" spans="17:33" ht="15" customHeight="1">
      <c r="S87" s="68">
        <v>2</v>
      </c>
      <c r="T87" s="68" t="str">
        <f ca="1">HLOOKUP(S87,GEORank,3,FALSE)</f>
        <v>ON</v>
      </c>
      <c r="U87" s="68">
        <f ca="1">HLOOKUP(S87,GEORank,2,FALSE)</f>
        <v>178929</v>
      </c>
    </row>
    <row r="88" spans="17:33" ht="15" customHeight="1">
      <c r="S88" s="68">
        <v>3</v>
      </c>
      <c r="T88" s="68" t="str">
        <f ca="1">HLOOKUP(S88,GEORank,3,FALSE)</f>
        <v>QC</v>
      </c>
      <c r="U88" s="68">
        <f ca="1">HLOOKUP(S88,GEORank,2,FALSE)</f>
        <v>54793</v>
      </c>
    </row>
    <row r="89" spans="17:33" ht="15" customHeight="1">
      <c r="S89" s="68">
        <v>4</v>
      </c>
      <c r="T89" s="68" t="str">
        <f ca="1">HLOOKUP(S89,GEORank,3,FALSE)</f>
        <v>NS</v>
      </c>
      <c r="U89" s="68">
        <f ca="1">HLOOKUP(S89,GEORank,2,FALSE)</f>
        <v>53473</v>
      </c>
    </row>
    <row r="90" spans="17:33" ht="15" customHeight="1">
      <c r="T90" s="68" t="str">
        <f ca="1">IF(Type="_e!","Other","Autres")</f>
        <v>Other</v>
      </c>
      <c r="U90" s="68">
        <f ca="1">AG78-SUM(U86:U89)</f>
        <v>82957</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247686</v>
      </c>
      <c r="P9" s="68">
        <f t="shared" ca="1" si="0"/>
        <v>0</v>
      </c>
      <c r="Q9" s="68">
        <f t="shared" ca="1" si="0"/>
        <v>86290</v>
      </c>
      <c r="R9" s="68">
        <f t="shared" ca="1" si="0"/>
        <v>161396</v>
      </c>
      <c r="S9" s="68">
        <f t="shared" ca="1" si="0"/>
        <v>120660</v>
      </c>
      <c r="T9" s="68">
        <f t="shared" ca="1" si="0"/>
        <v>123498</v>
      </c>
      <c r="U9" s="68">
        <f t="shared" ca="1" si="0"/>
        <v>158558</v>
      </c>
      <c r="V9" s="68">
        <f t="shared" ca="1" si="0"/>
        <v>184413</v>
      </c>
      <c r="W9" s="68">
        <f t="shared" ca="1" si="0"/>
        <v>0</v>
      </c>
      <c r="X9" s="68">
        <f t="shared" ca="1" si="0"/>
        <v>56204</v>
      </c>
      <c r="Y9" s="68">
        <f ca="1">INDEX(INDIRECT($B9),MATCH($F9,INDIRECT($C9),0),MATCH(Y$6,INDIRECT($D9),0)+1)</f>
        <v>128209</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525524</v>
      </c>
      <c r="P12" s="68">
        <f t="shared" ca="1" si="0"/>
        <v>0</v>
      </c>
      <c r="Q12" s="68">
        <f t="shared" ca="1" si="0"/>
        <v>135362</v>
      </c>
      <c r="R12" s="68">
        <f t="shared" ca="1" si="0"/>
        <v>390162</v>
      </c>
      <c r="S12" s="68">
        <f t="shared" ca="1" si="0"/>
        <v>267389</v>
      </c>
      <c r="T12" s="68">
        <f t="shared" ca="1" si="0"/>
        <v>278187</v>
      </c>
      <c r="U12" s="68">
        <f t="shared" ca="1" si="0"/>
        <v>379364</v>
      </c>
      <c r="V12" s="68">
        <f t="shared" ca="1" si="0"/>
        <v>397567</v>
      </c>
      <c r="W12" s="68">
        <f t="shared" ca="1" si="0"/>
        <v>0</v>
      </c>
      <c r="X12" s="68">
        <f t="shared" ca="1" si="0"/>
        <v>100335</v>
      </c>
      <c r="Y12" s="68">
        <f t="shared" ca="1" si="0"/>
        <v>297232</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0</v>
      </c>
      <c r="P19" s="68">
        <f t="shared" ca="1" si="4"/>
        <v>0</v>
      </c>
      <c r="Q19" s="68">
        <f t="shared" ca="1" si="4"/>
        <v>0</v>
      </c>
      <c r="R19" s="68">
        <f t="shared" ca="1" si="4"/>
        <v>0</v>
      </c>
      <c r="S19" s="68">
        <f t="shared" ca="1" si="4"/>
        <v>0</v>
      </c>
      <c r="T19" s="68">
        <f t="shared" ca="1" si="4"/>
        <v>0</v>
      </c>
      <c r="U19" s="68">
        <f t="shared" ca="1" si="4"/>
        <v>0</v>
      </c>
      <c r="V19" s="68">
        <f t="shared" ca="1" si="4"/>
        <v>0</v>
      </c>
      <c r="W19" s="68">
        <f t="shared" ca="1" si="4"/>
        <v>0</v>
      </c>
      <c r="X19" s="68">
        <f t="shared" ca="1" si="4"/>
        <v>0</v>
      </c>
      <c r="Y19" s="68">
        <f t="shared" ca="1" si="4"/>
        <v>0</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773210</v>
      </c>
      <c r="P26" s="68">
        <f t="shared" ca="1" si="4"/>
        <v>0</v>
      </c>
      <c r="Q26" s="68">
        <f t="shared" ca="1" si="4"/>
        <v>221652</v>
      </c>
      <c r="R26" s="68">
        <f t="shared" ca="1" si="4"/>
        <v>551558</v>
      </c>
      <c r="S26" s="68">
        <f t="shared" ca="1" si="4"/>
        <v>388049</v>
      </c>
      <c r="T26" s="68">
        <f t="shared" ca="1" si="4"/>
        <v>401685</v>
      </c>
      <c r="U26" s="68">
        <f t="shared" ca="1" si="4"/>
        <v>537922</v>
      </c>
      <c r="V26" s="68">
        <f t="shared" ca="1" si="4"/>
        <v>581980</v>
      </c>
      <c r="W26" s="68">
        <f t="shared" ca="1" si="4"/>
        <v>0</v>
      </c>
      <c r="X26" s="68">
        <f t="shared" ca="1" si="4"/>
        <v>156539</v>
      </c>
      <c r="Y26" s="68">
        <f t="shared" ca="1" si="4"/>
        <v>425441</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2</v>
      </c>
      <c r="J32" s="68">
        <f t="shared" ref="J32:J48" ca="1" si="7">IF(R9&lt;=0,999,RANK(R9,$R$9:$R$25))</f>
        <v>2</v>
      </c>
      <c r="K32" s="286" t="s">
        <v>351</v>
      </c>
      <c r="L32" s="286" t="str">
        <f t="shared" ref="L32:L49" ca="1" si="8">G32</f>
        <v>Personal Prop</v>
      </c>
      <c r="M32" s="276">
        <f t="shared" ref="M32:M49" ca="1" si="9">O9</f>
        <v>247686</v>
      </c>
      <c r="N32" s="68">
        <f t="shared" ref="N32:N49" ca="1" si="10">R9</f>
        <v>161396</v>
      </c>
      <c r="O32" s="68">
        <f t="shared" ref="O32:O49" ca="1" si="11">U9</f>
        <v>158558</v>
      </c>
      <c r="P32" s="68">
        <f t="shared" ref="P32:P49" ca="1" si="12">Y9</f>
        <v>128209</v>
      </c>
    </row>
    <row r="33" spans="2:16" ht="12.6">
      <c r="B33" s="68" t="s">
        <v>270</v>
      </c>
      <c r="C33" s="68" t="s">
        <v>105</v>
      </c>
      <c r="F33" s="135" t="s">
        <v>193</v>
      </c>
      <c r="G33" s="68" t="str">
        <f t="shared" ca="1" si="5"/>
        <v>Commercial Prop</v>
      </c>
      <c r="I33" s="68">
        <f t="shared" ca="1" si="6"/>
        <v>999</v>
      </c>
      <c r="J33" s="68">
        <f t="shared" ca="1" si="7"/>
        <v>999</v>
      </c>
      <c r="K33" s="286" t="s">
        <v>193</v>
      </c>
      <c r="L33" s="286" t="str">
        <f t="shared" ca="1" si="8"/>
        <v>Commercial Prop</v>
      </c>
      <c r="M33" s="276">
        <f t="shared" ca="1" si="9"/>
        <v>0</v>
      </c>
      <c r="N33" s="68">
        <f t="shared" ca="1" si="10"/>
        <v>0</v>
      </c>
      <c r="O33" s="68">
        <f t="shared" ca="1" si="11"/>
        <v>0</v>
      </c>
      <c r="P33" s="68">
        <f t="shared" ca="1" si="12"/>
        <v>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1</v>
      </c>
      <c r="J35" s="68">
        <f t="shared" ca="1" si="7"/>
        <v>1</v>
      </c>
      <c r="K35" s="286" t="s">
        <v>363</v>
      </c>
      <c r="L35" s="286" t="str">
        <f t="shared" ca="1" si="8"/>
        <v>Auto</v>
      </c>
      <c r="M35" s="276">
        <f t="shared" ca="1" si="9"/>
        <v>525524</v>
      </c>
      <c r="N35" s="68">
        <f t="shared" ca="1" si="10"/>
        <v>390162</v>
      </c>
      <c r="O35" s="68">
        <f t="shared" ca="1" si="11"/>
        <v>379364</v>
      </c>
      <c r="P35" s="68">
        <f t="shared" ca="1" si="12"/>
        <v>297232</v>
      </c>
    </row>
    <row r="36" spans="2:16" ht="12.6">
      <c r="B36" s="68" t="s">
        <v>338</v>
      </c>
      <c r="C36" s="68" t="s">
        <v>107</v>
      </c>
      <c r="F36" s="135" t="s">
        <v>41</v>
      </c>
      <c r="G36" s="68" t="str">
        <f t="shared" ca="1" si="5"/>
        <v>Boiler</v>
      </c>
      <c r="I36" s="68">
        <f t="shared" ca="1" si="6"/>
        <v>999</v>
      </c>
      <c r="J36" s="68">
        <f t="shared" ca="1" si="7"/>
        <v>999</v>
      </c>
      <c r="K36" s="286" t="s">
        <v>41</v>
      </c>
      <c r="L36" s="286" t="str">
        <f t="shared" ca="1" si="8"/>
        <v>Boiler</v>
      </c>
      <c r="M36" s="276">
        <f t="shared" ca="1" si="9"/>
        <v>0</v>
      </c>
      <c r="N36" s="68">
        <f t="shared" ca="1" si="10"/>
        <v>0</v>
      </c>
      <c r="O36" s="68">
        <f t="shared" ca="1" si="11"/>
        <v>0</v>
      </c>
      <c r="P36" s="68">
        <f t="shared" ca="1" si="12"/>
        <v>0</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999</v>
      </c>
      <c r="J39" s="68">
        <f t="shared" ca="1" si="7"/>
        <v>999</v>
      </c>
      <c r="K39" s="270" t="s">
        <v>138</v>
      </c>
      <c r="L39" s="286" t="str">
        <f t="shared" ca="1" si="8"/>
        <v>Fidelity</v>
      </c>
      <c r="M39" s="276">
        <f t="shared" ca="1" si="9"/>
        <v>0</v>
      </c>
      <c r="N39" s="68">
        <f t="shared" ca="1" si="10"/>
        <v>0</v>
      </c>
      <c r="O39" s="68">
        <f t="shared" ca="1" si="11"/>
        <v>0</v>
      </c>
      <c r="P39" s="68">
        <f t="shared" ca="1" si="12"/>
        <v>0</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0</v>
      </c>
      <c r="O41" s="68">
        <f t="shared" ca="1" si="11"/>
        <v>0</v>
      </c>
      <c r="P41" s="68">
        <f t="shared" ca="1" si="12"/>
        <v>0</v>
      </c>
    </row>
    <row r="42" spans="2:16" ht="12.6">
      <c r="B42" s="275" t="s">
        <v>205</v>
      </c>
      <c r="C42" s="68" t="s">
        <v>372</v>
      </c>
      <c r="F42" s="270" t="s">
        <v>257</v>
      </c>
      <c r="G42" s="68" t="str">
        <f t="shared" ca="1" si="5"/>
        <v>Liability</v>
      </c>
      <c r="I42" s="68">
        <f t="shared" ca="1" si="6"/>
        <v>999</v>
      </c>
      <c r="J42" s="68">
        <f t="shared" ca="1" si="7"/>
        <v>999</v>
      </c>
      <c r="K42" s="270" t="s">
        <v>257</v>
      </c>
      <c r="L42" s="286" t="str">
        <f t="shared" ca="1" si="8"/>
        <v>Liability</v>
      </c>
      <c r="M42" s="276">
        <f t="shared" ca="1" si="9"/>
        <v>0</v>
      </c>
      <c r="N42" s="68">
        <f t="shared" ca="1" si="10"/>
        <v>0</v>
      </c>
      <c r="O42" s="68">
        <f t="shared" ca="1" si="11"/>
        <v>0</v>
      </c>
      <c r="P42" s="68">
        <f t="shared" ca="1" si="12"/>
        <v>0</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999</v>
      </c>
      <c r="J48" s="68">
        <f t="shared" ca="1" si="7"/>
        <v>999</v>
      </c>
      <c r="K48" s="273" t="s">
        <v>348</v>
      </c>
      <c r="L48" s="286" t="str">
        <f t="shared" ca="1" si="8"/>
        <v>A&amp;S</v>
      </c>
      <c r="M48" s="276">
        <f t="shared" ca="1" si="9"/>
        <v>0</v>
      </c>
      <c r="N48" s="68">
        <f t="shared" ca="1" si="10"/>
        <v>0</v>
      </c>
      <c r="O48" s="68">
        <f t="shared" ca="1" si="11"/>
        <v>0</v>
      </c>
      <c r="P48" s="68">
        <f t="shared" ca="1" si="12"/>
        <v>0</v>
      </c>
    </row>
    <row r="49" spans="2:16" ht="12.6">
      <c r="B49" s="275" t="s">
        <v>241</v>
      </c>
      <c r="C49" s="275" t="s">
        <v>241</v>
      </c>
      <c r="G49" s="68" t="str">
        <f t="shared" ca="1" si="5"/>
        <v>Total</v>
      </c>
      <c r="K49" s="287" t="s">
        <v>190</v>
      </c>
      <c r="L49" s="286" t="str">
        <f t="shared" ca="1" si="8"/>
        <v>Total</v>
      </c>
      <c r="M49" s="276">
        <f t="shared" ca="1" si="9"/>
        <v>773210</v>
      </c>
      <c r="N49" s="68">
        <f t="shared" ca="1" si="10"/>
        <v>551558</v>
      </c>
      <c r="O49" s="68">
        <f t="shared" ca="1" si="11"/>
        <v>537922</v>
      </c>
      <c r="P49" s="68">
        <f t="shared" ca="1" si="12"/>
        <v>425441</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7268</v>
      </c>
      <c r="K6" s="120">
        <f t="shared" ca="1" si="0"/>
        <v>1220</v>
      </c>
      <c r="L6" s="120">
        <f t="shared" ca="1" si="0"/>
        <v>19027</v>
      </c>
      <c r="M6" s="120">
        <f t="shared" ca="1" si="0"/>
        <v>6799</v>
      </c>
      <c r="N6" s="120">
        <f t="shared" ca="1" si="0"/>
        <v>29902</v>
      </c>
      <c r="O6" s="120">
        <f t="shared" ca="1" si="0"/>
        <v>69763</v>
      </c>
      <c r="P6" s="120">
        <f t="shared" ca="1" si="0"/>
        <v>3970</v>
      </c>
      <c r="Q6" s="120">
        <f t="shared" ca="1" si="0"/>
        <v>5550</v>
      </c>
      <c r="R6" s="120">
        <f t="shared" ca="1" si="0"/>
        <v>68293</v>
      </c>
      <c r="S6" s="120">
        <f t="shared" ca="1" si="0"/>
        <v>32762</v>
      </c>
      <c r="T6" s="120">
        <f t="shared" ca="1" si="0"/>
        <v>1471</v>
      </c>
      <c r="U6" s="120">
        <f t="shared" ca="1" si="0"/>
        <v>1296</v>
      </c>
      <c r="V6" s="120">
        <f t="shared" ca="1" si="0"/>
        <v>365</v>
      </c>
      <c r="W6" s="120">
        <f t="shared" ca="1" si="0"/>
        <v>0</v>
      </c>
      <c r="X6" s="120">
        <f t="shared" ca="1" si="0"/>
        <v>247686</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0</v>
      </c>
      <c r="T7" s="120">
        <f t="shared" ca="1" si="0"/>
        <v>0</v>
      </c>
      <c r="U7" s="120">
        <f t="shared" ca="1" si="0"/>
        <v>0</v>
      </c>
      <c r="V7" s="120">
        <f t="shared" ca="1" si="0"/>
        <v>0</v>
      </c>
      <c r="W7" s="120">
        <f t="shared" ca="1" si="0"/>
        <v>0</v>
      </c>
      <c r="X7" s="120">
        <f t="shared" ca="1" si="0"/>
        <v>0</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14002</v>
      </c>
      <c r="K9" s="120">
        <f t="shared" ca="1" si="0"/>
        <v>8802</v>
      </c>
      <c r="L9" s="120">
        <f t="shared" ca="1" si="0"/>
        <v>53816</v>
      </c>
      <c r="M9" s="120">
        <f t="shared" ca="1" si="0"/>
        <v>22311</v>
      </c>
      <c r="N9" s="120">
        <f t="shared" ca="1" si="0"/>
        <v>45986</v>
      </c>
      <c r="O9" s="120">
        <f t="shared" ca="1" si="0"/>
        <v>178038</v>
      </c>
      <c r="P9" s="120">
        <f t="shared" ca="1" si="0"/>
        <v>0</v>
      </c>
      <c r="Q9" s="120">
        <f t="shared" ca="1" si="0"/>
        <v>0</v>
      </c>
      <c r="R9" s="120">
        <f t="shared" ca="1" si="0"/>
        <v>193914</v>
      </c>
      <c r="S9" s="120">
        <f t="shared" ca="1" si="0"/>
        <v>0</v>
      </c>
      <c r="T9" s="120">
        <f t="shared" ca="1" si="0"/>
        <v>4339</v>
      </c>
      <c r="U9" s="120">
        <f t="shared" ca="1" si="0"/>
        <v>3409</v>
      </c>
      <c r="V9" s="120">
        <f t="shared" ca="1" si="0"/>
        <v>907</v>
      </c>
      <c r="W9" s="120">
        <f t="shared" ca="1" si="0"/>
        <v>0</v>
      </c>
      <c r="X9" s="120">
        <f t="shared" ca="1" si="0"/>
        <v>525524</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0</v>
      </c>
      <c r="K16" s="120">
        <f t="shared" ca="1" si="4"/>
        <v>0</v>
      </c>
      <c r="L16" s="120">
        <f t="shared" ca="1" si="4"/>
        <v>0</v>
      </c>
      <c r="M16" s="120">
        <f t="shared" ca="1" si="4"/>
        <v>0</v>
      </c>
      <c r="N16" s="120">
        <f t="shared" ca="1" si="4"/>
        <v>0</v>
      </c>
      <c r="O16" s="120">
        <f t="shared" ca="1" si="4"/>
        <v>0</v>
      </c>
      <c r="P16" s="120">
        <f t="shared" ca="1" si="4"/>
        <v>0</v>
      </c>
      <c r="Q16" s="120">
        <f t="shared" ca="1" si="4"/>
        <v>0</v>
      </c>
      <c r="R16" s="120">
        <f t="shared" ca="1" si="4"/>
        <v>0</v>
      </c>
      <c r="S16" s="120">
        <f t="shared" ca="1" si="4"/>
        <v>0</v>
      </c>
      <c r="T16" s="120">
        <f t="shared" ca="1" si="4"/>
        <v>0</v>
      </c>
      <c r="U16" s="120">
        <f t="shared" ca="1" si="4"/>
        <v>0</v>
      </c>
      <c r="V16" s="120">
        <f t="shared" ca="1" si="4"/>
        <v>0</v>
      </c>
      <c r="W16" s="120">
        <f t="shared" ca="1" si="4"/>
        <v>0</v>
      </c>
      <c r="X16" s="120">
        <f t="shared" ca="1" si="4"/>
        <v>0</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0</v>
      </c>
      <c r="T22" s="120">
        <f t="shared" ca="1" si="4"/>
        <v>0</v>
      </c>
      <c r="U22" s="120">
        <f t="shared" ca="1" si="4"/>
        <v>0</v>
      </c>
      <c r="V22" s="120">
        <f t="shared" ca="1" si="4"/>
        <v>0</v>
      </c>
      <c r="W22" s="120">
        <f t="shared" ca="1" si="4"/>
        <v>0</v>
      </c>
      <c r="X22" s="120">
        <f t="shared" ca="1" si="4"/>
        <v>0</v>
      </c>
    </row>
    <row r="23" spans="1:24" ht="12.6">
      <c r="A23" s="120" t="str">
        <f t="shared" ca="1" si="1"/>
        <v>9330_e!L12:aa68</v>
      </c>
      <c r="B23" s="120" t="str">
        <f t="shared" ca="1" si="2"/>
        <v>9330_e!L12:L68</v>
      </c>
      <c r="C23" s="120" t="str">
        <f t="shared" ca="1" si="3"/>
        <v>9330_e!m11:AA11</v>
      </c>
      <c r="G23" s="215" t="s">
        <v>66</v>
      </c>
      <c r="H23" s="214"/>
      <c r="I23" s="201" t="s">
        <v>137</v>
      </c>
      <c r="J23" s="120">
        <f t="shared" ca="1" si="4"/>
        <v>21270</v>
      </c>
      <c r="K23" s="120">
        <f t="shared" ca="1" si="4"/>
        <v>10022</v>
      </c>
      <c r="L23" s="120">
        <f t="shared" ca="1" si="4"/>
        <v>72843</v>
      </c>
      <c r="M23" s="120">
        <f t="shared" ca="1" si="4"/>
        <v>29110</v>
      </c>
      <c r="N23" s="120">
        <f t="shared" ca="1" si="4"/>
        <v>75888</v>
      </c>
      <c r="O23" s="120">
        <f t="shared" ca="1" si="4"/>
        <v>247801</v>
      </c>
      <c r="P23" s="120">
        <f t="shared" ca="1" si="4"/>
        <v>3970</v>
      </c>
      <c r="Q23" s="120">
        <f t="shared" ca="1" si="4"/>
        <v>5550</v>
      </c>
      <c r="R23" s="120">
        <f t="shared" ca="1" si="4"/>
        <v>262207</v>
      </c>
      <c r="S23" s="120">
        <f t="shared" ca="1" si="4"/>
        <v>32762</v>
      </c>
      <c r="T23" s="120">
        <f t="shared" ca="1" si="4"/>
        <v>5810</v>
      </c>
      <c r="U23" s="120">
        <f t="shared" ca="1" si="4"/>
        <v>4705</v>
      </c>
      <c r="V23" s="120">
        <f t="shared" ca="1" si="4"/>
        <v>1272</v>
      </c>
      <c r="W23" s="120">
        <f t="shared" ca="1" si="4"/>
        <v>0</v>
      </c>
      <c r="X23" s="120">
        <f t="shared" ca="1" si="4"/>
        <v>773210</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30" t="s">
        <v>8</v>
      </c>
      <c r="H25" s="231"/>
      <c r="I25" s="232" t="s">
        <v>189</v>
      </c>
      <c r="J25" s="120">
        <f t="shared" ca="1" si="4"/>
        <v>5536</v>
      </c>
      <c r="K25" s="120">
        <f t="shared" ca="1" si="4"/>
        <v>2546</v>
      </c>
      <c r="L25" s="120">
        <f t="shared" ca="1" si="4"/>
        <v>19370</v>
      </c>
      <c r="M25" s="120">
        <f t="shared" ca="1" si="4"/>
        <v>8853</v>
      </c>
      <c r="N25" s="120">
        <f t="shared" ca="1" si="4"/>
        <v>21095</v>
      </c>
      <c r="O25" s="120">
        <f t="shared" ca="1" si="4"/>
        <v>68872</v>
      </c>
      <c r="P25" s="120">
        <f t="shared" ca="1" si="4"/>
        <v>1094</v>
      </c>
      <c r="Q25" s="120">
        <f t="shared" ca="1" si="4"/>
        <v>1505</v>
      </c>
      <c r="R25" s="120">
        <f t="shared" ca="1" si="4"/>
        <v>80801</v>
      </c>
      <c r="S25" s="120">
        <f t="shared" ca="1" si="4"/>
        <v>8937</v>
      </c>
      <c r="T25" s="120">
        <f t="shared" ca="1" si="4"/>
        <v>1497</v>
      </c>
      <c r="U25" s="120">
        <f t="shared" ca="1" si="4"/>
        <v>1217</v>
      </c>
      <c r="V25" s="120">
        <f t="shared" ca="1" si="4"/>
        <v>329</v>
      </c>
      <c r="W25" s="120">
        <f t="shared" ca="1" si="4"/>
        <v>0</v>
      </c>
      <c r="X25" s="120">
        <f t="shared" ca="1" si="4"/>
        <v>221652</v>
      </c>
    </row>
    <row r="26" spans="1:24" ht="12.6">
      <c r="A26" s="120" t="str">
        <f t="shared" ca="1" si="1"/>
        <v>9330_e!L12:aa68</v>
      </c>
      <c r="B26" s="120" t="str">
        <f t="shared" ca="1" si="2"/>
        <v>9330_e!L12:L68</v>
      </c>
      <c r="C26" s="120" t="str">
        <f t="shared" ca="1" si="3"/>
        <v>9330_e!m11:AA11</v>
      </c>
      <c r="G26" s="216" t="s">
        <v>37</v>
      </c>
      <c r="H26" s="233"/>
      <c r="I26" s="234" t="s">
        <v>190</v>
      </c>
      <c r="J26" s="120">
        <f t="shared" ca="1" si="4"/>
        <v>15734</v>
      </c>
      <c r="K26" s="120">
        <f t="shared" ca="1" si="4"/>
        <v>7476</v>
      </c>
      <c r="L26" s="120">
        <f t="shared" ca="1" si="4"/>
        <v>53473</v>
      </c>
      <c r="M26" s="120">
        <f t="shared" ca="1" si="4"/>
        <v>20257</v>
      </c>
      <c r="N26" s="120">
        <f t="shared" ca="1" si="4"/>
        <v>54793</v>
      </c>
      <c r="O26" s="120">
        <f t="shared" ca="1" si="4"/>
        <v>178929</v>
      </c>
      <c r="P26" s="120">
        <f t="shared" ca="1" si="4"/>
        <v>2876</v>
      </c>
      <c r="Q26" s="120">
        <f t="shared" ca="1" si="4"/>
        <v>4045</v>
      </c>
      <c r="R26" s="120">
        <f t="shared" ca="1" si="4"/>
        <v>181406</v>
      </c>
      <c r="S26" s="120">
        <f t="shared" ca="1" si="4"/>
        <v>23825</v>
      </c>
      <c r="T26" s="120">
        <f t="shared" ca="1" si="4"/>
        <v>4313</v>
      </c>
      <c r="U26" s="120">
        <f t="shared" ca="1" si="4"/>
        <v>3488</v>
      </c>
      <c r="V26" s="120">
        <f t="shared" ca="1" si="4"/>
        <v>943</v>
      </c>
      <c r="W26" s="120">
        <f t="shared" ca="1" si="4"/>
        <v>0</v>
      </c>
      <c r="X26" s="120">
        <f t="shared" ca="1" si="4"/>
        <v>551558</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7061</v>
      </c>
      <c r="K36" s="120">
        <f t="shared" ca="1" si="5"/>
        <v>1109</v>
      </c>
      <c r="L36" s="120">
        <f t="shared" ca="1" si="5"/>
        <v>18290</v>
      </c>
      <c r="M36" s="120">
        <f t="shared" ca="1" si="5"/>
        <v>6427</v>
      </c>
      <c r="N36" s="120">
        <f t="shared" ca="1" si="5"/>
        <v>27075</v>
      </c>
      <c r="O36" s="120">
        <f t="shared" ca="1" si="5"/>
        <v>68606</v>
      </c>
      <c r="P36" s="120">
        <f t="shared" ca="1" si="5"/>
        <v>3757</v>
      </c>
      <c r="Q36" s="120">
        <f t="shared" ca="1" si="5"/>
        <v>4749</v>
      </c>
      <c r="R36" s="120">
        <f t="shared" ca="1" si="5"/>
        <v>66950</v>
      </c>
      <c r="S36" s="120">
        <f t="shared" ca="1" si="5"/>
        <v>29801</v>
      </c>
      <c r="T36" s="120">
        <f t="shared" ca="1" si="5"/>
        <v>1408</v>
      </c>
      <c r="U36" s="120">
        <f t="shared" ca="1" si="5"/>
        <v>1230</v>
      </c>
      <c r="V36" s="120">
        <f t="shared" ca="1" si="5"/>
        <v>337</v>
      </c>
      <c r="W36" s="120">
        <f t="shared" ca="1" si="5"/>
        <v>0</v>
      </c>
      <c r="X36" s="120">
        <f t="shared" ca="1" si="5"/>
        <v>236800</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5" t="s">
        <v>237</v>
      </c>
      <c r="H38" s="212"/>
      <c r="I38" s="217" t="s">
        <v>187</v>
      </c>
      <c r="J38" s="120">
        <f t="shared" ca="1" si="5"/>
        <v>7061</v>
      </c>
      <c r="K38" s="120">
        <f t="shared" ca="1" si="5"/>
        <v>1109</v>
      </c>
      <c r="L38" s="120">
        <f t="shared" ca="1" si="5"/>
        <v>18290</v>
      </c>
      <c r="M38" s="120">
        <f t="shared" ca="1" si="5"/>
        <v>6427</v>
      </c>
      <c r="N38" s="120">
        <f t="shared" ca="1" si="5"/>
        <v>27075</v>
      </c>
      <c r="O38" s="120">
        <f t="shared" ca="1" si="5"/>
        <v>68606</v>
      </c>
      <c r="P38" s="120">
        <f t="shared" ca="1" si="5"/>
        <v>3757</v>
      </c>
      <c r="Q38" s="120">
        <f t="shared" ca="1" si="5"/>
        <v>4749</v>
      </c>
      <c r="R38" s="120">
        <f t="shared" ca="1" si="5"/>
        <v>66950</v>
      </c>
      <c r="S38" s="120">
        <f t="shared" ca="1" si="5"/>
        <v>29801</v>
      </c>
      <c r="T38" s="120">
        <f t="shared" ca="1" si="5"/>
        <v>1408</v>
      </c>
      <c r="U38" s="120">
        <f t="shared" ca="1" si="5"/>
        <v>1230</v>
      </c>
      <c r="V38" s="120">
        <f t="shared" ca="1" si="5"/>
        <v>337</v>
      </c>
      <c r="W38" s="120">
        <f t="shared" ca="1" si="5"/>
        <v>0</v>
      </c>
      <c r="X38" s="120">
        <f t="shared" ca="1" si="5"/>
        <v>236800</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8223</v>
      </c>
      <c r="K40" s="120">
        <f t="shared" ca="1" si="5"/>
        <v>4222</v>
      </c>
      <c r="L40" s="120">
        <f t="shared" ca="1" si="5"/>
        <v>32680</v>
      </c>
      <c r="M40" s="120">
        <f t="shared" ca="1" si="5"/>
        <v>12697</v>
      </c>
      <c r="N40" s="120">
        <f t="shared" ca="1" si="5"/>
        <v>20981</v>
      </c>
      <c r="O40" s="120">
        <f t="shared" ca="1" si="5"/>
        <v>86389</v>
      </c>
      <c r="P40" s="120">
        <f t="shared" ca="1" si="5"/>
        <v>0</v>
      </c>
      <c r="Q40" s="120">
        <f t="shared" ca="1" si="5"/>
        <v>0</v>
      </c>
      <c r="R40" s="120">
        <f t="shared" ca="1" si="5"/>
        <v>111924</v>
      </c>
      <c r="S40" s="120">
        <f t="shared" ca="1" si="5"/>
        <v>0</v>
      </c>
      <c r="T40" s="120">
        <f t="shared" ca="1" si="5"/>
        <v>2028</v>
      </c>
      <c r="U40" s="120">
        <f t="shared" ca="1" si="5"/>
        <v>1360</v>
      </c>
      <c r="V40" s="120">
        <f t="shared" ca="1" si="5"/>
        <v>436</v>
      </c>
      <c r="W40" s="120">
        <f t="shared" ca="1" si="5"/>
        <v>0</v>
      </c>
      <c r="X40" s="120">
        <f t="shared" ca="1" si="5"/>
        <v>280940</v>
      </c>
    </row>
    <row r="41" spans="1:24" ht="12.6">
      <c r="A41" s="120" t="str">
        <f t="shared" ca="1" si="7"/>
        <v>6720_e!L11:aa65</v>
      </c>
      <c r="B41" s="120" t="str">
        <f t="shared" ca="1" si="7"/>
        <v>6720_e!L11:L65</v>
      </c>
      <c r="C41" s="120" t="str">
        <f t="shared" ca="1" si="7"/>
        <v>6720_e!m10:AA10</v>
      </c>
      <c r="G41" s="211"/>
      <c r="H41" s="218" t="s">
        <v>239</v>
      </c>
      <c r="I41" s="217" t="s">
        <v>196</v>
      </c>
      <c r="J41" s="120">
        <f t="shared" ca="1" si="5"/>
        <v>869</v>
      </c>
      <c r="K41" s="120">
        <f t="shared" ca="1" si="5"/>
        <v>466</v>
      </c>
      <c r="L41" s="120">
        <f t="shared" ca="1" si="5"/>
        <v>4990</v>
      </c>
      <c r="M41" s="120">
        <f t="shared" ca="1" si="5"/>
        <v>2230</v>
      </c>
      <c r="N41" s="120">
        <f t="shared" ca="1" si="5"/>
        <v>0</v>
      </c>
      <c r="O41" s="120">
        <f t="shared" ca="1" si="5"/>
        <v>49529</v>
      </c>
      <c r="P41" s="120">
        <f t="shared" ca="1" si="5"/>
        <v>0</v>
      </c>
      <c r="Q41" s="120">
        <f t="shared" ca="1" si="5"/>
        <v>0</v>
      </c>
      <c r="R41" s="120">
        <f t="shared" ca="1" si="5"/>
        <v>16546</v>
      </c>
      <c r="S41" s="120">
        <f t="shared" ca="1" si="5"/>
        <v>0</v>
      </c>
      <c r="T41" s="120">
        <f t="shared" ca="1" si="5"/>
        <v>201</v>
      </c>
      <c r="U41" s="120">
        <f t="shared" ca="1" si="5"/>
        <v>134</v>
      </c>
      <c r="V41" s="120">
        <f t="shared" ca="1" si="5"/>
        <v>48</v>
      </c>
      <c r="W41" s="120">
        <f t="shared" ca="1" si="5"/>
        <v>0</v>
      </c>
      <c r="X41" s="120">
        <f t="shared" ca="1" si="5"/>
        <v>75013</v>
      </c>
    </row>
    <row r="42" spans="1:24" ht="12.6">
      <c r="A42" s="120" t="str">
        <f t="shared" ca="1" si="7"/>
        <v>6720_e!L11:aa65</v>
      </c>
      <c r="B42" s="120" t="str">
        <f t="shared" ca="1" si="7"/>
        <v>6720_e!L11:L65</v>
      </c>
      <c r="C42" s="120" t="str">
        <f t="shared" ca="1" si="7"/>
        <v>6720_e!m10:AA10</v>
      </c>
      <c r="G42" s="211"/>
      <c r="H42" s="218" t="s">
        <v>326</v>
      </c>
      <c r="I42" s="217" t="s">
        <v>197</v>
      </c>
      <c r="J42" s="120">
        <f t="shared" ca="1" si="5"/>
        <v>4177</v>
      </c>
      <c r="K42" s="120">
        <f t="shared" ca="1" si="5"/>
        <v>3568</v>
      </c>
      <c r="L42" s="120">
        <f t="shared" ca="1" si="5"/>
        <v>16753</v>
      </c>
      <c r="M42" s="120">
        <f t="shared" ca="1" si="5"/>
        <v>7645</v>
      </c>
      <c r="N42" s="120">
        <f t="shared" ca="1" si="5"/>
        <v>17958</v>
      </c>
      <c r="O42" s="120">
        <f t="shared" ca="1" si="5"/>
        <v>47150</v>
      </c>
      <c r="P42" s="120">
        <f t="shared" ca="1" si="5"/>
        <v>0</v>
      </c>
      <c r="Q42" s="120">
        <f t="shared" ca="1" si="5"/>
        <v>0</v>
      </c>
      <c r="R42" s="120">
        <f t="shared" ca="1" si="5"/>
        <v>52462</v>
      </c>
      <c r="S42" s="120">
        <f t="shared" ca="1" si="5"/>
        <v>0</v>
      </c>
      <c r="T42" s="120">
        <f t="shared" ca="1" si="5"/>
        <v>1950</v>
      </c>
      <c r="U42" s="120">
        <f t="shared" ca="1" si="5"/>
        <v>1866</v>
      </c>
      <c r="V42" s="120">
        <f t="shared" ca="1" si="5"/>
        <v>491</v>
      </c>
      <c r="W42" s="120">
        <f t="shared" ca="1" si="5"/>
        <v>0</v>
      </c>
      <c r="X42" s="120">
        <f t="shared" ca="1" si="5"/>
        <v>154020</v>
      </c>
    </row>
    <row r="43" spans="1:24" ht="12.6">
      <c r="A43" s="120" t="str">
        <f ca="1">A39</f>
        <v>6720_e!L11:aa65</v>
      </c>
      <c r="B43" s="120" t="str">
        <f ca="1">B39</f>
        <v>6720_e!L11:L65</v>
      </c>
      <c r="C43" s="120" t="str">
        <f ca="1">C39</f>
        <v>6720_e!m10:AA10</v>
      </c>
      <c r="G43" s="215" t="s">
        <v>182</v>
      </c>
      <c r="H43" s="214"/>
      <c r="I43" s="201" t="s">
        <v>363</v>
      </c>
      <c r="J43" s="120">
        <f t="shared" ca="1" si="5"/>
        <v>13269</v>
      </c>
      <c r="K43" s="120">
        <f t="shared" ca="1" si="5"/>
        <v>8256</v>
      </c>
      <c r="L43" s="120">
        <f t="shared" ca="1" si="5"/>
        <v>54423</v>
      </c>
      <c r="M43" s="120">
        <f t="shared" ca="1" si="5"/>
        <v>22572</v>
      </c>
      <c r="N43" s="120">
        <f t="shared" ca="1" si="5"/>
        <v>38939</v>
      </c>
      <c r="O43" s="120">
        <f t="shared" ca="1" si="5"/>
        <v>183068</v>
      </c>
      <c r="P43" s="120">
        <f t="shared" ca="1" si="5"/>
        <v>0</v>
      </c>
      <c r="Q43" s="120">
        <f t="shared" ca="1" si="5"/>
        <v>0</v>
      </c>
      <c r="R43" s="120">
        <f t="shared" ca="1" si="5"/>
        <v>180932</v>
      </c>
      <c r="S43" s="120">
        <f t="shared" ca="1" si="5"/>
        <v>0</v>
      </c>
      <c r="T43" s="120">
        <f t="shared" ca="1" si="5"/>
        <v>4179</v>
      </c>
      <c r="U43" s="120">
        <f t="shared" ca="1" si="5"/>
        <v>3360</v>
      </c>
      <c r="V43" s="120">
        <f t="shared" ca="1" si="5"/>
        <v>975</v>
      </c>
      <c r="W43" s="120">
        <f t="shared" ca="1" si="5"/>
        <v>0</v>
      </c>
      <c r="X43" s="120">
        <f t="shared" ca="1" si="5"/>
        <v>509973</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0</v>
      </c>
      <c r="K50" s="120">
        <f t="shared" ca="1" si="11"/>
        <v>0</v>
      </c>
      <c r="L50" s="120">
        <f t="shared" ca="1" si="11"/>
        <v>0</v>
      </c>
      <c r="M50" s="120">
        <f t="shared" ca="1" si="11"/>
        <v>0</v>
      </c>
      <c r="N50" s="120">
        <f t="shared" ca="1" si="11"/>
        <v>0</v>
      </c>
      <c r="O50" s="120">
        <f t="shared" ca="1" si="11"/>
        <v>0</v>
      </c>
      <c r="P50" s="120">
        <f t="shared" ca="1" si="11"/>
        <v>0</v>
      </c>
      <c r="Q50" s="120">
        <f t="shared" ca="1" si="11"/>
        <v>0</v>
      </c>
      <c r="R50" s="120">
        <f t="shared" ca="1" si="11"/>
        <v>0</v>
      </c>
      <c r="S50" s="120">
        <f t="shared" ca="1" si="11"/>
        <v>0</v>
      </c>
      <c r="T50" s="120">
        <f t="shared" ca="1" si="11"/>
        <v>0</v>
      </c>
      <c r="U50" s="120">
        <f t="shared" ca="1" si="11"/>
        <v>0</v>
      </c>
      <c r="V50" s="120">
        <f t="shared" ca="1" si="11"/>
        <v>0</v>
      </c>
      <c r="W50" s="120">
        <f t="shared" ca="1" si="11"/>
        <v>0</v>
      </c>
      <c r="X50" s="120">
        <f t="shared" ca="1" si="11"/>
        <v>0</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5" t="s">
        <v>66</v>
      </c>
      <c r="H57" s="214"/>
      <c r="I57" s="201" t="s">
        <v>137</v>
      </c>
      <c r="J57" s="120">
        <f t="shared" ca="1" si="11"/>
        <v>20330</v>
      </c>
      <c r="K57" s="120">
        <f t="shared" ca="1" si="11"/>
        <v>9365</v>
      </c>
      <c r="L57" s="120">
        <f t="shared" ca="1" si="11"/>
        <v>72713</v>
      </c>
      <c r="M57" s="120">
        <f t="shared" ca="1" si="11"/>
        <v>28999</v>
      </c>
      <c r="N57" s="120">
        <f t="shared" ca="1" si="11"/>
        <v>66014</v>
      </c>
      <c r="O57" s="120">
        <f t="shared" ca="1" si="11"/>
        <v>251674</v>
      </c>
      <c r="P57" s="120">
        <f t="shared" ca="1" si="11"/>
        <v>3757</v>
      </c>
      <c r="Q57" s="120">
        <f t="shared" ca="1" si="11"/>
        <v>4749</v>
      </c>
      <c r="R57" s="120">
        <f t="shared" ca="1" si="11"/>
        <v>247882</v>
      </c>
      <c r="S57" s="120">
        <f t="shared" ca="1" si="11"/>
        <v>29801</v>
      </c>
      <c r="T57" s="120">
        <f t="shared" ca="1" si="11"/>
        <v>5587</v>
      </c>
      <c r="U57" s="120">
        <f t="shared" ca="1" si="11"/>
        <v>4590</v>
      </c>
      <c r="V57" s="120">
        <f t="shared" ca="1" si="11"/>
        <v>1312</v>
      </c>
      <c r="W57" s="120">
        <f t="shared" ca="1" si="11"/>
        <v>0</v>
      </c>
      <c r="X57" s="120">
        <f t="shared" ca="1" si="11"/>
        <v>746773</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30" t="s">
        <v>8</v>
      </c>
      <c r="H59" s="231"/>
      <c r="I59" s="232" t="s">
        <v>189</v>
      </c>
      <c r="J59" s="120">
        <f t="shared" ca="1" si="11"/>
        <v>5240</v>
      </c>
      <c r="K59" s="120">
        <f t="shared" ca="1" si="11"/>
        <v>2371</v>
      </c>
      <c r="L59" s="120">
        <f t="shared" ca="1" si="11"/>
        <v>19008</v>
      </c>
      <c r="M59" s="120">
        <f t="shared" ca="1" si="11"/>
        <v>10227</v>
      </c>
      <c r="N59" s="120">
        <f t="shared" ca="1" si="11"/>
        <v>18057</v>
      </c>
      <c r="O59" s="120">
        <f t="shared" ca="1" si="11"/>
        <v>68121</v>
      </c>
      <c r="P59" s="120">
        <f t="shared" ca="1" si="11"/>
        <v>1012</v>
      </c>
      <c r="Q59" s="120">
        <f t="shared" ca="1" si="11"/>
        <v>1269</v>
      </c>
      <c r="R59" s="120">
        <f t="shared" ca="1" si="11"/>
        <v>72610</v>
      </c>
      <c r="S59" s="120">
        <f t="shared" ca="1" si="11"/>
        <v>7996</v>
      </c>
      <c r="T59" s="120">
        <f t="shared" ca="1" si="11"/>
        <v>1428</v>
      </c>
      <c r="U59" s="120">
        <f t="shared" ca="1" si="11"/>
        <v>1176</v>
      </c>
      <c r="V59" s="120">
        <f t="shared" ca="1" si="11"/>
        <v>336</v>
      </c>
      <c r="W59" s="120">
        <f t="shared" ca="1" si="11"/>
        <v>0</v>
      </c>
      <c r="X59" s="120">
        <f t="shared" ca="1" si="11"/>
        <v>208851</v>
      </c>
    </row>
    <row r="60" spans="1:24" ht="12.6">
      <c r="A60" s="120" t="str">
        <f t="shared" ca="1" si="8"/>
        <v>6720_e!L11:aa65</v>
      </c>
      <c r="B60" s="120" t="str">
        <f t="shared" ca="1" si="9"/>
        <v>6720_e!L11:L65</v>
      </c>
      <c r="C60" s="120" t="str">
        <f t="shared" ca="1" si="10"/>
        <v>6720_e!m10:AA10</v>
      </c>
      <c r="G60" s="216" t="s">
        <v>37</v>
      </c>
      <c r="H60" s="233"/>
      <c r="I60" s="234" t="s">
        <v>190</v>
      </c>
      <c r="J60" s="120">
        <f t="shared" ca="1" si="11"/>
        <v>15090</v>
      </c>
      <c r="K60" s="120">
        <f t="shared" ca="1" si="11"/>
        <v>6994</v>
      </c>
      <c r="L60" s="120">
        <f t="shared" ca="1" si="11"/>
        <v>53705</v>
      </c>
      <c r="M60" s="120">
        <f t="shared" ca="1" si="11"/>
        <v>18772</v>
      </c>
      <c r="N60" s="120">
        <f t="shared" ca="1" si="11"/>
        <v>47957</v>
      </c>
      <c r="O60" s="120">
        <f t="shared" ca="1" si="11"/>
        <v>183553</v>
      </c>
      <c r="P60" s="120">
        <f t="shared" ca="1" si="11"/>
        <v>2745</v>
      </c>
      <c r="Q60" s="120">
        <f t="shared" ca="1" si="11"/>
        <v>3480</v>
      </c>
      <c r="R60" s="120">
        <f t="shared" ca="1" si="11"/>
        <v>175272</v>
      </c>
      <c r="S60" s="120">
        <f t="shared" ca="1" si="11"/>
        <v>21805</v>
      </c>
      <c r="T60" s="120">
        <f t="shared" ca="1" si="11"/>
        <v>4159</v>
      </c>
      <c r="U60" s="120">
        <f t="shared" ca="1" si="11"/>
        <v>3414</v>
      </c>
      <c r="V60" s="120">
        <f t="shared" ca="1" si="11"/>
        <v>976</v>
      </c>
      <c r="W60" s="120">
        <f t="shared" ca="1" si="11"/>
        <v>0</v>
      </c>
      <c r="X60" s="120">
        <f t="shared" ca="1" si="11"/>
        <v>537922</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7618</v>
      </c>
      <c r="K68" s="120">
        <f t="shared" ca="1" si="12"/>
        <v>5344</v>
      </c>
      <c r="L68" s="120">
        <f t="shared" ca="1" si="12"/>
        <v>34264</v>
      </c>
      <c r="M68" s="120">
        <f t="shared" ca="1" si="12"/>
        <v>9996</v>
      </c>
      <c r="N68" s="120">
        <f t="shared" ca="1" si="12"/>
        <v>23035</v>
      </c>
      <c r="O68" s="120">
        <f t="shared" ca="1" si="12"/>
        <v>47411</v>
      </c>
      <c r="P68" s="120">
        <f t="shared" ca="1" si="12"/>
        <v>1883</v>
      </c>
      <c r="Q68" s="120">
        <f t="shared" ca="1" si="12"/>
        <v>3662</v>
      </c>
      <c r="R68" s="120">
        <f t="shared" ca="1" si="12"/>
        <v>32957</v>
      </c>
      <c r="S68" s="120">
        <f t="shared" ca="1" si="12"/>
        <v>16722</v>
      </c>
      <c r="T68" s="120">
        <f t="shared" ca="1" si="12"/>
        <v>1277</v>
      </c>
      <c r="U68" s="120">
        <f t="shared" ca="1" si="12"/>
        <v>167</v>
      </c>
      <c r="V68" s="120">
        <f t="shared" ca="1" si="12"/>
        <v>77</v>
      </c>
      <c r="W68" s="120">
        <f t="shared" ca="1" si="12"/>
        <v>0</v>
      </c>
      <c r="X68" s="120">
        <f t="shared" ca="1" si="12"/>
        <v>184413</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7618</v>
      </c>
      <c r="K70" s="120">
        <f t="shared" ca="1" si="12"/>
        <v>5344</v>
      </c>
      <c r="L70" s="120">
        <f t="shared" ca="1" si="12"/>
        <v>34264</v>
      </c>
      <c r="M70" s="120">
        <f t="shared" ca="1" si="12"/>
        <v>9996</v>
      </c>
      <c r="N70" s="120">
        <f t="shared" ca="1" si="12"/>
        <v>23035</v>
      </c>
      <c r="O70" s="120">
        <f t="shared" ca="1" si="12"/>
        <v>47411</v>
      </c>
      <c r="P70" s="120">
        <f t="shared" ca="1" si="12"/>
        <v>1883</v>
      </c>
      <c r="Q70" s="120">
        <f t="shared" ca="1" si="12"/>
        <v>3662</v>
      </c>
      <c r="R70" s="120">
        <f t="shared" ca="1" si="12"/>
        <v>32957</v>
      </c>
      <c r="S70" s="120">
        <f t="shared" ca="1" si="12"/>
        <v>16722</v>
      </c>
      <c r="T70" s="120">
        <f t="shared" ca="1" si="12"/>
        <v>1277</v>
      </c>
      <c r="U70" s="120">
        <f t="shared" ca="1" si="12"/>
        <v>167</v>
      </c>
      <c r="V70" s="120">
        <f t="shared" ca="1" si="12"/>
        <v>77</v>
      </c>
      <c r="W70" s="120">
        <f t="shared" ca="1" si="12"/>
        <v>0</v>
      </c>
      <c r="X70" s="120">
        <f t="shared" ca="1" si="12"/>
        <v>184413</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3256</v>
      </c>
      <c r="K72" s="120">
        <f t="shared" ca="1" si="12"/>
        <v>3856</v>
      </c>
      <c r="L72" s="120">
        <f t="shared" ca="1" si="12"/>
        <v>25873</v>
      </c>
      <c r="M72" s="120">
        <f t="shared" ca="1" si="12"/>
        <v>7540</v>
      </c>
      <c r="N72" s="120">
        <f t="shared" ca="1" si="12"/>
        <v>12666</v>
      </c>
      <c r="O72" s="120">
        <f t="shared" ca="1" si="12"/>
        <v>39093</v>
      </c>
      <c r="P72" s="120">
        <f t="shared" ca="1" si="12"/>
        <v>0</v>
      </c>
      <c r="Q72" s="120">
        <f t="shared" ca="1" si="12"/>
        <v>0</v>
      </c>
      <c r="R72" s="120">
        <f t="shared" ca="1" si="12"/>
        <v>80546</v>
      </c>
      <c r="S72" s="120">
        <f t="shared" ca="1" si="12"/>
        <v>0</v>
      </c>
      <c r="T72" s="120">
        <f t="shared" ca="1" si="12"/>
        <v>1739</v>
      </c>
      <c r="U72" s="120">
        <f t="shared" ca="1" si="12"/>
        <v>1060</v>
      </c>
      <c r="V72" s="120">
        <f t="shared" ca="1" si="12"/>
        <v>188</v>
      </c>
      <c r="W72" s="120">
        <f t="shared" ca="1" si="12"/>
        <v>0</v>
      </c>
      <c r="X72" s="120">
        <f t="shared" ca="1" si="12"/>
        <v>175817</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908</v>
      </c>
      <c r="K73" s="120">
        <f t="shared" ca="1" si="12"/>
        <v>358</v>
      </c>
      <c r="L73" s="120">
        <f t="shared" ca="1" si="12"/>
        <v>3707</v>
      </c>
      <c r="M73" s="120">
        <f t="shared" ca="1" si="12"/>
        <v>1043</v>
      </c>
      <c r="N73" s="120">
        <f t="shared" ca="1" si="12"/>
        <v>-6</v>
      </c>
      <c r="O73" s="120">
        <f t="shared" ca="1" si="12"/>
        <v>30612</v>
      </c>
      <c r="P73" s="120">
        <f t="shared" ca="1" si="12"/>
        <v>0</v>
      </c>
      <c r="Q73" s="120">
        <f t="shared" ca="1" si="12"/>
        <v>0</v>
      </c>
      <c r="R73" s="120">
        <f t="shared" ca="1" si="12"/>
        <v>21084</v>
      </c>
      <c r="S73" s="120">
        <f t="shared" ca="1" si="12"/>
        <v>0</v>
      </c>
      <c r="T73" s="120">
        <f t="shared" ca="1" si="12"/>
        <v>6</v>
      </c>
      <c r="U73" s="120">
        <f t="shared" ca="1" si="12"/>
        <v>-17</v>
      </c>
      <c r="V73" s="120">
        <f t="shared" ca="1" si="12"/>
        <v>-29</v>
      </c>
      <c r="W73" s="120">
        <f t="shared" ca="1" si="12"/>
        <v>0</v>
      </c>
      <c r="X73" s="120">
        <f t="shared" ca="1" si="12"/>
        <v>57666</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3904</v>
      </c>
      <c r="K74" s="120">
        <f t="shared" ca="1" si="12"/>
        <v>2471</v>
      </c>
      <c r="L74" s="120">
        <f t="shared" ca="1" si="12"/>
        <v>17193</v>
      </c>
      <c r="M74" s="120">
        <f t="shared" ca="1" si="12"/>
        <v>7972</v>
      </c>
      <c r="N74" s="120">
        <f t="shared" ca="1" si="12"/>
        <v>26452</v>
      </c>
      <c r="O74" s="120">
        <f t="shared" ca="1" si="12"/>
        <v>58757</v>
      </c>
      <c r="P74" s="120">
        <f t="shared" ca="1" si="12"/>
        <v>0</v>
      </c>
      <c r="Q74" s="120">
        <f t="shared" ca="1" si="12"/>
        <v>0</v>
      </c>
      <c r="R74" s="120">
        <f t="shared" ca="1" si="12"/>
        <v>44897</v>
      </c>
      <c r="S74" s="120">
        <f t="shared" ca="1" si="12"/>
        <v>0</v>
      </c>
      <c r="T74" s="120">
        <f t="shared" ca="1" si="12"/>
        <v>1328</v>
      </c>
      <c r="U74" s="120">
        <f t="shared" ca="1" si="12"/>
        <v>902</v>
      </c>
      <c r="V74" s="120">
        <f t="shared" ca="1" si="12"/>
        <v>208</v>
      </c>
      <c r="W74" s="120">
        <f t="shared" ca="1" si="12"/>
        <v>0</v>
      </c>
      <c r="X74" s="120">
        <f t="shared" ca="1" si="12"/>
        <v>164084</v>
      </c>
    </row>
    <row r="75" spans="1:24" ht="12.6">
      <c r="A75" s="120" t="str">
        <f ca="1">A71</f>
        <v>6730_e!L11:AA65</v>
      </c>
      <c r="B75" s="120" t="str">
        <f ca="1">B71</f>
        <v>6730_e!L11:L65</v>
      </c>
      <c r="C75" s="120" t="str">
        <f ca="1">C71</f>
        <v>6730_e!M10:AA10</v>
      </c>
      <c r="G75" s="215" t="s">
        <v>182</v>
      </c>
      <c r="H75" s="214"/>
      <c r="I75" s="201" t="s">
        <v>363</v>
      </c>
      <c r="J75" s="120">
        <f t="shared" ca="1" si="12"/>
        <v>8068</v>
      </c>
      <c r="K75" s="120">
        <f t="shared" ca="1" si="12"/>
        <v>6685</v>
      </c>
      <c r="L75" s="120">
        <f t="shared" ca="1" si="12"/>
        <v>46773</v>
      </c>
      <c r="M75" s="120">
        <f t="shared" ca="1" si="12"/>
        <v>16555</v>
      </c>
      <c r="N75" s="120">
        <f t="shared" ca="1" si="12"/>
        <v>39112</v>
      </c>
      <c r="O75" s="120">
        <f t="shared" ca="1" si="12"/>
        <v>128462</v>
      </c>
      <c r="P75" s="120">
        <f t="shared" ca="1" si="12"/>
        <v>0</v>
      </c>
      <c r="Q75" s="120">
        <f t="shared" ca="1" si="12"/>
        <v>0</v>
      </c>
      <c r="R75" s="120">
        <f t="shared" ca="1" si="12"/>
        <v>146527</v>
      </c>
      <c r="S75" s="120">
        <f t="shared" ca="1" si="12"/>
        <v>0</v>
      </c>
      <c r="T75" s="120">
        <f t="shared" ca="1" si="12"/>
        <v>3073</v>
      </c>
      <c r="U75" s="120">
        <f t="shared" ca="1" si="12"/>
        <v>1945</v>
      </c>
      <c r="V75" s="120">
        <f t="shared" ca="1" si="12"/>
        <v>367</v>
      </c>
      <c r="W75" s="120">
        <f t="shared" ca="1" si="12"/>
        <v>0</v>
      </c>
      <c r="X75" s="120">
        <f t="shared" ca="1" si="12"/>
        <v>397567</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0</v>
      </c>
      <c r="K82" s="120">
        <f t="shared" ca="1" si="18"/>
        <v>0</v>
      </c>
      <c r="L82" s="120">
        <f t="shared" ca="1" si="18"/>
        <v>0</v>
      </c>
      <c r="M82" s="120">
        <f t="shared" ca="1" si="18"/>
        <v>0</v>
      </c>
      <c r="N82" s="120">
        <f t="shared" ca="1" si="18"/>
        <v>0</v>
      </c>
      <c r="O82" s="120">
        <f t="shared" ca="1" si="18"/>
        <v>0</v>
      </c>
      <c r="P82" s="120">
        <f t="shared" ca="1" si="18"/>
        <v>0</v>
      </c>
      <c r="Q82" s="120">
        <f t="shared" ca="1" si="18"/>
        <v>0</v>
      </c>
      <c r="R82" s="120">
        <f t="shared" ca="1" si="18"/>
        <v>0</v>
      </c>
      <c r="S82" s="120">
        <f t="shared" ca="1" si="18"/>
        <v>0</v>
      </c>
      <c r="T82" s="120">
        <f t="shared" ca="1" si="18"/>
        <v>0</v>
      </c>
      <c r="U82" s="120">
        <f t="shared" ca="1" si="18"/>
        <v>0</v>
      </c>
      <c r="V82" s="120">
        <f t="shared" ca="1" si="18"/>
        <v>0</v>
      </c>
      <c r="W82" s="120">
        <f t="shared" ca="1" si="18"/>
        <v>0</v>
      </c>
      <c r="X82" s="120">
        <f t="shared" ca="1" si="18"/>
        <v>0</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15686</v>
      </c>
      <c r="K89" s="120">
        <f t="shared" ca="1" si="18"/>
        <v>12029</v>
      </c>
      <c r="L89" s="120">
        <f t="shared" ca="1" si="18"/>
        <v>81037</v>
      </c>
      <c r="M89" s="120">
        <f t="shared" ca="1" si="18"/>
        <v>26551</v>
      </c>
      <c r="N89" s="120">
        <f t="shared" ca="1" si="18"/>
        <v>62147</v>
      </c>
      <c r="O89" s="120">
        <f t="shared" ca="1" si="18"/>
        <v>175873</v>
      </c>
      <c r="P89" s="120">
        <f t="shared" ca="1" si="18"/>
        <v>1883</v>
      </c>
      <c r="Q89" s="120">
        <f t="shared" ca="1" si="18"/>
        <v>3662</v>
      </c>
      <c r="R89" s="120">
        <f t="shared" ca="1" si="18"/>
        <v>179484</v>
      </c>
      <c r="S89" s="120">
        <f t="shared" ca="1" si="18"/>
        <v>16722</v>
      </c>
      <c r="T89" s="120">
        <f t="shared" ca="1" si="18"/>
        <v>4350</v>
      </c>
      <c r="U89" s="120">
        <f t="shared" ca="1" si="18"/>
        <v>2112</v>
      </c>
      <c r="V89" s="120">
        <f t="shared" ca="1" si="18"/>
        <v>444</v>
      </c>
      <c r="W89" s="120">
        <f t="shared" ca="1" si="18"/>
        <v>0</v>
      </c>
      <c r="X89" s="120">
        <f t="shared" ca="1" si="18"/>
        <v>581980</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3911</v>
      </c>
      <c r="K91" s="120">
        <f t="shared" ca="1" si="18"/>
        <v>2997</v>
      </c>
      <c r="L91" s="120">
        <f t="shared" ca="1" si="18"/>
        <v>20217</v>
      </c>
      <c r="M91" s="120">
        <f t="shared" ca="1" si="18"/>
        <v>16955</v>
      </c>
      <c r="N91" s="120">
        <f t="shared" ca="1" si="18"/>
        <v>15612</v>
      </c>
      <c r="O91" s="120">
        <f t="shared" ca="1" si="18"/>
        <v>45433</v>
      </c>
      <c r="P91" s="120">
        <f t="shared" ca="1" si="18"/>
        <v>470</v>
      </c>
      <c r="Q91" s="120">
        <f t="shared" ca="1" si="18"/>
        <v>915</v>
      </c>
      <c r="R91" s="120">
        <f t="shared" ca="1" si="18"/>
        <v>44130</v>
      </c>
      <c r="S91" s="120">
        <f t="shared" ca="1" si="18"/>
        <v>4177</v>
      </c>
      <c r="T91" s="120">
        <f t="shared" ca="1" si="18"/>
        <v>1085</v>
      </c>
      <c r="U91" s="120">
        <f t="shared" ca="1" si="18"/>
        <v>526</v>
      </c>
      <c r="V91" s="120">
        <f t="shared" ca="1" si="18"/>
        <v>111</v>
      </c>
      <c r="W91" s="120">
        <f t="shared" ca="1" si="18"/>
        <v>0</v>
      </c>
      <c r="X91" s="120">
        <f t="shared" ca="1" si="18"/>
        <v>156539</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11775</v>
      </c>
      <c r="K92" s="120">
        <f t="shared" ca="1" si="18"/>
        <v>9032</v>
      </c>
      <c r="L92" s="120">
        <f t="shared" ca="1" si="18"/>
        <v>60820</v>
      </c>
      <c r="M92" s="120">
        <f t="shared" ca="1" si="18"/>
        <v>9596</v>
      </c>
      <c r="N92" s="120">
        <f t="shared" ca="1" si="18"/>
        <v>46535</v>
      </c>
      <c r="O92" s="120">
        <f t="shared" ca="1" si="18"/>
        <v>130440</v>
      </c>
      <c r="P92" s="120">
        <f t="shared" ca="1" si="18"/>
        <v>1413</v>
      </c>
      <c r="Q92" s="120">
        <f t="shared" ca="1" si="18"/>
        <v>2747</v>
      </c>
      <c r="R92" s="120">
        <f t="shared" ca="1" si="18"/>
        <v>135354</v>
      </c>
      <c r="S92" s="120">
        <f t="shared" ca="1" si="18"/>
        <v>12545</v>
      </c>
      <c r="T92" s="120">
        <f t="shared" ca="1" si="18"/>
        <v>3265</v>
      </c>
      <c r="U92" s="120">
        <f t="shared" ca="1" si="18"/>
        <v>1586</v>
      </c>
      <c r="V92" s="120">
        <f t="shared" ca="1" si="18"/>
        <v>333</v>
      </c>
      <c r="W92" s="120">
        <f t="shared" ca="1" si="18"/>
        <v>0</v>
      </c>
      <c r="X92" s="120">
        <f t="shared" ca="1" si="18"/>
        <v>425441</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247686</v>
      </c>
      <c r="E117" s="120">
        <f t="shared" ref="E117:E133" ca="1" si="21">IF(D117&lt;=0,999,RANK(D117,$D$117:$D$133))</f>
        <v>2</v>
      </c>
      <c r="F117" s="201" t="s">
        <v>351</v>
      </c>
      <c r="G117" s="120">
        <f t="shared" ref="G117:G133" ca="1" si="22">D117</f>
        <v>247686</v>
      </c>
      <c r="H117" s="120" t="str">
        <f t="shared" ref="H117:H133" ca="1" si="23">IF(Type="_e!",O117,P117)</f>
        <v>Personal Prop</v>
      </c>
      <c r="I117" s="120">
        <f t="shared" ref="I117:I134" ca="1" si="24">INDEX(ProvDPE,MATCH($C117,ERows,0),MATCH(D$116,ECols,0)+1)</f>
        <v>236800</v>
      </c>
      <c r="J117" s="120">
        <f t="shared" ref="J117:J134" ca="1" si="25">INDEX(ProvNIC,MATCH($C117,IRows,0),MATCH(D$116,ICols,0)+1)</f>
        <v>184413</v>
      </c>
      <c r="K117" s="221">
        <f t="shared" ref="K117:K135" ca="1" si="26">IF(AND(I117&gt;0,J117&gt;0),J117/I117*100,"")</f>
        <v>77.877111486486484</v>
      </c>
      <c r="O117" s="120" t="s">
        <v>336</v>
      </c>
      <c r="P117" s="120" t="s">
        <v>104</v>
      </c>
    </row>
    <row r="118" spans="1:16" ht="12.6">
      <c r="A118" s="213"/>
      <c r="B118" s="212" t="s">
        <v>176</v>
      </c>
      <c r="C118" s="201" t="s">
        <v>193</v>
      </c>
      <c r="D118" s="120">
        <f t="shared" ca="1" si="20"/>
        <v>0</v>
      </c>
      <c r="E118" s="120">
        <f t="shared" ca="1" si="21"/>
        <v>999</v>
      </c>
      <c r="F118" s="201" t="s">
        <v>193</v>
      </c>
      <c r="G118" s="120">
        <f t="shared" ca="1" si="22"/>
        <v>0</v>
      </c>
      <c r="H118" s="120" t="str">
        <f t="shared" ca="1" si="23"/>
        <v>Commercial Prop</v>
      </c>
      <c r="I118" s="120">
        <f t="shared" ca="1" si="24"/>
        <v>0</v>
      </c>
      <c r="J118" s="120">
        <f t="shared" ca="1" si="25"/>
        <v>0</v>
      </c>
      <c r="K118" s="221" t="str">
        <f t="shared" ca="1" si="26"/>
        <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525524</v>
      </c>
      <c r="E120" s="120">
        <f t="shared" ca="1" si="21"/>
        <v>1</v>
      </c>
      <c r="F120" s="201" t="s">
        <v>363</v>
      </c>
      <c r="G120" s="120">
        <f t="shared" ca="1" si="22"/>
        <v>525524</v>
      </c>
      <c r="H120" s="120" t="str">
        <f t="shared" ca="1" si="23"/>
        <v>Auto</v>
      </c>
      <c r="I120" s="120">
        <f t="shared" ca="1" si="24"/>
        <v>509973</v>
      </c>
      <c r="J120" s="120">
        <f t="shared" ca="1" si="25"/>
        <v>397567</v>
      </c>
      <c r="K120" s="221">
        <f t="shared" ca="1" si="26"/>
        <v>77.958440937069213</v>
      </c>
      <c r="O120" s="120" t="s">
        <v>148</v>
      </c>
      <c r="P120" s="120" t="s">
        <v>148</v>
      </c>
    </row>
    <row r="121" spans="1:16" ht="12.6">
      <c r="A121" s="211" t="s">
        <v>183</v>
      </c>
      <c r="B121" s="214"/>
      <c r="C121" s="201" t="s">
        <v>41</v>
      </c>
      <c r="D121" s="120">
        <f t="shared" ca="1" si="20"/>
        <v>0</v>
      </c>
      <c r="E121" s="120">
        <f t="shared" ca="1" si="21"/>
        <v>999</v>
      </c>
      <c r="F121" s="201" t="s">
        <v>41</v>
      </c>
      <c r="G121" s="120">
        <f t="shared" ca="1" si="22"/>
        <v>0</v>
      </c>
      <c r="H121" s="120" t="str">
        <f t="shared" ca="1" si="23"/>
        <v>Boiler</v>
      </c>
      <c r="I121" s="120">
        <f t="shared" ca="1" si="24"/>
        <v>0</v>
      </c>
      <c r="J121" s="120">
        <f t="shared" ca="1" si="25"/>
        <v>0</v>
      </c>
      <c r="K121" s="221" t="str">
        <f t="shared" ca="1" si="26"/>
        <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0</v>
      </c>
      <c r="E124" s="120">
        <f t="shared" ca="1" si="21"/>
        <v>999</v>
      </c>
      <c r="F124" s="201" t="s">
        <v>138</v>
      </c>
      <c r="G124" s="120">
        <f t="shared" ca="1" si="22"/>
        <v>0</v>
      </c>
      <c r="H124" s="120" t="str">
        <f t="shared" ca="1" si="23"/>
        <v>Fidelity</v>
      </c>
      <c r="I124" s="120">
        <f t="shared" ca="1" si="24"/>
        <v>0</v>
      </c>
      <c r="J124" s="120">
        <f t="shared" ca="1" si="25"/>
        <v>0</v>
      </c>
      <c r="K124" s="221" t="str">
        <f t="shared" ca="1" si="26"/>
        <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0</v>
      </c>
      <c r="E127" s="120">
        <f t="shared" ca="1" si="21"/>
        <v>999</v>
      </c>
      <c r="F127" s="201" t="s">
        <v>257</v>
      </c>
      <c r="G127" s="120">
        <f t="shared" ca="1" si="22"/>
        <v>0</v>
      </c>
      <c r="H127" s="120" t="str">
        <f t="shared" ca="1" si="23"/>
        <v>Liability</v>
      </c>
      <c r="I127" s="120">
        <f t="shared" ca="1" si="24"/>
        <v>0</v>
      </c>
      <c r="J127" s="120">
        <f t="shared" ca="1" si="25"/>
        <v>0</v>
      </c>
      <c r="K127" s="221" t="str">
        <f t="shared" ca="1" si="26"/>
        <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0</v>
      </c>
      <c r="E133" s="120">
        <f t="shared" ca="1" si="21"/>
        <v>999</v>
      </c>
      <c r="F133" s="201" t="s">
        <v>348</v>
      </c>
      <c r="G133" s="120">
        <f t="shared" ca="1" si="22"/>
        <v>0</v>
      </c>
      <c r="H133" s="120" t="str">
        <f t="shared" ca="1" si="23"/>
        <v>A&amp;S</v>
      </c>
      <c r="I133" s="120">
        <f t="shared" ca="1" si="24"/>
        <v>0</v>
      </c>
      <c r="J133" s="120">
        <f t="shared" ca="1" si="25"/>
        <v>0</v>
      </c>
      <c r="K133" s="221" t="str">
        <f t="shared" ca="1" si="26"/>
        <v/>
      </c>
      <c r="O133" s="223" t="s">
        <v>147</v>
      </c>
      <c r="P133" s="120" t="s">
        <v>377</v>
      </c>
    </row>
    <row r="134" spans="1:16" ht="12.6">
      <c r="A134" s="211" t="s">
        <v>259</v>
      </c>
      <c r="C134" s="217" t="s">
        <v>190</v>
      </c>
      <c r="D134" s="120">
        <f t="shared" ca="1" si="20"/>
        <v>551558</v>
      </c>
      <c r="F134" s="217" t="s">
        <v>190</v>
      </c>
      <c r="I134" s="120">
        <f t="shared" ca="1" si="24"/>
        <v>537922</v>
      </c>
      <c r="J134" s="120">
        <f t="shared" ca="1" si="25"/>
        <v>425441</v>
      </c>
      <c r="K134" s="221">
        <f t="shared" ca="1" si="26"/>
        <v>79.08971932733742</v>
      </c>
    </row>
    <row r="135" spans="1:16" ht="12.6">
      <c r="A135" s="211" t="s">
        <v>258</v>
      </c>
      <c r="D135" s="120">
        <f ca="1">SUM(D117:D133)</f>
        <v>773210</v>
      </c>
      <c r="I135" s="120">
        <f ca="1">SUM(I117:I133)</f>
        <v>746773</v>
      </c>
      <c r="J135" s="120">
        <f ca="1">SUM(J117:J133)</f>
        <v>581980</v>
      </c>
      <c r="K135" s="221">
        <f t="shared" ca="1" si="26"/>
        <v>77.932651555425821</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0</v>
      </c>
      <c r="S17" s="356">
        <v>0</v>
      </c>
      <c r="T17" s="356">
        <v>0</v>
      </c>
    </row>
    <row r="18" spans="2:20" ht="12" customHeight="1">
      <c r="B18" s="328"/>
      <c r="C18" s="357"/>
      <c r="D18" s="325"/>
      <c r="E18" s="325"/>
      <c r="F18" s="5" t="s">
        <v>806</v>
      </c>
      <c r="G18" s="5"/>
      <c r="H18" s="5"/>
      <c r="I18" s="5"/>
      <c r="J18" s="5"/>
      <c r="K18" s="5"/>
      <c r="L18" s="5"/>
      <c r="M18" s="5"/>
      <c r="N18" s="5"/>
      <c r="O18" s="5"/>
      <c r="P18" s="5"/>
      <c r="Q18" s="323" t="s">
        <v>352</v>
      </c>
      <c r="R18" s="358">
        <v>11</v>
      </c>
      <c r="S18" s="358">
        <v>11</v>
      </c>
      <c r="T18" s="358">
        <v>0</v>
      </c>
    </row>
    <row r="19" spans="2:20" ht="12" customHeight="1">
      <c r="B19" s="304" t="s">
        <v>807</v>
      </c>
      <c r="C19" s="357"/>
      <c r="D19" s="325"/>
      <c r="E19" s="325"/>
      <c r="F19" s="5" t="s">
        <v>808</v>
      </c>
      <c r="G19" s="5"/>
      <c r="H19" s="5"/>
      <c r="I19" s="5"/>
      <c r="J19" s="5"/>
      <c r="K19" s="5"/>
      <c r="L19" s="5"/>
      <c r="M19" s="5"/>
      <c r="N19" s="5"/>
      <c r="O19" s="5"/>
      <c r="P19" s="5"/>
      <c r="Q19" s="323" t="s">
        <v>353</v>
      </c>
      <c r="R19" s="358">
        <v>14274</v>
      </c>
      <c r="S19" s="358">
        <v>20758</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81622</v>
      </c>
      <c r="S20" s="356">
        <v>54948</v>
      </c>
      <c r="T20" s="356">
        <v>0</v>
      </c>
    </row>
    <row r="21" spans="2:20" ht="12" customHeight="1">
      <c r="B21" s="328"/>
      <c r="C21" s="357"/>
      <c r="D21" s="325"/>
      <c r="E21" s="5" t="s">
        <v>811</v>
      </c>
      <c r="F21" s="5"/>
      <c r="G21" s="5"/>
      <c r="H21" s="5"/>
      <c r="I21" s="5"/>
      <c r="J21" s="5"/>
      <c r="K21" s="5"/>
      <c r="L21" s="5"/>
      <c r="M21" s="5"/>
      <c r="N21" s="5"/>
      <c r="O21" s="5"/>
      <c r="P21" s="5"/>
      <c r="Q21" s="323" t="s">
        <v>193</v>
      </c>
      <c r="R21" s="358">
        <v>5198</v>
      </c>
      <c r="S21" s="358">
        <v>5087</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17332</v>
      </c>
      <c r="S23" s="358">
        <v>15284</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550470</v>
      </c>
      <c r="S26" s="358">
        <v>499448</v>
      </c>
      <c r="T26" s="358">
        <v>0</v>
      </c>
    </row>
    <row r="27" spans="2:20" ht="12" customHeight="1">
      <c r="B27" s="304" t="s">
        <v>818</v>
      </c>
      <c r="C27" s="357"/>
      <c r="D27" s="325"/>
      <c r="E27" s="5" t="s">
        <v>819</v>
      </c>
      <c r="F27" s="5"/>
      <c r="G27" s="5"/>
      <c r="H27" s="5"/>
      <c r="I27" s="5"/>
      <c r="J27" s="5"/>
      <c r="K27" s="5"/>
      <c r="L27" s="5"/>
      <c r="M27" s="5"/>
      <c r="N27" s="5"/>
      <c r="O27" s="5"/>
      <c r="P27" s="5"/>
      <c r="Q27" s="323" t="s">
        <v>746</v>
      </c>
      <c r="R27" s="358">
        <v>1172807</v>
      </c>
      <c r="S27" s="358">
        <v>1897843</v>
      </c>
      <c r="T27" s="358">
        <v>0</v>
      </c>
    </row>
    <row r="28" spans="2:20" ht="12" customHeight="1">
      <c r="B28" s="304" t="s">
        <v>820</v>
      </c>
      <c r="C28" s="357"/>
      <c r="D28" s="325"/>
      <c r="E28" s="5" t="s">
        <v>821</v>
      </c>
      <c r="F28" s="5"/>
      <c r="G28" s="5"/>
      <c r="H28" s="5"/>
      <c r="I28" s="5"/>
      <c r="J28" s="5"/>
      <c r="K28" s="5"/>
      <c r="L28" s="5"/>
      <c r="M28" s="5"/>
      <c r="N28" s="5"/>
      <c r="O28" s="5"/>
      <c r="P28" s="5"/>
      <c r="Q28" s="323" t="s">
        <v>362</v>
      </c>
      <c r="R28" s="358">
        <v>21690</v>
      </c>
      <c r="S28" s="358">
        <v>19972</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0</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0</v>
      </c>
      <c r="S36" s="359">
        <v>0</v>
      </c>
      <c r="T36" s="358">
        <v>0</v>
      </c>
    </row>
    <row r="37" spans="2:20" ht="12" customHeight="1">
      <c r="B37" s="328"/>
      <c r="C37" s="357"/>
      <c r="D37" s="325"/>
      <c r="E37" s="53" t="s">
        <v>828</v>
      </c>
      <c r="F37" s="53"/>
      <c r="G37" s="53"/>
      <c r="H37" s="53"/>
      <c r="I37" s="53"/>
      <c r="J37" s="53"/>
      <c r="K37" s="53"/>
      <c r="L37" s="53"/>
      <c r="M37" s="53"/>
      <c r="N37" s="53"/>
      <c r="O37" s="53"/>
      <c r="P37" s="53"/>
      <c r="Q37" s="323" t="s">
        <v>328</v>
      </c>
      <c r="R37" s="359">
        <v>0</v>
      </c>
      <c r="S37" s="359">
        <v>0</v>
      </c>
      <c r="T37" s="358">
        <v>0</v>
      </c>
    </row>
    <row r="38" spans="2:20" ht="12" customHeight="1">
      <c r="B38" s="328"/>
      <c r="C38" s="357"/>
      <c r="D38" s="325"/>
      <c r="E38" s="5" t="s">
        <v>453</v>
      </c>
      <c r="F38" s="53"/>
      <c r="G38" s="53"/>
      <c r="H38" s="53"/>
      <c r="I38" s="53"/>
      <c r="J38" s="53"/>
      <c r="K38" s="53"/>
      <c r="L38" s="53"/>
      <c r="M38" s="53"/>
      <c r="N38" s="53"/>
      <c r="O38" s="53"/>
      <c r="P38" s="53"/>
      <c r="Q38" s="323" t="s">
        <v>829</v>
      </c>
      <c r="R38" s="359">
        <v>0</v>
      </c>
      <c r="S38" s="359">
        <v>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8871</v>
      </c>
      <c r="S40" s="359">
        <v>21983</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1872275</v>
      </c>
      <c r="S41" s="359">
        <v>2535334</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251251</v>
      </c>
      <c r="S43" s="359">
        <v>251251</v>
      </c>
      <c r="T43" s="359">
        <v>0</v>
      </c>
    </row>
    <row r="44" spans="2:20" ht="12" customHeight="1">
      <c r="B44" s="328"/>
      <c r="D44" s="293"/>
      <c r="E44" s="319"/>
      <c r="F44" s="5" t="s">
        <v>836</v>
      </c>
      <c r="G44" s="5"/>
      <c r="H44" s="5"/>
      <c r="I44" s="5"/>
      <c r="J44" s="5"/>
      <c r="K44" s="5"/>
      <c r="L44" s="5"/>
      <c r="M44" s="5"/>
      <c r="N44" s="5"/>
      <c r="O44" s="5"/>
      <c r="P44" s="5"/>
      <c r="Q44" s="361" t="s">
        <v>750</v>
      </c>
      <c r="R44" s="358">
        <v>0</v>
      </c>
      <c r="S44" s="358">
        <v>0</v>
      </c>
      <c r="T44" s="358">
        <v>0</v>
      </c>
    </row>
    <row r="45" spans="2:20" ht="12" customHeight="1">
      <c r="B45" s="328"/>
      <c r="D45" s="293"/>
      <c r="E45" s="47" t="s">
        <v>460</v>
      </c>
      <c r="F45" s="47"/>
      <c r="G45" s="47"/>
      <c r="H45" s="47"/>
      <c r="I45" s="47"/>
      <c r="J45" s="47"/>
      <c r="K45" s="47"/>
      <c r="L45" s="47"/>
      <c r="M45" s="47"/>
      <c r="N45" s="47"/>
      <c r="O45" s="47"/>
      <c r="P45" s="47"/>
      <c r="Q45" s="361" t="s">
        <v>23</v>
      </c>
      <c r="R45" s="358">
        <v>10050</v>
      </c>
      <c r="S45" s="358">
        <v>10050</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163438</v>
      </c>
      <c r="S47" s="358">
        <v>158985</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-15602</v>
      </c>
      <c r="S50" s="358">
        <v>-8324</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409137</v>
      </c>
      <c r="S51" s="358">
        <v>411962</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409137</v>
      </c>
      <c r="S53" s="358">
        <v>411962</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2281412</v>
      </c>
      <c r="S54" s="358">
        <v>2947296</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773210</v>
      </c>
      <c r="Q13" s="362">
        <v>706172</v>
      </c>
    </row>
    <row r="14" spans="2:24" ht="12" customHeight="1">
      <c r="B14" s="353" t="s">
        <v>844</v>
      </c>
      <c r="C14" s="357"/>
      <c r="D14" s="325"/>
      <c r="E14" s="325"/>
      <c r="F14" s="33" t="s">
        <v>845</v>
      </c>
      <c r="G14" s="33"/>
      <c r="H14" s="33"/>
      <c r="I14" s="33"/>
      <c r="J14" s="33"/>
      <c r="K14" s="33"/>
      <c r="L14" s="33"/>
      <c r="M14" s="33"/>
      <c r="N14" s="33"/>
      <c r="O14" s="323" t="s">
        <v>350</v>
      </c>
      <c r="P14" s="363">
        <v>0</v>
      </c>
      <c r="Q14" s="363">
        <v>399344</v>
      </c>
    </row>
    <row r="15" spans="2:24" ht="12" customHeight="1">
      <c r="B15" s="353" t="s">
        <v>844</v>
      </c>
      <c r="C15" s="357"/>
      <c r="D15" s="325"/>
      <c r="E15" s="325"/>
      <c r="F15" s="33" t="s">
        <v>846</v>
      </c>
      <c r="G15" s="33"/>
      <c r="H15" s="33"/>
      <c r="I15" s="33"/>
      <c r="J15" s="33"/>
      <c r="K15" s="33"/>
      <c r="L15" s="33"/>
      <c r="M15" s="33"/>
      <c r="N15" s="33"/>
      <c r="O15" s="323" t="s">
        <v>351</v>
      </c>
      <c r="P15" s="364">
        <v>221652</v>
      </c>
      <c r="Q15" s="364">
        <v>598050</v>
      </c>
    </row>
    <row r="16" spans="2:24" ht="12" customHeight="1">
      <c r="B16" s="304" t="s">
        <v>847</v>
      </c>
      <c r="C16" s="357"/>
      <c r="D16" s="325"/>
      <c r="E16" s="3260" t="s">
        <v>848</v>
      </c>
      <c r="F16" s="3260"/>
      <c r="G16" s="3260"/>
      <c r="H16" s="3260"/>
      <c r="I16" s="3260"/>
      <c r="J16" s="3260"/>
      <c r="K16" s="3260"/>
      <c r="L16" s="3260"/>
      <c r="M16" s="3260"/>
      <c r="N16" s="3260"/>
      <c r="O16" s="323" t="s">
        <v>352</v>
      </c>
      <c r="P16" s="362">
        <v>551558</v>
      </c>
      <c r="Q16" s="362">
        <v>507466</v>
      </c>
    </row>
    <row r="17" spans="2:17" ht="12" customHeight="1">
      <c r="B17" s="353"/>
      <c r="C17" s="357"/>
      <c r="D17" s="325"/>
      <c r="E17" s="325"/>
      <c r="F17" s="33" t="s">
        <v>849</v>
      </c>
      <c r="G17" s="33"/>
      <c r="H17" s="33"/>
      <c r="I17" s="33"/>
      <c r="J17" s="33"/>
      <c r="K17" s="33"/>
      <c r="L17" s="33"/>
      <c r="M17" s="33"/>
      <c r="N17" s="33"/>
      <c r="O17" s="323" t="s">
        <v>353</v>
      </c>
      <c r="P17" s="363">
        <v>-13636</v>
      </c>
      <c r="Q17" s="363">
        <v>-1825</v>
      </c>
    </row>
    <row r="18" spans="2:17" ht="12" customHeight="1">
      <c r="B18" s="304" t="s">
        <v>847</v>
      </c>
      <c r="C18" s="357"/>
      <c r="D18" s="325"/>
      <c r="E18" s="3260" t="s">
        <v>850</v>
      </c>
      <c r="F18" s="3260"/>
      <c r="G18" s="3260"/>
      <c r="H18" s="3260"/>
      <c r="I18" s="3260"/>
      <c r="J18" s="3260"/>
      <c r="K18" s="3260"/>
      <c r="L18" s="3260"/>
      <c r="M18" s="3260"/>
      <c r="N18" s="3260"/>
      <c r="O18" s="323" t="s">
        <v>354</v>
      </c>
      <c r="P18" s="362">
        <v>537922</v>
      </c>
      <c r="Q18" s="362">
        <v>505641</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537922</v>
      </c>
      <c r="Q21" s="364">
        <v>505641</v>
      </c>
    </row>
    <row r="22" spans="2:17" ht="12" customHeight="1">
      <c r="B22" s="304"/>
      <c r="C22" s="357"/>
      <c r="D22" s="325"/>
      <c r="E22" s="325"/>
      <c r="F22" s="33" t="s">
        <v>854</v>
      </c>
      <c r="G22" s="33"/>
      <c r="H22" s="33"/>
      <c r="I22" s="33"/>
      <c r="J22" s="33"/>
      <c r="K22" s="33"/>
      <c r="L22" s="33"/>
      <c r="M22" s="33"/>
      <c r="N22" s="33"/>
      <c r="O22" s="323" t="s">
        <v>263</v>
      </c>
      <c r="P22" s="363">
        <v>581980</v>
      </c>
      <c r="Q22" s="363">
        <v>661321</v>
      </c>
    </row>
    <row r="23" spans="2:17" ht="12" customHeight="1">
      <c r="B23" s="304"/>
      <c r="C23" s="357"/>
      <c r="D23" s="325"/>
      <c r="E23" s="325"/>
      <c r="F23" s="33" t="s">
        <v>855</v>
      </c>
      <c r="G23" s="33"/>
      <c r="H23" s="33"/>
      <c r="I23" s="33"/>
      <c r="J23" s="33"/>
      <c r="K23" s="33"/>
      <c r="L23" s="33"/>
      <c r="M23" s="33"/>
      <c r="N23" s="33"/>
      <c r="O23" s="323" t="s">
        <v>265</v>
      </c>
      <c r="P23" s="364">
        <v>156539</v>
      </c>
      <c r="Q23" s="364">
        <v>377377</v>
      </c>
    </row>
    <row r="24" spans="2:17" ht="12" customHeight="1">
      <c r="B24" s="304" t="s">
        <v>847</v>
      </c>
      <c r="C24" s="357"/>
      <c r="D24" s="325"/>
      <c r="E24" s="3265" t="s">
        <v>856</v>
      </c>
      <c r="F24" s="3265"/>
      <c r="G24" s="3265"/>
      <c r="H24" s="3265"/>
      <c r="I24" s="3265"/>
      <c r="J24" s="3265"/>
      <c r="K24" s="3265"/>
      <c r="L24" s="3265"/>
      <c r="M24" s="3265"/>
      <c r="N24" s="3265"/>
      <c r="O24" s="323" t="s">
        <v>194</v>
      </c>
      <c r="P24" s="363">
        <v>425441</v>
      </c>
      <c r="Q24" s="363">
        <v>283944</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111679</v>
      </c>
      <c r="Q26" s="364">
        <v>225219</v>
      </c>
    </row>
    <row r="27" spans="2:17" ht="12" customHeight="1">
      <c r="B27" s="353" t="s">
        <v>820</v>
      </c>
      <c r="C27" s="357"/>
      <c r="D27" s="325"/>
      <c r="E27" s="325"/>
      <c r="F27" s="325"/>
      <c r="G27" s="33" t="s">
        <v>859</v>
      </c>
      <c r="H27" s="33"/>
      <c r="I27" s="33"/>
      <c r="J27" s="33"/>
      <c r="K27" s="33"/>
      <c r="L27" s="33"/>
      <c r="M27" s="33"/>
      <c r="N27" s="33"/>
      <c r="O27" s="323" t="s">
        <v>347</v>
      </c>
      <c r="P27" s="363">
        <v>52206</v>
      </c>
      <c r="Q27" s="363">
        <v>184021</v>
      </c>
    </row>
    <row r="28" spans="2:17" ht="12" customHeight="1">
      <c r="B28" s="353"/>
      <c r="C28" s="357"/>
      <c r="D28" s="325"/>
      <c r="E28" s="325"/>
      <c r="F28" s="325"/>
      <c r="G28" s="33" t="s">
        <v>860</v>
      </c>
      <c r="H28" s="33"/>
      <c r="I28" s="33"/>
      <c r="J28" s="33"/>
      <c r="K28" s="33"/>
      <c r="L28" s="33"/>
      <c r="M28" s="33"/>
      <c r="N28" s="33"/>
      <c r="O28" s="323" t="s">
        <v>361</v>
      </c>
      <c r="P28" s="363">
        <v>27577</v>
      </c>
      <c r="Q28" s="363">
        <v>26050</v>
      </c>
    </row>
    <row r="29" spans="2:17" ht="12" customHeight="1">
      <c r="B29" s="353" t="s">
        <v>861</v>
      </c>
      <c r="C29" s="357"/>
      <c r="D29" s="325"/>
      <c r="E29" s="325"/>
      <c r="F29" s="325"/>
      <c r="G29" s="33" t="s">
        <v>852</v>
      </c>
      <c r="H29" s="33"/>
      <c r="I29" s="33"/>
      <c r="J29" s="33"/>
      <c r="K29" s="33"/>
      <c r="L29" s="33"/>
      <c r="M29" s="33"/>
      <c r="N29" s="33"/>
      <c r="O29" s="323" t="s">
        <v>362</v>
      </c>
      <c r="P29" s="363">
        <v>37006</v>
      </c>
      <c r="Q29" s="363">
        <v>33116</v>
      </c>
    </row>
    <row r="30" spans="2:17" ht="12" customHeight="1">
      <c r="B30" s="304" t="s">
        <v>861</v>
      </c>
      <c r="C30" s="357"/>
      <c r="D30" s="325"/>
      <c r="E30" s="325"/>
      <c r="F30" s="33" t="s">
        <v>862</v>
      </c>
      <c r="G30" s="33"/>
      <c r="H30" s="33"/>
      <c r="I30" s="33"/>
      <c r="J30" s="33"/>
      <c r="K30" s="33"/>
      <c r="L30" s="33"/>
      <c r="M30" s="33"/>
      <c r="N30" s="33"/>
      <c r="O30" s="323" t="s">
        <v>356</v>
      </c>
      <c r="P30" s="364">
        <v>44689</v>
      </c>
      <c r="Q30" s="364">
        <v>57656</v>
      </c>
    </row>
    <row r="31" spans="2:17" ht="12" customHeight="1">
      <c r="B31" s="353"/>
      <c r="C31" s="357"/>
      <c r="D31" s="325"/>
      <c r="E31" s="3260" t="s">
        <v>863</v>
      </c>
      <c r="F31" s="3260"/>
      <c r="G31" s="3260"/>
      <c r="H31" s="3260"/>
      <c r="I31" s="3260"/>
      <c r="J31" s="3260"/>
      <c r="K31" s="3260"/>
      <c r="L31" s="3260"/>
      <c r="M31" s="3260"/>
      <c r="N31" s="3260"/>
      <c r="O31" s="323" t="s">
        <v>195</v>
      </c>
      <c r="P31" s="364">
        <v>594186</v>
      </c>
      <c r="Q31" s="364">
        <v>441964</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-56264</v>
      </c>
      <c r="Q33" s="364">
        <v>63677</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30302</v>
      </c>
      <c r="Q35" s="362">
        <v>14686</v>
      </c>
    </row>
    <row r="36" spans="2:17" ht="12" customHeight="1">
      <c r="B36" s="353"/>
      <c r="C36" s="354"/>
      <c r="D36" s="240"/>
      <c r="E36" s="5" t="s">
        <v>869</v>
      </c>
      <c r="F36" s="5"/>
      <c r="G36" s="5"/>
      <c r="H36" s="5"/>
      <c r="I36" s="5"/>
      <c r="J36" s="5"/>
      <c r="K36" s="5"/>
      <c r="L36" s="5"/>
      <c r="M36" s="5"/>
      <c r="N36" s="5"/>
      <c r="O36" s="321" t="s">
        <v>43</v>
      </c>
      <c r="P36" s="363">
        <v>15790</v>
      </c>
      <c r="Q36" s="363">
        <v>-31776</v>
      </c>
    </row>
    <row r="37" spans="2:17" ht="12" customHeight="1">
      <c r="B37" s="353"/>
      <c r="C37" s="357"/>
      <c r="D37" s="325"/>
      <c r="E37" s="53" t="s">
        <v>870</v>
      </c>
      <c r="F37" s="53"/>
      <c r="G37" s="53"/>
      <c r="H37" s="53"/>
      <c r="I37" s="53"/>
      <c r="J37" s="53"/>
      <c r="K37" s="53"/>
      <c r="L37" s="53"/>
      <c r="M37" s="53"/>
      <c r="N37" s="53"/>
      <c r="O37" s="323" t="s">
        <v>750</v>
      </c>
      <c r="P37" s="363">
        <v>-6994</v>
      </c>
      <c r="Q37" s="363">
        <v>-9577</v>
      </c>
    </row>
    <row r="38" spans="2:17" ht="12" customHeight="1">
      <c r="B38" s="353"/>
      <c r="C38" s="357"/>
      <c r="D38" s="325"/>
      <c r="E38" s="33" t="s">
        <v>871</v>
      </c>
      <c r="F38" s="33"/>
      <c r="G38" s="33"/>
      <c r="H38" s="33"/>
      <c r="I38" s="33"/>
      <c r="J38" s="33"/>
      <c r="K38" s="33"/>
      <c r="L38" s="33"/>
      <c r="M38" s="33"/>
      <c r="N38" s="33"/>
      <c r="O38" s="323" t="s">
        <v>42</v>
      </c>
      <c r="P38" s="364">
        <v>649</v>
      </c>
      <c r="Q38" s="364">
        <v>627</v>
      </c>
    </row>
    <row r="39" spans="2:17" ht="12" customHeight="1">
      <c r="B39" s="353"/>
      <c r="C39" s="357"/>
      <c r="D39" s="325"/>
      <c r="E39" s="3260" t="s">
        <v>872</v>
      </c>
      <c r="F39" s="3260"/>
      <c r="G39" s="3260"/>
      <c r="H39" s="3260"/>
      <c r="I39" s="3260"/>
      <c r="J39" s="3260"/>
      <c r="K39" s="3260"/>
      <c r="L39" s="3260"/>
      <c r="M39" s="3260"/>
      <c r="N39" s="3260"/>
      <c r="O39" s="323" t="s">
        <v>186</v>
      </c>
      <c r="P39" s="364">
        <v>38449</v>
      </c>
      <c r="Q39" s="364">
        <v>-27294</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0</v>
      </c>
      <c r="Q42" s="364">
        <v>0</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0</v>
      </c>
      <c r="Q46" s="363">
        <v>0</v>
      </c>
    </row>
    <row r="47" spans="2:17" ht="12" customHeight="1">
      <c r="B47" s="353"/>
      <c r="C47" s="357"/>
      <c r="D47" s="325"/>
      <c r="E47" s="33" t="s">
        <v>880</v>
      </c>
      <c r="F47" s="33"/>
      <c r="G47" s="33"/>
      <c r="H47" s="33"/>
      <c r="I47" s="33"/>
      <c r="J47" s="33"/>
      <c r="K47" s="33"/>
      <c r="L47" s="33"/>
      <c r="M47" s="33"/>
      <c r="N47" s="33"/>
      <c r="O47" s="323" t="s">
        <v>22</v>
      </c>
      <c r="P47" s="363">
        <v>17928</v>
      </c>
      <c r="Q47" s="363">
        <v>16409</v>
      </c>
    </row>
    <row r="48" spans="2:17" ht="12" customHeight="1">
      <c r="B48" s="353"/>
      <c r="C48" s="357"/>
      <c r="D48" s="325"/>
      <c r="E48" s="33" t="s">
        <v>881</v>
      </c>
      <c r="F48" s="33"/>
      <c r="G48" s="33"/>
      <c r="H48" s="33"/>
      <c r="I48" s="33"/>
      <c r="J48" s="33"/>
      <c r="K48" s="33"/>
      <c r="L48" s="33"/>
      <c r="M48" s="33"/>
      <c r="N48" s="33"/>
      <c r="O48" s="323" t="s">
        <v>34</v>
      </c>
      <c r="P48" s="363">
        <v>0</v>
      </c>
      <c r="Q48" s="363">
        <v>0</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113</v>
      </c>
      <c r="Q50" s="364">
        <v>52792</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-1011</v>
      </c>
      <c r="Q52" s="364">
        <v>12549</v>
      </c>
    </row>
    <row r="53" spans="2:19" ht="12" customHeight="1">
      <c r="B53" s="353"/>
      <c r="C53" s="357"/>
      <c r="D53" s="325"/>
      <c r="E53" s="53" t="s">
        <v>886</v>
      </c>
      <c r="F53" s="53"/>
      <c r="G53" s="53"/>
      <c r="H53" s="53"/>
      <c r="I53" s="53"/>
      <c r="J53" s="53"/>
      <c r="K53" s="53"/>
      <c r="L53" s="53"/>
      <c r="M53" s="53"/>
      <c r="N53" s="53"/>
      <c r="O53" s="323" t="s">
        <v>24</v>
      </c>
      <c r="P53" s="364">
        <v>-461</v>
      </c>
      <c r="Q53" s="364">
        <v>33</v>
      </c>
    </row>
    <row r="54" spans="2:19" ht="12" customHeight="1">
      <c r="B54" s="353"/>
      <c r="C54" s="357"/>
      <c r="D54" s="325"/>
      <c r="E54" s="3260" t="s">
        <v>481</v>
      </c>
      <c r="F54" s="3260"/>
      <c r="G54" s="3260"/>
      <c r="H54" s="3260"/>
      <c r="I54" s="3260"/>
      <c r="J54" s="3260"/>
      <c r="K54" s="3260"/>
      <c r="L54" s="3260"/>
      <c r="M54" s="3260"/>
      <c r="N54" s="3260"/>
      <c r="O54" s="323" t="s">
        <v>257</v>
      </c>
      <c r="P54" s="364">
        <v>-1472</v>
      </c>
      <c r="Q54" s="364">
        <v>12582</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1585</v>
      </c>
      <c r="Q56" s="363">
        <v>40210</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1585</v>
      </c>
      <c r="Q59" s="363">
        <v>40210</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401517</v>
      </c>
    </row>
    <row r="12" spans="2:6" ht="12" customHeight="1">
      <c r="B12" s="464"/>
      <c r="C12" s="3315"/>
      <c r="D12" s="3315"/>
      <c r="E12" s="465"/>
      <c r="F12" s="463"/>
    </row>
    <row r="13" spans="2:6" ht="12" customHeight="1">
      <c r="B13" s="3316" t="s">
        <v>934</v>
      </c>
      <c r="C13" s="3317"/>
      <c r="D13" s="3317"/>
      <c r="E13" s="466" t="s">
        <v>187</v>
      </c>
      <c r="F13" s="467">
        <v>401517</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52559</v>
      </c>
    </row>
    <row r="23" spans="2:6" ht="12" customHeight="1">
      <c r="B23" s="484"/>
      <c r="C23" s="485"/>
      <c r="D23" s="486" t="s">
        <v>941</v>
      </c>
      <c r="E23" s="487" t="s">
        <v>359</v>
      </c>
      <c r="F23" s="483">
        <v>87713</v>
      </c>
    </row>
    <row r="24" spans="2:6" ht="12" customHeight="1">
      <c r="B24" s="484"/>
      <c r="C24" s="485"/>
      <c r="D24" s="488" t="s">
        <v>942</v>
      </c>
      <c r="E24" s="487" t="s">
        <v>328</v>
      </c>
      <c r="F24" s="467">
        <v>0</v>
      </c>
    </row>
    <row r="25" spans="2:6" ht="12" customHeight="1">
      <c r="B25" s="484"/>
      <c r="C25" s="485"/>
      <c r="D25" s="488" t="s">
        <v>943</v>
      </c>
      <c r="E25" s="487" t="s">
        <v>329</v>
      </c>
      <c r="F25" s="467">
        <v>2154</v>
      </c>
    </row>
    <row r="26" spans="2:6" ht="12" customHeight="1">
      <c r="B26" s="484"/>
      <c r="C26" s="3330" t="s">
        <v>944</v>
      </c>
      <c r="D26" s="3330"/>
      <c r="E26" s="487" t="s">
        <v>363</v>
      </c>
      <c r="F26" s="467">
        <v>142426</v>
      </c>
    </row>
    <row r="27" spans="2:6" ht="12" customHeight="1">
      <c r="B27" s="3333" t="s">
        <v>945</v>
      </c>
      <c r="C27" s="3334"/>
      <c r="D27" s="3334"/>
      <c r="E27" s="489"/>
      <c r="F27" s="470"/>
    </row>
    <row r="28" spans="2:6" ht="12" customHeight="1">
      <c r="B28" s="460"/>
      <c r="C28" s="461"/>
      <c r="D28" s="490" t="s">
        <v>946</v>
      </c>
      <c r="E28" s="462" t="s">
        <v>947</v>
      </c>
      <c r="F28" s="483">
        <v>3391</v>
      </c>
    </row>
    <row r="29" spans="2:6" ht="12" customHeight="1">
      <c r="B29" s="491"/>
      <c r="C29" s="486"/>
      <c r="D29" s="492" t="s">
        <v>948</v>
      </c>
      <c r="E29" s="493" t="s">
        <v>41</v>
      </c>
      <c r="F29" s="467">
        <v>0</v>
      </c>
    </row>
    <row r="30" spans="2:6" ht="12" customHeight="1">
      <c r="B30" s="491"/>
      <c r="C30" s="486"/>
      <c r="D30" s="486" t="s">
        <v>949</v>
      </c>
      <c r="E30" s="494" t="s">
        <v>42</v>
      </c>
      <c r="F30" s="467">
        <v>14093</v>
      </c>
    </row>
    <row r="31" spans="2:6" ht="12" customHeight="1">
      <c r="B31" s="491"/>
      <c r="C31" s="486"/>
      <c r="D31" s="486" t="s">
        <v>950</v>
      </c>
      <c r="E31" s="494" t="s">
        <v>138</v>
      </c>
      <c r="F31" s="467">
        <v>0</v>
      </c>
    </row>
    <row r="32" spans="2:6" ht="12" customHeight="1">
      <c r="B32" s="491"/>
      <c r="C32" s="486"/>
      <c r="D32" s="486" t="s">
        <v>951</v>
      </c>
      <c r="E32" s="494" t="s">
        <v>139</v>
      </c>
      <c r="F32" s="483">
        <v>0</v>
      </c>
    </row>
    <row r="33" spans="2:6" ht="12" customHeight="1">
      <c r="B33" s="491"/>
      <c r="C33" s="3330" t="s">
        <v>952</v>
      </c>
      <c r="D33" s="3330"/>
      <c r="E33" s="494" t="s">
        <v>186</v>
      </c>
      <c r="F33" s="483">
        <v>17484</v>
      </c>
    </row>
    <row r="34" spans="2:6" ht="12" customHeight="1">
      <c r="B34" s="3335" t="s">
        <v>953</v>
      </c>
      <c r="C34" s="3336"/>
      <c r="D34" s="3336"/>
      <c r="E34" s="495"/>
      <c r="F34" s="470"/>
    </row>
    <row r="35" spans="2:6" ht="12" customHeight="1">
      <c r="B35" s="460"/>
      <c r="C35" s="461"/>
      <c r="D35" s="496" t="s">
        <v>954</v>
      </c>
      <c r="E35" s="462" t="s">
        <v>355</v>
      </c>
      <c r="F35" s="470">
        <v>26384</v>
      </c>
    </row>
    <row r="36" spans="2:6" ht="12" customHeight="1">
      <c r="B36" s="491"/>
      <c r="C36" s="486"/>
      <c r="D36" s="488" t="s">
        <v>955</v>
      </c>
      <c r="E36" s="493" t="s">
        <v>23</v>
      </c>
      <c r="F36" s="467">
        <v>144</v>
      </c>
    </row>
    <row r="37" spans="2:6" ht="12" customHeight="1">
      <c r="B37" s="491"/>
      <c r="C37" s="486"/>
      <c r="D37" s="488" t="s">
        <v>956</v>
      </c>
      <c r="E37" s="493" t="s">
        <v>22</v>
      </c>
      <c r="F37" s="467">
        <v>5697</v>
      </c>
    </row>
    <row r="38" spans="2:6" ht="12" customHeight="1">
      <c r="B38" s="491"/>
      <c r="C38" s="3330" t="s">
        <v>957</v>
      </c>
      <c r="D38" s="3330"/>
      <c r="E38" s="494" t="s">
        <v>839</v>
      </c>
      <c r="F38" s="467">
        <v>32225</v>
      </c>
    </row>
    <row r="39" spans="2:6" ht="12" customHeight="1">
      <c r="B39" s="3337" t="s">
        <v>958</v>
      </c>
      <c r="C39" s="3330"/>
      <c r="D39" s="3330"/>
      <c r="E39" s="494" t="s">
        <v>411</v>
      </c>
      <c r="F39" s="483">
        <v>49912</v>
      </c>
    </row>
    <row r="40" spans="2:6" ht="12" customHeight="1">
      <c r="B40" s="3314" t="s">
        <v>959</v>
      </c>
      <c r="C40" s="3315"/>
      <c r="D40" s="3315"/>
      <c r="E40" s="497" t="s">
        <v>415</v>
      </c>
      <c r="F40" s="483">
        <v>19404</v>
      </c>
    </row>
    <row r="41" spans="2:6" ht="12" customHeight="1">
      <c r="B41" s="3316" t="s">
        <v>960</v>
      </c>
      <c r="C41" s="3317"/>
      <c r="D41" s="3317"/>
      <c r="E41" s="498" t="s">
        <v>257</v>
      </c>
      <c r="F41" s="467">
        <v>222643</v>
      </c>
    </row>
    <row r="42" spans="2:6" ht="12" customHeight="1">
      <c r="B42" s="460"/>
      <c r="C42" s="3338" t="s">
        <v>961</v>
      </c>
      <c r="D42" s="3338"/>
      <c r="E42" s="499" t="s">
        <v>505</v>
      </c>
      <c r="F42" s="500">
        <v>148429</v>
      </c>
    </row>
    <row r="43" spans="2:6" ht="12" customHeight="1">
      <c r="B43" s="501"/>
      <c r="C43" s="3320"/>
      <c r="D43" s="3320"/>
      <c r="E43" s="502"/>
      <c r="F43" s="503"/>
    </row>
    <row r="44" spans="2:6" ht="12" customHeight="1">
      <c r="B44" s="3316" t="s">
        <v>962</v>
      </c>
      <c r="C44" s="3317"/>
      <c r="D44" s="3317"/>
      <c r="E44" s="504" t="s">
        <v>425</v>
      </c>
      <c r="F44" s="503">
        <v>148429</v>
      </c>
    </row>
    <row r="45" spans="2:6" ht="12" customHeight="1">
      <c r="B45" s="3316" t="s">
        <v>963</v>
      </c>
      <c r="C45" s="3317"/>
      <c r="D45" s="3317"/>
      <c r="E45" s="504" t="s">
        <v>137</v>
      </c>
      <c r="F45" s="505">
        <v>253088</v>
      </c>
    </row>
    <row r="46" spans="2:6" ht="12" customHeight="1">
      <c r="B46" s="3318" t="s">
        <v>964</v>
      </c>
      <c r="C46" s="3319"/>
      <c r="D46" s="3319"/>
      <c r="E46" s="506" t="s">
        <v>782</v>
      </c>
      <c r="F46" s="507">
        <v>270.51</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251251</v>
      </c>
    </row>
    <row r="12" spans="2:7" ht="12" customHeight="1">
      <c r="B12" s="528"/>
      <c r="C12" s="3341" t="s">
        <v>971</v>
      </c>
      <c r="D12" s="3341"/>
      <c r="E12" s="3341"/>
      <c r="F12" s="530" t="s">
        <v>350</v>
      </c>
      <c r="G12" s="531">
        <v>10050</v>
      </c>
    </row>
    <row r="13" spans="2:7" ht="12" customHeight="1">
      <c r="B13" s="528"/>
      <c r="C13" s="532"/>
      <c r="D13" s="3341" t="s">
        <v>972</v>
      </c>
      <c r="E13" s="3341"/>
      <c r="F13" s="530" t="s">
        <v>351</v>
      </c>
      <c r="G13" s="531">
        <v>163438</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163438</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-15602</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-15602</v>
      </c>
    </row>
    <row r="29" spans="2:7" ht="12" customHeight="1">
      <c r="B29" s="528"/>
      <c r="C29" s="3341" t="s">
        <v>990</v>
      </c>
      <c r="D29" s="3341"/>
      <c r="E29" s="3341"/>
      <c r="F29" s="530" t="s">
        <v>196</v>
      </c>
      <c r="G29" s="531">
        <v>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409137</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7620</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0</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0</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7620</v>
      </c>
    </row>
    <row r="56" spans="2:7" ht="12" customHeight="1">
      <c r="B56" s="3347" t="s">
        <v>1015</v>
      </c>
      <c r="C56" s="3348"/>
      <c r="D56" s="3348"/>
      <c r="E56" s="3348"/>
      <c r="F56" s="555" t="s">
        <v>257</v>
      </c>
      <c r="G56" s="553">
        <v>401517</v>
      </c>
    </row>
    <row r="57" spans="2:7" ht="12" customHeight="1">
      <c r="B57" s="556"/>
      <c r="C57" s="3349" t="s">
        <v>1016</v>
      </c>
      <c r="D57" s="3349"/>
      <c r="E57" s="3349"/>
      <c r="F57" s="550" t="s">
        <v>505</v>
      </c>
      <c r="G57" s="557">
        <v>0</v>
      </c>
    </row>
    <row r="58" spans="2:7" ht="12" customHeight="1">
      <c r="B58" s="558"/>
      <c r="C58" s="3342" t="s">
        <v>1017</v>
      </c>
      <c r="D58" s="3342"/>
      <c r="E58" s="3342"/>
      <c r="F58" s="559" t="s">
        <v>775</v>
      </c>
      <c r="G58" s="557">
        <v>0</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132275</v>
      </c>
      <c r="F18" s="598">
        <v>6059</v>
      </c>
      <c r="G18" s="599">
        <v>126216</v>
      </c>
      <c r="H18" s="600">
        <v>0.15</v>
      </c>
      <c r="I18" s="599">
        <v>18932</v>
      </c>
      <c r="J18" s="598">
        <v>81824</v>
      </c>
      <c r="K18" s="598">
        <v>3922</v>
      </c>
      <c r="L18" s="599">
        <v>77902</v>
      </c>
      <c r="M18" s="599">
        <v>225654</v>
      </c>
      <c r="N18" s="599">
        <v>77902</v>
      </c>
      <c r="O18" s="600">
        <v>0.2</v>
      </c>
      <c r="P18" s="601">
        <v>15580</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132275</v>
      </c>
      <c r="F21" s="606">
        <v>6059</v>
      </c>
      <c r="G21" s="607">
        <v>126216</v>
      </c>
      <c r="H21" s="608"/>
      <c r="I21" s="607">
        <v>18932</v>
      </c>
      <c r="J21" s="606">
        <v>81824</v>
      </c>
      <c r="K21" s="606">
        <v>3922</v>
      </c>
      <c r="L21" s="607">
        <v>77902</v>
      </c>
      <c r="M21" s="607">
        <v>225654</v>
      </c>
      <c r="N21" s="607">
        <v>77902</v>
      </c>
      <c r="O21" s="608"/>
      <c r="P21" s="609">
        <v>15580</v>
      </c>
    </row>
    <row r="22" spans="2:16" ht="12" customHeight="1">
      <c r="B22" s="3367" t="s">
        <v>1083</v>
      </c>
      <c r="C22" s="3368"/>
      <c r="D22" s="604" t="s">
        <v>193</v>
      </c>
      <c r="E22" s="605">
        <v>0</v>
      </c>
      <c r="F22" s="606">
        <v>0</v>
      </c>
      <c r="G22" s="607">
        <v>0</v>
      </c>
      <c r="H22" s="608">
        <v>0.1</v>
      </c>
      <c r="I22" s="607">
        <v>0</v>
      </c>
      <c r="J22" s="606">
        <v>0</v>
      </c>
      <c r="K22" s="606">
        <v>0</v>
      </c>
      <c r="L22" s="607">
        <v>0</v>
      </c>
      <c r="M22" s="607">
        <v>0</v>
      </c>
      <c r="N22" s="607">
        <v>0</v>
      </c>
      <c r="O22" s="608">
        <v>0.2</v>
      </c>
      <c r="P22" s="609">
        <v>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495660</v>
      </c>
      <c r="F24" s="606">
        <v>41855</v>
      </c>
      <c r="G24" s="607">
        <v>453805</v>
      </c>
      <c r="H24" s="608">
        <v>0.1</v>
      </c>
      <c r="I24" s="607">
        <v>45381</v>
      </c>
      <c r="J24" s="606">
        <v>115623</v>
      </c>
      <c r="K24" s="606">
        <v>8436</v>
      </c>
      <c r="L24" s="607">
        <v>107187</v>
      </c>
      <c r="M24" s="607">
        <v>283337</v>
      </c>
      <c r="N24" s="607">
        <v>107187</v>
      </c>
      <c r="O24" s="608">
        <v>0.15</v>
      </c>
      <c r="P24" s="609">
        <v>16078</v>
      </c>
    </row>
    <row r="25" spans="2:16" ht="12" customHeight="1">
      <c r="B25" s="3367" t="s">
        <v>1085</v>
      </c>
      <c r="C25" s="3368"/>
      <c r="D25" s="604" t="s">
        <v>196</v>
      </c>
      <c r="E25" s="605">
        <v>201245</v>
      </c>
      <c r="F25" s="606">
        <v>17631</v>
      </c>
      <c r="G25" s="607">
        <v>183614</v>
      </c>
      <c r="H25" s="608">
        <v>0.1</v>
      </c>
      <c r="I25" s="607">
        <v>18361</v>
      </c>
      <c r="J25" s="606">
        <v>37402</v>
      </c>
      <c r="K25" s="606">
        <v>3234</v>
      </c>
      <c r="L25" s="607">
        <v>34168</v>
      </c>
      <c r="M25" s="607">
        <v>79729</v>
      </c>
      <c r="N25" s="607">
        <v>34168</v>
      </c>
      <c r="O25" s="608">
        <v>0.15</v>
      </c>
      <c r="P25" s="609">
        <v>5125</v>
      </c>
    </row>
    <row r="26" spans="2:16" ht="12" customHeight="1">
      <c r="B26" s="3367" t="s">
        <v>1086</v>
      </c>
      <c r="C26" s="3368"/>
      <c r="D26" s="604" t="s">
        <v>197</v>
      </c>
      <c r="E26" s="605">
        <v>34721</v>
      </c>
      <c r="F26" s="606">
        <v>1126</v>
      </c>
      <c r="G26" s="607">
        <v>33595</v>
      </c>
      <c r="H26" s="608">
        <v>0.15</v>
      </c>
      <c r="I26" s="607">
        <v>5039</v>
      </c>
      <c r="J26" s="606">
        <v>81946</v>
      </c>
      <c r="K26" s="606">
        <v>3175</v>
      </c>
      <c r="L26" s="607">
        <v>78771</v>
      </c>
      <c r="M26" s="607">
        <v>158336</v>
      </c>
      <c r="N26" s="607">
        <v>78771</v>
      </c>
      <c r="O26" s="608">
        <v>0.2</v>
      </c>
      <c r="P26" s="609">
        <v>15754</v>
      </c>
    </row>
    <row r="27" spans="2:16" ht="12" customHeight="1">
      <c r="B27" s="3367" t="s">
        <v>1087</v>
      </c>
      <c r="C27" s="3368"/>
      <c r="D27" s="604" t="s">
        <v>41</v>
      </c>
      <c r="E27" s="605">
        <v>0</v>
      </c>
      <c r="F27" s="606">
        <v>0</v>
      </c>
      <c r="G27" s="607">
        <v>0</v>
      </c>
      <c r="H27" s="608">
        <v>0.15</v>
      </c>
      <c r="I27" s="607">
        <v>0</v>
      </c>
      <c r="J27" s="606">
        <v>0</v>
      </c>
      <c r="K27" s="606">
        <v>0</v>
      </c>
      <c r="L27" s="607">
        <v>0</v>
      </c>
      <c r="M27" s="607">
        <v>0</v>
      </c>
      <c r="N27" s="607">
        <v>0</v>
      </c>
      <c r="O27" s="608">
        <v>0.2</v>
      </c>
      <c r="P27" s="609">
        <v>0</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0</v>
      </c>
      <c r="K31" s="606">
        <v>0</v>
      </c>
      <c r="L31" s="607">
        <v>0</v>
      </c>
      <c r="M31" s="607">
        <v>0</v>
      </c>
      <c r="N31" s="607">
        <v>0</v>
      </c>
      <c r="O31" s="608">
        <v>0.25</v>
      </c>
      <c r="P31" s="609">
        <v>0</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0</v>
      </c>
      <c r="F35" s="598">
        <v>0</v>
      </c>
      <c r="G35" s="599">
        <v>0</v>
      </c>
      <c r="H35" s="600">
        <v>0.25</v>
      </c>
      <c r="I35" s="599">
        <v>0</v>
      </c>
      <c r="J35" s="598">
        <v>0</v>
      </c>
      <c r="K35" s="598">
        <v>0</v>
      </c>
      <c r="L35" s="599">
        <v>0</v>
      </c>
      <c r="M35" s="599">
        <v>0</v>
      </c>
      <c r="N35" s="599">
        <v>0</v>
      </c>
      <c r="O35" s="600">
        <v>0.3</v>
      </c>
      <c r="P35" s="601">
        <v>0</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0</v>
      </c>
      <c r="K40" s="606">
        <v>0</v>
      </c>
      <c r="L40" s="607">
        <v>0</v>
      </c>
      <c r="M40" s="607">
        <v>0</v>
      </c>
      <c r="N40" s="607">
        <v>0</v>
      </c>
      <c r="O40" s="608">
        <v>0.3</v>
      </c>
      <c r="P40" s="609">
        <v>0</v>
      </c>
    </row>
    <row r="41" spans="2:16" ht="12" customHeight="1">
      <c r="B41" s="602"/>
      <c r="C41" s="619" t="s">
        <v>765</v>
      </c>
      <c r="D41" s="604" t="s">
        <v>413</v>
      </c>
      <c r="E41" s="605">
        <v>0</v>
      </c>
      <c r="F41" s="606">
        <v>0</v>
      </c>
      <c r="G41" s="607">
        <v>0</v>
      </c>
      <c r="H41" s="608">
        <v>0.25</v>
      </c>
      <c r="I41" s="607">
        <v>0</v>
      </c>
      <c r="J41" s="606">
        <v>0</v>
      </c>
      <c r="K41" s="606">
        <v>0</v>
      </c>
      <c r="L41" s="607">
        <v>0</v>
      </c>
      <c r="M41" s="607">
        <v>0</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0</v>
      </c>
      <c r="F43" s="606">
        <v>0</v>
      </c>
      <c r="G43" s="607">
        <v>0</v>
      </c>
      <c r="H43" s="608">
        <v>0.25</v>
      </c>
      <c r="I43" s="607">
        <v>0</v>
      </c>
      <c r="J43" s="606">
        <v>0</v>
      </c>
      <c r="K43" s="606">
        <v>0</v>
      </c>
      <c r="L43" s="607">
        <v>0</v>
      </c>
      <c r="M43" s="607">
        <v>242</v>
      </c>
      <c r="N43" s="607">
        <v>73</v>
      </c>
      <c r="O43" s="608">
        <v>0.3</v>
      </c>
      <c r="P43" s="609">
        <v>22</v>
      </c>
    </row>
    <row r="44" spans="2:16" ht="12" customHeight="1">
      <c r="B44" s="3367" t="s">
        <v>1090</v>
      </c>
      <c r="C44" s="3368"/>
      <c r="D44" s="604" t="s">
        <v>257</v>
      </c>
      <c r="E44" s="605">
        <v>0</v>
      </c>
      <c r="F44" s="606">
        <v>0</v>
      </c>
      <c r="G44" s="607">
        <v>0</v>
      </c>
      <c r="H44" s="608"/>
      <c r="I44" s="607">
        <v>0</v>
      </c>
      <c r="J44" s="606">
        <v>0</v>
      </c>
      <c r="K44" s="606">
        <v>0</v>
      </c>
      <c r="L44" s="607">
        <v>0</v>
      </c>
      <c r="M44" s="607">
        <v>242</v>
      </c>
      <c r="N44" s="607">
        <v>73</v>
      </c>
      <c r="O44" s="608"/>
      <c r="P44" s="609">
        <v>22</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0</v>
      </c>
      <c r="J52" s="622"/>
      <c r="K52" s="622"/>
      <c r="L52" s="622"/>
      <c r="M52" s="622"/>
      <c r="N52" s="622"/>
      <c r="O52" s="622"/>
      <c r="P52" s="609">
        <v>0</v>
      </c>
    </row>
    <row r="53" spans="2:16" ht="12" customHeight="1">
      <c r="B53" s="3373" t="s">
        <v>241</v>
      </c>
      <c r="C53" s="3374"/>
      <c r="D53" s="624" t="s">
        <v>190</v>
      </c>
      <c r="E53" s="625">
        <v>863901</v>
      </c>
      <c r="F53" s="626">
        <v>66671</v>
      </c>
      <c r="G53" s="626">
        <v>797230</v>
      </c>
      <c r="H53" s="627"/>
      <c r="I53" s="628">
        <v>87713</v>
      </c>
      <c r="J53" s="628">
        <v>316795</v>
      </c>
      <c r="K53" s="628">
        <v>18767</v>
      </c>
      <c r="L53" s="628">
        <v>298028</v>
      </c>
      <c r="M53" s="628">
        <v>747298</v>
      </c>
      <c r="N53" s="629"/>
      <c r="O53" s="627"/>
      <c r="P53" s="630">
        <v>52559</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778203</v>
      </c>
      <c r="F16" s="669">
        <v>2.0099999999999998</v>
      </c>
      <c r="G16" s="670">
        <v>19552</v>
      </c>
      <c r="H16" s="609">
        <v>-19552</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83340</v>
      </c>
      <c r="F20" s="669">
        <v>0.02</v>
      </c>
      <c r="G20" s="670">
        <v>21</v>
      </c>
      <c r="H20" s="609">
        <v>-21</v>
      </c>
    </row>
    <row r="21" spans="2:10">
      <c r="B21" s="665"/>
      <c r="C21" s="666" t="s">
        <v>1116</v>
      </c>
      <c r="D21" s="667" t="s">
        <v>193</v>
      </c>
      <c r="E21" s="668">
        <v>92225</v>
      </c>
      <c r="F21" s="669">
        <v>2.2000000000000002</v>
      </c>
      <c r="G21" s="670">
        <v>2536</v>
      </c>
      <c r="H21" s="609">
        <v>-2536</v>
      </c>
    </row>
    <row r="22" spans="2:10">
      <c r="B22" s="671"/>
      <c r="C22" s="672" t="s">
        <v>1117</v>
      </c>
      <c r="D22" s="673" t="s">
        <v>19</v>
      </c>
      <c r="E22" s="674">
        <v>64123</v>
      </c>
      <c r="F22" s="675">
        <v>7.71</v>
      </c>
      <c r="G22" s="676">
        <v>6180</v>
      </c>
      <c r="H22" s="615">
        <v>-6180</v>
      </c>
    </row>
    <row r="23" spans="2:10">
      <c r="B23" s="3392" t="s">
        <v>1118</v>
      </c>
      <c r="C23" s="3393"/>
      <c r="D23" s="677" t="s">
        <v>187</v>
      </c>
      <c r="E23" s="678">
        <v>1017891</v>
      </c>
      <c r="F23" s="679"/>
      <c r="G23" s="680">
        <v>28289</v>
      </c>
      <c r="H23" s="681">
        <v>-28289</v>
      </c>
    </row>
    <row r="24" spans="2:10" ht="12.6">
      <c r="B24" s="3387" t="s">
        <v>1119</v>
      </c>
      <c r="C24" s="3388"/>
      <c r="D24" s="682"/>
      <c r="E24" s="656"/>
      <c r="F24" s="657"/>
      <c r="G24" s="658"/>
      <c r="H24" s="659"/>
    </row>
    <row r="25" spans="2:10">
      <c r="B25" s="660"/>
      <c r="C25" s="471" t="s">
        <v>1120</v>
      </c>
      <c r="D25" s="661" t="s">
        <v>194</v>
      </c>
      <c r="E25" s="683">
        <v>863901</v>
      </c>
      <c r="F25" s="684">
        <v>2.31</v>
      </c>
      <c r="G25" s="658">
        <v>24945</v>
      </c>
      <c r="H25" s="659">
        <v>-24945</v>
      </c>
    </row>
    <row r="26" spans="2:10">
      <c r="B26" s="665"/>
      <c r="C26" s="666" t="s">
        <v>1121</v>
      </c>
      <c r="D26" s="667" t="s">
        <v>360</v>
      </c>
      <c r="E26" s="668">
        <v>316795</v>
      </c>
      <c r="F26" s="685">
        <v>1.69</v>
      </c>
      <c r="G26" s="670">
        <v>6692</v>
      </c>
      <c r="H26" s="609">
        <v>-6692</v>
      </c>
    </row>
    <row r="27" spans="2:10">
      <c r="B27" s="686"/>
      <c r="C27" s="687" t="s">
        <v>1122</v>
      </c>
      <c r="D27" s="688" t="s">
        <v>361</v>
      </c>
      <c r="E27" s="674">
        <v>0</v>
      </c>
      <c r="F27" s="689">
        <v>0</v>
      </c>
      <c r="G27" s="676">
        <v>0</v>
      </c>
      <c r="H27" s="615">
        <v>0</v>
      </c>
    </row>
    <row r="28" spans="2:10">
      <c r="B28" s="3392" t="s">
        <v>1123</v>
      </c>
      <c r="C28" s="3393"/>
      <c r="D28" s="677" t="s">
        <v>195</v>
      </c>
      <c r="E28" s="678">
        <v>1180696</v>
      </c>
      <c r="F28" s="679"/>
      <c r="G28" s="680">
        <v>31637</v>
      </c>
      <c r="H28" s="690">
        <v>-31637</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14850</v>
      </c>
      <c r="F31" s="703"/>
      <c r="G31" s="704">
        <v>161</v>
      </c>
      <c r="H31" s="705">
        <v>-161</v>
      </c>
    </row>
    <row r="32" spans="2:10">
      <c r="B32" s="686"/>
      <c r="C32" s="687" t="s">
        <v>1129</v>
      </c>
      <c r="D32" s="688" t="s">
        <v>197</v>
      </c>
      <c r="E32" s="706">
        <v>31250</v>
      </c>
      <c r="F32" s="707"/>
      <c r="G32" s="708">
        <v>-204</v>
      </c>
      <c r="H32" s="709">
        <v>204</v>
      </c>
    </row>
    <row r="33" spans="2:8">
      <c r="B33" s="3392" t="s">
        <v>1130</v>
      </c>
      <c r="C33" s="3393"/>
      <c r="D33" s="677" t="s">
        <v>363</v>
      </c>
      <c r="E33" s="710"/>
      <c r="F33" s="711"/>
      <c r="G33" s="680">
        <v>-43</v>
      </c>
      <c r="H33" s="690">
        <v>43</v>
      </c>
    </row>
    <row r="34" spans="2:8">
      <c r="B34" s="3413" t="s">
        <v>1131</v>
      </c>
      <c r="C34" s="3414"/>
      <c r="D34" s="667" t="s">
        <v>947</v>
      </c>
      <c r="E34" s="712"/>
      <c r="F34" s="713"/>
      <c r="G34" s="607">
        <v>0</v>
      </c>
      <c r="H34" s="714"/>
    </row>
    <row r="35" spans="2:8">
      <c r="B35" s="3399" t="s">
        <v>1132</v>
      </c>
      <c r="C35" s="3400"/>
      <c r="D35" s="688" t="s">
        <v>20</v>
      </c>
      <c r="E35" s="715"/>
      <c r="F35" s="716"/>
      <c r="G35" s="717"/>
      <c r="H35" s="615">
        <v>3391</v>
      </c>
    </row>
    <row r="36" spans="2:8">
      <c r="B36" s="3392" t="s">
        <v>1133</v>
      </c>
      <c r="C36" s="3393"/>
      <c r="D36" s="677" t="s">
        <v>186</v>
      </c>
      <c r="E36" s="710"/>
      <c r="F36" s="711"/>
      <c r="G36" s="718"/>
      <c r="H36" s="681">
        <v>3391</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14093</v>
      </c>
      <c r="H68" s="508"/>
    </row>
    <row r="69" spans="2:8">
      <c r="B69" s="3426" t="s">
        <v>1165</v>
      </c>
      <c r="C69" s="3427"/>
      <c r="D69" s="767" t="s">
        <v>1021</v>
      </c>
      <c r="E69" s="768"/>
      <c r="F69" s="769">
        <v>0.3</v>
      </c>
      <c r="G69" s="770">
        <v>0</v>
      </c>
      <c r="H69" s="508"/>
    </row>
    <row r="70" spans="2:8">
      <c r="B70" s="3422" t="s">
        <v>1166</v>
      </c>
      <c r="C70" s="3423"/>
      <c r="D70" s="771" t="s">
        <v>137</v>
      </c>
      <c r="E70" s="772"/>
      <c r="F70" s="773"/>
      <c r="G70" s="774">
        <v>14093</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0</v>
      </c>
      <c r="F82" s="765">
        <v>0.1</v>
      </c>
      <c r="G82" s="766">
        <v>0</v>
      </c>
      <c r="H82" s="508"/>
    </row>
    <row r="83" spans="2:11">
      <c r="B83" s="3426" t="s">
        <v>1117</v>
      </c>
      <c r="C83" s="3427"/>
      <c r="D83" s="767" t="s">
        <v>784</v>
      </c>
      <c r="E83" s="768">
        <v>0</v>
      </c>
      <c r="F83" s="769">
        <v>0.1</v>
      </c>
      <c r="G83" s="770">
        <v>0</v>
      </c>
      <c r="H83" s="508"/>
    </row>
    <row r="84" spans="2:11">
      <c r="B84" s="3422" t="s">
        <v>1174</v>
      </c>
      <c r="C84" s="3423"/>
      <c r="D84" s="771" t="s">
        <v>927</v>
      </c>
      <c r="E84" s="772">
        <v>0</v>
      </c>
      <c r="F84" s="773"/>
      <c r="G84" s="774">
        <v>0</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0</v>
      </c>
      <c r="H13" s="803"/>
      <c r="I13" s="802">
        <v>0</v>
      </c>
      <c r="J13" s="804"/>
    </row>
    <row r="14" spans="2:11" s="799" customFormat="1" ht="12" customHeight="1">
      <c r="B14" s="3438" t="s">
        <v>1189</v>
      </c>
      <c r="C14" s="3439"/>
      <c r="D14" s="3439"/>
      <c r="E14" s="800" t="s">
        <v>19</v>
      </c>
      <c r="F14" s="801">
        <v>2.5000000000000001E-3</v>
      </c>
      <c r="G14" s="802">
        <v>203547</v>
      </c>
      <c r="H14" s="806"/>
      <c r="I14" s="807">
        <v>203547</v>
      </c>
      <c r="J14" s="808">
        <v>509</v>
      </c>
    </row>
    <row r="15" spans="2:11" s="799" customFormat="1" ht="12" customHeight="1">
      <c r="B15" s="3452" t="s">
        <v>1190</v>
      </c>
      <c r="C15" s="3453"/>
      <c r="D15" s="3453"/>
      <c r="E15" s="810" t="s">
        <v>350</v>
      </c>
      <c r="F15" s="811">
        <v>2.5000000000000001E-2</v>
      </c>
      <c r="G15" s="802">
        <v>5656</v>
      </c>
      <c r="H15" s="806"/>
      <c r="I15" s="807">
        <v>5656</v>
      </c>
      <c r="J15" s="807">
        <v>141</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891323</v>
      </c>
      <c r="H17" s="815">
        <v>0</v>
      </c>
      <c r="I17" s="815">
        <v>891323</v>
      </c>
      <c r="J17" s="816">
        <v>14630</v>
      </c>
    </row>
    <row r="18" spans="2:10" s="799" customFormat="1" ht="12" customHeight="1">
      <c r="B18" s="821"/>
      <c r="C18" s="3455" t="s">
        <v>1193</v>
      </c>
      <c r="D18" s="3455"/>
      <c r="E18" s="823" t="s">
        <v>193</v>
      </c>
      <c r="F18" s="820"/>
      <c r="G18" s="824">
        <v>34442</v>
      </c>
      <c r="H18" s="824">
        <v>0</v>
      </c>
      <c r="I18" s="824">
        <v>34442</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0</v>
      </c>
      <c r="H24" s="840">
        <v>0</v>
      </c>
      <c r="I24" s="840">
        <v>0</v>
      </c>
      <c r="J24" s="834">
        <v>0</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92225</v>
      </c>
      <c r="H28" s="840">
        <v>0</v>
      </c>
      <c r="I28" s="840">
        <v>92225</v>
      </c>
      <c r="J28" s="834">
        <v>7477</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13997</v>
      </c>
      <c r="H31" s="848"/>
      <c r="I31" s="837">
        <v>13997</v>
      </c>
      <c r="J31" s="849"/>
    </row>
    <row r="32" spans="2:10" s="799" customFormat="1" ht="12" customHeight="1">
      <c r="B32" s="821"/>
      <c r="C32" s="3439" t="s">
        <v>1206</v>
      </c>
      <c r="D32" s="3439"/>
      <c r="E32" s="835" t="s">
        <v>24</v>
      </c>
      <c r="F32" s="836">
        <v>7.0000000000000001E-3</v>
      </c>
      <c r="G32" s="837">
        <v>19136</v>
      </c>
      <c r="H32" s="848"/>
      <c r="I32" s="837">
        <v>19136</v>
      </c>
      <c r="J32" s="838">
        <v>134</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370160</v>
      </c>
      <c r="H35" s="848"/>
      <c r="I35" s="840">
        <v>370160</v>
      </c>
      <c r="J35" s="849"/>
    </row>
    <row r="36" spans="2:10" s="799" customFormat="1" ht="12" customHeight="1">
      <c r="B36" s="821"/>
      <c r="C36" s="3439" t="s">
        <v>1210</v>
      </c>
      <c r="D36" s="3439"/>
      <c r="E36" s="835" t="s">
        <v>764</v>
      </c>
      <c r="F36" s="836">
        <v>0.05</v>
      </c>
      <c r="G36" s="837">
        <v>1822</v>
      </c>
      <c r="H36" s="848"/>
      <c r="I36" s="837">
        <v>1822</v>
      </c>
      <c r="J36" s="838">
        <v>91</v>
      </c>
    </row>
    <row r="37" spans="2:10" s="799" customFormat="1" ht="12" customHeight="1">
      <c r="B37" s="821"/>
      <c r="C37" s="3439" t="s">
        <v>1211</v>
      </c>
      <c r="D37" s="3439"/>
      <c r="E37" s="835" t="s">
        <v>413</v>
      </c>
      <c r="F37" s="836">
        <v>0.1</v>
      </c>
      <c r="G37" s="837">
        <v>8615</v>
      </c>
      <c r="H37" s="848"/>
      <c r="I37" s="837">
        <v>8615</v>
      </c>
      <c r="J37" s="838">
        <v>862</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15931</v>
      </c>
      <c r="H43" s="848"/>
      <c r="I43" s="840">
        <v>15931</v>
      </c>
      <c r="J43" s="856">
        <v>112</v>
      </c>
    </row>
    <row r="44" spans="2:10" s="799" customFormat="1" ht="12" customHeight="1">
      <c r="B44" s="821"/>
      <c r="C44" s="857"/>
      <c r="D44" s="805" t="s">
        <v>1218</v>
      </c>
      <c r="E44" s="835" t="s">
        <v>414</v>
      </c>
      <c r="F44" s="820"/>
      <c r="G44" s="837">
        <v>7273</v>
      </c>
      <c r="H44" s="837">
        <v>0</v>
      </c>
      <c r="I44" s="837">
        <v>7273</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9581</v>
      </c>
      <c r="H55" s="824">
        <v>0</v>
      </c>
      <c r="I55" s="824">
        <v>9581</v>
      </c>
      <c r="J55" s="865">
        <v>240</v>
      </c>
    </row>
    <row r="56" spans="2:10" s="799" customFormat="1" ht="12" customHeight="1">
      <c r="B56" s="821"/>
      <c r="C56" s="805" t="s">
        <v>1228</v>
      </c>
      <c r="D56" s="805" t="s">
        <v>1229</v>
      </c>
      <c r="E56" s="835" t="s">
        <v>775</v>
      </c>
      <c r="F56" s="866">
        <v>2.5000000000000001E-2</v>
      </c>
      <c r="G56" s="837">
        <v>16472</v>
      </c>
      <c r="H56" s="837">
        <v>0</v>
      </c>
      <c r="I56" s="837">
        <v>16472</v>
      </c>
      <c r="J56" s="838">
        <v>412</v>
      </c>
    </row>
    <row r="57" spans="2:10" s="799" customFormat="1" ht="12" customHeight="1">
      <c r="B57" s="821"/>
      <c r="C57" s="805" t="s">
        <v>1218</v>
      </c>
      <c r="D57" s="805"/>
      <c r="E57" s="835" t="s">
        <v>264</v>
      </c>
      <c r="F57" s="820"/>
      <c r="G57" s="837">
        <v>431638</v>
      </c>
      <c r="H57" s="837">
        <v>0</v>
      </c>
      <c r="I57" s="837">
        <v>431638</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0</v>
      </c>
      <c r="H59" s="840">
        <v>0</v>
      </c>
      <c r="I59" s="840">
        <v>0</v>
      </c>
      <c r="J59" s="834">
        <v>0</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17142</v>
      </c>
      <c r="H61" s="848"/>
      <c r="I61" s="840">
        <v>17142</v>
      </c>
      <c r="J61" s="834">
        <v>1714</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623</v>
      </c>
      <c r="H63" s="803"/>
      <c r="I63" s="824"/>
      <c r="J63" s="825">
        <v>62</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2139583</v>
      </c>
      <c r="H65" s="802">
        <v>0</v>
      </c>
      <c r="I65" s="802">
        <v>2139583</v>
      </c>
      <c r="J65" s="865">
        <v>26384</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223998</v>
      </c>
      <c r="F16" s="899">
        <v>0</v>
      </c>
      <c r="G16" s="899">
        <v>223998</v>
      </c>
      <c r="H16" s="900">
        <v>0</v>
      </c>
      <c r="I16" s="899">
        <v>132578</v>
      </c>
      <c r="J16" s="899">
        <v>0</v>
      </c>
      <c r="K16" s="899">
        <v>132578</v>
      </c>
      <c r="L16" s="900">
        <v>0</v>
      </c>
      <c r="M16" s="899">
        <v>17503</v>
      </c>
      <c r="N16" s="899">
        <v>0</v>
      </c>
      <c r="O16" s="899">
        <v>17503</v>
      </c>
      <c r="P16" s="900">
        <v>0</v>
      </c>
      <c r="Q16" s="899">
        <v>0</v>
      </c>
    </row>
    <row r="17" spans="2:17" ht="12" customHeight="1">
      <c r="B17" s="888" t="s">
        <v>1261</v>
      </c>
      <c r="C17" s="897" t="s">
        <v>1262</v>
      </c>
      <c r="D17" s="898" t="s">
        <v>350</v>
      </c>
      <c r="E17" s="901">
        <v>649</v>
      </c>
      <c r="F17" s="901">
        <v>0</v>
      </c>
      <c r="G17" s="901">
        <v>649</v>
      </c>
      <c r="H17" s="902">
        <v>2.5000000000000001E-3</v>
      </c>
      <c r="I17" s="901">
        <v>0</v>
      </c>
      <c r="J17" s="901">
        <v>0</v>
      </c>
      <c r="K17" s="901">
        <v>0</v>
      </c>
      <c r="L17" s="902">
        <v>5.0000000000000001E-3</v>
      </c>
      <c r="M17" s="901">
        <v>0</v>
      </c>
      <c r="N17" s="901">
        <v>0</v>
      </c>
      <c r="O17" s="901">
        <v>0</v>
      </c>
      <c r="P17" s="902">
        <v>1.2500000000000001E-2</v>
      </c>
      <c r="Q17" s="901">
        <v>2</v>
      </c>
    </row>
    <row r="18" spans="2:17" ht="12" customHeight="1">
      <c r="B18" s="888" t="s">
        <v>1263</v>
      </c>
      <c r="C18" s="897" t="s">
        <v>1264</v>
      </c>
      <c r="D18" s="898" t="s">
        <v>351</v>
      </c>
      <c r="E18" s="901">
        <v>26683</v>
      </c>
      <c r="F18" s="901">
        <v>0</v>
      </c>
      <c r="G18" s="901">
        <v>26683</v>
      </c>
      <c r="H18" s="902">
        <v>2.5000000000000001E-3</v>
      </c>
      <c r="I18" s="901">
        <v>41754</v>
      </c>
      <c r="J18" s="901">
        <v>0</v>
      </c>
      <c r="K18" s="901">
        <v>41754</v>
      </c>
      <c r="L18" s="902">
        <v>0.01</v>
      </c>
      <c r="M18" s="901">
        <v>0</v>
      </c>
      <c r="N18" s="901">
        <v>0</v>
      </c>
      <c r="O18" s="901">
        <v>0</v>
      </c>
      <c r="P18" s="902">
        <v>1.7500000000000002E-2</v>
      </c>
      <c r="Q18" s="901">
        <v>484</v>
      </c>
    </row>
    <row r="19" spans="2:17" ht="12" customHeight="1">
      <c r="B19" s="888" t="s">
        <v>1265</v>
      </c>
      <c r="C19" s="897" t="s">
        <v>1266</v>
      </c>
      <c r="D19" s="898" t="s">
        <v>352</v>
      </c>
      <c r="E19" s="901">
        <v>47666</v>
      </c>
      <c r="F19" s="901">
        <v>0</v>
      </c>
      <c r="G19" s="901">
        <v>47666</v>
      </c>
      <c r="H19" s="902">
        <v>7.4999999999999997E-3</v>
      </c>
      <c r="I19" s="901">
        <v>234813</v>
      </c>
      <c r="J19" s="901">
        <v>0</v>
      </c>
      <c r="K19" s="901">
        <v>234813</v>
      </c>
      <c r="L19" s="902">
        <v>1.7500000000000002E-2</v>
      </c>
      <c r="M19" s="901">
        <v>31909</v>
      </c>
      <c r="N19" s="901">
        <v>0</v>
      </c>
      <c r="O19" s="901">
        <v>31909</v>
      </c>
      <c r="P19" s="902">
        <v>0.03</v>
      </c>
      <c r="Q19" s="901">
        <v>5424</v>
      </c>
    </row>
    <row r="20" spans="2:17" ht="12" customHeight="1">
      <c r="B20" s="888" t="s">
        <v>1267</v>
      </c>
      <c r="C20" s="897" t="s">
        <v>1268</v>
      </c>
      <c r="D20" s="898" t="s">
        <v>353</v>
      </c>
      <c r="E20" s="901">
        <v>1071</v>
      </c>
      <c r="F20" s="901">
        <v>0</v>
      </c>
      <c r="G20" s="901">
        <v>1071</v>
      </c>
      <c r="H20" s="902">
        <v>1.4999999999999999E-2</v>
      </c>
      <c r="I20" s="901">
        <v>49805</v>
      </c>
      <c r="J20" s="901">
        <v>0</v>
      </c>
      <c r="K20" s="901">
        <v>49805</v>
      </c>
      <c r="L20" s="902">
        <v>3.7499999999999999E-2</v>
      </c>
      <c r="M20" s="901">
        <v>22698</v>
      </c>
      <c r="N20" s="901">
        <v>0</v>
      </c>
      <c r="O20" s="901">
        <v>22698</v>
      </c>
      <c r="P20" s="902">
        <v>4.7500000000000001E-2</v>
      </c>
      <c r="Q20" s="901">
        <v>2962</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694</v>
      </c>
      <c r="F23" s="901">
        <v>0</v>
      </c>
      <c r="G23" s="901">
        <v>694</v>
      </c>
      <c r="H23" s="902"/>
      <c r="I23" s="901">
        <v>11693</v>
      </c>
      <c r="J23" s="901">
        <v>0</v>
      </c>
      <c r="K23" s="901">
        <v>11693</v>
      </c>
      <c r="L23" s="902"/>
      <c r="M23" s="901">
        <v>47809</v>
      </c>
      <c r="N23" s="901">
        <v>0</v>
      </c>
      <c r="O23" s="901">
        <v>47809</v>
      </c>
      <c r="P23" s="902"/>
      <c r="Q23" s="901">
        <v>5758</v>
      </c>
    </row>
    <row r="24" spans="2:17" ht="12" customHeight="1">
      <c r="B24" s="888"/>
      <c r="C24" s="897" t="s">
        <v>852</v>
      </c>
      <c r="D24" s="898" t="s">
        <v>19</v>
      </c>
      <c r="E24" s="901">
        <v>0</v>
      </c>
      <c r="F24" s="901">
        <v>0</v>
      </c>
      <c r="G24" s="901">
        <v>0</v>
      </c>
      <c r="H24" s="902">
        <v>0.155</v>
      </c>
      <c r="I24" s="901">
        <v>0</v>
      </c>
      <c r="J24" s="901">
        <v>0</v>
      </c>
      <c r="K24" s="901">
        <v>0</v>
      </c>
      <c r="L24" s="902">
        <v>0.18</v>
      </c>
      <c r="M24" s="901">
        <v>0</v>
      </c>
      <c r="N24" s="901">
        <v>0</v>
      </c>
      <c r="O24" s="901">
        <v>0</v>
      </c>
      <c r="P24" s="902">
        <v>0.18</v>
      </c>
      <c r="Q24" s="901">
        <v>0</v>
      </c>
    </row>
    <row r="25" spans="2:17" ht="12" customHeight="1">
      <c r="B25" s="894"/>
      <c r="C25" s="897" t="s">
        <v>1273</v>
      </c>
      <c r="D25" s="898" t="s">
        <v>187</v>
      </c>
      <c r="E25" s="901">
        <v>300761</v>
      </c>
      <c r="F25" s="901">
        <v>0</v>
      </c>
      <c r="G25" s="901">
        <v>300761</v>
      </c>
      <c r="H25" s="903"/>
      <c r="I25" s="901">
        <v>470643</v>
      </c>
      <c r="J25" s="901">
        <v>0</v>
      </c>
      <c r="K25" s="901">
        <v>470643</v>
      </c>
      <c r="L25" s="903"/>
      <c r="M25" s="901">
        <v>119919</v>
      </c>
      <c r="N25" s="901">
        <v>0</v>
      </c>
      <c r="O25" s="901">
        <v>119919</v>
      </c>
      <c r="P25" s="904"/>
      <c r="Q25" s="901">
        <v>14630</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34442</v>
      </c>
      <c r="F27" s="901">
        <v>0</v>
      </c>
      <c r="G27" s="901">
        <v>34442</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34442</v>
      </c>
      <c r="F33" s="906">
        <v>0</v>
      </c>
      <c r="G33" s="906">
        <v>34442</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34913</v>
      </c>
      <c r="F36" s="901">
        <v>0</v>
      </c>
      <c r="G36" s="901">
        <v>34913</v>
      </c>
      <c r="H36" s="902">
        <v>0.05</v>
      </c>
      <c r="I36" s="906"/>
      <c r="J36" s="906"/>
      <c r="K36" s="906"/>
      <c r="L36" s="907"/>
      <c r="M36" s="906"/>
      <c r="N36" s="906"/>
      <c r="O36" s="906"/>
      <c r="P36" s="906"/>
      <c r="Q36" s="901">
        <v>1746</v>
      </c>
    </row>
    <row r="37" spans="2:28" ht="12" customHeight="1">
      <c r="B37" s="888"/>
      <c r="C37" s="897" t="s">
        <v>1285</v>
      </c>
      <c r="D37" s="898" t="s">
        <v>23</v>
      </c>
      <c r="E37" s="901">
        <v>57312</v>
      </c>
      <c r="F37" s="901">
        <v>0</v>
      </c>
      <c r="G37" s="901">
        <v>57312</v>
      </c>
      <c r="H37" s="902">
        <v>0.1</v>
      </c>
      <c r="I37" s="906"/>
      <c r="J37" s="906"/>
      <c r="K37" s="906"/>
      <c r="L37" s="907"/>
      <c r="M37" s="906"/>
      <c r="N37" s="906"/>
      <c r="O37" s="906"/>
      <c r="P37" s="906"/>
      <c r="Q37" s="901">
        <v>5731</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92225</v>
      </c>
      <c r="F40" s="901">
        <v>0</v>
      </c>
      <c r="G40" s="901">
        <v>92225</v>
      </c>
      <c r="H40" s="903"/>
      <c r="I40" s="906"/>
      <c r="J40" s="906"/>
      <c r="K40" s="906"/>
      <c r="L40" s="907"/>
      <c r="M40" s="906"/>
      <c r="N40" s="906"/>
      <c r="O40" s="906"/>
      <c r="P40" s="906"/>
      <c r="Q40" s="901">
        <v>7477</v>
      </c>
    </row>
    <row r="41" spans="2:28" ht="12" customHeight="1">
      <c r="B41" s="897" t="s">
        <v>241</v>
      </c>
      <c r="C41" s="897"/>
      <c r="D41" s="898" t="s">
        <v>190</v>
      </c>
      <c r="E41" s="906"/>
      <c r="F41" s="906"/>
      <c r="G41" s="906"/>
      <c r="H41" s="897"/>
      <c r="I41" s="906"/>
      <c r="J41" s="906"/>
      <c r="K41" s="906"/>
      <c r="L41" s="907"/>
      <c r="M41" s="906"/>
      <c r="N41" s="906"/>
      <c r="O41" s="906"/>
      <c r="P41" s="906"/>
      <c r="Q41" s="906">
        <v>22107</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46100</v>
      </c>
      <c r="F14" s="933">
        <v>0</v>
      </c>
      <c r="G14" s="933">
        <v>0</v>
      </c>
      <c r="H14" s="933">
        <v>0</v>
      </c>
      <c r="I14" s="933">
        <v>0</v>
      </c>
      <c r="J14" s="934">
        <v>46100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567</v>
      </c>
      <c r="F16" s="940">
        <v>0</v>
      </c>
      <c r="G16" s="940">
        <v>0</v>
      </c>
      <c r="H16" s="940">
        <v>0</v>
      </c>
      <c r="I16" s="940">
        <v>0</v>
      </c>
      <c r="J16" s="941">
        <v>567</v>
      </c>
      <c r="K16" s="508"/>
      <c r="L16" s="508"/>
      <c r="M16" s="508"/>
      <c r="N16" s="508"/>
      <c r="O16" s="508"/>
      <c r="P16" s="508"/>
      <c r="Q16" s="508"/>
      <c r="R16" s="508"/>
      <c r="S16" s="508"/>
      <c r="T16" s="508"/>
    </row>
    <row r="17" spans="2:20" ht="12" customHeight="1">
      <c r="B17" s="3501" t="s">
        <v>1306</v>
      </c>
      <c r="C17" s="3502"/>
      <c r="D17" s="942" t="s">
        <v>351</v>
      </c>
      <c r="E17" s="932">
        <v>541</v>
      </c>
      <c r="F17" s="933">
        <v>0</v>
      </c>
      <c r="G17" s="933">
        <v>0</v>
      </c>
      <c r="H17" s="933">
        <v>0</v>
      </c>
      <c r="I17" s="933">
        <v>0</v>
      </c>
      <c r="J17" s="934">
        <v>541</v>
      </c>
      <c r="K17" s="508"/>
      <c r="L17" s="508"/>
      <c r="M17" s="508"/>
      <c r="N17" s="508"/>
      <c r="O17" s="508"/>
      <c r="P17" s="508"/>
      <c r="Q17" s="508"/>
      <c r="R17" s="508"/>
      <c r="S17" s="508"/>
      <c r="T17" s="508"/>
    </row>
    <row r="18" spans="2:20" ht="12" customHeight="1">
      <c r="B18" s="3503" t="s">
        <v>1307</v>
      </c>
      <c r="C18" s="3504"/>
      <c r="D18" s="943" t="s">
        <v>352</v>
      </c>
      <c r="E18" s="932">
        <v>56</v>
      </c>
      <c r="F18" s="933">
        <v>0</v>
      </c>
      <c r="G18" s="933">
        <v>0</v>
      </c>
      <c r="H18" s="933">
        <v>0</v>
      </c>
      <c r="I18" s="933">
        <v>0</v>
      </c>
      <c r="J18" s="934">
        <v>56</v>
      </c>
      <c r="K18" s="508"/>
      <c r="L18" s="508"/>
      <c r="M18" s="508"/>
      <c r="N18" s="508"/>
      <c r="O18" s="508"/>
      <c r="P18" s="508"/>
      <c r="Q18" s="508"/>
      <c r="R18" s="508"/>
      <c r="S18" s="508"/>
      <c r="T18" s="508"/>
    </row>
    <row r="19" spans="2:20" ht="12" customHeight="1">
      <c r="B19" s="3485" t="s">
        <v>1308</v>
      </c>
      <c r="C19" s="3486"/>
      <c r="D19" s="944" t="s">
        <v>187</v>
      </c>
      <c r="E19" s="945">
        <v>623</v>
      </c>
      <c r="F19" s="946">
        <v>0</v>
      </c>
      <c r="G19" s="946">
        <v>0</v>
      </c>
      <c r="H19" s="946">
        <v>0</v>
      </c>
      <c r="I19" s="946">
        <v>0</v>
      </c>
      <c r="J19" s="947">
        <v>623</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263</v>
      </c>
      <c r="F32" s="906">
        <v>0</v>
      </c>
      <c r="G32" s="906">
        <v>263</v>
      </c>
      <c r="H32" s="906">
        <v>100</v>
      </c>
      <c r="I32" s="974">
        <v>2.5000000000000001E-3</v>
      </c>
      <c r="J32" s="906">
        <v>360</v>
      </c>
      <c r="K32" s="906">
        <v>0</v>
      </c>
      <c r="L32" s="906">
        <v>360</v>
      </c>
      <c r="M32" s="906">
        <v>100</v>
      </c>
      <c r="N32" s="974">
        <v>0.01</v>
      </c>
      <c r="O32" s="906">
        <v>0</v>
      </c>
      <c r="P32" s="906">
        <v>0</v>
      </c>
      <c r="Q32" s="906">
        <v>0</v>
      </c>
      <c r="R32" s="906">
        <v>0</v>
      </c>
      <c r="S32" s="974">
        <v>1.7500000000000002E-2</v>
      </c>
      <c r="T32" s="975">
        <v>4</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263</v>
      </c>
      <c r="F39" s="981">
        <v>0</v>
      </c>
      <c r="G39" s="981">
        <v>263</v>
      </c>
      <c r="H39" s="982"/>
      <c r="I39" s="983"/>
      <c r="J39" s="981">
        <v>360</v>
      </c>
      <c r="K39" s="981">
        <v>0</v>
      </c>
      <c r="L39" s="981">
        <v>360</v>
      </c>
      <c r="M39" s="982"/>
      <c r="N39" s="983"/>
      <c r="O39" s="981">
        <v>0</v>
      </c>
      <c r="P39" s="984">
        <v>0</v>
      </c>
      <c r="Q39" s="984">
        <v>0</v>
      </c>
      <c r="R39" s="985"/>
      <c r="S39" s="986"/>
      <c r="T39" s="987">
        <v>4</v>
      </c>
    </row>
    <row r="40" spans="2:20" ht="12" customHeight="1">
      <c r="B40" s="988" t="s">
        <v>1334</v>
      </c>
      <c r="C40" s="989" t="s">
        <v>1335</v>
      </c>
      <c r="D40" s="990" t="s">
        <v>196</v>
      </c>
      <c r="E40" s="991"/>
      <c r="F40" s="992"/>
      <c r="G40" s="992"/>
      <c r="H40" s="993"/>
      <c r="I40" s="994"/>
      <c r="J40" s="995"/>
      <c r="K40" s="996"/>
      <c r="L40" s="996"/>
      <c r="M40" s="996"/>
      <c r="N40" s="997"/>
      <c r="O40" s="998">
        <v>14006</v>
      </c>
      <c r="P40" s="999">
        <v>0</v>
      </c>
      <c r="Q40" s="999">
        <v>14006</v>
      </c>
      <c r="R40" s="1000">
        <v>0.5</v>
      </c>
      <c r="S40" s="1001">
        <v>0.02</v>
      </c>
      <c r="T40" s="1002">
        <v>140</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14006</v>
      </c>
      <c r="P44" s="1023">
        <v>0</v>
      </c>
      <c r="Q44" s="1023">
        <v>14006</v>
      </c>
      <c r="R44" s="1024"/>
      <c r="S44" s="1025"/>
      <c r="T44" s="1026">
        <v>140</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263</v>
      </c>
      <c r="F55" s="981">
        <v>0</v>
      </c>
      <c r="G55" s="981">
        <v>263</v>
      </c>
      <c r="H55" s="1040"/>
      <c r="I55" s="983"/>
      <c r="J55" s="981">
        <v>360</v>
      </c>
      <c r="K55" s="981">
        <v>0</v>
      </c>
      <c r="L55" s="981">
        <v>360</v>
      </c>
      <c r="M55" s="982"/>
      <c r="N55" s="983"/>
      <c r="O55" s="981">
        <v>14006</v>
      </c>
      <c r="P55" s="1041">
        <v>0</v>
      </c>
      <c r="Q55" s="1041">
        <v>14006</v>
      </c>
      <c r="R55" s="1042"/>
      <c r="S55" s="986"/>
      <c r="T55" s="987">
        <v>144</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6018</v>
      </c>
      <c r="F10" s="508"/>
      <c r="G10" s="508"/>
      <c r="H10" s="508"/>
      <c r="I10" s="508"/>
      <c r="J10" s="508"/>
      <c r="K10" s="508"/>
    </row>
    <row r="11" spans="2:11" ht="12" customHeight="1">
      <c r="B11" s="3367" t="s">
        <v>1349</v>
      </c>
      <c r="C11" s="3368"/>
      <c r="D11" s="1055" t="s">
        <v>350</v>
      </c>
      <c r="E11" s="1056">
        <v>22</v>
      </c>
      <c r="F11" s="508"/>
      <c r="G11" s="508"/>
      <c r="H11" s="508"/>
      <c r="I11" s="508"/>
      <c r="J11" s="508"/>
      <c r="K11" s="508"/>
    </row>
    <row r="12" spans="2:11" ht="12" customHeight="1">
      <c r="B12" s="3367" t="s">
        <v>1350</v>
      </c>
      <c r="C12" s="3368"/>
      <c r="D12" s="1055" t="s">
        <v>351</v>
      </c>
      <c r="E12" s="1056">
        <v>5</v>
      </c>
      <c r="F12" s="508"/>
      <c r="G12" s="508"/>
      <c r="H12" s="508"/>
      <c r="I12" s="508"/>
      <c r="J12" s="508"/>
      <c r="K12" s="508"/>
    </row>
    <row r="13" spans="2:11" ht="12" customHeight="1">
      <c r="B13" s="3517" t="s">
        <v>1351</v>
      </c>
      <c r="C13" s="3518"/>
      <c r="D13" s="1057" t="s">
        <v>352</v>
      </c>
      <c r="E13" s="1056">
        <v>343</v>
      </c>
      <c r="F13" s="508"/>
      <c r="G13" s="508"/>
      <c r="H13" s="508"/>
      <c r="I13" s="508"/>
      <c r="J13" s="508"/>
      <c r="K13" s="508"/>
    </row>
    <row r="14" spans="2:11" ht="12" customHeight="1">
      <c r="B14" s="3519" t="s">
        <v>1352</v>
      </c>
      <c r="C14" s="3520"/>
      <c r="D14" s="1058" t="s">
        <v>353</v>
      </c>
      <c r="E14" s="1059">
        <v>5697</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153398</v>
      </c>
      <c r="F21" s="1076">
        <v>0</v>
      </c>
      <c r="G21" s="1077">
        <v>77157</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16403</v>
      </c>
      <c r="F23" s="1083">
        <v>2.5000000000000001E-3</v>
      </c>
      <c r="G23" s="1084">
        <v>24733</v>
      </c>
      <c r="H23" s="1083">
        <v>0.01</v>
      </c>
      <c r="I23" s="1084">
        <v>0</v>
      </c>
      <c r="J23" s="1085">
        <v>1.7500000000000002E-2</v>
      </c>
      <c r="K23" s="1086">
        <v>288</v>
      </c>
    </row>
    <row r="24" spans="2:11" ht="12" customHeight="1">
      <c r="B24" s="1080"/>
      <c r="C24" s="972" t="s">
        <v>1266</v>
      </c>
      <c r="D24" s="1081" t="s">
        <v>746</v>
      </c>
      <c r="E24" s="1082">
        <v>36994</v>
      </c>
      <c r="F24" s="1083">
        <v>7.4999999999999997E-3</v>
      </c>
      <c r="G24" s="1084">
        <v>81485</v>
      </c>
      <c r="H24" s="1083">
        <v>1.7500000000000002E-2</v>
      </c>
      <c r="I24" s="1084">
        <v>4808</v>
      </c>
      <c r="J24" s="1085">
        <v>0.03</v>
      </c>
      <c r="K24" s="1086">
        <v>1848</v>
      </c>
    </row>
    <row r="25" spans="2:11" ht="12" customHeight="1">
      <c r="B25" s="1080"/>
      <c r="C25" s="972" t="s">
        <v>1268</v>
      </c>
      <c r="D25" s="1081" t="s">
        <v>362</v>
      </c>
      <c r="E25" s="1082">
        <v>4239</v>
      </c>
      <c r="F25" s="1083">
        <v>1.4999999999999999E-2</v>
      </c>
      <c r="G25" s="1084">
        <v>58647</v>
      </c>
      <c r="H25" s="1083">
        <v>3.7499999999999999E-2</v>
      </c>
      <c r="I25" s="1084">
        <v>32146</v>
      </c>
      <c r="J25" s="1085">
        <v>4.7500000000000001E-2</v>
      </c>
      <c r="K25" s="1086">
        <v>3790</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211034</v>
      </c>
      <c r="F30" s="1093"/>
      <c r="G30" s="1094">
        <v>242022</v>
      </c>
      <c r="H30" s="1093"/>
      <c r="I30" s="1094">
        <v>36954</v>
      </c>
      <c r="J30" s="1095"/>
      <c r="K30" s="1088">
        <v>5926</v>
      </c>
    </row>
    <row r="31" spans="2:11" ht="12" customHeight="1">
      <c r="B31" s="1080" t="s">
        <v>1363</v>
      </c>
      <c r="C31" s="1096" t="s">
        <v>1364</v>
      </c>
      <c r="D31" s="1097" t="s">
        <v>196</v>
      </c>
      <c r="E31" s="1098">
        <v>34760</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34760</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3698</v>
      </c>
      <c r="F46" s="1107">
        <v>2.5000000000000001E-2</v>
      </c>
      <c r="G46" s="1100"/>
      <c r="H46" s="1101"/>
      <c r="I46" s="1100"/>
      <c r="J46" s="1101"/>
      <c r="K46" s="1088">
        <v>92</v>
      </c>
    </row>
    <row r="47" spans="2:11" ht="12" customHeight="1">
      <c r="B47" s="1108"/>
      <c r="C47" s="989" t="s">
        <v>1333</v>
      </c>
      <c r="D47" s="1091" t="s">
        <v>839</v>
      </c>
      <c r="E47" s="1109">
        <v>3698</v>
      </c>
      <c r="F47" s="1110"/>
      <c r="G47" s="1100"/>
      <c r="H47" s="1101"/>
      <c r="I47" s="1100"/>
      <c r="J47" s="1101"/>
      <c r="K47" s="1088">
        <v>92</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622</v>
      </c>
      <c r="F50" s="1083">
        <v>2.5000000000000001E-3</v>
      </c>
      <c r="G50" s="1084">
        <v>0</v>
      </c>
      <c r="H50" s="1083">
        <v>0.01</v>
      </c>
      <c r="I50" s="1084">
        <v>0</v>
      </c>
      <c r="J50" s="1085">
        <v>1.7500000000000002E-2</v>
      </c>
      <c r="K50" s="1086">
        <v>2</v>
      </c>
    </row>
    <row r="51" spans="2:11" ht="12" customHeight="1">
      <c r="B51" s="988"/>
      <c r="C51" s="972" t="s">
        <v>1266</v>
      </c>
      <c r="D51" s="1081" t="s">
        <v>761</v>
      </c>
      <c r="E51" s="1082">
        <v>2711</v>
      </c>
      <c r="F51" s="1083">
        <v>7.4999999999999997E-3</v>
      </c>
      <c r="G51" s="1084">
        <v>0</v>
      </c>
      <c r="H51" s="1083">
        <v>1.7500000000000002E-2</v>
      </c>
      <c r="I51" s="1084">
        <v>0</v>
      </c>
      <c r="J51" s="1085">
        <v>0.03</v>
      </c>
      <c r="K51" s="1086">
        <v>20</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3333</v>
      </c>
      <c r="F55" s="1083"/>
      <c r="G55" s="1084">
        <v>0</v>
      </c>
      <c r="H55" s="1083"/>
      <c r="I55" s="1084">
        <v>0</v>
      </c>
      <c r="J55" s="1087"/>
      <c r="K55" s="1086">
        <v>22</v>
      </c>
    </row>
    <row r="56" spans="2:11" ht="12" customHeight="1">
      <c r="B56" s="1119" t="s">
        <v>241</v>
      </c>
      <c r="C56" s="1120"/>
      <c r="D56" s="1121" t="s">
        <v>190</v>
      </c>
      <c r="E56" s="1122">
        <v>252825</v>
      </c>
      <c r="F56" s="1123"/>
      <c r="G56" s="1124">
        <v>242022</v>
      </c>
      <c r="H56" s="1123"/>
      <c r="I56" s="1124">
        <v>36954</v>
      </c>
      <c r="J56" s="1021"/>
      <c r="K56" s="1026">
        <v>6040</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949813</v>
      </c>
      <c r="E14" s="1145">
        <v>1038219</v>
      </c>
      <c r="F14" s="1146">
        <v>2.5000000000000001E-2</v>
      </c>
      <c r="G14" s="1147">
        <v>25955</v>
      </c>
      <c r="H14" s="450"/>
    </row>
    <row r="15" spans="2:10" ht="12" customHeight="1">
      <c r="B15" s="1148" t="s">
        <v>1382</v>
      </c>
      <c r="C15" s="1149" t="s">
        <v>350</v>
      </c>
      <c r="D15" s="702">
        <v>0</v>
      </c>
      <c r="E15" s="1145">
        <v>0</v>
      </c>
      <c r="F15" s="1146">
        <v>1.7500000000000002E-2</v>
      </c>
      <c r="G15" s="1147">
        <v>0</v>
      </c>
      <c r="H15" s="450"/>
    </row>
    <row r="16" spans="2:10" ht="12" customHeight="1">
      <c r="B16" s="1150" t="s">
        <v>1383</v>
      </c>
      <c r="C16" s="1151" t="s">
        <v>351</v>
      </c>
      <c r="D16" s="702">
        <v>522097</v>
      </c>
      <c r="E16" s="1145">
        <v>47073</v>
      </c>
      <c r="F16" s="1146">
        <v>7.4999999999999997E-3</v>
      </c>
      <c r="G16" s="1147">
        <v>353</v>
      </c>
      <c r="H16" s="450"/>
    </row>
    <row r="17" spans="2:8" ht="12" customHeight="1">
      <c r="B17" s="1152" t="s">
        <v>1384</v>
      </c>
      <c r="C17" s="1153" t="s">
        <v>187</v>
      </c>
      <c r="D17" s="1154">
        <v>1471910</v>
      </c>
      <c r="E17" s="626">
        <v>1085292</v>
      </c>
      <c r="F17" s="1155"/>
      <c r="G17" s="1156"/>
      <c r="H17" s="450"/>
    </row>
    <row r="18" spans="2:8" ht="12" customHeight="1">
      <c r="B18" s="1157" t="s">
        <v>1385</v>
      </c>
      <c r="C18" s="1158" t="s">
        <v>194</v>
      </c>
      <c r="D18" s="1159"/>
      <c r="E18" s="1160">
        <v>290920</v>
      </c>
      <c r="F18" s="1161">
        <v>2.5000000000000001E-2</v>
      </c>
      <c r="G18" s="1162">
        <v>7273</v>
      </c>
      <c r="H18" s="450"/>
    </row>
    <row r="19" spans="2:8" ht="12" customHeight="1">
      <c r="B19" s="1148" t="s">
        <v>1386</v>
      </c>
      <c r="C19" s="1149" t="s">
        <v>360</v>
      </c>
      <c r="D19" s="1163"/>
      <c r="E19" s="1145">
        <v>47073</v>
      </c>
      <c r="F19" s="1146">
        <v>7.4999999999999997E-3</v>
      </c>
      <c r="G19" s="1147">
        <v>353</v>
      </c>
    </row>
    <row r="20" spans="2:8" ht="12" customHeight="1">
      <c r="B20" s="1148" t="s">
        <v>1387</v>
      </c>
      <c r="C20" s="1149" t="s">
        <v>361</v>
      </c>
      <c r="D20" s="1163"/>
      <c r="E20" s="1164"/>
      <c r="F20" s="1165"/>
      <c r="G20" s="1147">
        <v>353</v>
      </c>
    </row>
    <row r="21" spans="2:8" ht="12" customHeight="1">
      <c r="B21" s="1150" t="s">
        <v>1388</v>
      </c>
      <c r="C21" s="1151" t="s">
        <v>746</v>
      </c>
      <c r="D21" s="1163"/>
      <c r="E21" s="670">
        <v>0</v>
      </c>
      <c r="F21" s="1166">
        <v>2.5000000000000001E-2</v>
      </c>
      <c r="G21" s="1147">
        <v>0</v>
      </c>
    </row>
    <row r="22" spans="2:8" ht="12" customHeight="1">
      <c r="B22" s="1167" t="s">
        <v>1389</v>
      </c>
      <c r="C22" s="1153" t="s">
        <v>195</v>
      </c>
      <c r="D22" s="1168"/>
      <c r="E22" s="1169"/>
      <c r="F22" s="1170"/>
      <c r="G22" s="1171">
        <v>33581</v>
      </c>
    </row>
    <row r="23" spans="2:8" ht="12" customHeight="1">
      <c r="B23" s="1138" t="s">
        <v>1390</v>
      </c>
      <c r="C23" s="1172"/>
      <c r="D23" s="1173"/>
      <c r="E23" s="1174"/>
      <c r="G23" s="1175"/>
    </row>
    <row r="24" spans="2:8" ht="12" customHeight="1">
      <c r="B24" s="1138" t="s">
        <v>1391</v>
      </c>
      <c r="C24" s="1176" t="s">
        <v>947</v>
      </c>
      <c r="D24" s="1173"/>
      <c r="E24" s="1174">
        <v>192135</v>
      </c>
      <c r="F24" s="1177">
        <v>8.5000000000000006E-2</v>
      </c>
      <c r="G24" s="1175">
        <v>16331</v>
      </c>
    </row>
    <row r="25" spans="2:8" ht="12" customHeight="1">
      <c r="B25" s="1178" t="s">
        <v>1392</v>
      </c>
      <c r="C25" s="1179" t="s">
        <v>186</v>
      </c>
      <c r="D25" s="1180"/>
      <c r="E25" s="1181"/>
      <c r="F25" s="1182"/>
      <c r="G25" s="690">
        <v>49912</v>
      </c>
    </row>
    <row r="26" spans="2:8" ht="12" customHeight="1">
      <c r="B26" s="1138" t="s">
        <v>1393</v>
      </c>
      <c r="C26" s="1172" t="s">
        <v>411</v>
      </c>
      <c r="D26" s="1183"/>
      <c r="E26" s="1184"/>
      <c r="F26" s="1185">
        <v>0.3</v>
      </c>
      <c r="G26" s="1175">
        <v>57641</v>
      </c>
    </row>
    <row r="27" spans="2:8" ht="12" customHeight="1">
      <c r="B27" s="1178" t="s">
        <v>1394</v>
      </c>
      <c r="C27" s="1179" t="s">
        <v>190</v>
      </c>
      <c r="D27" s="1180"/>
      <c r="E27" s="1181"/>
      <c r="F27" s="773"/>
      <c r="G27" s="690">
        <v>49912</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5967</v>
      </c>
      <c r="K16" s="359">
        <v>0</v>
      </c>
      <c r="L16" s="359">
        <v>28476</v>
      </c>
      <c r="M16" s="359">
        <v>0</v>
      </c>
      <c r="N16" s="359">
        <v>34443</v>
      </c>
      <c r="O16" s="359">
        <v>0</v>
      </c>
      <c r="P16" s="359">
        <v>0</v>
      </c>
      <c r="Q16" s="359">
        <v>1125</v>
      </c>
      <c r="R16" s="1305">
        <v>-3</v>
      </c>
    </row>
    <row r="17" spans="2:18" ht="12" customHeight="1">
      <c r="B17" s="1303"/>
      <c r="C17" s="33" t="s">
        <v>1592</v>
      </c>
      <c r="D17" s="33"/>
      <c r="E17" s="33"/>
      <c r="F17" s="33"/>
      <c r="G17" s="33"/>
      <c r="H17" s="321" t="s">
        <v>354</v>
      </c>
      <c r="I17" s="359">
        <v>357</v>
      </c>
      <c r="J17" s="359">
        <v>30689</v>
      </c>
      <c r="K17" s="359">
        <v>0</v>
      </c>
      <c r="L17" s="359">
        <v>230132</v>
      </c>
      <c r="M17" s="359">
        <v>38240</v>
      </c>
      <c r="N17" s="359">
        <v>299418</v>
      </c>
      <c r="O17" s="359">
        <v>358</v>
      </c>
      <c r="P17" s="359">
        <v>-354</v>
      </c>
      <c r="Q17" s="359">
        <v>8704</v>
      </c>
      <c r="R17" s="1305">
        <v>1114</v>
      </c>
    </row>
    <row r="18" spans="2:18" ht="12" customHeight="1">
      <c r="B18" s="1306"/>
      <c r="C18" s="33" t="s">
        <v>1593</v>
      </c>
      <c r="D18" s="33"/>
      <c r="E18" s="33"/>
      <c r="F18" s="33"/>
      <c r="G18" s="33"/>
      <c r="H18" s="1307" t="s">
        <v>350</v>
      </c>
      <c r="I18" s="358">
        <v>6648</v>
      </c>
      <c r="J18" s="358">
        <v>44491</v>
      </c>
      <c r="K18" s="358">
        <v>0</v>
      </c>
      <c r="L18" s="358">
        <v>362612</v>
      </c>
      <c r="M18" s="358">
        <v>45199</v>
      </c>
      <c r="N18" s="358">
        <v>458950</v>
      </c>
      <c r="O18" s="358">
        <v>842</v>
      </c>
      <c r="P18" s="358">
        <v>-3648</v>
      </c>
      <c r="Q18" s="358">
        <v>10817</v>
      </c>
      <c r="R18" s="1308">
        <v>4965</v>
      </c>
    </row>
    <row r="19" spans="2:18" ht="12" customHeight="1">
      <c r="B19" s="1306"/>
      <c r="C19" s="33" t="s">
        <v>1594</v>
      </c>
      <c r="D19" s="33"/>
      <c r="E19" s="33"/>
      <c r="F19" s="33"/>
      <c r="G19" s="33"/>
      <c r="H19" s="323" t="s">
        <v>353</v>
      </c>
      <c r="I19" s="358">
        <v>6178</v>
      </c>
      <c r="J19" s="358">
        <v>15424</v>
      </c>
      <c r="K19" s="358">
        <v>0</v>
      </c>
      <c r="L19" s="358">
        <v>50507</v>
      </c>
      <c r="M19" s="358">
        <v>0</v>
      </c>
      <c r="N19" s="358">
        <v>72109</v>
      </c>
      <c r="O19" s="358">
        <v>6178</v>
      </c>
      <c r="P19" s="358">
        <v>-2992</v>
      </c>
      <c r="Q19" s="358">
        <v>1682</v>
      </c>
      <c r="R19" s="1308">
        <v>3662</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92225</v>
      </c>
      <c r="K24" s="358">
        <v>0</v>
      </c>
      <c r="L24" s="358">
        <v>0</v>
      </c>
      <c r="M24" s="358">
        <v>0</v>
      </c>
      <c r="N24" s="358">
        <v>92225</v>
      </c>
      <c r="O24" s="358">
        <v>0</v>
      </c>
      <c r="P24" s="358">
        <v>0</v>
      </c>
      <c r="Q24" s="358">
        <v>4373</v>
      </c>
      <c r="R24" s="1309">
        <v>0</v>
      </c>
    </row>
    <row r="25" spans="2:18" ht="12" customHeight="1">
      <c r="B25" s="1306"/>
      <c r="C25" s="33" t="s">
        <v>421</v>
      </c>
      <c r="D25" s="33"/>
      <c r="E25" s="33"/>
      <c r="F25" s="33"/>
      <c r="G25" s="33"/>
      <c r="H25" s="1307" t="s">
        <v>503</v>
      </c>
      <c r="I25" s="358">
        <v>0</v>
      </c>
      <c r="J25" s="358">
        <v>46975</v>
      </c>
      <c r="K25" s="358">
        <v>0</v>
      </c>
      <c r="L25" s="358">
        <v>0</v>
      </c>
      <c r="M25" s="358">
        <v>0</v>
      </c>
      <c r="N25" s="358">
        <v>46975</v>
      </c>
      <c r="O25" s="358">
        <v>0</v>
      </c>
      <c r="P25" s="358">
        <v>0</v>
      </c>
      <c r="Q25" s="358">
        <v>1276</v>
      </c>
      <c r="R25" s="1309">
        <v>0</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60196</v>
      </c>
      <c r="J27" s="359">
        <v>0</v>
      </c>
      <c r="K27" s="359">
        <v>0</v>
      </c>
      <c r="L27" s="359">
        <v>567</v>
      </c>
      <c r="M27" s="359">
        <v>0</v>
      </c>
      <c r="N27" s="359">
        <v>60763</v>
      </c>
      <c r="O27" s="359">
        <v>60196</v>
      </c>
      <c r="P27" s="359">
        <v>0</v>
      </c>
      <c r="Q27" s="359">
        <v>2325</v>
      </c>
      <c r="R27" s="1305">
        <v>6052</v>
      </c>
    </row>
    <row r="28" spans="2:18" ht="12" customHeight="1">
      <c r="B28" s="1311"/>
      <c r="C28" s="33" t="s">
        <v>1602</v>
      </c>
      <c r="D28" s="33"/>
      <c r="E28" s="33"/>
      <c r="F28" s="33"/>
      <c r="G28" s="33"/>
      <c r="H28" s="1312" t="s">
        <v>41</v>
      </c>
      <c r="I28" s="359">
        <v>649</v>
      </c>
      <c r="J28" s="359">
        <v>0</v>
      </c>
      <c r="K28" s="359">
        <v>0</v>
      </c>
      <c r="L28" s="359">
        <v>0</v>
      </c>
      <c r="M28" s="359">
        <v>0</v>
      </c>
      <c r="N28" s="359">
        <v>649</v>
      </c>
      <c r="O28" s="359">
        <v>649</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74028</v>
      </c>
      <c r="J30" s="358">
        <v>235771</v>
      </c>
      <c r="K30" s="358">
        <v>0</v>
      </c>
      <c r="L30" s="1315">
        <v>672294</v>
      </c>
      <c r="M30" s="358">
        <v>83439</v>
      </c>
      <c r="N30" s="358">
        <v>1065532</v>
      </c>
      <c r="O30" s="358">
        <v>68223</v>
      </c>
      <c r="P30" s="358">
        <v>-6994</v>
      </c>
      <c r="Q30" s="358">
        <v>30302</v>
      </c>
      <c r="R30" s="1308">
        <v>15790</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67290</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64023</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68223</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0</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244606</v>
      </c>
      <c r="M14" s="1367">
        <v>5289</v>
      </c>
      <c r="N14" s="1368">
        <v>247686</v>
      </c>
      <c r="O14" s="1369">
        <v>0</v>
      </c>
      <c r="P14" s="1369">
        <v>86290</v>
      </c>
      <c r="Q14" s="1369">
        <v>161396</v>
      </c>
      <c r="R14" s="1369">
        <v>120660</v>
      </c>
      <c r="S14" s="1369">
        <v>0</v>
      </c>
      <c r="T14" s="1369">
        <v>123498</v>
      </c>
      <c r="U14" s="1369">
        <v>158558</v>
      </c>
      <c r="V14" s="1369">
        <v>184413</v>
      </c>
      <c r="W14" s="1369">
        <v>0</v>
      </c>
      <c r="X14" s="1369">
        <v>56204</v>
      </c>
      <c r="Y14" s="1369">
        <v>128209</v>
      </c>
      <c r="Z14" s="1370">
        <f t="shared" ref="Z14:Z20" si="0">IF(ISERROR(ROUND(Y14/U14,3)*100),"",ROUND(Y14/U14,3)*100)</f>
        <v>80.900000000000006</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244606</v>
      </c>
      <c r="M17" s="1380">
        <v>5289</v>
      </c>
      <c r="N17" s="1381">
        <v>247686</v>
      </c>
      <c r="O17" s="1381">
        <v>0</v>
      </c>
      <c r="P17" s="1381">
        <v>86290</v>
      </c>
      <c r="Q17" s="1378">
        <v>161396</v>
      </c>
      <c r="R17" s="1378">
        <v>120660</v>
      </c>
      <c r="S17" s="1378">
        <v>0</v>
      </c>
      <c r="T17" s="1378">
        <v>123498</v>
      </c>
      <c r="U17" s="1378">
        <v>158558</v>
      </c>
      <c r="V17" s="1378">
        <v>184413</v>
      </c>
      <c r="W17" s="1378">
        <v>0</v>
      </c>
      <c r="X17" s="1378">
        <v>56204</v>
      </c>
      <c r="Y17" s="1378">
        <v>128209</v>
      </c>
      <c r="Z17" s="1370">
        <f t="shared" si="0"/>
        <v>80.900000000000006</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0</v>
      </c>
      <c r="O18" s="1383">
        <v>0</v>
      </c>
      <c r="P18" s="1383">
        <v>0</v>
      </c>
      <c r="Q18" s="1383">
        <v>0</v>
      </c>
      <c r="R18" s="1383">
        <v>0</v>
      </c>
      <c r="S18" s="1383">
        <v>0</v>
      </c>
      <c r="T18" s="1383">
        <v>0</v>
      </c>
      <c r="U18" s="1383">
        <v>0</v>
      </c>
      <c r="V18" s="1383">
        <v>0</v>
      </c>
      <c r="W18" s="1383">
        <v>0</v>
      </c>
      <c r="X18" s="1383">
        <v>0</v>
      </c>
      <c r="Y18" s="1383">
        <v>0</v>
      </c>
      <c r="Z18" s="1370" t="str">
        <f t="shared" si="0"/>
        <v/>
      </c>
      <c r="AB18" s="1371"/>
    </row>
    <row r="19" spans="1:29" ht="12" customHeight="1">
      <c r="A19" s="1332"/>
      <c r="B19" s="3606" t="s">
        <v>1631</v>
      </c>
      <c r="C19" s="3607"/>
      <c r="D19" s="3607"/>
      <c r="E19" s="3607"/>
      <c r="F19" s="3607"/>
      <c r="G19" s="3607"/>
      <c r="H19" s="3607"/>
      <c r="I19" s="3607"/>
      <c r="J19" s="3607"/>
      <c r="K19" s="1365" t="s">
        <v>187</v>
      </c>
      <c r="L19" s="1384">
        <v>244606</v>
      </c>
      <c r="M19" s="1385">
        <v>5289</v>
      </c>
      <c r="N19" s="1378">
        <v>247686</v>
      </c>
      <c r="O19" s="1378">
        <v>0</v>
      </c>
      <c r="P19" s="1378">
        <v>86290</v>
      </c>
      <c r="Q19" s="1378">
        <v>161396</v>
      </c>
      <c r="R19" s="1378">
        <v>120660</v>
      </c>
      <c r="S19" s="1378">
        <v>0</v>
      </c>
      <c r="T19" s="1378">
        <v>123498</v>
      </c>
      <c r="U19" s="1378">
        <v>158558</v>
      </c>
      <c r="V19" s="1378">
        <v>184413</v>
      </c>
      <c r="W19" s="1378">
        <v>0</v>
      </c>
      <c r="X19" s="1378">
        <v>56204</v>
      </c>
      <c r="Y19" s="1378">
        <v>128209</v>
      </c>
      <c r="Z19" s="1370">
        <f t="shared" si="0"/>
        <v>80.900000000000006</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317186</v>
      </c>
      <c r="M22" s="1367">
        <v>10936</v>
      </c>
      <c r="N22" s="1369">
        <v>276488</v>
      </c>
      <c r="O22" s="1369">
        <v>0</v>
      </c>
      <c r="P22" s="1369">
        <v>69122</v>
      </c>
      <c r="Q22" s="1369">
        <v>207366</v>
      </c>
      <c r="R22" s="1369">
        <v>160348</v>
      </c>
      <c r="S22" s="1369">
        <v>0</v>
      </c>
      <c r="T22" s="1369">
        <v>160526</v>
      </c>
      <c r="U22" s="1369">
        <v>207188</v>
      </c>
      <c r="V22" s="1369">
        <v>173385</v>
      </c>
      <c r="W22" s="1369">
        <v>0</v>
      </c>
      <c r="X22" s="1369">
        <v>43091</v>
      </c>
      <c r="Y22" s="1369">
        <v>130294</v>
      </c>
      <c r="Z22" s="1370">
        <f t="shared" ref="Z22:Z44" si="1">IF(ISERROR(ROUND(Y22/U22,3)*100),"",ROUND(Y22/U22,3)*100)</f>
        <v>62.9</v>
      </c>
    </row>
    <row r="23" spans="1:29" ht="12" customHeight="1">
      <c r="A23" s="1332"/>
      <c r="B23" s="1361"/>
      <c r="C23" s="1390"/>
      <c r="D23" s="1362"/>
      <c r="E23" s="1362"/>
      <c r="F23" s="1362"/>
      <c r="G23" s="3604" t="s">
        <v>1636</v>
      </c>
      <c r="H23" s="3604"/>
      <c r="I23" s="3604"/>
      <c r="J23" s="3604"/>
      <c r="K23" s="1365" t="s">
        <v>361</v>
      </c>
      <c r="L23" s="1373">
        <v>268502</v>
      </c>
      <c r="M23" s="1367">
        <v>2977</v>
      </c>
      <c r="N23" s="1369">
        <v>74438</v>
      </c>
      <c r="O23" s="1369">
        <v>0</v>
      </c>
      <c r="P23" s="1369">
        <v>18610</v>
      </c>
      <c r="Q23" s="1369">
        <v>55828</v>
      </c>
      <c r="R23" s="1369">
        <v>30536</v>
      </c>
      <c r="S23" s="1369">
        <v>0</v>
      </c>
      <c r="T23" s="1369">
        <v>33250</v>
      </c>
      <c r="U23" s="1369">
        <v>53114</v>
      </c>
      <c r="V23" s="1369">
        <v>57871</v>
      </c>
      <c r="W23" s="1369">
        <v>0</v>
      </c>
      <c r="X23" s="1369">
        <v>14729</v>
      </c>
      <c r="Y23" s="1369">
        <v>43142</v>
      </c>
      <c r="Z23" s="1370">
        <f t="shared" si="1"/>
        <v>81.2</v>
      </c>
    </row>
    <row r="24" spans="1:29" ht="12" customHeight="1">
      <c r="A24" s="1332"/>
      <c r="B24" s="1361"/>
      <c r="C24" s="1362"/>
      <c r="D24" s="1362"/>
      <c r="E24" s="1362"/>
      <c r="F24" s="1362"/>
      <c r="G24" s="3604" t="s">
        <v>1597</v>
      </c>
      <c r="H24" s="3604"/>
      <c r="I24" s="3604"/>
      <c r="J24" s="3604"/>
      <c r="K24" s="1365" t="s">
        <v>746</v>
      </c>
      <c r="L24" s="1391">
        <v>270743</v>
      </c>
      <c r="M24" s="1376">
        <v>19419</v>
      </c>
      <c r="N24" s="1377">
        <v>158027</v>
      </c>
      <c r="O24" s="1377">
        <v>0</v>
      </c>
      <c r="P24" s="1377">
        <v>43487</v>
      </c>
      <c r="Q24" s="1377">
        <v>114540</v>
      </c>
      <c r="R24" s="1377">
        <v>72633</v>
      </c>
      <c r="S24" s="1377">
        <v>0</v>
      </c>
      <c r="T24" s="1377">
        <v>77013</v>
      </c>
      <c r="U24" s="1377">
        <v>110160</v>
      </c>
      <c r="V24" s="1377">
        <v>162385</v>
      </c>
      <c r="W24" s="1377">
        <v>0</v>
      </c>
      <c r="X24" s="1377">
        <v>41721</v>
      </c>
      <c r="Y24" s="1377">
        <v>120664</v>
      </c>
      <c r="Z24" s="1370">
        <f t="shared" si="1"/>
        <v>109.5</v>
      </c>
    </row>
    <row r="25" spans="1:29" ht="12" customHeight="1">
      <c r="A25" s="1332"/>
      <c r="B25" s="1361"/>
      <c r="C25" s="3609" t="s">
        <v>1637</v>
      </c>
      <c r="D25" s="3608"/>
      <c r="E25" s="3608"/>
      <c r="F25" s="3608"/>
      <c r="G25" s="3608"/>
      <c r="H25" s="3608"/>
      <c r="I25" s="3608"/>
      <c r="J25" s="3608"/>
      <c r="K25" s="1365" t="s">
        <v>362</v>
      </c>
      <c r="L25" s="1379">
        <v>317749</v>
      </c>
      <c r="M25" s="1380">
        <v>29119</v>
      </c>
      <c r="N25" s="1381">
        <v>508953</v>
      </c>
      <c r="O25" s="1381">
        <v>0</v>
      </c>
      <c r="P25" s="1381">
        <v>131219</v>
      </c>
      <c r="Q25" s="1381">
        <v>377734</v>
      </c>
      <c r="R25" s="1381">
        <v>263517</v>
      </c>
      <c r="S25" s="1381">
        <v>0</v>
      </c>
      <c r="T25" s="1381">
        <v>270789</v>
      </c>
      <c r="U25" s="1381">
        <v>370462</v>
      </c>
      <c r="V25" s="1381">
        <v>393641</v>
      </c>
      <c r="W25" s="1381">
        <v>0</v>
      </c>
      <c r="X25" s="1381">
        <v>99541</v>
      </c>
      <c r="Y25" s="1381">
        <v>294100</v>
      </c>
      <c r="Z25" s="1370">
        <f t="shared" si="1"/>
        <v>79.400000000000006</v>
      </c>
    </row>
    <row r="26" spans="1:29" ht="12" customHeight="1">
      <c r="A26" s="1332"/>
      <c r="B26" s="1361"/>
      <c r="C26" s="3609" t="s">
        <v>1638</v>
      </c>
      <c r="D26" s="3609"/>
      <c r="E26" s="3609"/>
      <c r="F26" s="3609"/>
      <c r="G26" s="3604" t="s">
        <v>1635</v>
      </c>
      <c r="H26" s="3604"/>
      <c r="I26" s="3604"/>
      <c r="J26" s="3604"/>
      <c r="K26" s="1365" t="s">
        <v>503</v>
      </c>
      <c r="L26" s="1366">
        <v>19841</v>
      </c>
      <c r="M26" s="1367">
        <v>29</v>
      </c>
      <c r="N26" s="1369">
        <v>3382</v>
      </c>
      <c r="O26" s="1369">
        <v>0</v>
      </c>
      <c r="P26" s="1369">
        <v>846</v>
      </c>
      <c r="Q26" s="1369">
        <v>2536</v>
      </c>
      <c r="R26" s="1369">
        <v>408</v>
      </c>
      <c r="S26" s="1369">
        <v>0</v>
      </c>
      <c r="T26" s="1369">
        <v>1209</v>
      </c>
      <c r="U26" s="1369">
        <v>1735</v>
      </c>
      <c r="V26" s="1369">
        <v>194</v>
      </c>
      <c r="W26" s="1369">
        <v>0</v>
      </c>
      <c r="X26" s="1369">
        <v>45</v>
      </c>
      <c r="Y26" s="1369">
        <v>149</v>
      </c>
      <c r="Z26" s="1370">
        <f t="shared" si="1"/>
        <v>8.6</v>
      </c>
    </row>
    <row r="27" spans="1:29" ht="12" customHeight="1">
      <c r="A27" s="1332"/>
      <c r="B27" s="1361"/>
      <c r="C27" s="1390"/>
      <c r="D27" s="1362"/>
      <c r="E27" s="1362"/>
      <c r="F27" s="1362"/>
      <c r="G27" s="3604" t="s">
        <v>1636</v>
      </c>
      <c r="H27" s="3604"/>
      <c r="I27" s="3604"/>
      <c r="J27" s="3604"/>
      <c r="K27" s="1365" t="s">
        <v>356</v>
      </c>
      <c r="L27" s="1373">
        <v>17602</v>
      </c>
      <c r="M27" s="1367">
        <v>33</v>
      </c>
      <c r="N27" s="1369">
        <v>5434</v>
      </c>
      <c r="O27" s="1369">
        <v>0</v>
      </c>
      <c r="P27" s="1369">
        <v>1359</v>
      </c>
      <c r="Q27" s="1369">
        <v>4075</v>
      </c>
      <c r="R27" s="1369">
        <v>591</v>
      </c>
      <c r="S27" s="1369">
        <v>0</v>
      </c>
      <c r="T27" s="1369">
        <v>1869</v>
      </c>
      <c r="U27" s="1369">
        <v>2797</v>
      </c>
      <c r="V27" s="1369">
        <v>-288</v>
      </c>
      <c r="W27" s="1369">
        <v>0</v>
      </c>
      <c r="X27" s="1369">
        <v>-255</v>
      </c>
      <c r="Y27" s="1369">
        <v>-33</v>
      </c>
      <c r="Z27" s="1370">
        <f t="shared" si="1"/>
        <v>-1.2</v>
      </c>
    </row>
    <row r="28" spans="1:29" ht="12" customHeight="1">
      <c r="A28" s="1332"/>
      <c r="B28" s="1361"/>
      <c r="C28" s="1390"/>
      <c r="D28" s="1362"/>
      <c r="E28" s="1362"/>
      <c r="F28" s="1362"/>
      <c r="G28" s="3604" t="s">
        <v>1597</v>
      </c>
      <c r="H28" s="3604"/>
      <c r="I28" s="3604"/>
      <c r="J28" s="3604"/>
      <c r="K28" s="1365" t="s">
        <v>504</v>
      </c>
      <c r="L28" s="1391">
        <v>12670</v>
      </c>
      <c r="M28" s="1376">
        <v>60</v>
      </c>
      <c r="N28" s="1377">
        <v>3025</v>
      </c>
      <c r="O28" s="1377">
        <v>0</v>
      </c>
      <c r="P28" s="1377">
        <v>756</v>
      </c>
      <c r="Q28" s="1377">
        <v>2269</v>
      </c>
      <c r="R28" s="1377">
        <v>374</v>
      </c>
      <c r="S28" s="1377">
        <v>0</v>
      </c>
      <c r="T28" s="1377">
        <v>1096</v>
      </c>
      <c r="U28" s="1377">
        <v>1547</v>
      </c>
      <c r="V28" s="1377">
        <v>466</v>
      </c>
      <c r="W28" s="1377">
        <v>0</v>
      </c>
      <c r="X28" s="1377">
        <v>116</v>
      </c>
      <c r="Y28" s="1377">
        <v>350</v>
      </c>
      <c r="Z28" s="1370">
        <f t="shared" si="1"/>
        <v>22.6</v>
      </c>
    </row>
    <row r="29" spans="1:29" ht="12" customHeight="1">
      <c r="A29" s="1332"/>
      <c r="B29" s="1361"/>
      <c r="C29" s="3609" t="s">
        <v>1639</v>
      </c>
      <c r="D29" s="3609"/>
      <c r="E29" s="3609"/>
      <c r="F29" s="3609"/>
      <c r="G29" s="3609"/>
      <c r="H29" s="3609"/>
      <c r="I29" s="3609"/>
      <c r="J29" s="3609"/>
      <c r="K29" s="1365" t="s">
        <v>502</v>
      </c>
      <c r="L29" s="1379">
        <v>19841</v>
      </c>
      <c r="M29" s="1380">
        <v>97</v>
      </c>
      <c r="N29" s="1381">
        <v>11841</v>
      </c>
      <c r="O29" s="1381">
        <v>0</v>
      </c>
      <c r="P29" s="1381">
        <v>2961</v>
      </c>
      <c r="Q29" s="1381">
        <v>8880</v>
      </c>
      <c r="R29" s="1381">
        <v>1373</v>
      </c>
      <c r="S29" s="1381">
        <v>0</v>
      </c>
      <c r="T29" s="1381">
        <v>4174</v>
      </c>
      <c r="U29" s="1381">
        <v>6079</v>
      </c>
      <c r="V29" s="1381">
        <v>372</v>
      </c>
      <c r="W29" s="1381">
        <v>0</v>
      </c>
      <c r="X29" s="1381">
        <v>-94</v>
      </c>
      <c r="Y29" s="1381">
        <v>466</v>
      </c>
      <c r="Z29" s="1370">
        <f t="shared" si="1"/>
        <v>7.7</v>
      </c>
    </row>
    <row r="30" spans="1:29" ht="12" customHeight="1">
      <c r="A30" s="1332"/>
      <c r="B30" s="1361"/>
      <c r="C30" s="3609" t="s">
        <v>1640</v>
      </c>
      <c r="D30" s="3609"/>
      <c r="E30" s="3609"/>
      <c r="F30" s="3609"/>
      <c r="G30" s="3604" t="s">
        <v>1635</v>
      </c>
      <c r="H30" s="3604"/>
      <c r="I30" s="3604"/>
      <c r="J30" s="3604"/>
      <c r="K30" s="1365" t="s">
        <v>359</v>
      </c>
      <c r="L30" s="1366"/>
      <c r="M30" s="1367"/>
      <c r="N30" s="1369">
        <v>2962</v>
      </c>
      <c r="O30" s="1369">
        <v>0</v>
      </c>
      <c r="P30" s="1369">
        <v>740</v>
      </c>
      <c r="Q30" s="1369">
        <v>2222</v>
      </c>
      <c r="R30" s="1369">
        <v>1584</v>
      </c>
      <c r="S30" s="1369">
        <v>0</v>
      </c>
      <c r="T30" s="1369">
        <v>2023</v>
      </c>
      <c r="U30" s="1369">
        <v>1783</v>
      </c>
      <c r="V30" s="1369">
        <v>2238</v>
      </c>
      <c r="W30" s="1369">
        <v>0</v>
      </c>
      <c r="X30" s="1369">
        <v>561</v>
      </c>
      <c r="Y30" s="1369">
        <v>1677</v>
      </c>
      <c r="Z30" s="1370">
        <f t="shared" si="1"/>
        <v>94.1</v>
      </c>
    </row>
    <row r="31" spans="1:29" ht="12" customHeight="1">
      <c r="A31" s="1332"/>
      <c r="B31" s="1361"/>
      <c r="C31" s="1390"/>
      <c r="D31" s="1390"/>
      <c r="E31" s="1390"/>
      <c r="F31" s="1390"/>
      <c r="G31" s="3604" t="s">
        <v>1636</v>
      </c>
      <c r="H31" s="3604"/>
      <c r="I31" s="3604"/>
      <c r="J31" s="3604"/>
      <c r="K31" s="1365" t="s">
        <v>827</v>
      </c>
      <c r="L31" s="1373"/>
      <c r="M31" s="1367"/>
      <c r="N31" s="1369">
        <v>516</v>
      </c>
      <c r="O31" s="1369">
        <v>0</v>
      </c>
      <c r="P31" s="1369">
        <v>129</v>
      </c>
      <c r="Q31" s="1369">
        <v>387</v>
      </c>
      <c r="R31" s="1369">
        <v>340</v>
      </c>
      <c r="S31" s="1369">
        <v>0</v>
      </c>
      <c r="T31" s="1369">
        <v>379</v>
      </c>
      <c r="U31" s="1369">
        <v>348</v>
      </c>
      <c r="V31" s="1369">
        <v>83</v>
      </c>
      <c r="W31" s="1369">
        <v>0</v>
      </c>
      <c r="X31" s="1369">
        <v>19</v>
      </c>
      <c r="Y31" s="1369">
        <v>64</v>
      </c>
      <c r="Z31" s="1370">
        <f t="shared" si="1"/>
        <v>18.399999999999999</v>
      </c>
    </row>
    <row r="32" spans="1:29" ht="12" customHeight="1">
      <c r="A32" s="1332"/>
      <c r="B32" s="1361"/>
      <c r="C32" s="1390"/>
      <c r="D32" s="1390"/>
      <c r="E32" s="1390"/>
      <c r="F32" s="1390"/>
      <c r="G32" s="3604" t="s">
        <v>1597</v>
      </c>
      <c r="H32" s="3604"/>
      <c r="I32" s="3604"/>
      <c r="J32" s="3604"/>
      <c r="K32" s="1365" t="s">
        <v>328</v>
      </c>
      <c r="L32" s="1391"/>
      <c r="M32" s="1376"/>
      <c r="N32" s="1377">
        <v>1252</v>
      </c>
      <c r="O32" s="1377">
        <v>0</v>
      </c>
      <c r="P32" s="1377">
        <v>313</v>
      </c>
      <c r="Q32" s="1377">
        <v>939</v>
      </c>
      <c r="R32" s="1377">
        <v>575</v>
      </c>
      <c r="S32" s="1377">
        <v>0</v>
      </c>
      <c r="T32" s="1377">
        <v>822</v>
      </c>
      <c r="U32" s="1377">
        <v>692</v>
      </c>
      <c r="V32" s="1377">
        <v>1233</v>
      </c>
      <c r="W32" s="1377">
        <v>0</v>
      </c>
      <c r="X32" s="1377">
        <v>308</v>
      </c>
      <c r="Y32" s="1377">
        <v>925</v>
      </c>
      <c r="Z32" s="1370">
        <f t="shared" si="1"/>
        <v>133.69999999999999</v>
      </c>
    </row>
    <row r="33" spans="1:26" ht="12" customHeight="1">
      <c r="A33" s="1332"/>
      <c r="B33" s="1361"/>
      <c r="C33" s="3609" t="s">
        <v>1641</v>
      </c>
      <c r="D33" s="3609"/>
      <c r="E33" s="3609"/>
      <c r="F33" s="3609"/>
      <c r="G33" s="3609"/>
      <c r="H33" s="3609"/>
      <c r="I33" s="3609"/>
      <c r="J33" s="3609"/>
      <c r="K33" s="1365" t="s">
        <v>829</v>
      </c>
      <c r="L33" s="1379"/>
      <c r="M33" s="1380"/>
      <c r="N33" s="1381">
        <v>4730</v>
      </c>
      <c r="O33" s="1381">
        <v>0</v>
      </c>
      <c r="P33" s="1381">
        <v>1182</v>
      </c>
      <c r="Q33" s="1381">
        <v>3548</v>
      </c>
      <c r="R33" s="1381">
        <v>2499</v>
      </c>
      <c r="S33" s="1381">
        <v>0</v>
      </c>
      <c r="T33" s="1381">
        <v>3224</v>
      </c>
      <c r="U33" s="1381">
        <v>2823</v>
      </c>
      <c r="V33" s="1381">
        <v>3554</v>
      </c>
      <c r="W33" s="1381">
        <v>0</v>
      </c>
      <c r="X33" s="1381">
        <v>888</v>
      </c>
      <c r="Y33" s="1381">
        <v>2666</v>
      </c>
      <c r="Z33" s="1370">
        <f t="shared" si="1"/>
        <v>94.399999999999991</v>
      </c>
    </row>
    <row r="34" spans="1:26" ht="12" customHeight="1">
      <c r="A34" s="1332"/>
      <c r="B34" s="1361"/>
      <c r="C34" s="3608" t="s">
        <v>1642</v>
      </c>
      <c r="D34" s="3608"/>
      <c r="E34" s="3608"/>
      <c r="F34" s="3608"/>
      <c r="G34" s="3604" t="s">
        <v>1635</v>
      </c>
      <c r="H34" s="3604"/>
      <c r="I34" s="3604"/>
      <c r="J34" s="3604"/>
      <c r="K34" s="1365" t="s">
        <v>195</v>
      </c>
      <c r="L34" s="1366">
        <v>337027</v>
      </c>
      <c r="M34" s="1367">
        <v>10965</v>
      </c>
      <c r="N34" s="1369">
        <v>282832</v>
      </c>
      <c r="O34" s="1369">
        <v>0</v>
      </c>
      <c r="P34" s="1369">
        <v>70708</v>
      </c>
      <c r="Q34" s="1369">
        <v>212124</v>
      </c>
      <c r="R34" s="1369">
        <v>162340</v>
      </c>
      <c r="S34" s="1369">
        <v>0</v>
      </c>
      <c r="T34" s="1369">
        <v>163758</v>
      </c>
      <c r="U34" s="1369">
        <v>210706</v>
      </c>
      <c r="V34" s="1369">
        <v>175817</v>
      </c>
      <c r="W34" s="1369">
        <v>0</v>
      </c>
      <c r="X34" s="1369">
        <v>43697</v>
      </c>
      <c r="Y34" s="1369">
        <v>132120</v>
      </c>
      <c r="Z34" s="1370">
        <f t="shared" si="1"/>
        <v>62.7</v>
      </c>
    </row>
    <row r="35" spans="1:26" ht="12" customHeight="1">
      <c r="A35" s="1332"/>
      <c r="B35" s="1343"/>
      <c r="C35" s="1332"/>
      <c r="D35" s="1332"/>
      <c r="E35" s="1363"/>
      <c r="F35" s="1387"/>
      <c r="G35" s="3604" t="s">
        <v>1636</v>
      </c>
      <c r="H35" s="3604"/>
      <c r="I35" s="3604"/>
      <c r="J35" s="3604"/>
      <c r="K35" s="1365" t="s">
        <v>196</v>
      </c>
      <c r="L35" s="1366">
        <v>286104</v>
      </c>
      <c r="M35" s="1367">
        <v>3010</v>
      </c>
      <c r="N35" s="1369">
        <v>80388</v>
      </c>
      <c r="O35" s="1369">
        <v>0</v>
      </c>
      <c r="P35" s="1369">
        <v>20098</v>
      </c>
      <c r="Q35" s="1369">
        <v>60290</v>
      </c>
      <c r="R35" s="1369">
        <v>31467</v>
      </c>
      <c r="S35" s="1369">
        <v>0</v>
      </c>
      <c r="T35" s="1369">
        <v>35498</v>
      </c>
      <c r="U35" s="1369">
        <v>56259</v>
      </c>
      <c r="V35" s="1369">
        <v>57666</v>
      </c>
      <c r="W35" s="1369">
        <v>0</v>
      </c>
      <c r="X35" s="1369">
        <v>14493</v>
      </c>
      <c r="Y35" s="1369">
        <v>43173</v>
      </c>
      <c r="Z35" s="1370">
        <f t="shared" si="1"/>
        <v>76.7</v>
      </c>
    </row>
    <row r="36" spans="1:26" ht="12" customHeight="1">
      <c r="A36" s="1332"/>
      <c r="B36" s="1343"/>
      <c r="C36" s="1332"/>
      <c r="D36" s="1332"/>
      <c r="E36" s="1363"/>
      <c r="F36" s="1362"/>
      <c r="G36" s="3604" t="s">
        <v>1597</v>
      </c>
      <c r="H36" s="3604"/>
      <c r="I36" s="3604"/>
      <c r="J36" s="3604"/>
      <c r="K36" s="1365" t="s">
        <v>197</v>
      </c>
      <c r="L36" s="1384">
        <v>283413</v>
      </c>
      <c r="M36" s="1385">
        <v>19479</v>
      </c>
      <c r="N36" s="1378">
        <v>162304</v>
      </c>
      <c r="O36" s="1378">
        <v>0</v>
      </c>
      <c r="P36" s="1378">
        <v>44556</v>
      </c>
      <c r="Q36" s="1378">
        <v>117748</v>
      </c>
      <c r="R36" s="1378">
        <v>73582</v>
      </c>
      <c r="S36" s="1378">
        <v>0</v>
      </c>
      <c r="T36" s="1378">
        <v>78931</v>
      </c>
      <c r="U36" s="1378">
        <v>112399</v>
      </c>
      <c r="V36" s="1378">
        <v>164084</v>
      </c>
      <c r="W36" s="1378">
        <v>0</v>
      </c>
      <c r="X36" s="1378">
        <v>42145</v>
      </c>
      <c r="Y36" s="1378">
        <v>121939</v>
      </c>
      <c r="Z36" s="1370">
        <f t="shared" si="1"/>
        <v>108.5</v>
      </c>
    </row>
    <row r="37" spans="1:26" ht="12" customHeight="1">
      <c r="A37" s="1332"/>
      <c r="B37" s="3606" t="s">
        <v>1643</v>
      </c>
      <c r="C37" s="3607"/>
      <c r="D37" s="3607"/>
      <c r="E37" s="3607"/>
      <c r="F37" s="3607"/>
      <c r="G37" s="3607"/>
      <c r="H37" s="3607"/>
      <c r="I37" s="3607"/>
      <c r="J37" s="3607"/>
      <c r="K37" s="1365" t="s">
        <v>363</v>
      </c>
      <c r="L37" s="1379">
        <v>337590</v>
      </c>
      <c r="M37" s="1385">
        <v>29216</v>
      </c>
      <c r="N37" s="1378">
        <v>525524</v>
      </c>
      <c r="O37" s="1378">
        <v>0</v>
      </c>
      <c r="P37" s="1378">
        <v>135362</v>
      </c>
      <c r="Q37" s="1378">
        <v>390162</v>
      </c>
      <c r="R37" s="1378">
        <v>267389</v>
      </c>
      <c r="S37" s="1378">
        <v>0</v>
      </c>
      <c r="T37" s="1378">
        <v>278187</v>
      </c>
      <c r="U37" s="1378">
        <v>379364</v>
      </c>
      <c r="V37" s="1378">
        <v>397567</v>
      </c>
      <c r="W37" s="1378">
        <v>0</v>
      </c>
      <c r="X37" s="1378">
        <v>100335</v>
      </c>
      <c r="Y37" s="1378">
        <v>297232</v>
      </c>
      <c r="Z37" s="1370">
        <f t="shared" si="1"/>
        <v>78.400000000000006</v>
      </c>
    </row>
    <row r="38" spans="1:26" ht="12" customHeight="1">
      <c r="A38" s="1332"/>
      <c r="B38" s="3605" t="s">
        <v>748</v>
      </c>
      <c r="C38" s="3604"/>
      <c r="D38" s="3604"/>
      <c r="E38" s="3604"/>
      <c r="F38" s="3604"/>
      <c r="G38" s="3604"/>
      <c r="H38" s="3604"/>
      <c r="I38" s="3604"/>
      <c r="J38" s="3604"/>
      <c r="K38" s="1365" t="s">
        <v>41</v>
      </c>
      <c r="L38" s="1376">
        <v>0</v>
      </c>
      <c r="M38" s="1376">
        <v>0</v>
      </c>
      <c r="N38" s="1369">
        <v>0</v>
      </c>
      <c r="O38" s="1369">
        <v>0</v>
      </c>
      <c r="P38" s="1369">
        <v>0</v>
      </c>
      <c r="Q38" s="1369">
        <v>0</v>
      </c>
      <c r="R38" s="1369">
        <v>0</v>
      </c>
      <c r="S38" s="1369">
        <v>0</v>
      </c>
      <c r="T38" s="1369">
        <v>0</v>
      </c>
      <c r="U38" s="1369">
        <v>0</v>
      </c>
      <c r="V38" s="1369">
        <v>0</v>
      </c>
      <c r="W38" s="1369">
        <v>0</v>
      </c>
      <c r="X38" s="1369">
        <v>0</v>
      </c>
      <c r="Y38" s="1369">
        <v>0</v>
      </c>
      <c r="Z38" s="1370" t="str">
        <f t="shared" si="1"/>
        <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0</v>
      </c>
      <c r="O42" s="1369">
        <v>0</v>
      </c>
      <c r="P42" s="1369">
        <v>0</v>
      </c>
      <c r="Q42" s="1369">
        <v>0</v>
      </c>
      <c r="R42" s="1369">
        <v>0</v>
      </c>
      <c r="S42" s="1369">
        <v>0</v>
      </c>
      <c r="T42" s="1369">
        <v>0</v>
      </c>
      <c r="U42" s="1369">
        <v>0</v>
      </c>
      <c r="V42" s="1369">
        <v>0</v>
      </c>
      <c r="W42" s="1369">
        <v>0</v>
      </c>
      <c r="X42" s="1369">
        <v>0</v>
      </c>
      <c r="Y42" s="1369">
        <v>0</v>
      </c>
      <c r="Z42" s="1370" t="str">
        <f t="shared" si="1"/>
        <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0</v>
      </c>
      <c r="Q44" s="1369">
        <v>0</v>
      </c>
      <c r="R44" s="1369">
        <v>0</v>
      </c>
      <c r="S44" s="1369">
        <v>0</v>
      </c>
      <c r="T44" s="1369">
        <v>0</v>
      </c>
      <c r="U44" s="1369">
        <v>0</v>
      </c>
      <c r="V44" s="1369">
        <v>0</v>
      </c>
      <c r="W44" s="1369">
        <v>0</v>
      </c>
      <c r="X44" s="1369">
        <v>0</v>
      </c>
      <c r="Y44" s="1369">
        <v>0</v>
      </c>
      <c r="Z44" s="1370" t="str">
        <f t="shared" si="1"/>
        <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0</v>
      </c>
      <c r="O46" s="1369">
        <v>0</v>
      </c>
      <c r="P46" s="1369">
        <v>0</v>
      </c>
      <c r="Q46" s="1369">
        <v>0</v>
      </c>
      <c r="R46" s="1369">
        <v>0</v>
      </c>
      <c r="S46" s="1369">
        <v>0</v>
      </c>
      <c r="T46" s="1369">
        <v>0</v>
      </c>
      <c r="U46" s="1369">
        <v>0</v>
      </c>
      <c r="V46" s="1369">
        <v>0</v>
      </c>
      <c r="W46" s="1369">
        <v>0</v>
      </c>
      <c r="X46" s="1369">
        <v>0</v>
      </c>
      <c r="Y46" s="1369">
        <v>0</v>
      </c>
      <c r="Z46" s="1370" t="str">
        <f t="shared" ref="Z46:Z57" si="2">IF(ISERROR(ROUND(Y46/U46,3)*100),"",ROUND(Y46/U46,3)*100)</f>
        <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0</v>
      </c>
      <c r="O51" s="1369">
        <v>0</v>
      </c>
      <c r="P51" s="1369">
        <v>0</v>
      </c>
      <c r="Q51" s="1369">
        <v>0</v>
      </c>
      <c r="R51" s="1369">
        <v>0</v>
      </c>
      <c r="S51" s="1369">
        <v>0</v>
      </c>
      <c r="T51" s="1369">
        <v>0</v>
      </c>
      <c r="U51" s="1369">
        <v>0</v>
      </c>
      <c r="V51" s="1369">
        <v>0</v>
      </c>
      <c r="W51" s="1369">
        <v>0</v>
      </c>
      <c r="X51" s="1369">
        <v>0</v>
      </c>
      <c r="Y51" s="1369">
        <v>0</v>
      </c>
      <c r="Z51" s="1370" t="str">
        <f t="shared" si="2"/>
        <v/>
      </c>
    </row>
    <row r="52" spans="1:26" ht="12" customHeight="1">
      <c r="A52" s="1332"/>
      <c r="B52" s="1386"/>
      <c r="C52" s="3604" t="s">
        <v>765</v>
      </c>
      <c r="D52" s="3604"/>
      <c r="E52" s="3604"/>
      <c r="F52" s="3604"/>
      <c r="G52" s="3604"/>
      <c r="H52" s="3604"/>
      <c r="I52" s="3604"/>
      <c r="J52" s="3604"/>
      <c r="K52" s="1365" t="s">
        <v>413</v>
      </c>
      <c r="L52" s="1373">
        <v>0</v>
      </c>
      <c r="M52" s="1367">
        <v>0</v>
      </c>
      <c r="N52" s="1369">
        <v>0</v>
      </c>
      <c r="O52" s="1369">
        <v>0</v>
      </c>
      <c r="P52" s="1369">
        <v>0</v>
      </c>
      <c r="Q52" s="1369">
        <v>0</v>
      </c>
      <c r="R52" s="1369">
        <v>0</v>
      </c>
      <c r="S52" s="1369">
        <v>0</v>
      </c>
      <c r="T52" s="1369">
        <v>0</v>
      </c>
      <c r="U52" s="1369">
        <v>0</v>
      </c>
      <c r="V52" s="1369">
        <v>0</v>
      </c>
      <c r="W52" s="1369">
        <v>0</v>
      </c>
      <c r="X52" s="1369">
        <v>0</v>
      </c>
      <c r="Y52" s="1369">
        <v>0</v>
      </c>
      <c r="Z52" s="1370" t="str">
        <f t="shared" si="2"/>
        <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0</v>
      </c>
      <c r="O54" s="1377">
        <v>0</v>
      </c>
      <c r="P54" s="1377">
        <v>0</v>
      </c>
      <c r="Q54" s="1377">
        <v>0</v>
      </c>
      <c r="R54" s="1377">
        <v>0</v>
      </c>
      <c r="S54" s="1377">
        <v>0</v>
      </c>
      <c r="T54" s="1377">
        <v>0</v>
      </c>
      <c r="U54" s="1377">
        <v>0</v>
      </c>
      <c r="V54" s="1377">
        <v>0</v>
      </c>
      <c r="W54" s="1377">
        <v>0</v>
      </c>
      <c r="X54" s="1377">
        <v>0</v>
      </c>
      <c r="Y54" s="1377">
        <v>0</v>
      </c>
      <c r="Z54" s="1370" t="str">
        <f t="shared" si="2"/>
        <v/>
      </c>
    </row>
    <row r="55" spans="1:26" ht="12" customHeight="1">
      <c r="A55" s="1332"/>
      <c r="B55" s="3605" t="s">
        <v>1649</v>
      </c>
      <c r="C55" s="3604"/>
      <c r="D55" s="3604"/>
      <c r="E55" s="3604"/>
      <c r="F55" s="3604"/>
      <c r="G55" s="3604"/>
      <c r="H55" s="3604"/>
      <c r="I55" s="3604"/>
      <c r="J55" s="3604"/>
      <c r="K55" s="1365" t="s">
        <v>257</v>
      </c>
      <c r="L55" s="1379">
        <v>0</v>
      </c>
      <c r="M55" s="1380">
        <v>0</v>
      </c>
      <c r="N55" s="1381">
        <v>0</v>
      </c>
      <c r="O55" s="1381">
        <v>0</v>
      </c>
      <c r="P55" s="1381">
        <v>0</v>
      </c>
      <c r="Q55" s="1381">
        <v>0</v>
      </c>
      <c r="R55" s="1381">
        <v>0</v>
      </c>
      <c r="S55" s="1381">
        <v>0</v>
      </c>
      <c r="T55" s="1381">
        <v>0</v>
      </c>
      <c r="U55" s="1381">
        <v>0</v>
      </c>
      <c r="V55" s="1381">
        <v>0</v>
      </c>
      <c r="W55" s="1381">
        <v>0</v>
      </c>
      <c r="X55" s="1381">
        <v>0</v>
      </c>
      <c r="Y55" s="1381">
        <v>0</v>
      </c>
      <c r="Z55" s="1370" t="str">
        <f t="shared" si="2"/>
        <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0</v>
      </c>
      <c r="M64" s="1385">
        <v>0</v>
      </c>
      <c r="N64" s="1378">
        <v>0</v>
      </c>
      <c r="O64" s="1378">
        <v>0</v>
      </c>
      <c r="P64" s="1378">
        <v>0</v>
      </c>
      <c r="Q64" s="1378">
        <v>0</v>
      </c>
      <c r="R64" s="1378">
        <v>0</v>
      </c>
      <c r="S64" s="1378">
        <v>0</v>
      </c>
      <c r="T64" s="1378">
        <v>0</v>
      </c>
      <c r="U64" s="1378">
        <v>0</v>
      </c>
      <c r="V64" s="1378">
        <v>0</v>
      </c>
      <c r="W64" s="1378">
        <v>0</v>
      </c>
      <c r="X64" s="1378">
        <v>0</v>
      </c>
      <c r="Y64" s="1378">
        <v>0</v>
      </c>
      <c r="Z64" s="1370" t="str">
        <f t="shared" si="3"/>
        <v/>
      </c>
    </row>
    <row r="65" spans="1:26" ht="12" customHeight="1">
      <c r="A65" s="1332"/>
      <c r="B65" s="3630" t="s">
        <v>1656</v>
      </c>
      <c r="C65" s="3631"/>
      <c r="D65" s="3631"/>
      <c r="E65" s="3631"/>
      <c r="F65" s="3631"/>
      <c r="G65" s="3631"/>
      <c r="H65" s="3631"/>
      <c r="I65" s="3631"/>
      <c r="J65" s="3631"/>
      <c r="K65" s="1397" t="s">
        <v>190</v>
      </c>
      <c r="L65" s="1398">
        <v>582196</v>
      </c>
      <c r="M65" s="1398">
        <v>34505</v>
      </c>
      <c r="N65" s="1399">
        <v>773210</v>
      </c>
      <c r="O65" s="1399">
        <v>0</v>
      </c>
      <c r="P65" s="1399">
        <v>221652</v>
      </c>
      <c r="Q65" s="1399">
        <v>551558</v>
      </c>
      <c r="R65" s="1399">
        <v>388049</v>
      </c>
      <c r="S65" s="1399">
        <v>0</v>
      </c>
      <c r="T65" s="1399">
        <v>401685</v>
      </c>
      <c r="U65" s="1399">
        <v>537922</v>
      </c>
      <c r="V65" s="1399">
        <v>581980</v>
      </c>
      <c r="W65" s="1399">
        <v>0</v>
      </c>
      <c r="X65" s="1399">
        <v>156539</v>
      </c>
      <c r="Y65" s="1399">
        <v>425441</v>
      </c>
      <c r="Z65" s="1400">
        <f t="shared" si="3"/>
        <v>79.100000000000009</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184874</v>
      </c>
      <c r="N13" s="1405">
        <v>0</v>
      </c>
      <c r="O13" s="1405">
        <v>56364</v>
      </c>
      <c r="P13" s="1405">
        <v>128510</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184874</v>
      </c>
      <c r="N16" s="1410">
        <v>0</v>
      </c>
      <c r="O16" s="1410">
        <v>56364</v>
      </c>
      <c r="P16" s="1410">
        <v>128510</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0</v>
      </c>
      <c r="N17" s="1410">
        <v>0</v>
      </c>
      <c r="O17" s="1410">
        <v>0</v>
      </c>
      <c r="P17" s="1410">
        <v>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184874</v>
      </c>
      <c r="N18" s="1405">
        <v>0</v>
      </c>
      <c r="O18" s="1405">
        <v>56364</v>
      </c>
      <c r="P18" s="1405">
        <v>128510</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172857</v>
      </c>
      <c r="N21" s="1405">
        <v>0</v>
      </c>
      <c r="O21" s="1405">
        <v>43227</v>
      </c>
      <c r="P21" s="1405">
        <v>129630</v>
      </c>
      <c r="Q21" s="1406" t="str">
        <f t="shared" si="0"/>
        <v/>
      </c>
    </row>
    <row r="22" spans="1:19" ht="12" customHeight="1">
      <c r="A22" s="1332"/>
      <c r="B22" s="1361"/>
      <c r="C22" s="1390"/>
      <c r="D22" s="1362"/>
      <c r="E22" s="1362"/>
      <c r="F22" s="1362"/>
      <c r="G22" s="3637" t="s">
        <v>1636</v>
      </c>
      <c r="H22" s="3637"/>
      <c r="I22" s="3637"/>
      <c r="J22" s="3637"/>
      <c r="K22" s="1408" t="s">
        <v>361</v>
      </c>
      <c r="L22" s="1409"/>
      <c r="M22" s="1410">
        <v>60060</v>
      </c>
      <c r="N22" s="1410">
        <v>0</v>
      </c>
      <c r="O22" s="1410">
        <v>15441</v>
      </c>
      <c r="P22" s="1410">
        <v>44619</v>
      </c>
      <c r="Q22" s="1411" t="str">
        <f t="shared" si="0"/>
        <v/>
      </c>
    </row>
    <row r="23" spans="1:19" ht="12" customHeight="1">
      <c r="A23" s="1332"/>
      <c r="B23" s="1361"/>
      <c r="C23" s="1362"/>
      <c r="D23" s="1362"/>
      <c r="E23" s="1362"/>
      <c r="F23" s="1362"/>
      <c r="G23" s="3637" t="s">
        <v>1597</v>
      </c>
      <c r="H23" s="3637"/>
      <c r="I23" s="3637"/>
      <c r="J23" s="3637"/>
      <c r="K23" s="1408" t="s">
        <v>746</v>
      </c>
      <c r="L23" s="1409"/>
      <c r="M23" s="1410">
        <v>162298</v>
      </c>
      <c r="N23" s="1410">
        <v>0</v>
      </c>
      <c r="O23" s="1410">
        <v>41718</v>
      </c>
      <c r="P23" s="1410">
        <v>120580</v>
      </c>
      <c r="Q23" s="1411" t="str">
        <f t="shared" si="0"/>
        <v/>
      </c>
    </row>
    <row r="24" spans="1:19" ht="12" customHeight="1">
      <c r="A24" s="1332"/>
      <c r="B24" s="1361"/>
      <c r="C24" s="3640" t="s">
        <v>1637</v>
      </c>
      <c r="D24" s="3638"/>
      <c r="E24" s="3638"/>
      <c r="F24" s="3638"/>
      <c r="G24" s="3638"/>
      <c r="H24" s="3638"/>
      <c r="I24" s="3638"/>
      <c r="J24" s="3638"/>
      <c r="K24" s="1404" t="s">
        <v>362</v>
      </c>
      <c r="L24" s="1412"/>
      <c r="M24" s="1405">
        <v>395215</v>
      </c>
      <c r="N24" s="1405">
        <v>0</v>
      </c>
      <c r="O24" s="1405">
        <v>100386</v>
      </c>
      <c r="P24" s="1405">
        <v>294829</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237</v>
      </c>
      <c r="N25" s="1410">
        <v>0</v>
      </c>
      <c r="O25" s="1410">
        <v>60</v>
      </c>
      <c r="P25" s="1410">
        <v>177</v>
      </c>
      <c r="Q25" s="1411" t="str">
        <f t="shared" si="0"/>
        <v/>
      </c>
    </row>
    <row r="26" spans="1:19" ht="12" customHeight="1">
      <c r="A26" s="1332"/>
      <c r="B26" s="1361"/>
      <c r="C26" s="1390"/>
      <c r="D26" s="1362"/>
      <c r="E26" s="1362"/>
      <c r="F26" s="1362"/>
      <c r="G26" s="3637" t="s">
        <v>1636</v>
      </c>
      <c r="H26" s="3637"/>
      <c r="I26" s="3637"/>
      <c r="J26" s="3637"/>
      <c r="K26" s="1408" t="s">
        <v>356</v>
      </c>
      <c r="L26" s="1409"/>
      <c r="M26" s="1410">
        <v>-310</v>
      </c>
      <c r="N26" s="1410">
        <v>0</v>
      </c>
      <c r="O26" s="1410">
        <v>-316</v>
      </c>
      <c r="P26" s="1410">
        <v>6</v>
      </c>
      <c r="Q26" s="1411" t="str">
        <f t="shared" si="0"/>
        <v/>
      </c>
    </row>
    <row r="27" spans="1:19" ht="12" customHeight="1">
      <c r="A27" s="1332"/>
      <c r="B27" s="1361"/>
      <c r="C27" s="1390"/>
      <c r="D27" s="1362"/>
      <c r="E27" s="1362"/>
      <c r="F27" s="1362"/>
      <c r="G27" s="3637" t="s">
        <v>1597</v>
      </c>
      <c r="H27" s="3637"/>
      <c r="I27" s="3637"/>
      <c r="J27" s="3637"/>
      <c r="K27" s="1408" t="s">
        <v>504</v>
      </c>
      <c r="L27" s="1409"/>
      <c r="M27" s="1410">
        <v>467</v>
      </c>
      <c r="N27" s="1410">
        <v>0</v>
      </c>
      <c r="O27" s="1410">
        <v>117</v>
      </c>
      <c r="P27" s="1410">
        <v>350</v>
      </c>
      <c r="Q27" s="1411" t="str">
        <f t="shared" si="0"/>
        <v/>
      </c>
    </row>
    <row r="28" spans="1:19" ht="12" customHeight="1">
      <c r="A28" s="1332"/>
      <c r="B28" s="1361"/>
      <c r="C28" s="3640" t="s">
        <v>1639</v>
      </c>
      <c r="D28" s="3640"/>
      <c r="E28" s="3640"/>
      <c r="F28" s="3640"/>
      <c r="G28" s="3640"/>
      <c r="H28" s="3640"/>
      <c r="I28" s="3640"/>
      <c r="J28" s="3640"/>
      <c r="K28" s="1404" t="s">
        <v>502</v>
      </c>
      <c r="L28" s="1412"/>
      <c r="M28" s="1405">
        <v>394</v>
      </c>
      <c r="N28" s="1405">
        <v>0</v>
      </c>
      <c r="O28" s="1405">
        <v>-139</v>
      </c>
      <c r="P28" s="1405">
        <v>533</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2237</v>
      </c>
      <c r="N29" s="1410">
        <v>0</v>
      </c>
      <c r="O29" s="1410">
        <v>561</v>
      </c>
      <c r="P29" s="1410">
        <v>1676</v>
      </c>
      <c r="Q29" s="1411" t="str">
        <f t="shared" si="0"/>
        <v/>
      </c>
    </row>
    <row r="30" spans="1:19" ht="12" customHeight="1">
      <c r="A30" s="1332"/>
      <c r="B30" s="1361"/>
      <c r="C30" s="1390"/>
      <c r="D30" s="1390"/>
      <c r="E30" s="1390"/>
      <c r="F30" s="1390"/>
      <c r="G30" s="3637" t="s">
        <v>1636</v>
      </c>
      <c r="H30" s="3637"/>
      <c r="I30" s="3637"/>
      <c r="J30" s="3637"/>
      <c r="K30" s="1408" t="s">
        <v>827</v>
      </c>
      <c r="L30" s="1409"/>
      <c r="M30" s="1410">
        <v>83</v>
      </c>
      <c r="N30" s="1410">
        <v>0</v>
      </c>
      <c r="O30" s="1410">
        <v>19</v>
      </c>
      <c r="P30" s="1410">
        <v>64</v>
      </c>
      <c r="Q30" s="1411" t="str">
        <f t="shared" si="0"/>
        <v/>
      </c>
    </row>
    <row r="31" spans="1:19" ht="12" customHeight="1">
      <c r="A31" s="1332"/>
      <c r="B31" s="1361"/>
      <c r="C31" s="1390"/>
      <c r="D31" s="1390"/>
      <c r="E31" s="1390"/>
      <c r="F31" s="1390"/>
      <c r="G31" s="3637" t="s">
        <v>1597</v>
      </c>
      <c r="H31" s="3637"/>
      <c r="I31" s="3637"/>
      <c r="J31" s="3637"/>
      <c r="K31" s="1408" t="s">
        <v>328</v>
      </c>
      <c r="L31" s="1409"/>
      <c r="M31" s="1410">
        <v>1234</v>
      </c>
      <c r="N31" s="1410">
        <v>0</v>
      </c>
      <c r="O31" s="1410">
        <v>308</v>
      </c>
      <c r="P31" s="1410">
        <v>926</v>
      </c>
      <c r="Q31" s="1411" t="str">
        <f t="shared" si="0"/>
        <v/>
      </c>
    </row>
    <row r="32" spans="1:19" ht="12" customHeight="1">
      <c r="A32" s="1332"/>
      <c r="B32" s="1361"/>
      <c r="C32" s="3640" t="s">
        <v>1641</v>
      </c>
      <c r="D32" s="3640"/>
      <c r="E32" s="3640"/>
      <c r="F32" s="3640"/>
      <c r="G32" s="3640"/>
      <c r="H32" s="3640"/>
      <c r="I32" s="3640"/>
      <c r="J32" s="3640"/>
      <c r="K32" s="1404" t="s">
        <v>829</v>
      </c>
      <c r="L32" s="1412"/>
      <c r="M32" s="1405">
        <v>3554</v>
      </c>
      <c r="N32" s="1405">
        <v>0</v>
      </c>
      <c r="O32" s="1405">
        <v>888</v>
      </c>
      <c r="P32" s="1405">
        <v>2666</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175331</v>
      </c>
      <c r="N33" s="1410">
        <v>0</v>
      </c>
      <c r="O33" s="1410">
        <v>43848</v>
      </c>
      <c r="P33" s="1410">
        <v>131483</v>
      </c>
      <c r="Q33" s="1411" t="str">
        <f t="shared" si="0"/>
        <v/>
      </c>
    </row>
    <row r="34" spans="1:17" ht="12" customHeight="1">
      <c r="A34" s="1332"/>
      <c r="B34" s="1343"/>
      <c r="C34" s="1332"/>
      <c r="D34" s="1332"/>
      <c r="E34" s="1363"/>
      <c r="F34" s="1387"/>
      <c r="G34" s="3637" t="s">
        <v>1636</v>
      </c>
      <c r="H34" s="3637"/>
      <c r="I34" s="3637"/>
      <c r="J34" s="3637"/>
      <c r="K34" s="1408" t="s">
        <v>196</v>
      </c>
      <c r="L34" s="1409"/>
      <c r="M34" s="1410">
        <v>59833</v>
      </c>
      <c r="N34" s="1410">
        <v>0</v>
      </c>
      <c r="O34" s="1410">
        <v>15144</v>
      </c>
      <c r="P34" s="1410">
        <v>44689</v>
      </c>
      <c r="Q34" s="1411" t="str">
        <f t="shared" si="0"/>
        <v/>
      </c>
    </row>
    <row r="35" spans="1:17" ht="12" customHeight="1">
      <c r="A35" s="1332"/>
      <c r="B35" s="1343"/>
      <c r="C35" s="1332"/>
      <c r="D35" s="1332"/>
      <c r="E35" s="1363"/>
      <c r="F35" s="1362"/>
      <c r="G35" s="3637" t="s">
        <v>1597</v>
      </c>
      <c r="H35" s="3637"/>
      <c r="I35" s="3637"/>
      <c r="J35" s="3637"/>
      <c r="K35" s="1408" t="s">
        <v>197</v>
      </c>
      <c r="L35" s="1409"/>
      <c r="M35" s="1410">
        <v>163999</v>
      </c>
      <c r="N35" s="1410">
        <v>0</v>
      </c>
      <c r="O35" s="1410">
        <v>42143</v>
      </c>
      <c r="P35" s="1410">
        <v>121856</v>
      </c>
      <c r="Q35" s="1411" t="str">
        <f t="shared" si="0"/>
        <v/>
      </c>
    </row>
    <row r="36" spans="1:17" ht="12" customHeight="1">
      <c r="A36" s="1332"/>
      <c r="B36" s="3635" t="s">
        <v>1643</v>
      </c>
      <c r="C36" s="3636"/>
      <c r="D36" s="3636"/>
      <c r="E36" s="3636"/>
      <c r="F36" s="3636"/>
      <c r="G36" s="3636"/>
      <c r="H36" s="3636"/>
      <c r="I36" s="3636"/>
      <c r="J36" s="3636"/>
      <c r="K36" s="1404" t="s">
        <v>363</v>
      </c>
      <c r="L36" s="1412"/>
      <c r="M36" s="1405">
        <v>399163</v>
      </c>
      <c r="N36" s="1405">
        <v>0</v>
      </c>
      <c r="O36" s="1405">
        <v>101135</v>
      </c>
      <c r="P36" s="1405">
        <v>298028</v>
      </c>
      <c r="Q36" s="1406" t="str">
        <f t="shared" si="0"/>
        <v/>
      </c>
    </row>
    <row r="37" spans="1:17" ht="12" customHeight="1">
      <c r="A37" s="1332"/>
      <c r="B37" s="3639" t="s">
        <v>1662</v>
      </c>
      <c r="C37" s="3637"/>
      <c r="D37" s="3637"/>
      <c r="E37" s="3637"/>
      <c r="F37" s="3637"/>
      <c r="G37" s="3637"/>
      <c r="H37" s="3637"/>
      <c r="I37" s="3637"/>
      <c r="J37" s="3637"/>
      <c r="K37" s="1408" t="s">
        <v>41</v>
      </c>
      <c r="L37" s="1409"/>
      <c r="M37" s="1410">
        <v>0</v>
      </c>
      <c r="N37" s="1410">
        <v>0</v>
      </c>
      <c r="O37" s="1410">
        <v>0</v>
      </c>
      <c r="P37" s="1410">
        <v>0</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0</v>
      </c>
      <c r="N41" s="1410">
        <v>0</v>
      </c>
      <c r="O41" s="1410">
        <v>0</v>
      </c>
      <c r="P41" s="1410">
        <v>0</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0</v>
      </c>
      <c r="P43" s="1410">
        <v>0</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0</v>
      </c>
      <c r="N45" s="1405">
        <v>0</v>
      </c>
      <c r="O45" s="1405">
        <v>0</v>
      </c>
      <c r="P45" s="1405">
        <v>0</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0</v>
      </c>
      <c r="N50" s="1410">
        <v>0</v>
      </c>
      <c r="O50" s="1410">
        <v>0</v>
      </c>
      <c r="P50" s="1410">
        <v>0</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0</v>
      </c>
      <c r="N53" s="1410">
        <v>0</v>
      </c>
      <c r="O53" s="1410">
        <v>0</v>
      </c>
      <c r="P53" s="1410">
        <v>0</v>
      </c>
      <c r="Q53" s="1411" t="str">
        <f t="shared" si="1"/>
        <v/>
      </c>
    </row>
    <row r="54" spans="1:17" ht="12" customHeight="1">
      <c r="A54" s="1332"/>
      <c r="B54" s="3653" t="s">
        <v>1090</v>
      </c>
      <c r="C54" s="3638"/>
      <c r="D54" s="3638"/>
      <c r="E54" s="3638"/>
      <c r="F54" s="3638"/>
      <c r="G54" s="3638"/>
      <c r="H54" s="3638"/>
      <c r="I54" s="3638"/>
      <c r="J54" s="3638"/>
      <c r="K54" s="1404" t="s">
        <v>257</v>
      </c>
      <c r="L54" s="1412"/>
      <c r="M54" s="1405">
        <v>0</v>
      </c>
      <c r="N54" s="1405">
        <v>0</v>
      </c>
      <c r="O54" s="1405">
        <v>0</v>
      </c>
      <c r="P54" s="1405">
        <v>0</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0</v>
      </c>
      <c r="N63" s="1410">
        <v>0</v>
      </c>
      <c r="O63" s="1410">
        <v>0</v>
      </c>
      <c r="P63" s="1410">
        <v>0</v>
      </c>
      <c r="Q63" s="1411" t="str">
        <f t="shared" si="1"/>
        <v/>
      </c>
    </row>
    <row r="64" spans="1:17" ht="12" customHeight="1">
      <c r="A64" s="1332"/>
      <c r="B64" s="3649" t="s">
        <v>1656</v>
      </c>
      <c r="C64" s="3650"/>
      <c r="D64" s="3650"/>
      <c r="E64" s="3650"/>
      <c r="F64" s="3650"/>
      <c r="G64" s="3650"/>
      <c r="H64" s="3650"/>
      <c r="I64" s="3650"/>
      <c r="J64" s="3650"/>
      <c r="K64" s="1397" t="s">
        <v>190</v>
      </c>
      <c r="L64" s="1415"/>
      <c r="M64" s="1415">
        <v>584037</v>
      </c>
      <c r="N64" s="1415">
        <v>0</v>
      </c>
      <c r="O64" s="1415">
        <v>157499</v>
      </c>
      <c r="P64" s="1415">
        <v>426538</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-56264</v>
      </c>
      <c r="P71" s="1433">
        <v>63677</v>
      </c>
      <c r="Q71" s="1420"/>
    </row>
    <row r="72" spans="1:17" ht="12" customHeight="1">
      <c r="A72" s="1332"/>
      <c r="B72" s="1430"/>
      <c r="C72" s="1430"/>
      <c r="D72" s="3646" t="s">
        <v>1666</v>
      </c>
      <c r="E72" s="3646"/>
      <c r="F72" s="3646"/>
      <c r="G72" s="3646"/>
      <c r="H72" s="3646"/>
      <c r="I72" s="3646"/>
      <c r="J72" s="3646"/>
      <c r="K72" s="1430"/>
      <c r="L72" s="1430"/>
      <c r="M72" s="1430"/>
      <c r="N72" s="1431" t="s">
        <v>784</v>
      </c>
      <c r="O72" s="1434">
        <v>-1096</v>
      </c>
      <c r="P72" s="1435">
        <v>-42366</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-57360</v>
      </c>
      <c r="P74" s="1435">
        <v>21311</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-6994</v>
      </c>
      <c r="P76" s="1439">
        <v>-9511</v>
      </c>
      <c r="Q76" s="1420"/>
    </row>
    <row r="77" spans="1:17" ht="12" customHeight="1">
      <c r="A77" s="1332"/>
      <c r="B77" s="1430"/>
      <c r="C77" s="3646" t="s">
        <v>1673</v>
      </c>
      <c r="D77" s="3646"/>
      <c r="E77" s="3646"/>
      <c r="F77" s="3646"/>
      <c r="G77" s="3646"/>
      <c r="H77" s="3646"/>
      <c r="I77" s="3646"/>
      <c r="J77" s="3646"/>
      <c r="K77" s="1430"/>
      <c r="L77" s="1430"/>
      <c r="M77" s="1430"/>
      <c r="N77" s="1431" t="s">
        <v>921</v>
      </c>
      <c r="O77" s="1434">
        <v>0</v>
      </c>
      <c r="P77" s="1435">
        <v>-66</v>
      </c>
      <c r="Q77" s="1420"/>
    </row>
    <row r="78" spans="1:17" ht="12" customHeight="1">
      <c r="A78" s="1332"/>
      <c r="B78" s="1430"/>
      <c r="C78" s="3646" t="s">
        <v>1674</v>
      </c>
      <c r="D78" s="3646"/>
      <c r="E78" s="3646"/>
      <c r="F78" s="3646"/>
      <c r="G78" s="3646"/>
      <c r="H78" s="3646"/>
      <c r="I78" s="3646"/>
      <c r="J78" s="3646"/>
      <c r="K78" s="1430"/>
      <c r="L78" s="1430"/>
      <c r="M78" s="1430"/>
      <c r="N78" s="1431" t="s">
        <v>923</v>
      </c>
      <c r="O78" s="1434">
        <v>15790</v>
      </c>
      <c r="P78" s="1435">
        <v>-31776</v>
      </c>
      <c r="Q78" s="1420"/>
    </row>
    <row r="79" spans="1:17" ht="12" customHeight="1">
      <c r="A79" s="1332"/>
      <c r="B79" s="1430"/>
      <c r="C79" s="3646" t="s">
        <v>1675</v>
      </c>
      <c r="D79" s="3646"/>
      <c r="E79" s="3646"/>
      <c r="F79" s="3646"/>
      <c r="G79" s="3646"/>
      <c r="H79" s="3646"/>
      <c r="I79" s="3646"/>
      <c r="J79" s="3646"/>
      <c r="K79" s="1430"/>
      <c r="L79" s="1430"/>
      <c r="M79" s="1430"/>
      <c r="N79" s="1431" t="s">
        <v>927</v>
      </c>
      <c r="O79" s="1440">
        <v>8796</v>
      </c>
      <c r="P79" s="1441">
        <v>-41353</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161900</v>
      </c>
      <c r="N15" s="1452">
        <v>0</v>
      </c>
      <c r="O15" s="1452">
        <v>53461</v>
      </c>
      <c r="P15" s="1452">
        <v>108439</v>
      </c>
      <c r="Q15" s="1452">
        <v>192140</v>
      </c>
      <c r="R15" s="1452">
        <v>0</v>
      </c>
      <c r="S15" s="1452">
        <v>59865</v>
      </c>
      <c r="T15" s="1452">
        <v>132275</v>
      </c>
      <c r="U15" s="1452">
        <v>111240</v>
      </c>
      <c r="V15" s="1452">
        <v>0</v>
      </c>
      <c r="W15" s="1452">
        <v>62400</v>
      </c>
      <c r="X15" s="1452">
        <v>2601</v>
      </c>
      <c r="Y15" s="1452">
        <v>48810</v>
      </c>
      <c r="Z15" s="1453">
        <v>2631</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161900</v>
      </c>
      <c r="N18" s="1455">
        <v>0</v>
      </c>
      <c r="O18" s="1455">
        <v>53461</v>
      </c>
      <c r="P18" s="1455">
        <v>108439</v>
      </c>
      <c r="Q18" s="1455">
        <v>192140</v>
      </c>
      <c r="R18" s="1455">
        <v>0</v>
      </c>
      <c r="S18" s="1455">
        <v>59865</v>
      </c>
      <c r="T18" s="1455">
        <v>132275</v>
      </c>
      <c r="U18" s="1455">
        <v>111240</v>
      </c>
      <c r="V18" s="1455">
        <v>0</v>
      </c>
      <c r="W18" s="1455">
        <v>62400</v>
      </c>
      <c r="X18" s="1455">
        <v>2601</v>
      </c>
      <c r="Y18" s="1455">
        <v>48810</v>
      </c>
      <c r="Z18" s="1456">
        <v>2631</v>
      </c>
    </row>
    <row r="19" spans="2:26" ht="12" customHeight="1">
      <c r="B19" s="1303"/>
      <c r="C19" s="355"/>
      <c r="D19" s="355"/>
      <c r="E19" s="355"/>
      <c r="F19" s="355"/>
      <c r="G19" s="5" t="s">
        <v>742</v>
      </c>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161900</v>
      </c>
      <c r="N20" s="1455">
        <v>0</v>
      </c>
      <c r="O20" s="1455">
        <v>53461</v>
      </c>
      <c r="P20" s="1455">
        <v>108439</v>
      </c>
      <c r="Q20" s="1455">
        <v>192140</v>
      </c>
      <c r="R20" s="1455">
        <v>0</v>
      </c>
      <c r="S20" s="1455">
        <v>59865</v>
      </c>
      <c r="T20" s="1455">
        <v>132275</v>
      </c>
      <c r="U20" s="1455">
        <v>111240</v>
      </c>
      <c r="V20" s="1455">
        <v>0</v>
      </c>
      <c r="W20" s="1455">
        <v>62400</v>
      </c>
      <c r="X20" s="1455">
        <v>2601</v>
      </c>
      <c r="Y20" s="1455">
        <v>48810</v>
      </c>
      <c r="Z20" s="1456">
        <v>2631</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172972</v>
      </c>
      <c r="N23" s="1452">
        <v>0</v>
      </c>
      <c r="O23" s="1452">
        <v>43255</v>
      </c>
      <c r="P23" s="1452">
        <v>129717</v>
      </c>
      <c r="Q23" s="1452">
        <v>644435</v>
      </c>
      <c r="R23" s="1452">
        <v>0</v>
      </c>
      <c r="S23" s="1452">
        <v>160922</v>
      </c>
      <c r="T23" s="1452">
        <v>483513</v>
      </c>
      <c r="U23" s="1452">
        <v>482934</v>
      </c>
      <c r="V23" s="1452">
        <v>0</v>
      </c>
      <c r="W23" s="1452">
        <v>84473</v>
      </c>
      <c r="X23" s="1452">
        <v>14047</v>
      </c>
      <c r="Y23" s="1452">
        <v>381442</v>
      </c>
      <c r="Z23" s="1453">
        <v>31066</v>
      </c>
    </row>
    <row r="24" spans="2:26" ht="12" customHeight="1">
      <c r="B24" s="1454"/>
      <c r="C24" s="38"/>
      <c r="D24" s="38"/>
      <c r="E24" s="38"/>
      <c r="F24" s="38"/>
      <c r="G24" s="38"/>
      <c r="H24" s="38"/>
      <c r="I24" s="38"/>
      <c r="J24" s="37" t="s">
        <v>239</v>
      </c>
      <c r="K24" s="37"/>
      <c r="L24" s="323" t="s">
        <v>361</v>
      </c>
      <c r="M24" s="358">
        <v>66702</v>
      </c>
      <c r="N24" s="1455">
        <v>0</v>
      </c>
      <c r="O24" s="1455">
        <v>16763</v>
      </c>
      <c r="P24" s="1455">
        <v>49939</v>
      </c>
      <c r="Q24" s="1455">
        <v>246274</v>
      </c>
      <c r="R24" s="1455">
        <v>0</v>
      </c>
      <c r="S24" s="1455">
        <v>63925</v>
      </c>
      <c r="T24" s="1455">
        <v>182349</v>
      </c>
      <c r="U24" s="1455">
        <v>189146</v>
      </c>
      <c r="V24" s="1455">
        <v>0</v>
      </c>
      <c r="W24" s="1455">
        <v>40753</v>
      </c>
      <c r="X24" s="1455">
        <v>5270</v>
      </c>
      <c r="Y24" s="1455">
        <v>135122</v>
      </c>
      <c r="Z24" s="1456">
        <v>18541</v>
      </c>
    </row>
    <row r="25" spans="2:26" ht="12" customHeight="1">
      <c r="B25" s="1454"/>
      <c r="C25" s="38"/>
      <c r="D25" s="38"/>
      <c r="E25" s="38"/>
      <c r="F25" s="38"/>
      <c r="G25" s="38"/>
      <c r="H25" s="38"/>
      <c r="I25" s="38"/>
      <c r="J25" s="37" t="s">
        <v>326</v>
      </c>
      <c r="K25" s="37"/>
      <c r="L25" s="323" t="s">
        <v>746</v>
      </c>
      <c r="M25" s="358">
        <v>155266</v>
      </c>
      <c r="N25" s="1455">
        <v>0</v>
      </c>
      <c r="O25" s="1455">
        <v>40227</v>
      </c>
      <c r="P25" s="1455">
        <v>115039</v>
      </c>
      <c r="Q25" s="1455">
        <v>46282</v>
      </c>
      <c r="R25" s="1455">
        <v>0</v>
      </c>
      <c r="S25" s="1455">
        <v>12466</v>
      </c>
      <c r="T25" s="1455">
        <v>33816</v>
      </c>
      <c r="U25" s="1455">
        <v>28141</v>
      </c>
      <c r="V25" s="1455">
        <v>0</v>
      </c>
      <c r="W25" s="1455">
        <v>22463</v>
      </c>
      <c r="X25" s="1455">
        <v>486</v>
      </c>
      <c r="Y25" s="1455">
        <v>1785</v>
      </c>
      <c r="Z25" s="1456">
        <v>4379</v>
      </c>
    </row>
    <row r="26" spans="2:26" ht="12" customHeight="1">
      <c r="B26" s="1458"/>
      <c r="C26" s="3672" t="s">
        <v>1706</v>
      </c>
      <c r="D26" s="3672"/>
      <c r="E26" s="3672"/>
      <c r="F26" s="3672"/>
      <c r="G26" s="3672"/>
      <c r="H26" s="3672"/>
      <c r="I26" s="3672"/>
      <c r="J26" s="33"/>
      <c r="K26" s="33"/>
      <c r="L26" s="323" t="s">
        <v>362</v>
      </c>
      <c r="M26" s="358">
        <v>394940</v>
      </c>
      <c r="N26" s="1455">
        <v>0</v>
      </c>
      <c r="O26" s="1455">
        <v>100245</v>
      </c>
      <c r="P26" s="1455">
        <v>294695</v>
      </c>
      <c r="Q26" s="1455">
        <v>936991</v>
      </c>
      <c r="R26" s="1455">
        <v>0</v>
      </c>
      <c r="S26" s="1455">
        <v>237313</v>
      </c>
      <c r="T26" s="1455">
        <v>699678</v>
      </c>
      <c r="U26" s="1455">
        <v>700221</v>
      </c>
      <c r="V26" s="1455">
        <v>0</v>
      </c>
      <c r="W26" s="1455">
        <v>147689</v>
      </c>
      <c r="X26" s="1455">
        <v>19803</v>
      </c>
      <c r="Y26" s="1455">
        <v>518349</v>
      </c>
      <c r="Z26" s="1456">
        <v>53986</v>
      </c>
    </row>
    <row r="27" spans="2:26" ht="12" customHeight="1">
      <c r="B27" s="1458"/>
      <c r="C27" s="24" t="s">
        <v>1707</v>
      </c>
      <c r="D27" s="24"/>
      <c r="E27" s="24"/>
      <c r="F27" s="24"/>
      <c r="G27" s="24"/>
      <c r="H27" s="24"/>
      <c r="I27" s="24"/>
      <c r="J27" s="37" t="s">
        <v>325</v>
      </c>
      <c r="K27" s="37"/>
      <c r="L27" s="323" t="s">
        <v>503</v>
      </c>
      <c r="M27" s="358">
        <v>1758</v>
      </c>
      <c r="N27" s="1455">
        <v>0</v>
      </c>
      <c r="O27" s="1455">
        <v>440</v>
      </c>
      <c r="P27" s="1455">
        <v>1318</v>
      </c>
      <c r="Q27" s="1455">
        <v>9752</v>
      </c>
      <c r="R27" s="1455">
        <v>0</v>
      </c>
      <c r="S27" s="1455">
        <v>2435</v>
      </c>
      <c r="T27" s="1455">
        <v>7317</v>
      </c>
      <c r="U27" s="1455">
        <v>8486</v>
      </c>
      <c r="V27" s="1455">
        <v>0</v>
      </c>
      <c r="W27" s="1455">
        <v>1247</v>
      </c>
      <c r="X27" s="1455">
        <v>236</v>
      </c>
      <c r="Y27" s="1455">
        <v>6046</v>
      </c>
      <c r="Z27" s="1456">
        <v>1429</v>
      </c>
    </row>
    <row r="28" spans="2:26" ht="12" customHeight="1">
      <c r="B28" s="1458"/>
      <c r="J28" s="37" t="s">
        <v>239</v>
      </c>
      <c r="K28" s="37"/>
      <c r="L28" s="323" t="s">
        <v>356</v>
      </c>
      <c r="M28" s="358">
        <v>1822</v>
      </c>
      <c r="N28" s="1455">
        <v>0</v>
      </c>
      <c r="O28" s="1455">
        <v>529</v>
      </c>
      <c r="P28" s="1455">
        <v>1293</v>
      </c>
      <c r="Q28" s="1455">
        <v>24868</v>
      </c>
      <c r="R28" s="1455">
        <v>0</v>
      </c>
      <c r="S28" s="1455">
        <v>7021</v>
      </c>
      <c r="T28" s="1455">
        <v>17847</v>
      </c>
      <c r="U28" s="1455">
        <v>19173</v>
      </c>
      <c r="V28" s="1455">
        <v>0</v>
      </c>
      <c r="W28" s="1455">
        <v>1264</v>
      </c>
      <c r="X28" s="1455">
        <v>567</v>
      </c>
      <c r="Y28" s="1455">
        <v>15735</v>
      </c>
      <c r="Z28" s="1456">
        <v>2741</v>
      </c>
    </row>
    <row r="29" spans="2:26" ht="12" customHeight="1">
      <c r="B29" s="1454"/>
      <c r="J29" s="37" t="s">
        <v>326</v>
      </c>
      <c r="K29" s="37"/>
      <c r="L29" s="323" t="s">
        <v>504</v>
      </c>
      <c r="M29" s="358">
        <v>651</v>
      </c>
      <c r="N29" s="1455">
        <v>0</v>
      </c>
      <c r="O29" s="1455">
        <v>163</v>
      </c>
      <c r="P29" s="1455">
        <v>488</v>
      </c>
      <c r="Q29" s="1455">
        <v>304</v>
      </c>
      <c r="R29" s="1455">
        <v>0</v>
      </c>
      <c r="S29" s="1455">
        <v>76</v>
      </c>
      <c r="T29" s="1455">
        <v>228</v>
      </c>
      <c r="U29" s="1455">
        <v>368</v>
      </c>
      <c r="V29" s="1455">
        <v>0</v>
      </c>
      <c r="W29" s="1455">
        <v>205</v>
      </c>
      <c r="X29" s="1455">
        <v>7</v>
      </c>
      <c r="Y29" s="1455">
        <v>50</v>
      </c>
      <c r="Z29" s="1456">
        <v>120</v>
      </c>
    </row>
    <row r="30" spans="2:26" ht="12" customHeight="1">
      <c r="B30" s="1454"/>
      <c r="C30" s="3672" t="s">
        <v>1708</v>
      </c>
      <c r="D30" s="3672"/>
      <c r="E30" s="3672"/>
      <c r="F30" s="3672"/>
      <c r="G30" s="3672"/>
      <c r="H30" s="3672"/>
      <c r="I30" s="3672"/>
      <c r="J30" s="53"/>
      <c r="K30" s="53"/>
      <c r="L30" s="323" t="s">
        <v>502</v>
      </c>
      <c r="M30" s="358">
        <v>4231</v>
      </c>
      <c r="N30" s="1455">
        <v>0</v>
      </c>
      <c r="O30" s="1455">
        <v>1132</v>
      </c>
      <c r="P30" s="1455">
        <v>3099</v>
      </c>
      <c r="Q30" s="1455">
        <v>34924</v>
      </c>
      <c r="R30" s="1455">
        <v>0</v>
      </c>
      <c r="S30" s="1455">
        <v>9532</v>
      </c>
      <c r="T30" s="1455">
        <v>25392</v>
      </c>
      <c r="U30" s="1455">
        <v>28027</v>
      </c>
      <c r="V30" s="1455">
        <v>0</v>
      </c>
      <c r="W30" s="1455">
        <v>2716</v>
      </c>
      <c r="X30" s="1455">
        <v>810</v>
      </c>
      <c r="Y30" s="1455">
        <v>21831</v>
      </c>
      <c r="Z30" s="1456">
        <v>4290</v>
      </c>
    </row>
    <row r="31" spans="2:26" ht="12" customHeight="1">
      <c r="B31" s="1454"/>
      <c r="C31" s="32" t="s">
        <v>1709</v>
      </c>
      <c r="D31" s="32"/>
      <c r="E31" s="32"/>
      <c r="F31" s="32"/>
      <c r="G31" s="32"/>
      <c r="H31" s="32"/>
      <c r="I31" s="32"/>
      <c r="J31" s="37" t="s">
        <v>325</v>
      </c>
      <c r="K31" s="37"/>
      <c r="L31" s="323" t="s">
        <v>359</v>
      </c>
      <c r="M31" s="358">
        <v>1923</v>
      </c>
      <c r="N31" s="1455">
        <v>0</v>
      </c>
      <c r="O31" s="1455">
        <v>481</v>
      </c>
      <c r="P31" s="1455">
        <v>1442</v>
      </c>
      <c r="Q31" s="1455">
        <v>6445</v>
      </c>
      <c r="R31" s="1455">
        <v>0</v>
      </c>
      <c r="S31" s="1455">
        <v>1615</v>
      </c>
      <c r="T31" s="1455">
        <v>4830</v>
      </c>
      <c r="U31" s="1455">
        <v>4596</v>
      </c>
      <c r="V31" s="1455">
        <v>0</v>
      </c>
      <c r="W31" s="1455">
        <v>1000</v>
      </c>
      <c r="X31" s="1455">
        <v>172</v>
      </c>
      <c r="Y31" s="1455">
        <v>5969</v>
      </c>
      <c r="Z31" s="1456">
        <v>-2201</v>
      </c>
    </row>
    <row r="32" spans="2:26" ht="12" customHeight="1">
      <c r="B32" s="1454"/>
      <c r="J32" s="37" t="s">
        <v>239</v>
      </c>
      <c r="K32" s="37"/>
      <c r="L32" s="323" t="s">
        <v>827</v>
      </c>
      <c r="M32" s="358">
        <v>514</v>
      </c>
      <c r="N32" s="1455">
        <v>0</v>
      </c>
      <c r="O32" s="1455">
        <v>128</v>
      </c>
      <c r="P32" s="1455">
        <v>386</v>
      </c>
      <c r="Q32" s="1455">
        <v>1404</v>
      </c>
      <c r="R32" s="1455">
        <v>0</v>
      </c>
      <c r="S32" s="1455">
        <v>355</v>
      </c>
      <c r="T32" s="1455">
        <v>1049</v>
      </c>
      <c r="U32" s="1455">
        <v>1371</v>
      </c>
      <c r="V32" s="1455">
        <v>0</v>
      </c>
      <c r="W32" s="1455">
        <v>393</v>
      </c>
      <c r="X32" s="1455">
        <v>40</v>
      </c>
      <c r="Y32" s="1455">
        <v>1060</v>
      </c>
      <c r="Z32" s="1456">
        <v>-42</v>
      </c>
    </row>
    <row r="33" spans="2:26" ht="12" customHeight="1">
      <c r="B33" s="1454"/>
      <c r="J33" s="37" t="s">
        <v>326</v>
      </c>
      <c r="K33" s="37"/>
      <c r="L33" s="323" t="s">
        <v>328</v>
      </c>
      <c r="M33" s="358">
        <v>1202</v>
      </c>
      <c r="N33" s="1455">
        <v>0</v>
      </c>
      <c r="O33" s="1455">
        <v>301</v>
      </c>
      <c r="P33" s="1455">
        <v>901</v>
      </c>
      <c r="Q33" s="1455">
        <v>903</v>
      </c>
      <c r="R33" s="1455">
        <v>0</v>
      </c>
      <c r="S33" s="1455">
        <v>226</v>
      </c>
      <c r="T33" s="1455">
        <v>677</v>
      </c>
      <c r="U33" s="1455">
        <v>654</v>
      </c>
      <c r="V33" s="1455">
        <v>0</v>
      </c>
      <c r="W33" s="1455">
        <v>101</v>
      </c>
      <c r="X33" s="1455">
        <v>16</v>
      </c>
      <c r="Y33" s="1455">
        <v>326</v>
      </c>
      <c r="Z33" s="1456">
        <v>243</v>
      </c>
    </row>
    <row r="34" spans="2:26" ht="12" customHeight="1">
      <c r="B34" s="1454"/>
      <c r="C34" s="3262" t="s">
        <v>1641</v>
      </c>
      <c r="D34" s="3262"/>
      <c r="E34" s="3262"/>
      <c r="F34" s="3262"/>
      <c r="G34" s="3262"/>
      <c r="H34" s="3262"/>
      <c r="I34" s="3262"/>
      <c r="J34" s="33"/>
      <c r="K34" s="33"/>
      <c r="L34" s="323" t="s">
        <v>829</v>
      </c>
      <c r="M34" s="358">
        <v>3639</v>
      </c>
      <c r="N34" s="1455">
        <v>0</v>
      </c>
      <c r="O34" s="1455">
        <v>910</v>
      </c>
      <c r="P34" s="1455">
        <v>2729</v>
      </c>
      <c r="Q34" s="1455">
        <v>8752</v>
      </c>
      <c r="R34" s="1455">
        <v>0</v>
      </c>
      <c r="S34" s="1455">
        <v>2196</v>
      </c>
      <c r="T34" s="1455">
        <v>6556</v>
      </c>
      <c r="U34" s="1455">
        <v>6621</v>
      </c>
      <c r="V34" s="1455">
        <v>0</v>
      </c>
      <c r="W34" s="1455">
        <v>1494</v>
      </c>
      <c r="X34" s="1455">
        <v>228</v>
      </c>
      <c r="Y34" s="1455">
        <v>7355</v>
      </c>
      <c r="Z34" s="1456">
        <v>-2000</v>
      </c>
    </row>
    <row r="35" spans="2:26" ht="12" customHeight="1">
      <c r="B35" s="1454"/>
      <c r="C35" s="3311" t="s">
        <v>1710</v>
      </c>
      <c r="D35" s="3311"/>
      <c r="E35" s="3311"/>
      <c r="F35" s="3311"/>
      <c r="G35" s="3311"/>
      <c r="H35" s="3311"/>
      <c r="I35" s="3311"/>
      <c r="J35" s="37" t="s">
        <v>325</v>
      </c>
      <c r="K35" s="37"/>
      <c r="L35" s="323" t="s">
        <v>195</v>
      </c>
      <c r="M35" s="358">
        <v>176653</v>
      </c>
      <c r="N35" s="1455">
        <v>0</v>
      </c>
      <c r="O35" s="1455">
        <v>44176</v>
      </c>
      <c r="P35" s="1455">
        <v>132477</v>
      </c>
      <c r="Q35" s="1455">
        <v>660632</v>
      </c>
      <c r="R35" s="1455">
        <v>0</v>
      </c>
      <c r="S35" s="1455">
        <v>164972</v>
      </c>
      <c r="T35" s="1455">
        <v>495660</v>
      </c>
      <c r="U35" s="1455">
        <v>496016</v>
      </c>
      <c r="V35" s="1455">
        <v>0</v>
      </c>
      <c r="W35" s="1455">
        <v>86720</v>
      </c>
      <c r="X35" s="1455">
        <v>14455</v>
      </c>
      <c r="Y35" s="1455">
        <v>393457</v>
      </c>
      <c r="Z35" s="1456">
        <v>30294</v>
      </c>
    </row>
    <row r="36" spans="2:26" ht="12" customHeight="1">
      <c r="B36" s="1296"/>
      <c r="F36" s="319"/>
      <c r="J36" s="37" t="s">
        <v>239</v>
      </c>
      <c r="K36" s="37"/>
      <c r="L36" s="323" t="s">
        <v>196</v>
      </c>
      <c r="M36" s="358">
        <v>69038</v>
      </c>
      <c r="N36" s="1455">
        <v>0</v>
      </c>
      <c r="O36" s="1455">
        <v>17420</v>
      </c>
      <c r="P36" s="1455">
        <v>51618</v>
      </c>
      <c r="Q36" s="1455">
        <v>272546</v>
      </c>
      <c r="R36" s="1455">
        <v>0</v>
      </c>
      <c r="S36" s="1455">
        <v>71301</v>
      </c>
      <c r="T36" s="1455">
        <v>201245</v>
      </c>
      <c r="U36" s="1455">
        <v>209690</v>
      </c>
      <c r="V36" s="1455">
        <v>0</v>
      </c>
      <c r="W36" s="1455">
        <v>42410</v>
      </c>
      <c r="X36" s="1455">
        <v>5877</v>
      </c>
      <c r="Y36" s="1455">
        <v>151917</v>
      </c>
      <c r="Z36" s="1456">
        <v>21240</v>
      </c>
    </row>
    <row r="37" spans="2:26" ht="12" customHeight="1">
      <c r="B37" s="1296"/>
      <c r="F37" s="319"/>
      <c r="J37" s="37" t="s">
        <v>326</v>
      </c>
      <c r="K37" s="37"/>
      <c r="L37" s="323" t="s">
        <v>197</v>
      </c>
      <c r="M37" s="358">
        <v>157119</v>
      </c>
      <c r="N37" s="1455">
        <v>0</v>
      </c>
      <c r="O37" s="1455">
        <v>40691</v>
      </c>
      <c r="P37" s="1455">
        <v>116428</v>
      </c>
      <c r="Q37" s="1455">
        <v>47489</v>
      </c>
      <c r="R37" s="1455">
        <v>0</v>
      </c>
      <c r="S37" s="1455">
        <v>12768</v>
      </c>
      <c r="T37" s="1455">
        <v>34721</v>
      </c>
      <c r="U37" s="1455">
        <v>29163</v>
      </c>
      <c r="V37" s="1455">
        <v>0</v>
      </c>
      <c r="W37" s="1455">
        <v>22769</v>
      </c>
      <c r="X37" s="1455">
        <v>509</v>
      </c>
      <c r="Y37" s="1455">
        <v>2161</v>
      </c>
      <c r="Z37" s="1456">
        <v>4742</v>
      </c>
    </row>
    <row r="38" spans="2:26" ht="12" customHeight="1">
      <c r="B38" s="3680" t="s">
        <v>1711</v>
      </c>
      <c r="C38" s="3261"/>
      <c r="D38" s="3261"/>
      <c r="E38" s="3261"/>
      <c r="F38" s="3261"/>
      <c r="G38" s="3261"/>
      <c r="H38" s="3261"/>
      <c r="I38" s="3261"/>
      <c r="J38" s="3260"/>
      <c r="K38" s="3260"/>
      <c r="L38" s="323" t="s">
        <v>363</v>
      </c>
      <c r="M38" s="358">
        <v>402810</v>
      </c>
      <c r="N38" s="1455">
        <v>0</v>
      </c>
      <c r="O38" s="1455">
        <v>102287</v>
      </c>
      <c r="P38" s="1455">
        <v>300523</v>
      </c>
      <c r="Q38" s="1455">
        <v>980667</v>
      </c>
      <c r="R38" s="1455">
        <v>0</v>
      </c>
      <c r="S38" s="1455">
        <v>249041</v>
      </c>
      <c r="T38" s="1455">
        <v>731626</v>
      </c>
      <c r="U38" s="1455">
        <v>734869</v>
      </c>
      <c r="V38" s="1455">
        <v>0</v>
      </c>
      <c r="W38" s="1455">
        <v>151899</v>
      </c>
      <c r="X38" s="1455">
        <v>20841</v>
      </c>
      <c r="Y38" s="1455">
        <v>547535</v>
      </c>
      <c r="Z38" s="1456">
        <v>56276</v>
      </c>
    </row>
    <row r="39" spans="2:26" ht="12" customHeight="1">
      <c r="B39" s="3657" t="s">
        <v>748</v>
      </c>
      <c r="C39" s="5"/>
      <c r="D39" s="5"/>
      <c r="E39" s="5"/>
      <c r="F39" s="5"/>
      <c r="G39" s="5"/>
      <c r="H39" s="5"/>
      <c r="I39" s="5"/>
      <c r="J39" s="5"/>
      <c r="K39" s="5"/>
      <c r="L39" s="323" t="s">
        <v>41</v>
      </c>
      <c r="M39" s="358">
        <v>0</v>
      </c>
      <c r="N39" s="1455">
        <v>0</v>
      </c>
      <c r="O39" s="1455">
        <v>0</v>
      </c>
      <c r="P39" s="1455">
        <v>0</v>
      </c>
      <c r="Q39" s="1455">
        <v>0</v>
      </c>
      <c r="R39" s="1455">
        <v>0</v>
      </c>
      <c r="S39" s="1455">
        <v>0</v>
      </c>
      <c r="T39" s="1455">
        <v>0</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0</v>
      </c>
      <c r="R47" s="1465">
        <v>0</v>
      </c>
      <c r="S47" s="1465">
        <v>0</v>
      </c>
      <c r="T47" s="1465">
        <v>0</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7" ht="12" customHeight="1">
      <c r="B66" s="3677" t="s">
        <v>1712</v>
      </c>
      <c r="C66" s="3678"/>
      <c r="D66" s="3678"/>
      <c r="E66" s="3678"/>
      <c r="F66" s="3678"/>
      <c r="G66" s="3678"/>
      <c r="H66" s="3678"/>
      <c r="I66" s="3678"/>
      <c r="J66" s="3678"/>
      <c r="K66" s="3678"/>
      <c r="L66" s="1468" t="s">
        <v>190</v>
      </c>
      <c r="M66" s="1469">
        <v>564710</v>
      </c>
      <c r="N66" s="1469">
        <v>0</v>
      </c>
      <c r="O66" s="1469">
        <v>155748</v>
      </c>
      <c r="P66" s="1469">
        <v>408962</v>
      </c>
      <c r="Q66" s="1469">
        <v>1172807</v>
      </c>
      <c r="R66" s="1469">
        <v>0</v>
      </c>
      <c r="S66" s="1469">
        <v>308906</v>
      </c>
      <c r="T66" s="1469">
        <v>863901</v>
      </c>
      <c r="U66" s="1469">
        <v>846109</v>
      </c>
      <c r="V66" s="1469">
        <v>0</v>
      </c>
      <c r="W66" s="1469">
        <v>214299</v>
      </c>
      <c r="X66" s="1469">
        <v>23442</v>
      </c>
      <c r="Y66" s="1469">
        <v>596345</v>
      </c>
      <c r="Z66" s="1470">
        <v>58907</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v>8</v>
      </c>
      <c r="N11" s="1479">
        <v>8</v>
      </c>
      <c r="O11" s="1479">
        <v>8</v>
      </c>
      <c r="P11" s="1479">
        <v>8</v>
      </c>
      <c r="Q11" s="1479">
        <v>8</v>
      </c>
      <c r="R11" s="1479">
        <v>8</v>
      </c>
      <c r="S11" s="1479">
        <v>8</v>
      </c>
      <c r="T11" s="1479">
        <v>8</v>
      </c>
      <c r="U11" s="1479">
        <v>8</v>
      </c>
      <c r="V11" s="1479">
        <v>8</v>
      </c>
      <c r="W11" s="1479">
        <v>8</v>
      </c>
      <c r="X11" s="1479">
        <v>8</v>
      </c>
      <c r="Y11" s="1479">
        <v>8</v>
      </c>
      <c r="Z11" s="1480"/>
      <c r="AA11" s="1481"/>
    </row>
    <row r="12" spans="2:38" ht="12" customHeight="1">
      <c r="B12" s="3685" t="s">
        <v>50</v>
      </c>
      <c r="C12" s="32"/>
      <c r="D12" s="32"/>
      <c r="E12" s="32"/>
      <c r="F12" s="32"/>
      <c r="G12" s="32"/>
      <c r="H12" s="32"/>
      <c r="I12" s="5" t="s">
        <v>1629</v>
      </c>
      <c r="J12" s="5"/>
      <c r="K12" s="5"/>
      <c r="L12" s="323" t="s">
        <v>351</v>
      </c>
      <c r="M12" s="358">
        <v>7268</v>
      </c>
      <c r="N12" s="358">
        <v>1220</v>
      </c>
      <c r="O12" s="358">
        <v>19027</v>
      </c>
      <c r="P12" s="358">
        <v>6799</v>
      </c>
      <c r="Q12" s="358">
        <v>29902</v>
      </c>
      <c r="R12" s="358">
        <v>69763</v>
      </c>
      <c r="S12" s="358">
        <v>3970</v>
      </c>
      <c r="T12" s="358">
        <v>5550</v>
      </c>
      <c r="U12" s="358">
        <v>68293</v>
      </c>
      <c r="V12" s="358">
        <v>32762</v>
      </c>
      <c r="W12" s="358">
        <v>1471</v>
      </c>
      <c r="X12" s="358">
        <v>1296</v>
      </c>
      <c r="Y12" s="358">
        <v>365</v>
      </c>
      <c r="Z12" s="358">
        <v>0</v>
      </c>
      <c r="AA12" s="1482">
        <v>247686</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7268</v>
      </c>
      <c r="N15" s="1479">
        <v>1220</v>
      </c>
      <c r="O15" s="1479">
        <v>19027</v>
      </c>
      <c r="P15" s="1479">
        <v>6799</v>
      </c>
      <c r="Q15" s="1479"/>
      <c r="R15" s="1479">
        <v>69763</v>
      </c>
      <c r="S15" s="1479">
        <v>3970</v>
      </c>
      <c r="T15" s="1479">
        <v>5550</v>
      </c>
      <c r="U15" s="1479">
        <v>68293</v>
      </c>
      <c r="V15" s="1479">
        <v>32762</v>
      </c>
      <c r="W15" s="1479">
        <v>1471</v>
      </c>
      <c r="X15" s="1479">
        <v>1296</v>
      </c>
      <c r="Y15" s="1479">
        <v>365</v>
      </c>
      <c r="Z15" s="1479">
        <v>0</v>
      </c>
      <c r="AA15" s="1482">
        <v>247686</v>
      </c>
    </row>
    <row r="16" spans="2:38" ht="12" customHeight="1">
      <c r="B16" s="1306"/>
      <c r="C16" s="325"/>
      <c r="D16" s="325"/>
      <c r="F16" s="325"/>
      <c r="G16" s="325"/>
      <c r="H16" s="325"/>
      <c r="I16" s="5" t="s">
        <v>742</v>
      </c>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60"/>
      <c r="L17" s="323" t="s">
        <v>187</v>
      </c>
      <c r="M17" s="1479">
        <v>7268</v>
      </c>
      <c r="N17" s="1479">
        <v>1220</v>
      </c>
      <c r="O17" s="1479">
        <v>19027</v>
      </c>
      <c r="P17" s="1479">
        <v>6799</v>
      </c>
      <c r="Q17" s="1479">
        <v>29902</v>
      </c>
      <c r="R17" s="1479">
        <v>69763</v>
      </c>
      <c r="S17" s="1479">
        <v>3970</v>
      </c>
      <c r="T17" s="1479">
        <v>5550</v>
      </c>
      <c r="U17" s="1479">
        <v>68293</v>
      </c>
      <c r="V17" s="1479">
        <v>32762</v>
      </c>
      <c r="W17" s="1479">
        <v>1471</v>
      </c>
      <c r="X17" s="1479">
        <v>1296</v>
      </c>
      <c r="Y17" s="1479">
        <v>365</v>
      </c>
      <c r="Z17" s="1479">
        <v>0</v>
      </c>
      <c r="AA17" s="1482">
        <v>247686</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8004</v>
      </c>
      <c r="N20" s="1485">
        <v>4554</v>
      </c>
      <c r="O20" s="1485">
        <v>29893</v>
      </c>
      <c r="P20" s="1485">
        <v>11770</v>
      </c>
      <c r="Q20" s="1485">
        <v>24062</v>
      </c>
      <c r="R20" s="1485">
        <v>79332</v>
      </c>
      <c r="S20" s="1485">
        <v>0</v>
      </c>
      <c r="T20" s="1485">
        <v>0</v>
      </c>
      <c r="U20" s="1485">
        <v>114757</v>
      </c>
      <c r="V20" s="1485">
        <v>0</v>
      </c>
      <c r="W20" s="1485">
        <v>2236</v>
      </c>
      <c r="X20" s="1485">
        <v>1435</v>
      </c>
      <c r="Y20" s="1485">
        <v>445</v>
      </c>
      <c r="Z20" s="1485">
        <v>0</v>
      </c>
      <c r="AA20" s="1486">
        <v>276488</v>
      </c>
    </row>
    <row r="21" spans="2:27" ht="12" customHeight="1">
      <c r="B21" s="1454"/>
      <c r="C21" s="326"/>
      <c r="D21" s="326"/>
      <c r="E21" s="326"/>
      <c r="F21" s="326"/>
      <c r="G21" s="326"/>
      <c r="I21" s="326"/>
      <c r="J21" s="37" t="s">
        <v>239</v>
      </c>
      <c r="K21" s="37"/>
      <c r="L21" s="323" t="s">
        <v>361</v>
      </c>
      <c r="M21" s="1479">
        <v>781</v>
      </c>
      <c r="N21" s="1479">
        <v>433</v>
      </c>
      <c r="O21" s="1479">
        <v>4471</v>
      </c>
      <c r="P21" s="1479">
        <v>1881</v>
      </c>
      <c r="Q21" s="1479">
        <v>0</v>
      </c>
      <c r="R21" s="1479">
        <v>44916</v>
      </c>
      <c r="S21" s="1479">
        <v>0</v>
      </c>
      <c r="T21" s="1479">
        <v>0</v>
      </c>
      <c r="U21" s="1479">
        <v>21608</v>
      </c>
      <c r="V21" s="1479">
        <v>0</v>
      </c>
      <c r="W21" s="1479">
        <v>186</v>
      </c>
      <c r="X21" s="1479">
        <v>121</v>
      </c>
      <c r="Y21" s="1479">
        <v>41</v>
      </c>
      <c r="Z21" s="1479">
        <v>0</v>
      </c>
      <c r="AA21" s="1482">
        <v>74438</v>
      </c>
    </row>
    <row r="22" spans="2:27" ht="12" customHeight="1">
      <c r="B22" s="1454"/>
      <c r="J22" s="37" t="s">
        <v>326</v>
      </c>
      <c r="K22" s="37"/>
      <c r="L22" s="323" t="s">
        <v>746</v>
      </c>
      <c r="M22" s="1485">
        <v>4019</v>
      </c>
      <c r="N22" s="1485">
        <v>3300</v>
      </c>
      <c r="O22" s="1485">
        <v>15546</v>
      </c>
      <c r="P22" s="1485">
        <v>6851</v>
      </c>
      <c r="Q22" s="1485">
        <v>21473</v>
      </c>
      <c r="R22" s="1485">
        <v>47546</v>
      </c>
      <c r="S22" s="1485">
        <v>0</v>
      </c>
      <c r="T22" s="1485">
        <v>0</v>
      </c>
      <c r="U22" s="1485">
        <v>55280</v>
      </c>
      <c r="V22" s="1485">
        <v>0</v>
      </c>
      <c r="W22" s="1485">
        <v>1852</v>
      </c>
      <c r="X22" s="1485">
        <v>1755</v>
      </c>
      <c r="Y22" s="1485">
        <v>405</v>
      </c>
      <c r="Z22" s="1485">
        <v>0</v>
      </c>
      <c r="AA22" s="1486">
        <v>158027</v>
      </c>
    </row>
    <row r="23" spans="2:27" ht="12" customHeight="1">
      <c r="B23" s="1458"/>
      <c r="C23" s="3672" t="s">
        <v>1706</v>
      </c>
      <c r="D23" s="3672"/>
      <c r="E23" s="3672"/>
      <c r="F23" s="3672"/>
      <c r="G23" s="3672"/>
      <c r="H23" s="3672"/>
      <c r="I23" s="3672"/>
      <c r="J23" s="53"/>
      <c r="K23" s="53"/>
      <c r="L23" s="323" t="s">
        <v>362</v>
      </c>
      <c r="M23" s="1479">
        <v>12804</v>
      </c>
      <c r="N23" s="1479">
        <v>8287</v>
      </c>
      <c r="O23" s="1479">
        <v>49910</v>
      </c>
      <c r="P23" s="1479">
        <v>20502</v>
      </c>
      <c r="Q23" s="1479">
        <v>45535</v>
      </c>
      <c r="R23" s="1479">
        <v>171794</v>
      </c>
      <c r="S23" s="1479">
        <v>0</v>
      </c>
      <c r="T23" s="1479">
        <v>0</v>
      </c>
      <c r="U23" s="1479">
        <v>191645</v>
      </c>
      <c r="V23" s="1479">
        <v>0</v>
      </c>
      <c r="W23" s="1479">
        <v>4274</v>
      </c>
      <c r="X23" s="1479">
        <v>3311</v>
      </c>
      <c r="Y23" s="1479">
        <v>891</v>
      </c>
      <c r="Z23" s="1479">
        <v>0</v>
      </c>
      <c r="AA23" s="1482">
        <v>508953</v>
      </c>
    </row>
    <row r="24" spans="2:27" ht="12" customHeight="1">
      <c r="B24" s="1458"/>
      <c r="C24" s="53" t="s">
        <v>1707</v>
      </c>
      <c r="D24" s="53"/>
      <c r="E24" s="53"/>
      <c r="F24" s="53"/>
      <c r="G24" s="53"/>
      <c r="H24" s="53"/>
      <c r="I24" s="53"/>
      <c r="J24" s="37" t="s">
        <v>325</v>
      </c>
      <c r="K24" s="37"/>
      <c r="L24" s="323" t="s">
        <v>503</v>
      </c>
      <c r="M24" s="1485">
        <v>221</v>
      </c>
      <c r="N24" s="1485">
        <v>105</v>
      </c>
      <c r="O24" s="1485">
        <v>789</v>
      </c>
      <c r="P24" s="1485">
        <v>514</v>
      </c>
      <c r="Q24" s="1485">
        <v>167</v>
      </c>
      <c r="R24" s="1485">
        <v>1049</v>
      </c>
      <c r="S24" s="1485">
        <v>0</v>
      </c>
      <c r="T24" s="1485">
        <v>0</v>
      </c>
      <c r="U24" s="1485">
        <v>506</v>
      </c>
      <c r="V24" s="1485">
        <v>0</v>
      </c>
      <c r="W24" s="1485">
        <v>17</v>
      </c>
      <c r="X24" s="1485">
        <v>12</v>
      </c>
      <c r="Y24" s="1485">
        <v>2</v>
      </c>
      <c r="Z24" s="1485">
        <v>0</v>
      </c>
      <c r="AA24" s="1486">
        <v>3382</v>
      </c>
    </row>
    <row r="25" spans="2:27" ht="12" customHeight="1">
      <c r="B25" s="1458"/>
      <c r="C25" s="326"/>
      <c r="D25" s="326"/>
      <c r="E25" s="326"/>
      <c r="F25" s="326"/>
      <c r="G25" s="326"/>
      <c r="H25" s="326"/>
      <c r="I25" s="326"/>
      <c r="J25" s="37" t="s">
        <v>239</v>
      </c>
      <c r="K25" s="37"/>
      <c r="L25" s="323" t="s">
        <v>356</v>
      </c>
      <c r="M25" s="1479">
        <v>108</v>
      </c>
      <c r="N25" s="1479">
        <v>49</v>
      </c>
      <c r="O25" s="1479">
        <v>582</v>
      </c>
      <c r="P25" s="1479">
        <v>376</v>
      </c>
      <c r="Q25" s="1479">
        <v>0</v>
      </c>
      <c r="R25" s="1479">
        <v>4078</v>
      </c>
      <c r="S25" s="1479">
        <v>0</v>
      </c>
      <c r="T25" s="1479">
        <v>0</v>
      </c>
      <c r="U25" s="1479">
        <v>226</v>
      </c>
      <c r="V25" s="1479">
        <v>0</v>
      </c>
      <c r="W25" s="1479">
        <v>8</v>
      </c>
      <c r="X25" s="1479">
        <v>6</v>
      </c>
      <c r="Y25" s="1479">
        <v>1</v>
      </c>
      <c r="Z25" s="1479">
        <v>0</v>
      </c>
      <c r="AA25" s="1482">
        <v>5434</v>
      </c>
    </row>
    <row r="26" spans="2:27" ht="12" customHeight="1">
      <c r="B26" s="1454"/>
      <c r="J26" s="37" t="s">
        <v>326</v>
      </c>
      <c r="K26" s="37"/>
      <c r="L26" s="323" t="s">
        <v>504</v>
      </c>
      <c r="M26" s="1485">
        <v>175</v>
      </c>
      <c r="N26" s="1485">
        <v>82</v>
      </c>
      <c r="O26" s="1485">
        <v>756</v>
      </c>
      <c r="P26" s="1485">
        <v>370</v>
      </c>
      <c r="Q26" s="1485">
        <v>284</v>
      </c>
      <c r="R26" s="1485">
        <v>324</v>
      </c>
      <c r="S26" s="1485">
        <v>0</v>
      </c>
      <c r="T26" s="1485">
        <v>0</v>
      </c>
      <c r="U26" s="1485">
        <v>975</v>
      </c>
      <c r="V26" s="1485">
        <v>0</v>
      </c>
      <c r="W26" s="1485">
        <v>26</v>
      </c>
      <c r="X26" s="1485">
        <v>27</v>
      </c>
      <c r="Y26" s="1485">
        <v>6</v>
      </c>
      <c r="Z26" s="1485">
        <v>0</v>
      </c>
      <c r="AA26" s="1486">
        <v>3025</v>
      </c>
    </row>
    <row r="27" spans="2:27" ht="12" customHeight="1">
      <c r="B27" s="1454"/>
      <c r="C27" s="3672" t="s">
        <v>1708</v>
      </c>
      <c r="D27" s="3672"/>
      <c r="E27" s="3672"/>
      <c r="F27" s="3672"/>
      <c r="G27" s="3672"/>
      <c r="H27" s="3672"/>
      <c r="I27" s="3672"/>
      <c r="J27" s="53"/>
      <c r="K27" s="53"/>
      <c r="L27" s="323" t="s">
        <v>502</v>
      </c>
      <c r="M27" s="1479">
        <v>504</v>
      </c>
      <c r="N27" s="1479">
        <v>236</v>
      </c>
      <c r="O27" s="1479">
        <v>2127</v>
      </c>
      <c r="P27" s="1479">
        <v>1260</v>
      </c>
      <c r="Q27" s="1479">
        <v>451</v>
      </c>
      <c r="R27" s="1479">
        <v>5451</v>
      </c>
      <c r="S27" s="1479">
        <v>0</v>
      </c>
      <c r="T27" s="1479">
        <v>0</v>
      </c>
      <c r="U27" s="1479">
        <v>1707</v>
      </c>
      <c r="V27" s="1479">
        <v>0</v>
      </c>
      <c r="W27" s="1479">
        <v>51</v>
      </c>
      <c r="X27" s="1479">
        <v>45</v>
      </c>
      <c r="Y27" s="1479">
        <v>9</v>
      </c>
      <c r="Z27" s="1479">
        <v>0</v>
      </c>
      <c r="AA27" s="1482">
        <v>11841</v>
      </c>
    </row>
    <row r="28" spans="2:27" ht="12" customHeight="1">
      <c r="B28" s="1454"/>
      <c r="C28" s="33" t="s">
        <v>1709</v>
      </c>
      <c r="D28" s="33"/>
      <c r="E28" s="33"/>
      <c r="F28" s="33"/>
      <c r="G28" s="33"/>
      <c r="H28" s="33"/>
      <c r="I28" s="33"/>
      <c r="J28" s="37" t="s">
        <v>325</v>
      </c>
      <c r="K28" s="37"/>
      <c r="L28" s="323" t="s">
        <v>359</v>
      </c>
      <c r="M28" s="1485">
        <v>477</v>
      </c>
      <c r="N28" s="1485">
        <v>177</v>
      </c>
      <c r="O28" s="1485">
        <v>1125</v>
      </c>
      <c r="P28" s="1485">
        <v>336</v>
      </c>
      <c r="Q28" s="1485"/>
      <c r="R28" s="1485">
        <v>412</v>
      </c>
      <c r="S28" s="1485">
        <v>0</v>
      </c>
      <c r="T28" s="1485">
        <v>0</v>
      </c>
      <c r="U28" s="1485">
        <v>400</v>
      </c>
      <c r="V28" s="1485"/>
      <c r="W28" s="1485">
        <v>7</v>
      </c>
      <c r="X28" s="1485">
        <v>24</v>
      </c>
      <c r="Y28" s="1485">
        <v>4</v>
      </c>
      <c r="Z28" s="1485">
        <v>0</v>
      </c>
      <c r="AA28" s="1486">
        <v>2962</v>
      </c>
    </row>
    <row r="29" spans="2:27" ht="12" customHeight="1">
      <c r="B29" s="1454"/>
      <c r="C29" s="326"/>
      <c r="D29" s="326"/>
      <c r="E29" s="326"/>
      <c r="F29" s="326"/>
      <c r="G29" s="326"/>
      <c r="H29" s="326"/>
      <c r="I29" s="326"/>
      <c r="J29" s="37" t="s">
        <v>239</v>
      </c>
      <c r="K29" s="37"/>
      <c r="L29" s="323" t="s">
        <v>827</v>
      </c>
      <c r="M29" s="1479">
        <v>53</v>
      </c>
      <c r="N29" s="1479">
        <v>24</v>
      </c>
      <c r="O29" s="1479">
        <v>190</v>
      </c>
      <c r="P29" s="1479">
        <v>55</v>
      </c>
      <c r="Q29" s="1479"/>
      <c r="R29" s="1479">
        <v>179</v>
      </c>
      <c r="S29" s="1479">
        <v>0</v>
      </c>
      <c r="T29" s="1479">
        <v>0</v>
      </c>
      <c r="U29" s="1479">
        <v>14</v>
      </c>
      <c r="V29" s="1479"/>
      <c r="W29" s="1479">
        <v>0</v>
      </c>
      <c r="X29" s="1479">
        <v>1</v>
      </c>
      <c r="Y29" s="1479">
        <v>0</v>
      </c>
      <c r="Z29" s="1479">
        <v>0</v>
      </c>
      <c r="AA29" s="1482">
        <v>516</v>
      </c>
    </row>
    <row r="30" spans="2:27" ht="12" customHeight="1">
      <c r="B30" s="1454"/>
      <c r="J30" s="37" t="s">
        <v>326</v>
      </c>
      <c r="K30" s="37"/>
      <c r="L30" s="323" t="s">
        <v>328</v>
      </c>
      <c r="M30" s="1485">
        <v>164</v>
      </c>
      <c r="N30" s="1485">
        <v>78</v>
      </c>
      <c r="O30" s="1485">
        <v>464</v>
      </c>
      <c r="P30" s="1485">
        <v>158</v>
      </c>
      <c r="Q30" s="1485"/>
      <c r="R30" s="1485">
        <v>202</v>
      </c>
      <c r="S30" s="1485">
        <v>0</v>
      </c>
      <c r="T30" s="1485">
        <v>0</v>
      </c>
      <c r="U30" s="1485">
        <v>148</v>
      </c>
      <c r="V30" s="1485"/>
      <c r="W30" s="1485">
        <v>7</v>
      </c>
      <c r="X30" s="1485">
        <v>28</v>
      </c>
      <c r="Y30" s="1485">
        <v>3</v>
      </c>
      <c r="Z30" s="1485">
        <v>0</v>
      </c>
      <c r="AA30" s="1486">
        <v>1252</v>
      </c>
    </row>
    <row r="31" spans="2:27" ht="12" customHeight="1">
      <c r="B31" s="1454"/>
      <c r="C31" s="3262" t="s">
        <v>1641</v>
      </c>
      <c r="D31" s="3262"/>
      <c r="E31" s="3262"/>
      <c r="F31" s="3262"/>
      <c r="G31" s="3262"/>
      <c r="H31" s="3262"/>
      <c r="I31" s="3262"/>
      <c r="J31" s="33"/>
      <c r="K31" s="33"/>
      <c r="L31" s="323" t="s">
        <v>829</v>
      </c>
      <c r="M31" s="1479">
        <v>694</v>
      </c>
      <c r="N31" s="1479">
        <v>279</v>
      </c>
      <c r="O31" s="1479">
        <v>1779</v>
      </c>
      <c r="P31" s="1479">
        <v>549</v>
      </c>
      <c r="Q31" s="1479"/>
      <c r="R31" s="1479">
        <v>793</v>
      </c>
      <c r="S31" s="1479">
        <v>0</v>
      </c>
      <c r="T31" s="1479">
        <v>0</v>
      </c>
      <c r="U31" s="1479">
        <v>562</v>
      </c>
      <c r="V31" s="1479"/>
      <c r="W31" s="1479">
        <v>14</v>
      </c>
      <c r="X31" s="1479">
        <v>53</v>
      </c>
      <c r="Y31" s="1479">
        <v>7</v>
      </c>
      <c r="Z31" s="1479">
        <v>0</v>
      </c>
      <c r="AA31" s="1482">
        <v>4730</v>
      </c>
    </row>
    <row r="32" spans="2:27" ht="12" customHeight="1">
      <c r="B32" s="1454"/>
      <c r="C32" s="3311" t="s">
        <v>1710</v>
      </c>
      <c r="D32" s="3311"/>
      <c r="E32" s="3311"/>
      <c r="F32" s="3311"/>
      <c r="G32" s="3311"/>
      <c r="H32" s="3311"/>
      <c r="I32" s="3311"/>
      <c r="J32" s="37" t="s">
        <v>325</v>
      </c>
      <c r="K32" s="37"/>
      <c r="L32" s="323" t="s">
        <v>195</v>
      </c>
      <c r="M32" s="1485">
        <v>8702</v>
      </c>
      <c r="N32" s="1485">
        <v>4836</v>
      </c>
      <c r="O32" s="1485">
        <v>31807</v>
      </c>
      <c r="P32" s="1485">
        <v>12620</v>
      </c>
      <c r="Q32" s="1485">
        <v>24229</v>
      </c>
      <c r="R32" s="1485">
        <v>80793</v>
      </c>
      <c r="S32" s="1485">
        <v>0</v>
      </c>
      <c r="T32" s="1485">
        <v>0</v>
      </c>
      <c r="U32" s="1485">
        <v>115663</v>
      </c>
      <c r="V32" s="1485">
        <v>0</v>
      </c>
      <c r="W32" s="1485">
        <v>2260</v>
      </c>
      <c r="X32" s="1485">
        <v>1471</v>
      </c>
      <c r="Y32" s="1485">
        <v>451</v>
      </c>
      <c r="Z32" s="1485">
        <v>0</v>
      </c>
      <c r="AA32" s="1486">
        <v>282832</v>
      </c>
    </row>
    <row r="33" spans="2:27" ht="12" customHeight="1">
      <c r="B33" s="1296"/>
      <c r="C33" s="326"/>
      <c r="D33" s="326"/>
      <c r="E33" s="326"/>
      <c r="F33" s="434"/>
      <c r="G33" s="326"/>
      <c r="H33" s="326"/>
      <c r="J33" s="37" t="s">
        <v>239</v>
      </c>
      <c r="K33" s="37"/>
      <c r="L33" s="323" t="s">
        <v>196</v>
      </c>
      <c r="M33" s="1479">
        <v>942</v>
      </c>
      <c r="N33" s="1479">
        <v>506</v>
      </c>
      <c r="O33" s="1479">
        <v>5243</v>
      </c>
      <c r="P33" s="1479">
        <v>2312</v>
      </c>
      <c r="Q33" s="1479">
        <v>0</v>
      </c>
      <c r="R33" s="1479">
        <v>49173</v>
      </c>
      <c r="S33" s="1479">
        <v>0</v>
      </c>
      <c r="T33" s="1479">
        <v>0</v>
      </c>
      <c r="U33" s="1479">
        <v>21848</v>
      </c>
      <c r="V33" s="1479">
        <v>0</v>
      </c>
      <c r="W33" s="1479">
        <v>194</v>
      </c>
      <c r="X33" s="1479">
        <v>128</v>
      </c>
      <c r="Y33" s="1479">
        <v>42</v>
      </c>
      <c r="Z33" s="1479">
        <v>0</v>
      </c>
      <c r="AA33" s="1482">
        <v>80388</v>
      </c>
    </row>
    <row r="34" spans="2:27" ht="12" customHeight="1">
      <c r="B34" s="1296"/>
      <c r="F34" s="319"/>
      <c r="J34" s="37" t="s">
        <v>326</v>
      </c>
      <c r="K34" s="37"/>
      <c r="L34" s="323" t="s">
        <v>197</v>
      </c>
      <c r="M34" s="1487">
        <v>4358</v>
      </c>
      <c r="N34" s="1487">
        <v>3460</v>
      </c>
      <c r="O34" s="1487">
        <v>16766</v>
      </c>
      <c r="P34" s="1487">
        <v>7379</v>
      </c>
      <c r="Q34" s="1487">
        <v>21757</v>
      </c>
      <c r="R34" s="1487">
        <v>48072</v>
      </c>
      <c r="S34" s="1487">
        <v>0</v>
      </c>
      <c r="T34" s="1487">
        <v>0</v>
      </c>
      <c r="U34" s="1487">
        <v>56403</v>
      </c>
      <c r="V34" s="1487">
        <v>0</v>
      </c>
      <c r="W34" s="1487">
        <v>1885</v>
      </c>
      <c r="X34" s="1487">
        <v>1810</v>
      </c>
      <c r="Y34" s="1487">
        <v>414</v>
      </c>
      <c r="Z34" s="1487">
        <v>0</v>
      </c>
      <c r="AA34" s="1488">
        <v>162304</v>
      </c>
    </row>
    <row r="35" spans="2:27" ht="12" customHeight="1">
      <c r="B35" s="3680" t="s">
        <v>1717</v>
      </c>
      <c r="C35" s="3261"/>
      <c r="D35" s="3261"/>
      <c r="E35" s="3261"/>
      <c r="F35" s="3261"/>
      <c r="G35" s="3261"/>
      <c r="H35" s="3261"/>
      <c r="I35" s="3261"/>
      <c r="J35" s="3260"/>
      <c r="K35" s="3260"/>
      <c r="L35" s="323" t="s">
        <v>363</v>
      </c>
      <c r="M35" s="1479">
        <v>14002</v>
      </c>
      <c r="N35" s="1479">
        <v>8802</v>
      </c>
      <c r="O35" s="1479">
        <v>53816</v>
      </c>
      <c r="P35" s="1479">
        <v>22311</v>
      </c>
      <c r="Q35" s="1479">
        <v>45986</v>
      </c>
      <c r="R35" s="1479">
        <v>178038</v>
      </c>
      <c r="S35" s="1479">
        <v>0</v>
      </c>
      <c r="T35" s="1479">
        <v>0</v>
      </c>
      <c r="U35" s="1479">
        <v>193914</v>
      </c>
      <c r="V35" s="1479">
        <v>0</v>
      </c>
      <c r="W35" s="1479">
        <v>4339</v>
      </c>
      <c r="X35" s="1479">
        <v>3409</v>
      </c>
      <c r="Y35" s="1479">
        <v>907</v>
      </c>
      <c r="Z35" s="1479">
        <v>0</v>
      </c>
      <c r="AA35" s="1482">
        <v>525524</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0</v>
      </c>
      <c r="N44" s="1483">
        <v>0</v>
      </c>
      <c r="O44" s="1483">
        <v>0</v>
      </c>
      <c r="P44" s="1483">
        <v>0</v>
      </c>
      <c r="Q44" s="1483">
        <v>0</v>
      </c>
      <c r="R44" s="1483">
        <v>0</v>
      </c>
      <c r="S44" s="1483">
        <v>0</v>
      </c>
      <c r="T44" s="1483">
        <v>0</v>
      </c>
      <c r="U44" s="1483">
        <v>0</v>
      </c>
      <c r="V44" s="1483">
        <v>0</v>
      </c>
      <c r="W44" s="1483">
        <v>0</v>
      </c>
      <c r="X44" s="1483">
        <v>0</v>
      </c>
      <c r="Y44" s="1483">
        <v>0</v>
      </c>
      <c r="Z44" s="1483">
        <v>0</v>
      </c>
      <c r="AA44" s="1484">
        <v>0</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81"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21270</v>
      </c>
      <c r="N63" s="1479">
        <v>10022</v>
      </c>
      <c r="O63" s="1479">
        <v>72843</v>
      </c>
      <c r="P63" s="1479">
        <v>29110</v>
      </c>
      <c r="Q63" s="1479">
        <v>75888</v>
      </c>
      <c r="R63" s="1479">
        <v>247801</v>
      </c>
      <c r="S63" s="1479">
        <v>3970</v>
      </c>
      <c r="T63" s="1479">
        <v>5550</v>
      </c>
      <c r="U63" s="1479">
        <v>262207</v>
      </c>
      <c r="V63" s="1479">
        <v>32762</v>
      </c>
      <c r="W63" s="1479">
        <v>5810</v>
      </c>
      <c r="X63" s="1479">
        <v>4705</v>
      </c>
      <c r="Y63" s="1479">
        <v>1272</v>
      </c>
      <c r="Z63" s="1479">
        <v>0</v>
      </c>
      <c r="AA63" s="1482">
        <v>773210</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5536</v>
      </c>
      <c r="N65" s="1483">
        <v>2546</v>
      </c>
      <c r="O65" s="1483">
        <v>19370</v>
      </c>
      <c r="P65" s="1483">
        <v>8853</v>
      </c>
      <c r="Q65" s="1483">
        <v>21095</v>
      </c>
      <c r="R65" s="1483">
        <v>68872</v>
      </c>
      <c r="S65" s="1483">
        <v>1094</v>
      </c>
      <c r="T65" s="1483">
        <v>1505</v>
      </c>
      <c r="U65" s="1483">
        <v>80801</v>
      </c>
      <c r="V65" s="1483">
        <v>8937</v>
      </c>
      <c r="W65" s="1483">
        <v>1497</v>
      </c>
      <c r="X65" s="1483">
        <v>1217</v>
      </c>
      <c r="Y65" s="1483">
        <v>329</v>
      </c>
      <c r="Z65" s="1483">
        <v>0</v>
      </c>
      <c r="AA65" s="1484">
        <v>221652</v>
      </c>
    </row>
    <row r="66" spans="2:27" ht="12" customHeight="1">
      <c r="B66" s="3677" t="s">
        <v>1722</v>
      </c>
      <c r="C66" s="3678"/>
      <c r="D66" s="3678"/>
      <c r="E66" s="3678"/>
      <c r="F66" s="3678"/>
      <c r="G66" s="3678"/>
      <c r="H66" s="3678"/>
      <c r="I66" s="3678"/>
      <c r="J66" s="3678"/>
      <c r="K66" s="3678"/>
      <c r="L66" s="1491" t="s">
        <v>190</v>
      </c>
      <c r="M66" s="1492">
        <v>15734</v>
      </c>
      <c r="N66" s="1492">
        <v>7476</v>
      </c>
      <c r="O66" s="1492">
        <v>53473</v>
      </c>
      <c r="P66" s="1492">
        <v>20257</v>
      </c>
      <c r="Q66" s="1492">
        <v>54793</v>
      </c>
      <c r="R66" s="1492">
        <v>178929</v>
      </c>
      <c r="S66" s="1492">
        <v>2876</v>
      </c>
      <c r="T66" s="1492">
        <v>4045</v>
      </c>
      <c r="U66" s="1492">
        <v>181406</v>
      </c>
      <c r="V66" s="1492">
        <v>23825</v>
      </c>
      <c r="W66" s="1492">
        <v>4313</v>
      </c>
      <c r="X66" s="1492">
        <v>3488</v>
      </c>
      <c r="Y66" s="1492">
        <v>943</v>
      </c>
      <c r="Z66" s="1492">
        <v>0</v>
      </c>
      <c r="AA66" s="1493">
        <v>551558</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1724</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7061</v>
      </c>
      <c r="N11" s="1479">
        <v>1109</v>
      </c>
      <c r="O11" s="1479">
        <v>18290</v>
      </c>
      <c r="P11" s="1479">
        <v>6427</v>
      </c>
      <c r="Q11" s="1479">
        <v>27075</v>
      </c>
      <c r="R11" s="1479">
        <v>68606</v>
      </c>
      <c r="S11" s="1479">
        <v>3757</v>
      </c>
      <c r="T11" s="1479">
        <v>4749</v>
      </c>
      <c r="U11" s="1479">
        <v>66950</v>
      </c>
      <c r="V11" s="1479">
        <v>29801</v>
      </c>
      <c r="W11" s="1479">
        <v>1408</v>
      </c>
      <c r="X11" s="1479">
        <v>1230</v>
      </c>
      <c r="Y11" s="1479">
        <v>337</v>
      </c>
      <c r="Z11" s="1479">
        <v>0</v>
      </c>
      <c r="AA11" s="1482">
        <v>236800</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7061</v>
      </c>
      <c r="N14" s="1479">
        <v>1109</v>
      </c>
      <c r="O14" s="1479">
        <v>18290</v>
      </c>
      <c r="P14" s="1479">
        <v>6427</v>
      </c>
      <c r="Q14" s="1479"/>
      <c r="R14" s="1479">
        <v>68606</v>
      </c>
      <c r="S14" s="1479">
        <v>3757</v>
      </c>
      <c r="T14" s="1479">
        <v>4749</v>
      </c>
      <c r="U14" s="1479">
        <v>66950</v>
      </c>
      <c r="V14" s="1479">
        <v>29801</v>
      </c>
      <c r="W14" s="1479">
        <v>1408</v>
      </c>
      <c r="X14" s="1479">
        <v>1230</v>
      </c>
      <c r="Y14" s="1479">
        <v>337</v>
      </c>
      <c r="Z14" s="1479">
        <v>0</v>
      </c>
      <c r="AA14" s="1482">
        <v>236800</v>
      </c>
    </row>
    <row r="15" spans="2:38" ht="12" customHeight="1">
      <c r="B15" s="1303"/>
      <c r="C15" s="355"/>
      <c r="D15" s="355"/>
      <c r="F15" s="355"/>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60"/>
      <c r="L16" s="323" t="s">
        <v>187</v>
      </c>
      <c r="M16" s="1479">
        <v>7061</v>
      </c>
      <c r="N16" s="1479">
        <v>1109</v>
      </c>
      <c r="O16" s="1479">
        <v>18290</v>
      </c>
      <c r="P16" s="1479">
        <v>6427</v>
      </c>
      <c r="Q16" s="1479">
        <v>27075</v>
      </c>
      <c r="R16" s="1479">
        <v>68606</v>
      </c>
      <c r="S16" s="1479">
        <v>3757</v>
      </c>
      <c r="T16" s="1479">
        <v>4749</v>
      </c>
      <c r="U16" s="1479">
        <v>66950</v>
      </c>
      <c r="V16" s="1479">
        <v>29801</v>
      </c>
      <c r="W16" s="1479">
        <v>1408</v>
      </c>
      <c r="X16" s="1479">
        <v>1230</v>
      </c>
      <c r="Y16" s="1479">
        <v>337</v>
      </c>
      <c r="Z16" s="1479">
        <v>0</v>
      </c>
      <c r="AA16" s="1482">
        <v>236800</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7554</v>
      </c>
      <c r="N19" s="1485">
        <v>3971</v>
      </c>
      <c r="O19" s="1485">
        <v>31003</v>
      </c>
      <c r="P19" s="1485">
        <v>11985</v>
      </c>
      <c r="Q19" s="1485">
        <v>20864</v>
      </c>
      <c r="R19" s="1485">
        <v>85214</v>
      </c>
      <c r="S19" s="1485">
        <v>0</v>
      </c>
      <c r="T19" s="1485">
        <v>0</v>
      </c>
      <c r="U19" s="1485">
        <v>111219</v>
      </c>
      <c r="V19" s="1485">
        <v>0</v>
      </c>
      <c r="W19" s="1485">
        <v>2009</v>
      </c>
      <c r="X19" s="1485">
        <v>1327</v>
      </c>
      <c r="Y19" s="1485">
        <v>430</v>
      </c>
      <c r="Z19" s="1485">
        <v>0</v>
      </c>
      <c r="AA19" s="1486">
        <v>275576</v>
      </c>
    </row>
    <row r="20" spans="2:27" ht="12" customHeight="1">
      <c r="B20" s="1454"/>
      <c r="C20" s="326"/>
      <c r="D20" s="326"/>
      <c r="E20" s="326"/>
      <c r="F20" s="326"/>
      <c r="G20" s="326"/>
      <c r="I20" s="326"/>
      <c r="J20" s="37" t="s">
        <v>239</v>
      </c>
      <c r="K20" s="37"/>
      <c r="L20" s="323" t="s">
        <v>361</v>
      </c>
      <c r="M20" s="1479">
        <v>738</v>
      </c>
      <c r="N20" s="1479">
        <v>409</v>
      </c>
      <c r="O20" s="1479">
        <v>4386</v>
      </c>
      <c r="P20" s="1479">
        <v>1901</v>
      </c>
      <c r="Q20" s="1479">
        <v>0</v>
      </c>
      <c r="R20" s="1479">
        <v>46510</v>
      </c>
      <c r="S20" s="1479">
        <v>0</v>
      </c>
      <c r="T20" s="1479">
        <v>0</v>
      </c>
      <c r="U20" s="1479">
        <v>16378</v>
      </c>
      <c r="V20" s="1479">
        <v>0</v>
      </c>
      <c r="W20" s="1479">
        <v>196</v>
      </c>
      <c r="X20" s="1479">
        <v>129</v>
      </c>
      <c r="Y20" s="1479">
        <v>47</v>
      </c>
      <c r="Z20" s="1479">
        <v>0</v>
      </c>
      <c r="AA20" s="1482">
        <v>70694</v>
      </c>
    </row>
    <row r="21" spans="2:27" ht="12" customHeight="1">
      <c r="B21" s="1454"/>
      <c r="J21" s="37" t="s">
        <v>326</v>
      </c>
      <c r="K21" s="37"/>
      <c r="L21" s="323" t="s">
        <v>746</v>
      </c>
      <c r="M21" s="1485">
        <v>3883</v>
      </c>
      <c r="N21" s="1485">
        <v>3439</v>
      </c>
      <c r="O21" s="1485">
        <v>15798</v>
      </c>
      <c r="P21" s="1485">
        <v>7225</v>
      </c>
      <c r="Q21" s="1485">
        <v>17759</v>
      </c>
      <c r="R21" s="1485">
        <v>46744</v>
      </c>
      <c r="S21" s="1485">
        <v>0</v>
      </c>
      <c r="T21" s="1485">
        <v>0</v>
      </c>
      <c r="U21" s="1485">
        <v>51680</v>
      </c>
      <c r="V21" s="1485">
        <v>0</v>
      </c>
      <c r="W21" s="1485">
        <v>1927</v>
      </c>
      <c r="X21" s="1485">
        <v>1819</v>
      </c>
      <c r="Y21" s="1485">
        <v>485</v>
      </c>
      <c r="Z21" s="1485">
        <v>0</v>
      </c>
      <c r="AA21" s="1486">
        <v>150759</v>
      </c>
    </row>
    <row r="22" spans="2:27" ht="12" customHeight="1">
      <c r="B22" s="1458"/>
      <c r="C22" s="3672" t="s">
        <v>1706</v>
      </c>
      <c r="D22" s="3672"/>
      <c r="E22" s="3672"/>
      <c r="F22" s="3672"/>
      <c r="G22" s="3672"/>
      <c r="H22" s="3672"/>
      <c r="I22" s="3672"/>
      <c r="J22" s="53"/>
      <c r="K22" s="53"/>
      <c r="L22" s="323" t="s">
        <v>362</v>
      </c>
      <c r="M22" s="1479">
        <v>12175</v>
      </c>
      <c r="N22" s="1479">
        <v>7819</v>
      </c>
      <c r="O22" s="1479">
        <v>51187</v>
      </c>
      <c r="P22" s="1479">
        <v>21111</v>
      </c>
      <c r="Q22" s="1479">
        <v>38623</v>
      </c>
      <c r="R22" s="1479">
        <v>178468</v>
      </c>
      <c r="S22" s="1479">
        <v>0</v>
      </c>
      <c r="T22" s="1479">
        <v>0</v>
      </c>
      <c r="U22" s="1479">
        <v>179277</v>
      </c>
      <c r="V22" s="1479">
        <v>0</v>
      </c>
      <c r="W22" s="1479">
        <v>4132</v>
      </c>
      <c r="X22" s="1479">
        <v>3275</v>
      </c>
      <c r="Y22" s="1479">
        <v>962</v>
      </c>
      <c r="Z22" s="1479">
        <v>0</v>
      </c>
      <c r="AA22" s="1482">
        <v>497029</v>
      </c>
    </row>
    <row r="23" spans="2:27" ht="12" customHeight="1">
      <c r="B23" s="1458"/>
      <c r="C23" s="53" t="s">
        <v>1707</v>
      </c>
      <c r="D23" s="53"/>
      <c r="E23" s="53"/>
      <c r="F23" s="53"/>
      <c r="G23" s="53"/>
      <c r="H23" s="53"/>
      <c r="I23" s="53"/>
      <c r="J23" s="37" t="s">
        <v>325</v>
      </c>
      <c r="K23" s="37"/>
      <c r="L23" s="323" t="s">
        <v>503</v>
      </c>
      <c r="M23" s="1485">
        <v>147</v>
      </c>
      <c r="N23" s="1485">
        <v>70</v>
      </c>
      <c r="O23" s="1485">
        <v>546</v>
      </c>
      <c r="P23" s="1485">
        <v>352</v>
      </c>
      <c r="Q23" s="1485">
        <v>117</v>
      </c>
      <c r="R23" s="1485">
        <v>719</v>
      </c>
      <c r="S23" s="1485">
        <v>0</v>
      </c>
      <c r="T23" s="1485">
        <v>0</v>
      </c>
      <c r="U23" s="1485">
        <v>345</v>
      </c>
      <c r="V23" s="1485">
        <v>0</v>
      </c>
      <c r="W23" s="1485">
        <v>11</v>
      </c>
      <c r="X23" s="1485">
        <v>8</v>
      </c>
      <c r="Y23" s="1485">
        <v>1</v>
      </c>
      <c r="Z23" s="1485">
        <v>0</v>
      </c>
      <c r="AA23" s="1486">
        <v>2316</v>
      </c>
    </row>
    <row r="24" spans="2:27" ht="12" customHeight="1">
      <c r="B24" s="1458"/>
      <c r="C24" s="326"/>
      <c r="D24" s="326"/>
      <c r="E24" s="326"/>
      <c r="F24" s="326"/>
      <c r="G24" s="326"/>
      <c r="H24" s="326"/>
      <c r="I24" s="326"/>
      <c r="J24" s="37" t="s">
        <v>239</v>
      </c>
      <c r="K24" s="37"/>
      <c r="L24" s="323" t="s">
        <v>356</v>
      </c>
      <c r="M24" s="1479">
        <v>71</v>
      </c>
      <c r="N24" s="1479">
        <v>32</v>
      </c>
      <c r="O24" s="1479">
        <v>407</v>
      </c>
      <c r="P24" s="1479">
        <v>259</v>
      </c>
      <c r="Q24" s="1479">
        <v>0</v>
      </c>
      <c r="R24" s="1479">
        <v>2796</v>
      </c>
      <c r="S24" s="1479">
        <v>0</v>
      </c>
      <c r="T24" s="1479">
        <v>0</v>
      </c>
      <c r="U24" s="1479">
        <v>155</v>
      </c>
      <c r="V24" s="1479">
        <v>0</v>
      </c>
      <c r="W24" s="1479">
        <v>5</v>
      </c>
      <c r="X24" s="1479">
        <v>4</v>
      </c>
      <c r="Y24" s="1479">
        <v>1</v>
      </c>
      <c r="Z24" s="1479">
        <v>0</v>
      </c>
      <c r="AA24" s="1482">
        <v>3730</v>
      </c>
    </row>
    <row r="25" spans="2:27" ht="12" customHeight="1">
      <c r="B25" s="1454"/>
      <c r="J25" s="37" t="s">
        <v>326</v>
      </c>
      <c r="K25" s="37"/>
      <c r="L25" s="323" t="s">
        <v>504</v>
      </c>
      <c r="M25" s="1485">
        <v>117</v>
      </c>
      <c r="N25" s="1485">
        <v>54</v>
      </c>
      <c r="O25" s="1485">
        <v>521</v>
      </c>
      <c r="P25" s="1485">
        <v>258</v>
      </c>
      <c r="Q25" s="1485">
        <v>199</v>
      </c>
      <c r="R25" s="1485">
        <v>221</v>
      </c>
      <c r="S25" s="1485">
        <v>0</v>
      </c>
      <c r="T25" s="1485">
        <v>0</v>
      </c>
      <c r="U25" s="1485">
        <v>656</v>
      </c>
      <c r="V25" s="1485">
        <v>0</v>
      </c>
      <c r="W25" s="1485">
        <v>17</v>
      </c>
      <c r="X25" s="1485">
        <v>18</v>
      </c>
      <c r="Y25" s="1485">
        <v>2</v>
      </c>
      <c r="Z25" s="1485">
        <v>0</v>
      </c>
      <c r="AA25" s="1486">
        <v>2063</v>
      </c>
    </row>
    <row r="26" spans="2:27" ht="12" customHeight="1">
      <c r="B26" s="1454"/>
      <c r="C26" s="3672" t="s">
        <v>1708</v>
      </c>
      <c r="D26" s="3672"/>
      <c r="E26" s="3672"/>
      <c r="F26" s="3672"/>
      <c r="G26" s="3672"/>
      <c r="H26" s="3672"/>
      <c r="I26" s="3672"/>
      <c r="J26" s="53"/>
      <c r="K26" s="53"/>
      <c r="L26" s="323" t="s">
        <v>502</v>
      </c>
      <c r="M26" s="1479">
        <v>335</v>
      </c>
      <c r="N26" s="1479">
        <v>156</v>
      </c>
      <c r="O26" s="1479">
        <v>1474</v>
      </c>
      <c r="P26" s="1479">
        <v>869</v>
      </c>
      <c r="Q26" s="1479">
        <v>316</v>
      </c>
      <c r="R26" s="1479">
        <v>3736</v>
      </c>
      <c r="S26" s="1479">
        <v>0</v>
      </c>
      <c r="T26" s="1479">
        <v>0</v>
      </c>
      <c r="U26" s="1479">
        <v>1156</v>
      </c>
      <c r="V26" s="1479">
        <v>0</v>
      </c>
      <c r="W26" s="1479">
        <v>33</v>
      </c>
      <c r="X26" s="1479">
        <v>30</v>
      </c>
      <c r="Y26" s="1479">
        <v>4</v>
      </c>
      <c r="Z26" s="1479">
        <v>0</v>
      </c>
      <c r="AA26" s="1482">
        <v>8109</v>
      </c>
    </row>
    <row r="27" spans="2:27" ht="12" customHeight="1">
      <c r="B27" s="1454"/>
      <c r="C27" s="33" t="s">
        <v>1709</v>
      </c>
      <c r="D27" s="33"/>
      <c r="E27" s="33"/>
      <c r="F27" s="33"/>
      <c r="G27" s="33"/>
      <c r="H27" s="33"/>
      <c r="I27" s="33"/>
      <c r="J27" s="37" t="s">
        <v>325</v>
      </c>
      <c r="K27" s="37"/>
      <c r="L27" s="323" t="s">
        <v>359</v>
      </c>
      <c r="M27" s="1485">
        <v>522</v>
      </c>
      <c r="N27" s="1485">
        <v>181</v>
      </c>
      <c r="O27" s="1485">
        <v>1131</v>
      </c>
      <c r="P27" s="1485">
        <v>360</v>
      </c>
      <c r="Q27" s="1485"/>
      <c r="R27" s="1485">
        <v>456</v>
      </c>
      <c r="S27" s="1485">
        <v>0</v>
      </c>
      <c r="T27" s="1485">
        <v>0</v>
      </c>
      <c r="U27" s="1485">
        <v>360</v>
      </c>
      <c r="V27" s="1485"/>
      <c r="W27" s="1485">
        <v>8</v>
      </c>
      <c r="X27" s="1485">
        <v>25</v>
      </c>
      <c r="Y27" s="1485">
        <v>5</v>
      </c>
      <c r="Z27" s="1485">
        <v>0</v>
      </c>
      <c r="AA27" s="1486">
        <v>3048</v>
      </c>
    </row>
    <row r="28" spans="2:27" ht="12" customHeight="1">
      <c r="B28" s="1454"/>
      <c r="C28" s="326"/>
      <c r="D28" s="326"/>
      <c r="E28" s="326"/>
      <c r="F28" s="326"/>
      <c r="G28" s="326"/>
      <c r="H28" s="326"/>
      <c r="I28" s="326"/>
      <c r="J28" s="37" t="s">
        <v>239</v>
      </c>
      <c r="K28" s="37"/>
      <c r="L28" s="323" t="s">
        <v>827</v>
      </c>
      <c r="M28" s="1479">
        <v>60</v>
      </c>
      <c r="N28" s="1479">
        <v>25</v>
      </c>
      <c r="O28" s="1479">
        <v>197</v>
      </c>
      <c r="P28" s="1479">
        <v>70</v>
      </c>
      <c r="Q28" s="1479"/>
      <c r="R28" s="1479">
        <v>223</v>
      </c>
      <c r="S28" s="1479">
        <v>0</v>
      </c>
      <c r="T28" s="1479">
        <v>0</v>
      </c>
      <c r="U28" s="1479">
        <v>13</v>
      </c>
      <c r="V28" s="1479"/>
      <c r="W28" s="1479">
        <v>0</v>
      </c>
      <c r="X28" s="1479">
        <v>1</v>
      </c>
      <c r="Y28" s="1479">
        <v>0</v>
      </c>
      <c r="Z28" s="1479">
        <v>0</v>
      </c>
      <c r="AA28" s="1482">
        <v>589</v>
      </c>
    </row>
    <row r="29" spans="2:27" ht="12" customHeight="1">
      <c r="B29" s="1454"/>
      <c r="J29" s="37" t="s">
        <v>326</v>
      </c>
      <c r="K29" s="37"/>
      <c r="L29" s="323" t="s">
        <v>328</v>
      </c>
      <c r="M29" s="1485">
        <v>177</v>
      </c>
      <c r="N29" s="1485">
        <v>75</v>
      </c>
      <c r="O29" s="1485">
        <v>434</v>
      </c>
      <c r="P29" s="1485">
        <v>162</v>
      </c>
      <c r="Q29" s="1485"/>
      <c r="R29" s="1485">
        <v>185</v>
      </c>
      <c r="S29" s="1485">
        <v>0</v>
      </c>
      <c r="T29" s="1485">
        <v>0</v>
      </c>
      <c r="U29" s="1485">
        <v>126</v>
      </c>
      <c r="V29" s="1485"/>
      <c r="W29" s="1485">
        <v>6</v>
      </c>
      <c r="X29" s="1485">
        <v>29</v>
      </c>
      <c r="Y29" s="1485">
        <v>4</v>
      </c>
      <c r="Z29" s="1485">
        <v>0</v>
      </c>
      <c r="AA29" s="1486">
        <v>1198</v>
      </c>
    </row>
    <row r="30" spans="2:27" ht="12" customHeight="1">
      <c r="B30" s="1454"/>
      <c r="C30" s="3262" t="s">
        <v>1641</v>
      </c>
      <c r="D30" s="3262"/>
      <c r="E30" s="3262"/>
      <c r="F30" s="3262"/>
      <c r="G30" s="3262"/>
      <c r="H30" s="3262"/>
      <c r="I30" s="3262"/>
      <c r="J30" s="33"/>
      <c r="K30" s="33"/>
      <c r="L30" s="323" t="s">
        <v>829</v>
      </c>
      <c r="M30" s="1479">
        <v>759</v>
      </c>
      <c r="N30" s="1479">
        <v>281</v>
      </c>
      <c r="O30" s="1479">
        <v>1762</v>
      </c>
      <c r="P30" s="1479">
        <v>592</v>
      </c>
      <c r="Q30" s="1479"/>
      <c r="R30" s="1479">
        <v>864</v>
      </c>
      <c r="S30" s="1479">
        <v>0</v>
      </c>
      <c r="T30" s="1479">
        <v>0</v>
      </c>
      <c r="U30" s="1479">
        <v>499</v>
      </c>
      <c r="V30" s="1479"/>
      <c r="W30" s="1479">
        <v>14</v>
      </c>
      <c r="X30" s="1479">
        <v>55</v>
      </c>
      <c r="Y30" s="1479">
        <v>9</v>
      </c>
      <c r="Z30" s="1479">
        <v>0</v>
      </c>
      <c r="AA30" s="1482">
        <v>4835</v>
      </c>
    </row>
    <row r="31" spans="2:27" ht="12" customHeight="1">
      <c r="B31" s="1454"/>
      <c r="C31" s="5" t="s">
        <v>1710</v>
      </c>
      <c r="D31" s="5"/>
      <c r="E31" s="5"/>
      <c r="F31" s="5"/>
      <c r="G31" s="5"/>
      <c r="H31" s="5"/>
      <c r="I31" s="5"/>
      <c r="J31" s="37" t="s">
        <v>325</v>
      </c>
      <c r="K31" s="37"/>
      <c r="L31" s="323" t="s">
        <v>195</v>
      </c>
      <c r="M31" s="1485">
        <v>8223</v>
      </c>
      <c r="N31" s="1485">
        <v>4222</v>
      </c>
      <c r="O31" s="1485">
        <v>32680</v>
      </c>
      <c r="P31" s="1485">
        <v>12697</v>
      </c>
      <c r="Q31" s="1485">
        <v>20981</v>
      </c>
      <c r="R31" s="1485">
        <v>86389</v>
      </c>
      <c r="S31" s="1485">
        <v>0</v>
      </c>
      <c r="T31" s="1485">
        <v>0</v>
      </c>
      <c r="U31" s="1485">
        <v>111924</v>
      </c>
      <c r="V31" s="1485">
        <v>0</v>
      </c>
      <c r="W31" s="1485">
        <v>2028</v>
      </c>
      <c r="X31" s="1485">
        <v>1360</v>
      </c>
      <c r="Y31" s="1485">
        <v>436</v>
      </c>
      <c r="Z31" s="1485">
        <v>0</v>
      </c>
      <c r="AA31" s="1486">
        <v>280940</v>
      </c>
    </row>
    <row r="32" spans="2:27" ht="12" customHeight="1">
      <c r="B32" s="1296"/>
      <c r="F32" s="319"/>
      <c r="J32" s="37" t="s">
        <v>239</v>
      </c>
      <c r="K32" s="37"/>
      <c r="L32" s="323" t="s">
        <v>196</v>
      </c>
      <c r="M32" s="1479">
        <v>869</v>
      </c>
      <c r="N32" s="1479">
        <v>466</v>
      </c>
      <c r="O32" s="1479">
        <v>4990</v>
      </c>
      <c r="P32" s="1479">
        <v>2230</v>
      </c>
      <c r="Q32" s="1479">
        <v>0</v>
      </c>
      <c r="R32" s="1479">
        <v>49529</v>
      </c>
      <c r="S32" s="1479">
        <v>0</v>
      </c>
      <c r="T32" s="1479">
        <v>0</v>
      </c>
      <c r="U32" s="1479">
        <v>16546</v>
      </c>
      <c r="V32" s="1479">
        <v>0</v>
      </c>
      <c r="W32" s="1479">
        <v>201</v>
      </c>
      <c r="X32" s="1479">
        <v>134</v>
      </c>
      <c r="Y32" s="1479">
        <v>48</v>
      </c>
      <c r="Z32" s="1479">
        <v>0</v>
      </c>
      <c r="AA32" s="1482">
        <v>75013</v>
      </c>
    </row>
    <row r="33" spans="2:27" ht="12" customHeight="1">
      <c r="B33" s="1296"/>
      <c r="F33" s="319"/>
      <c r="J33" s="37" t="s">
        <v>326</v>
      </c>
      <c r="K33" s="37"/>
      <c r="L33" s="323" t="s">
        <v>197</v>
      </c>
      <c r="M33" s="1487">
        <v>4177</v>
      </c>
      <c r="N33" s="1487">
        <v>3568</v>
      </c>
      <c r="O33" s="1487">
        <v>16753</v>
      </c>
      <c r="P33" s="1487">
        <v>7645</v>
      </c>
      <c r="Q33" s="1487">
        <v>17958</v>
      </c>
      <c r="R33" s="1487">
        <v>47150</v>
      </c>
      <c r="S33" s="1487">
        <v>0</v>
      </c>
      <c r="T33" s="1487">
        <v>0</v>
      </c>
      <c r="U33" s="1487">
        <v>52462</v>
      </c>
      <c r="V33" s="1487">
        <v>0</v>
      </c>
      <c r="W33" s="1487">
        <v>1950</v>
      </c>
      <c r="X33" s="1487">
        <v>1866</v>
      </c>
      <c r="Y33" s="1487">
        <v>491</v>
      </c>
      <c r="Z33" s="1487">
        <v>0</v>
      </c>
      <c r="AA33" s="1488">
        <v>154020</v>
      </c>
    </row>
    <row r="34" spans="2:27" ht="12" customHeight="1">
      <c r="B34" s="3680" t="s">
        <v>1717</v>
      </c>
      <c r="C34" s="3261"/>
      <c r="D34" s="3261"/>
      <c r="E34" s="3261"/>
      <c r="F34" s="3261"/>
      <c r="G34" s="3261"/>
      <c r="H34" s="3261"/>
      <c r="I34" s="3261"/>
      <c r="J34" s="3260"/>
      <c r="K34" s="3260"/>
      <c r="L34" s="323" t="s">
        <v>363</v>
      </c>
      <c r="M34" s="1479">
        <v>13269</v>
      </c>
      <c r="N34" s="1479">
        <v>8256</v>
      </c>
      <c r="O34" s="1479">
        <v>54423</v>
      </c>
      <c r="P34" s="1479">
        <v>22572</v>
      </c>
      <c r="Q34" s="1479">
        <v>38939</v>
      </c>
      <c r="R34" s="1479">
        <v>183068</v>
      </c>
      <c r="S34" s="1479">
        <v>0</v>
      </c>
      <c r="T34" s="1479">
        <v>0</v>
      </c>
      <c r="U34" s="1479">
        <v>180932</v>
      </c>
      <c r="V34" s="1479">
        <v>0</v>
      </c>
      <c r="W34" s="1479">
        <v>4179</v>
      </c>
      <c r="X34" s="1479">
        <v>3360</v>
      </c>
      <c r="Y34" s="1479">
        <v>975</v>
      </c>
      <c r="Z34" s="1479">
        <v>0</v>
      </c>
      <c r="AA34" s="1482">
        <v>509973</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20330</v>
      </c>
      <c r="N62" s="1479">
        <v>9365</v>
      </c>
      <c r="O62" s="1479">
        <v>72713</v>
      </c>
      <c r="P62" s="1479">
        <v>28999</v>
      </c>
      <c r="Q62" s="1479">
        <v>66014</v>
      </c>
      <c r="R62" s="1479">
        <v>251674</v>
      </c>
      <c r="S62" s="1479">
        <v>3757</v>
      </c>
      <c r="T62" s="1479">
        <v>4749</v>
      </c>
      <c r="U62" s="1479">
        <v>247882</v>
      </c>
      <c r="V62" s="1479">
        <v>29801</v>
      </c>
      <c r="W62" s="1479">
        <v>5587</v>
      </c>
      <c r="X62" s="1479">
        <v>4590</v>
      </c>
      <c r="Y62" s="1479">
        <v>1312</v>
      </c>
      <c r="Z62" s="1479">
        <v>0</v>
      </c>
      <c r="AA62" s="1482">
        <v>746773</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5240</v>
      </c>
      <c r="N64" s="1483">
        <v>2371</v>
      </c>
      <c r="O64" s="1483">
        <v>19008</v>
      </c>
      <c r="P64" s="1483">
        <v>10227</v>
      </c>
      <c r="Q64" s="1483">
        <v>18057</v>
      </c>
      <c r="R64" s="1483">
        <v>68121</v>
      </c>
      <c r="S64" s="1483">
        <v>1012</v>
      </c>
      <c r="T64" s="1483">
        <v>1269</v>
      </c>
      <c r="U64" s="1483">
        <v>72610</v>
      </c>
      <c r="V64" s="1483">
        <v>7996</v>
      </c>
      <c r="W64" s="1483">
        <v>1428</v>
      </c>
      <c r="X64" s="1483">
        <v>1176</v>
      </c>
      <c r="Y64" s="1483">
        <v>336</v>
      </c>
      <c r="Z64" s="1483">
        <v>0</v>
      </c>
      <c r="AA64" s="1484">
        <v>208851</v>
      </c>
    </row>
    <row r="65" spans="2:27" ht="12" customHeight="1">
      <c r="B65" s="3677" t="s">
        <v>1722</v>
      </c>
      <c r="C65" s="3678"/>
      <c r="D65" s="3678"/>
      <c r="E65" s="3678"/>
      <c r="F65" s="3678"/>
      <c r="G65" s="3678"/>
      <c r="H65" s="3678"/>
      <c r="I65" s="3678"/>
      <c r="J65" s="3678"/>
      <c r="K65" s="3678"/>
      <c r="L65" s="1491" t="s">
        <v>190</v>
      </c>
      <c r="M65" s="1492">
        <v>15090</v>
      </c>
      <c r="N65" s="1492">
        <v>6994</v>
      </c>
      <c r="O65" s="1492">
        <v>53705</v>
      </c>
      <c r="P65" s="1492">
        <v>18772</v>
      </c>
      <c r="Q65" s="1492">
        <v>47957</v>
      </c>
      <c r="R65" s="1492">
        <v>183553</v>
      </c>
      <c r="S65" s="1492">
        <v>2745</v>
      </c>
      <c r="T65" s="1492">
        <v>3480</v>
      </c>
      <c r="U65" s="1492">
        <v>175272</v>
      </c>
      <c r="V65" s="1492">
        <v>21805</v>
      </c>
      <c r="W65" s="1492">
        <v>4159</v>
      </c>
      <c r="X65" s="1492">
        <v>3414</v>
      </c>
      <c r="Y65" s="1492">
        <v>976</v>
      </c>
      <c r="Z65" s="1492">
        <v>0</v>
      </c>
      <c r="AA65" s="1493">
        <v>537922</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1725</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7618</v>
      </c>
      <c r="N11" s="1485">
        <v>5344</v>
      </c>
      <c r="O11" s="1485">
        <v>34264</v>
      </c>
      <c r="P11" s="1485">
        <v>9996</v>
      </c>
      <c r="Q11" s="1485">
        <v>23035</v>
      </c>
      <c r="R11" s="1485">
        <v>47411</v>
      </c>
      <c r="S11" s="1485">
        <v>1883</v>
      </c>
      <c r="T11" s="1485">
        <v>3662</v>
      </c>
      <c r="U11" s="1485">
        <v>32957</v>
      </c>
      <c r="V11" s="1485">
        <v>16722</v>
      </c>
      <c r="W11" s="1485">
        <v>1277</v>
      </c>
      <c r="X11" s="1485">
        <v>167</v>
      </c>
      <c r="Y11" s="1485">
        <v>77</v>
      </c>
      <c r="Z11" s="1485">
        <v>0</v>
      </c>
      <c r="AA11" s="1486">
        <v>184413</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7618</v>
      </c>
      <c r="N14" s="1479">
        <v>5344</v>
      </c>
      <c r="O14" s="1479">
        <v>34264</v>
      </c>
      <c r="P14" s="1479">
        <v>9996</v>
      </c>
      <c r="Q14" s="1479"/>
      <c r="R14" s="1479">
        <v>47411</v>
      </c>
      <c r="S14" s="1479">
        <v>1883</v>
      </c>
      <c r="T14" s="1479">
        <v>3662</v>
      </c>
      <c r="U14" s="1479">
        <v>32957</v>
      </c>
      <c r="V14" s="1479">
        <v>16722</v>
      </c>
      <c r="W14" s="1479">
        <v>1277</v>
      </c>
      <c r="X14" s="1479">
        <v>167</v>
      </c>
      <c r="Y14" s="1479">
        <v>77</v>
      </c>
      <c r="Z14" s="1479">
        <v>0</v>
      </c>
      <c r="AA14" s="1482">
        <v>184413</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7618</v>
      </c>
      <c r="N16" s="1479">
        <v>5344</v>
      </c>
      <c r="O16" s="1479">
        <v>34264</v>
      </c>
      <c r="P16" s="1479">
        <v>9996</v>
      </c>
      <c r="Q16" s="1479">
        <v>23035</v>
      </c>
      <c r="R16" s="1479">
        <v>47411</v>
      </c>
      <c r="S16" s="1479">
        <v>1883</v>
      </c>
      <c r="T16" s="1479">
        <v>3662</v>
      </c>
      <c r="U16" s="1479">
        <v>32957</v>
      </c>
      <c r="V16" s="1479">
        <v>16722</v>
      </c>
      <c r="W16" s="1479">
        <v>1277</v>
      </c>
      <c r="X16" s="1479">
        <v>167</v>
      </c>
      <c r="Y16" s="1479">
        <v>77</v>
      </c>
      <c r="Z16" s="1479">
        <v>0</v>
      </c>
      <c r="AA16" s="1482">
        <v>184413</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2902</v>
      </c>
      <c r="N19" s="1485">
        <v>3775</v>
      </c>
      <c r="O19" s="1485">
        <v>25632</v>
      </c>
      <c r="P19" s="1485">
        <v>7415</v>
      </c>
      <c r="Q19" s="1485">
        <v>12631</v>
      </c>
      <c r="R19" s="1485">
        <v>38678</v>
      </c>
      <c r="S19" s="1485">
        <v>0</v>
      </c>
      <c r="T19" s="1485">
        <v>0</v>
      </c>
      <c r="U19" s="1485">
        <v>79392</v>
      </c>
      <c r="V19" s="1485">
        <v>0</v>
      </c>
      <c r="W19" s="1485">
        <v>1735</v>
      </c>
      <c r="X19" s="1485">
        <v>1039</v>
      </c>
      <c r="Y19" s="1485">
        <v>186</v>
      </c>
      <c r="Z19" s="1485">
        <v>0</v>
      </c>
      <c r="AA19" s="1486">
        <v>173385</v>
      </c>
    </row>
    <row r="20" spans="2:27" ht="12" customHeight="1">
      <c r="B20" s="1454"/>
      <c r="C20" s="38"/>
      <c r="D20" s="38"/>
      <c r="E20" s="38"/>
      <c r="F20" s="38"/>
      <c r="G20" s="38"/>
      <c r="H20" s="38"/>
      <c r="I20" s="38"/>
      <c r="J20" s="38"/>
      <c r="K20" s="334" t="s">
        <v>1726</v>
      </c>
      <c r="L20" s="323" t="s">
        <v>361</v>
      </c>
      <c r="M20" s="1479">
        <v>759</v>
      </c>
      <c r="N20" s="1479">
        <v>346</v>
      </c>
      <c r="O20" s="1479">
        <v>3434</v>
      </c>
      <c r="P20" s="1479">
        <v>936</v>
      </c>
      <c r="Q20" s="1479">
        <v>-6</v>
      </c>
      <c r="R20" s="1479">
        <v>31456</v>
      </c>
      <c r="S20" s="1479">
        <v>0</v>
      </c>
      <c r="T20" s="1479">
        <v>0</v>
      </c>
      <c r="U20" s="1479">
        <v>20990</v>
      </c>
      <c r="V20" s="1479">
        <v>0</v>
      </c>
      <c r="W20" s="1479">
        <v>4</v>
      </c>
      <c r="X20" s="1479">
        <v>-19</v>
      </c>
      <c r="Y20" s="1479">
        <v>-29</v>
      </c>
      <c r="Z20" s="1479">
        <v>0</v>
      </c>
      <c r="AA20" s="1482">
        <v>57871</v>
      </c>
    </row>
    <row r="21" spans="2:27" ht="12" customHeight="1">
      <c r="B21" s="1454"/>
      <c r="C21" s="38"/>
      <c r="D21" s="38"/>
      <c r="E21" s="38"/>
      <c r="F21" s="38"/>
      <c r="G21" s="38"/>
      <c r="H21" s="38"/>
      <c r="I21" s="38"/>
      <c r="J21" s="38"/>
      <c r="K21" s="334" t="s">
        <v>326</v>
      </c>
      <c r="L21" s="323" t="s">
        <v>746</v>
      </c>
      <c r="M21" s="1485">
        <v>3643</v>
      </c>
      <c r="N21" s="1485">
        <v>2398</v>
      </c>
      <c r="O21" s="1485">
        <v>16517</v>
      </c>
      <c r="P21" s="1485">
        <v>7712</v>
      </c>
      <c r="Q21" s="1485">
        <v>26381</v>
      </c>
      <c r="R21" s="1485">
        <v>58511</v>
      </c>
      <c r="S21" s="1485">
        <v>0</v>
      </c>
      <c r="T21" s="1485">
        <v>0</v>
      </c>
      <c r="U21" s="1485">
        <v>44788</v>
      </c>
      <c r="V21" s="1485">
        <v>0</v>
      </c>
      <c r="W21" s="1485">
        <v>1330</v>
      </c>
      <c r="X21" s="1485">
        <v>895</v>
      </c>
      <c r="Y21" s="1485">
        <v>210</v>
      </c>
      <c r="Z21" s="1485">
        <v>0</v>
      </c>
      <c r="AA21" s="1486">
        <v>162385</v>
      </c>
    </row>
    <row r="22" spans="2:27" ht="12" customHeight="1">
      <c r="B22" s="1458"/>
      <c r="C22" s="3672" t="s">
        <v>1706</v>
      </c>
      <c r="D22" s="3672"/>
      <c r="E22" s="3672"/>
      <c r="F22" s="3672"/>
      <c r="G22" s="3672"/>
      <c r="H22" s="3672"/>
      <c r="I22" s="3672"/>
      <c r="J22" s="3672"/>
      <c r="K22" s="325"/>
      <c r="L22" s="323" t="s">
        <v>362</v>
      </c>
      <c r="M22" s="1479">
        <v>7304</v>
      </c>
      <c r="N22" s="1479">
        <v>6519</v>
      </c>
      <c r="O22" s="1479">
        <v>45583</v>
      </c>
      <c r="P22" s="1479">
        <v>16063</v>
      </c>
      <c r="Q22" s="1479">
        <v>39006</v>
      </c>
      <c r="R22" s="1479">
        <v>128645</v>
      </c>
      <c r="S22" s="1479">
        <v>0</v>
      </c>
      <c r="T22" s="1479">
        <v>0</v>
      </c>
      <c r="U22" s="1479">
        <v>145170</v>
      </c>
      <c r="V22" s="1479">
        <v>0</v>
      </c>
      <c r="W22" s="1479">
        <v>3069</v>
      </c>
      <c r="X22" s="1479">
        <v>1915</v>
      </c>
      <c r="Y22" s="1479">
        <v>367</v>
      </c>
      <c r="Z22" s="1479">
        <v>0</v>
      </c>
      <c r="AA22" s="1482">
        <v>393641</v>
      </c>
    </row>
    <row r="23" spans="2:27" ht="12" customHeight="1">
      <c r="B23" s="1458"/>
      <c r="C23" s="53" t="s">
        <v>1707</v>
      </c>
      <c r="D23" s="53"/>
      <c r="E23" s="53"/>
      <c r="F23" s="53"/>
      <c r="G23" s="53"/>
      <c r="H23" s="53"/>
      <c r="I23" s="53"/>
      <c r="J23" s="53"/>
      <c r="K23" s="331" t="s">
        <v>325</v>
      </c>
      <c r="L23" s="323" t="s">
        <v>503</v>
      </c>
      <c r="M23" s="1485">
        <v>51</v>
      </c>
      <c r="N23" s="1485">
        <v>13</v>
      </c>
      <c r="O23" s="1485">
        <v>-446</v>
      </c>
      <c r="P23" s="1485">
        <v>-74</v>
      </c>
      <c r="Q23" s="1485">
        <v>35</v>
      </c>
      <c r="R23" s="1485">
        <v>-199</v>
      </c>
      <c r="S23" s="1485">
        <v>0</v>
      </c>
      <c r="T23" s="1485">
        <v>0</v>
      </c>
      <c r="U23" s="1485">
        <v>797</v>
      </c>
      <c r="V23" s="1485">
        <v>0</v>
      </c>
      <c r="W23" s="1485">
        <v>9</v>
      </c>
      <c r="X23" s="1485">
        <v>7</v>
      </c>
      <c r="Y23" s="1485">
        <v>1</v>
      </c>
      <c r="Z23" s="1485">
        <v>0</v>
      </c>
      <c r="AA23" s="1486">
        <v>194</v>
      </c>
    </row>
    <row r="24" spans="2:27" ht="12" customHeight="1">
      <c r="B24" s="1458"/>
      <c r="C24" s="326"/>
      <c r="D24" s="326"/>
      <c r="E24" s="326"/>
      <c r="F24" s="326"/>
      <c r="G24" s="326"/>
      <c r="H24" s="326"/>
      <c r="I24" s="326"/>
      <c r="J24" s="326"/>
      <c r="K24" s="334" t="s">
        <v>239</v>
      </c>
      <c r="L24" s="323" t="s">
        <v>356</v>
      </c>
      <c r="M24" s="1479">
        <v>115</v>
      </c>
      <c r="N24" s="1479">
        <v>5</v>
      </c>
      <c r="O24" s="1479">
        <v>192</v>
      </c>
      <c r="P24" s="1479">
        <v>65</v>
      </c>
      <c r="Q24" s="1479">
        <v>0</v>
      </c>
      <c r="R24" s="1479">
        <v>-731</v>
      </c>
      <c r="S24" s="1479">
        <v>0</v>
      </c>
      <c r="T24" s="1479">
        <v>0</v>
      </c>
      <c r="U24" s="1479">
        <v>63</v>
      </c>
      <c r="V24" s="1479">
        <v>0</v>
      </c>
      <c r="W24" s="1479">
        <v>1</v>
      </c>
      <c r="X24" s="1479">
        <v>2</v>
      </c>
      <c r="Y24" s="1479">
        <v>0</v>
      </c>
      <c r="Z24" s="1479">
        <v>0</v>
      </c>
      <c r="AA24" s="1482">
        <v>-288</v>
      </c>
    </row>
    <row r="25" spans="2:27" ht="12" customHeight="1">
      <c r="B25" s="1454"/>
      <c r="K25" s="334" t="s">
        <v>326</v>
      </c>
      <c r="L25" s="323" t="s">
        <v>504</v>
      </c>
      <c r="M25" s="1485">
        <v>40</v>
      </c>
      <c r="N25" s="1485">
        <v>-4</v>
      </c>
      <c r="O25" s="1485">
        <v>117</v>
      </c>
      <c r="P25" s="1485">
        <v>74</v>
      </c>
      <c r="Q25" s="1485">
        <v>71</v>
      </c>
      <c r="R25" s="1485">
        <v>182</v>
      </c>
      <c r="S25" s="1485">
        <v>0</v>
      </c>
      <c r="T25" s="1485">
        <v>0</v>
      </c>
      <c r="U25" s="1485">
        <v>-2</v>
      </c>
      <c r="V25" s="1485">
        <v>0</v>
      </c>
      <c r="W25" s="1485">
        <v>-5</v>
      </c>
      <c r="X25" s="1485">
        <v>-6</v>
      </c>
      <c r="Y25" s="1485">
        <v>-1</v>
      </c>
      <c r="Z25" s="1485">
        <v>0</v>
      </c>
      <c r="AA25" s="1486">
        <v>466</v>
      </c>
    </row>
    <row r="26" spans="2:27" ht="12" customHeight="1">
      <c r="B26" s="1454"/>
      <c r="C26" s="3672" t="s">
        <v>1708</v>
      </c>
      <c r="D26" s="3672"/>
      <c r="E26" s="3672"/>
      <c r="F26" s="3672"/>
      <c r="G26" s="3672"/>
      <c r="H26" s="3672"/>
      <c r="I26" s="3672"/>
      <c r="J26" s="3672"/>
      <c r="K26" s="53"/>
      <c r="L26" s="323" t="s">
        <v>502</v>
      </c>
      <c r="M26" s="1479">
        <v>206</v>
      </c>
      <c r="N26" s="1479">
        <v>14</v>
      </c>
      <c r="O26" s="1479">
        <v>-137</v>
      </c>
      <c r="P26" s="1479">
        <v>65</v>
      </c>
      <c r="Q26" s="1479">
        <v>106</v>
      </c>
      <c r="R26" s="1479">
        <v>-748</v>
      </c>
      <c r="S26" s="1479">
        <v>0</v>
      </c>
      <c r="T26" s="1479">
        <v>0</v>
      </c>
      <c r="U26" s="1479">
        <v>858</v>
      </c>
      <c r="V26" s="1479">
        <v>0</v>
      </c>
      <c r="W26" s="1479">
        <v>5</v>
      </c>
      <c r="X26" s="1479">
        <v>3</v>
      </c>
      <c r="Y26" s="1479">
        <v>0</v>
      </c>
      <c r="Z26" s="1479">
        <v>0</v>
      </c>
      <c r="AA26" s="1482">
        <v>372</v>
      </c>
    </row>
    <row r="27" spans="2:27" ht="12" customHeight="1">
      <c r="B27" s="1454"/>
      <c r="C27" s="33" t="s">
        <v>1709</v>
      </c>
      <c r="D27" s="33"/>
      <c r="E27" s="33"/>
      <c r="F27" s="33"/>
      <c r="G27" s="33"/>
      <c r="H27" s="33"/>
      <c r="I27" s="33"/>
      <c r="J27" s="33"/>
      <c r="K27" s="331" t="s">
        <v>325</v>
      </c>
      <c r="L27" s="323" t="s">
        <v>359</v>
      </c>
      <c r="M27" s="1485">
        <v>303</v>
      </c>
      <c r="N27" s="1485">
        <v>68</v>
      </c>
      <c r="O27" s="1485">
        <v>687</v>
      </c>
      <c r="P27" s="1485">
        <v>199</v>
      </c>
      <c r="Q27" s="1485"/>
      <c r="R27" s="1485">
        <v>614</v>
      </c>
      <c r="S27" s="1485">
        <v>0</v>
      </c>
      <c r="T27" s="1485">
        <v>0</v>
      </c>
      <c r="U27" s="1485">
        <v>357</v>
      </c>
      <c r="V27" s="1485"/>
      <c r="W27" s="1485">
        <v>-5</v>
      </c>
      <c r="X27" s="1485">
        <v>14</v>
      </c>
      <c r="Y27" s="1485">
        <v>1</v>
      </c>
      <c r="Z27" s="1485">
        <v>0</v>
      </c>
      <c r="AA27" s="1486">
        <v>2238</v>
      </c>
    </row>
    <row r="28" spans="2:27" ht="12" customHeight="1">
      <c r="B28" s="1454"/>
      <c r="C28" s="326"/>
      <c r="D28" s="326"/>
      <c r="E28" s="326"/>
      <c r="F28" s="326"/>
      <c r="G28" s="326"/>
      <c r="H28" s="326"/>
      <c r="I28" s="326"/>
      <c r="J28" s="326"/>
      <c r="K28" s="334" t="s">
        <v>239</v>
      </c>
      <c r="L28" s="323" t="s">
        <v>827</v>
      </c>
      <c r="M28" s="1479">
        <v>34</v>
      </c>
      <c r="N28" s="1479">
        <v>7</v>
      </c>
      <c r="O28" s="1479">
        <v>81</v>
      </c>
      <c r="P28" s="1479">
        <v>42</v>
      </c>
      <c r="Q28" s="1479"/>
      <c r="R28" s="1479">
        <v>-113</v>
      </c>
      <c r="S28" s="1479">
        <v>0</v>
      </c>
      <c r="T28" s="1479">
        <v>0</v>
      </c>
      <c r="U28" s="1479">
        <v>31</v>
      </c>
      <c r="V28" s="1479"/>
      <c r="W28" s="1479">
        <v>1</v>
      </c>
      <c r="X28" s="1479">
        <v>0</v>
      </c>
      <c r="Y28" s="1479">
        <v>0</v>
      </c>
      <c r="Z28" s="1479">
        <v>0</v>
      </c>
      <c r="AA28" s="1482">
        <v>83</v>
      </c>
    </row>
    <row r="29" spans="2:27" ht="12" customHeight="1">
      <c r="B29" s="1454"/>
      <c r="K29" s="334" t="s">
        <v>326</v>
      </c>
      <c r="L29" s="323" t="s">
        <v>328</v>
      </c>
      <c r="M29" s="1485">
        <v>221</v>
      </c>
      <c r="N29" s="1485">
        <v>77</v>
      </c>
      <c r="O29" s="1485">
        <v>559</v>
      </c>
      <c r="P29" s="1485">
        <v>186</v>
      </c>
      <c r="Q29" s="1485"/>
      <c r="R29" s="1485">
        <v>64</v>
      </c>
      <c r="S29" s="1485">
        <v>0</v>
      </c>
      <c r="T29" s="1485">
        <v>0</v>
      </c>
      <c r="U29" s="1485">
        <v>111</v>
      </c>
      <c r="V29" s="1485"/>
      <c r="W29" s="1485">
        <v>3</v>
      </c>
      <c r="X29" s="1485">
        <v>13</v>
      </c>
      <c r="Y29" s="1485">
        <v>-1</v>
      </c>
      <c r="Z29" s="1485">
        <v>0</v>
      </c>
      <c r="AA29" s="1486">
        <v>1233</v>
      </c>
    </row>
    <row r="30" spans="2:27" ht="12" customHeight="1">
      <c r="B30" s="1454"/>
      <c r="C30" s="3262" t="s">
        <v>1641</v>
      </c>
      <c r="D30" s="3262"/>
      <c r="E30" s="3262"/>
      <c r="F30" s="3262"/>
      <c r="G30" s="3262"/>
      <c r="H30" s="3262"/>
      <c r="I30" s="3262"/>
      <c r="J30" s="3262"/>
      <c r="K30" s="33"/>
      <c r="L30" s="323" t="s">
        <v>829</v>
      </c>
      <c r="M30" s="1479">
        <v>558</v>
      </c>
      <c r="N30" s="1479">
        <v>152</v>
      </c>
      <c r="O30" s="1479">
        <v>1327</v>
      </c>
      <c r="P30" s="1479">
        <v>427</v>
      </c>
      <c r="Q30" s="1479"/>
      <c r="R30" s="1479">
        <v>565</v>
      </c>
      <c r="S30" s="1479">
        <v>0</v>
      </c>
      <c r="T30" s="1479">
        <v>0</v>
      </c>
      <c r="U30" s="1479">
        <v>499</v>
      </c>
      <c r="V30" s="1479"/>
      <c r="W30" s="1479">
        <v>-1</v>
      </c>
      <c r="X30" s="1479">
        <v>27</v>
      </c>
      <c r="Y30" s="1479">
        <v>0</v>
      </c>
      <c r="Z30" s="1479">
        <v>0</v>
      </c>
      <c r="AA30" s="1482">
        <v>3554</v>
      </c>
    </row>
    <row r="31" spans="2:27" ht="12" customHeight="1">
      <c r="B31" s="1454"/>
      <c r="C31" s="5" t="s">
        <v>1710</v>
      </c>
      <c r="D31" s="5"/>
      <c r="E31" s="5"/>
      <c r="F31" s="5"/>
      <c r="G31" s="5"/>
      <c r="H31" s="5"/>
      <c r="I31" s="5"/>
      <c r="J31" s="5"/>
      <c r="K31" s="331" t="s">
        <v>325</v>
      </c>
      <c r="L31" s="323" t="s">
        <v>195</v>
      </c>
      <c r="M31" s="1485">
        <v>3256</v>
      </c>
      <c r="N31" s="1485">
        <v>3856</v>
      </c>
      <c r="O31" s="1485">
        <v>25873</v>
      </c>
      <c r="P31" s="1485">
        <v>7540</v>
      </c>
      <c r="Q31" s="1485">
        <v>12666</v>
      </c>
      <c r="R31" s="1485">
        <v>39093</v>
      </c>
      <c r="S31" s="1485">
        <v>0</v>
      </c>
      <c r="T31" s="1485">
        <v>0</v>
      </c>
      <c r="U31" s="1485">
        <v>80546</v>
      </c>
      <c r="V31" s="1485">
        <v>0</v>
      </c>
      <c r="W31" s="1485">
        <v>1739</v>
      </c>
      <c r="X31" s="1485">
        <v>1060</v>
      </c>
      <c r="Y31" s="1485">
        <v>188</v>
      </c>
      <c r="Z31" s="1485">
        <v>0</v>
      </c>
      <c r="AA31" s="1486">
        <v>175817</v>
      </c>
    </row>
    <row r="32" spans="2:27" ht="12" customHeight="1">
      <c r="B32" s="1296"/>
      <c r="F32" s="319"/>
      <c r="K32" s="334" t="s">
        <v>239</v>
      </c>
      <c r="L32" s="323" t="s">
        <v>196</v>
      </c>
      <c r="M32" s="1479">
        <v>908</v>
      </c>
      <c r="N32" s="1479">
        <v>358</v>
      </c>
      <c r="O32" s="1479">
        <v>3707</v>
      </c>
      <c r="P32" s="1479">
        <v>1043</v>
      </c>
      <c r="Q32" s="1479">
        <v>-6</v>
      </c>
      <c r="R32" s="1479">
        <v>30612</v>
      </c>
      <c r="S32" s="1479">
        <v>0</v>
      </c>
      <c r="T32" s="1479">
        <v>0</v>
      </c>
      <c r="U32" s="1479">
        <v>21084</v>
      </c>
      <c r="V32" s="1479">
        <v>0</v>
      </c>
      <c r="W32" s="1479">
        <v>6</v>
      </c>
      <c r="X32" s="1479">
        <v>-17</v>
      </c>
      <c r="Y32" s="1479">
        <v>-29</v>
      </c>
      <c r="Z32" s="1479">
        <v>0</v>
      </c>
      <c r="AA32" s="1482">
        <v>57666</v>
      </c>
    </row>
    <row r="33" spans="2:27" ht="12" customHeight="1">
      <c r="B33" s="1296"/>
      <c r="F33" s="319"/>
      <c r="K33" s="334" t="s">
        <v>326</v>
      </c>
      <c r="L33" s="323" t="s">
        <v>197</v>
      </c>
      <c r="M33" s="1487">
        <v>3904</v>
      </c>
      <c r="N33" s="1487">
        <v>2471</v>
      </c>
      <c r="O33" s="1487">
        <v>17193</v>
      </c>
      <c r="P33" s="1487">
        <v>7972</v>
      </c>
      <c r="Q33" s="1487">
        <v>26452</v>
      </c>
      <c r="R33" s="1487">
        <v>58757</v>
      </c>
      <c r="S33" s="1487">
        <v>0</v>
      </c>
      <c r="T33" s="1487">
        <v>0</v>
      </c>
      <c r="U33" s="1487">
        <v>44897</v>
      </c>
      <c r="V33" s="1487">
        <v>0</v>
      </c>
      <c r="W33" s="1487">
        <v>1328</v>
      </c>
      <c r="X33" s="1487">
        <v>902</v>
      </c>
      <c r="Y33" s="1487">
        <v>208</v>
      </c>
      <c r="Z33" s="1487">
        <v>0</v>
      </c>
      <c r="AA33" s="1488">
        <v>164084</v>
      </c>
    </row>
    <row r="34" spans="2:27" ht="12" customHeight="1">
      <c r="B34" s="3680" t="s">
        <v>1717</v>
      </c>
      <c r="C34" s="3261"/>
      <c r="D34" s="3261"/>
      <c r="E34" s="3261"/>
      <c r="F34" s="3261"/>
      <c r="G34" s="3261"/>
      <c r="H34" s="3261"/>
      <c r="I34" s="3261"/>
      <c r="J34" s="3261"/>
      <c r="K34" s="3260"/>
      <c r="L34" s="323" t="s">
        <v>363</v>
      </c>
      <c r="M34" s="1479">
        <v>8068</v>
      </c>
      <c r="N34" s="1479">
        <v>6685</v>
      </c>
      <c r="O34" s="1479">
        <v>46773</v>
      </c>
      <c r="P34" s="1479">
        <v>16555</v>
      </c>
      <c r="Q34" s="1479">
        <v>39112</v>
      </c>
      <c r="R34" s="1479">
        <v>128462</v>
      </c>
      <c r="S34" s="1479">
        <v>0</v>
      </c>
      <c r="T34" s="1479">
        <v>0</v>
      </c>
      <c r="U34" s="1479">
        <v>146527</v>
      </c>
      <c r="V34" s="1479">
        <v>0</v>
      </c>
      <c r="W34" s="1479">
        <v>3073</v>
      </c>
      <c r="X34" s="1479">
        <v>1945</v>
      </c>
      <c r="Y34" s="1479">
        <v>367</v>
      </c>
      <c r="Z34" s="1479">
        <v>0</v>
      </c>
      <c r="AA34" s="1482">
        <v>397567</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0</v>
      </c>
      <c r="S35" s="358">
        <v>0</v>
      </c>
      <c r="T35" s="358">
        <v>0</v>
      </c>
      <c r="U35" s="358">
        <v>0</v>
      </c>
      <c r="V35" s="358">
        <v>0</v>
      </c>
      <c r="W35" s="358">
        <v>0</v>
      </c>
      <c r="X35" s="358">
        <v>0</v>
      </c>
      <c r="Y35" s="358">
        <v>0</v>
      </c>
      <c r="Z35" s="358">
        <v>0</v>
      </c>
      <c r="AA35" s="1482">
        <v>0</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57"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15686</v>
      </c>
      <c r="N62" s="1479">
        <v>12029</v>
      </c>
      <c r="O62" s="1479">
        <v>81037</v>
      </c>
      <c r="P62" s="1479">
        <v>26551</v>
      </c>
      <c r="Q62" s="1479">
        <v>62147</v>
      </c>
      <c r="R62" s="1479">
        <v>175873</v>
      </c>
      <c r="S62" s="1479">
        <v>1883</v>
      </c>
      <c r="T62" s="1479">
        <v>3662</v>
      </c>
      <c r="U62" s="1479">
        <v>179484</v>
      </c>
      <c r="V62" s="1479">
        <v>16722</v>
      </c>
      <c r="W62" s="1479">
        <v>4350</v>
      </c>
      <c r="X62" s="1479">
        <v>2112</v>
      </c>
      <c r="Y62" s="1479">
        <v>444</v>
      </c>
      <c r="Z62" s="1479">
        <v>0</v>
      </c>
      <c r="AA62" s="1482">
        <v>581980</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3911</v>
      </c>
      <c r="N64" s="1483">
        <v>2997</v>
      </c>
      <c r="O64" s="1483">
        <v>20217</v>
      </c>
      <c r="P64" s="1483">
        <v>16955</v>
      </c>
      <c r="Q64" s="1483">
        <v>15612</v>
      </c>
      <c r="R64" s="1483">
        <v>45433</v>
      </c>
      <c r="S64" s="1483">
        <v>470</v>
      </c>
      <c r="T64" s="1483">
        <v>915</v>
      </c>
      <c r="U64" s="1483">
        <v>44130</v>
      </c>
      <c r="V64" s="1483">
        <v>4177</v>
      </c>
      <c r="W64" s="1483">
        <v>1085</v>
      </c>
      <c r="X64" s="1483">
        <v>526</v>
      </c>
      <c r="Y64" s="1483">
        <v>111</v>
      </c>
      <c r="Z64" s="1483">
        <v>0</v>
      </c>
      <c r="AA64" s="1484">
        <v>156539</v>
      </c>
    </row>
    <row r="65" spans="2:27" ht="12" customHeight="1">
      <c r="B65" s="3677" t="s">
        <v>1722</v>
      </c>
      <c r="C65" s="3678"/>
      <c r="D65" s="3678"/>
      <c r="E65" s="3678"/>
      <c r="F65" s="3678"/>
      <c r="G65" s="3678"/>
      <c r="H65" s="3678"/>
      <c r="I65" s="3678"/>
      <c r="J65" s="3678"/>
      <c r="K65" s="3678"/>
      <c r="L65" s="1491" t="s">
        <v>190</v>
      </c>
      <c r="M65" s="1492">
        <v>11775</v>
      </c>
      <c r="N65" s="1492">
        <v>9032</v>
      </c>
      <c r="O65" s="1492">
        <v>60820</v>
      </c>
      <c r="P65" s="1492">
        <v>9596</v>
      </c>
      <c r="Q65" s="1492">
        <v>46535</v>
      </c>
      <c r="R65" s="1492">
        <v>130440</v>
      </c>
      <c r="S65" s="1492">
        <v>1413</v>
      </c>
      <c r="T65" s="1492">
        <v>2747</v>
      </c>
      <c r="U65" s="1492">
        <v>135354</v>
      </c>
      <c r="V65" s="1492">
        <v>12545</v>
      </c>
      <c r="W65" s="1492">
        <v>3265</v>
      </c>
      <c r="X65" s="1492">
        <v>1586</v>
      </c>
      <c r="Y65" s="1492">
        <v>333</v>
      </c>
      <c r="Z65" s="1492">
        <v>0</v>
      </c>
      <c r="AA65" s="1493">
        <v>425441</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1727</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1728</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7607</v>
      </c>
      <c r="N11" s="1485">
        <v>5364</v>
      </c>
      <c r="O11" s="1485">
        <v>34231</v>
      </c>
      <c r="P11" s="1485">
        <v>10013</v>
      </c>
      <c r="Q11" s="1485">
        <v>23045</v>
      </c>
      <c r="R11" s="1485">
        <v>47739</v>
      </c>
      <c r="S11" s="1485">
        <v>1877</v>
      </c>
      <c r="T11" s="1485">
        <v>3668</v>
      </c>
      <c r="U11" s="1485">
        <v>33035</v>
      </c>
      <c r="V11" s="1485">
        <v>16769</v>
      </c>
      <c r="W11" s="1485">
        <v>1277</v>
      </c>
      <c r="X11" s="1485">
        <v>170</v>
      </c>
      <c r="Y11" s="1485">
        <v>79</v>
      </c>
      <c r="Z11" s="1485">
        <v>0</v>
      </c>
      <c r="AA11" s="1486">
        <v>184874</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7607</v>
      </c>
      <c r="N14" s="1485">
        <v>5364</v>
      </c>
      <c r="O14" s="1485">
        <v>34231</v>
      </c>
      <c r="P14" s="1485">
        <v>10013</v>
      </c>
      <c r="Q14" s="1485"/>
      <c r="R14" s="1485">
        <v>47739</v>
      </c>
      <c r="S14" s="1485">
        <v>1877</v>
      </c>
      <c r="T14" s="1485">
        <v>3668</v>
      </c>
      <c r="U14" s="1485">
        <v>33035</v>
      </c>
      <c r="V14" s="1485">
        <v>16769</v>
      </c>
      <c r="W14" s="1485">
        <v>1277</v>
      </c>
      <c r="X14" s="1485">
        <v>170</v>
      </c>
      <c r="Y14" s="1485">
        <v>79</v>
      </c>
      <c r="Z14" s="1485">
        <v>0</v>
      </c>
      <c r="AA14" s="1486">
        <v>184874</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7607</v>
      </c>
      <c r="N16" s="1479">
        <v>5364</v>
      </c>
      <c r="O16" s="1479">
        <v>34231</v>
      </c>
      <c r="P16" s="1479">
        <v>10013</v>
      </c>
      <c r="Q16" s="1479">
        <v>23045</v>
      </c>
      <c r="R16" s="1479">
        <v>47739</v>
      </c>
      <c r="S16" s="1479">
        <v>1877</v>
      </c>
      <c r="T16" s="1479">
        <v>3668</v>
      </c>
      <c r="U16" s="1479">
        <v>33035</v>
      </c>
      <c r="V16" s="1479">
        <v>16769</v>
      </c>
      <c r="W16" s="1479">
        <v>1277</v>
      </c>
      <c r="X16" s="1479">
        <v>170</v>
      </c>
      <c r="Y16" s="1479">
        <v>79</v>
      </c>
      <c r="Z16" s="1479">
        <v>0</v>
      </c>
      <c r="AA16" s="1482">
        <v>184874</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2909</v>
      </c>
      <c r="N19" s="1485">
        <v>3794</v>
      </c>
      <c r="O19" s="1485">
        <v>26156</v>
      </c>
      <c r="P19" s="1485">
        <v>7138</v>
      </c>
      <c r="Q19" s="1485">
        <v>12603</v>
      </c>
      <c r="R19" s="1485">
        <v>38122</v>
      </c>
      <c r="S19" s="1485">
        <v>0</v>
      </c>
      <c r="T19" s="1485">
        <v>0</v>
      </c>
      <c r="U19" s="1485">
        <v>79133</v>
      </c>
      <c r="V19" s="1485">
        <v>0</v>
      </c>
      <c r="W19" s="1485">
        <v>1777</v>
      </c>
      <c r="X19" s="1485">
        <v>1039</v>
      </c>
      <c r="Y19" s="1485">
        <v>186</v>
      </c>
      <c r="Z19" s="1485">
        <v>0</v>
      </c>
      <c r="AA19" s="1486">
        <v>172857</v>
      </c>
    </row>
    <row r="20" spans="2:27" ht="12" customHeight="1">
      <c r="B20" s="1454"/>
      <c r="C20" s="38"/>
      <c r="D20" s="38"/>
      <c r="E20" s="38"/>
      <c r="F20" s="38"/>
      <c r="G20" s="38"/>
      <c r="H20" s="38"/>
      <c r="I20" s="38"/>
      <c r="J20" s="38"/>
      <c r="K20" s="334" t="s">
        <v>1729</v>
      </c>
      <c r="L20" s="323" t="s">
        <v>361</v>
      </c>
      <c r="M20" s="1479">
        <v>761</v>
      </c>
      <c r="N20" s="1479">
        <v>354</v>
      </c>
      <c r="O20" s="1479">
        <v>3457</v>
      </c>
      <c r="P20" s="1479">
        <v>915</v>
      </c>
      <c r="Q20" s="1479">
        <v>-6</v>
      </c>
      <c r="R20" s="1479">
        <v>33713</v>
      </c>
      <c r="S20" s="1479">
        <v>0</v>
      </c>
      <c r="T20" s="1479">
        <v>0</v>
      </c>
      <c r="U20" s="1479">
        <v>20910</v>
      </c>
      <c r="V20" s="1479">
        <v>0</v>
      </c>
      <c r="W20" s="1479">
        <v>4</v>
      </c>
      <c r="X20" s="1479">
        <v>-19</v>
      </c>
      <c r="Y20" s="1479">
        <v>-29</v>
      </c>
      <c r="Z20" s="1479">
        <v>0</v>
      </c>
      <c r="AA20" s="1482">
        <v>60060</v>
      </c>
    </row>
    <row r="21" spans="2:27" ht="12" customHeight="1">
      <c r="B21" s="1454"/>
      <c r="C21" s="38"/>
      <c r="D21" s="38"/>
      <c r="E21" s="38"/>
      <c r="F21" s="38"/>
      <c r="G21" s="38"/>
      <c r="H21" s="38"/>
      <c r="I21" s="38"/>
      <c r="J21" s="38"/>
      <c r="K21" s="334" t="s">
        <v>326</v>
      </c>
      <c r="L21" s="323" t="s">
        <v>746</v>
      </c>
      <c r="M21" s="1485">
        <v>3642</v>
      </c>
      <c r="N21" s="1485">
        <v>2399</v>
      </c>
      <c r="O21" s="1485">
        <v>16500</v>
      </c>
      <c r="P21" s="1485">
        <v>7713</v>
      </c>
      <c r="Q21" s="1485">
        <v>26346</v>
      </c>
      <c r="R21" s="1485">
        <v>58492</v>
      </c>
      <c r="S21" s="1485">
        <v>0</v>
      </c>
      <c r="T21" s="1485">
        <v>0</v>
      </c>
      <c r="U21" s="1485">
        <v>44771</v>
      </c>
      <c r="V21" s="1485">
        <v>0</v>
      </c>
      <c r="W21" s="1485">
        <v>1331</v>
      </c>
      <c r="X21" s="1485">
        <v>894</v>
      </c>
      <c r="Y21" s="1485">
        <v>210</v>
      </c>
      <c r="Z21" s="1485">
        <v>0</v>
      </c>
      <c r="AA21" s="1486">
        <v>162298</v>
      </c>
    </row>
    <row r="22" spans="2:27" ht="12" customHeight="1">
      <c r="B22" s="1458"/>
      <c r="C22" s="3672" t="s">
        <v>1706</v>
      </c>
      <c r="D22" s="3672"/>
      <c r="E22" s="3672"/>
      <c r="F22" s="3672"/>
      <c r="G22" s="3672"/>
      <c r="H22" s="3672"/>
      <c r="I22" s="3672"/>
      <c r="J22" s="3672"/>
      <c r="K22" s="325"/>
      <c r="L22" s="323" t="s">
        <v>362</v>
      </c>
      <c r="M22" s="1479">
        <v>7312</v>
      </c>
      <c r="N22" s="1479">
        <v>6547</v>
      </c>
      <c r="O22" s="1479">
        <v>46113</v>
      </c>
      <c r="P22" s="1479">
        <v>15766</v>
      </c>
      <c r="Q22" s="1479">
        <v>38943</v>
      </c>
      <c r="R22" s="1479">
        <v>130327</v>
      </c>
      <c r="S22" s="1479">
        <v>0</v>
      </c>
      <c r="T22" s="1479">
        <v>0</v>
      </c>
      <c r="U22" s="1479">
        <v>144814</v>
      </c>
      <c r="V22" s="1479">
        <v>0</v>
      </c>
      <c r="W22" s="1479">
        <v>3112</v>
      </c>
      <c r="X22" s="1479">
        <v>1914</v>
      </c>
      <c r="Y22" s="1479">
        <v>367</v>
      </c>
      <c r="Z22" s="1479">
        <v>0</v>
      </c>
      <c r="AA22" s="1482">
        <v>395215</v>
      </c>
    </row>
    <row r="23" spans="2:27" ht="12" customHeight="1">
      <c r="B23" s="1458"/>
      <c r="C23" s="53" t="s">
        <v>1707</v>
      </c>
      <c r="D23" s="53"/>
      <c r="E23" s="53"/>
      <c r="F23" s="53"/>
      <c r="G23" s="53"/>
      <c r="H23" s="53"/>
      <c r="I23" s="53"/>
      <c r="J23" s="53"/>
      <c r="K23" s="331" t="s">
        <v>325</v>
      </c>
      <c r="L23" s="323" t="s">
        <v>503</v>
      </c>
      <c r="M23" s="1485">
        <v>50</v>
      </c>
      <c r="N23" s="1485">
        <v>12</v>
      </c>
      <c r="O23" s="1485">
        <v>-418</v>
      </c>
      <c r="P23" s="1485">
        <v>-74</v>
      </c>
      <c r="Q23" s="1485">
        <v>35</v>
      </c>
      <c r="R23" s="1485">
        <v>-178</v>
      </c>
      <c r="S23" s="1485">
        <v>0</v>
      </c>
      <c r="T23" s="1485">
        <v>0</v>
      </c>
      <c r="U23" s="1485">
        <v>793</v>
      </c>
      <c r="V23" s="1485">
        <v>0</v>
      </c>
      <c r="W23" s="1485">
        <v>9</v>
      </c>
      <c r="X23" s="1485">
        <v>7</v>
      </c>
      <c r="Y23" s="1485">
        <v>1</v>
      </c>
      <c r="Z23" s="1485">
        <v>0</v>
      </c>
      <c r="AA23" s="1486">
        <v>237</v>
      </c>
    </row>
    <row r="24" spans="2:27" ht="12" customHeight="1">
      <c r="B24" s="1458"/>
      <c r="C24" s="326"/>
      <c r="D24" s="326"/>
      <c r="E24" s="326"/>
      <c r="F24" s="326"/>
      <c r="G24" s="326"/>
      <c r="H24" s="326"/>
      <c r="I24" s="326"/>
      <c r="J24" s="326"/>
      <c r="K24" s="334" t="s">
        <v>239</v>
      </c>
      <c r="L24" s="323" t="s">
        <v>356</v>
      </c>
      <c r="M24" s="1479">
        <v>117</v>
      </c>
      <c r="N24" s="1479">
        <v>5</v>
      </c>
      <c r="O24" s="1479">
        <v>188</v>
      </c>
      <c r="P24" s="1479">
        <v>61</v>
      </c>
      <c r="Q24" s="1479">
        <v>0</v>
      </c>
      <c r="R24" s="1479">
        <v>-749</v>
      </c>
      <c r="S24" s="1479">
        <v>0</v>
      </c>
      <c r="T24" s="1479">
        <v>0</v>
      </c>
      <c r="U24" s="1479">
        <v>65</v>
      </c>
      <c r="V24" s="1479">
        <v>0</v>
      </c>
      <c r="W24" s="1479">
        <v>1</v>
      </c>
      <c r="X24" s="1479">
        <v>2</v>
      </c>
      <c r="Y24" s="1479">
        <v>0</v>
      </c>
      <c r="Z24" s="1479">
        <v>0</v>
      </c>
      <c r="AA24" s="1482">
        <v>-310</v>
      </c>
    </row>
    <row r="25" spans="2:27" ht="12" customHeight="1">
      <c r="B25" s="1454"/>
      <c r="K25" s="334" t="s">
        <v>326</v>
      </c>
      <c r="L25" s="323" t="s">
        <v>504</v>
      </c>
      <c r="M25" s="1485">
        <v>40</v>
      </c>
      <c r="N25" s="1485">
        <v>-4</v>
      </c>
      <c r="O25" s="1485">
        <v>116</v>
      </c>
      <c r="P25" s="1485">
        <v>74</v>
      </c>
      <c r="Q25" s="1485">
        <v>71</v>
      </c>
      <c r="R25" s="1485">
        <v>183</v>
      </c>
      <c r="S25" s="1485">
        <v>0</v>
      </c>
      <c r="T25" s="1485">
        <v>0</v>
      </c>
      <c r="U25" s="1485">
        <v>-1</v>
      </c>
      <c r="V25" s="1485">
        <v>0</v>
      </c>
      <c r="W25" s="1485">
        <v>-5</v>
      </c>
      <c r="X25" s="1485">
        <v>-6</v>
      </c>
      <c r="Y25" s="1485">
        <v>-1</v>
      </c>
      <c r="Z25" s="1485">
        <v>0</v>
      </c>
      <c r="AA25" s="1486">
        <v>467</v>
      </c>
    </row>
    <row r="26" spans="2:27" ht="12" customHeight="1">
      <c r="B26" s="1454"/>
      <c r="C26" s="3672" t="s">
        <v>1708</v>
      </c>
      <c r="D26" s="3672"/>
      <c r="E26" s="3672"/>
      <c r="F26" s="3672"/>
      <c r="G26" s="3672"/>
      <c r="H26" s="3672"/>
      <c r="I26" s="3672"/>
      <c r="J26" s="3672"/>
      <c r="K26" s="53"/>
      <c r="L26" s="323" t="s">
        <v>502</v>
      </c>
      <c r="M26" s="1479">
        <v>207</v>
      </c>
      <c r="N26" s="1479">
        <v>13</v>
      </c>
      <c r="O26" s="1479">
        <v>-114</v>
      </c>
      <c r="P26" s="1479">
        <v>61</v>
      </c>
      <c r="Q26" s="1479">
        <v>106</v>
      </c>
      <c r="R26" s="1479">
        <v>-744</v>
      </c>
      <c r="S26" s="1479">
        <v>0</v>
      </c>
      <c r="T26" s="1479">
        <v>0</v>
      </c>
      <c r="U26" s="1479">
        <v>857</v>
      </c>
      <c r="V26" s="1479">
        <v>0</v>
      </c>
      <c r="W26" s="1479">
        <v>5</v>
      </c>
      <c r="X26" s="1479">
        <v>3</v>
      </c>
      <c r="Y26" s="1479">
        <v>0</v>
      </c>
      <c r="Z26" s="1479">
        <v>0</v>
      </c>
      <c r="AA26" s="1482">
        <v>394</v>
      </c>
    </row>
    <row r="27" spans="2:27" ht="12" customHeight="1">
      <c r="B27" s="1454"/>
      <c r="C27" s="33" t="s">
        <v>1709</v>
      </c>
      <c r="D27" s="33"/>
      <c r="E27" s="33"/>
      <c r="F27" s="33"/>
      <c r="G27" s="33"/>
      <c r="H27" s="33"/>
      <c r="I27" s="33"/>
      <c r="J27" s="33"/>
      <c r="K27" s="331" t="s">
        <v>325</v>
      </c>
      <c r="L27" s="323" t="s">
        <v>359</v>
      </c>
      <c r="M27" s="1485">
        <v>303</v>
      </c>
      <c r="N27" s="1485">
        <v>68</v>
      </c>
      <c r="O27" s="1485">
        <v>687</v>
      </c>
      <c r="P27" s="1485">
        <v>198</v>
      </c>
      <c r="Q27" s="1485"/>
      <c r="R27" s="1485">
        <v>614</v>
      </c>
      <c r="S27" s="1485">
        <v>0</v>
      </c>
      <c r="T27" s="1485">
        <v>0</v>
      </c>
      <c r="U27" s="1485">
        <v>357</v>
      </c>
      <c r="V27" s="1485"/>
      <c r="W27" s="1485">
        <v>-5</v>
      </c>
      <c r="X27" s="1485">
        <v>14</v>
      </c>
      <c r="Y27" s="1485">
        <v>1</v>
      </c>
      <c r="Z27" s="1485">
        <v>0</v>
      </c>
      <c r="AA27" s="1486">
        <v>2237</v>
      </c>
    </row>
    <row r="28" spans="2:27" ht="12" customHeight="1">
      <c r="B28" s="1454"/>
      <c r="C28" s="326"/>
      <c r="D28" s="326"/>
      <c r="E28" s="326"/>
      <c r="F28" s="326"/>
      <c r="G28" s="326"/>
      <c r="H28" s="326"/>
      <c r="I28" s="326"/>
      <c r="J28" s="326"/>
      <c r="K28" s="334" t="s">
        <v>239</v>
      </c>
      <c r="L28" s="323" t="s">
        <v>827</v>
      </c>
      <c r="M28" s="1479">
        <v>34</v>
      </c>
      <c r="N28" s="1479">
        <v>7</v>
      </c>
      <c r="O28" s="1479">
        <v>81</v>
      </c>
      <c r="P28" s="1479">
        <v>42</v>
      </c>
      <c r="Q28" s="1479"/>
      <c r="R28" s="1479">
        <v>-113</v>
      </c>
      <c r="S28" s="1479">
        <v>0</v>
      </c>
      <c r="T28" s="1479">
        <v>0</v>
      </c>
      <c r="U28" s="1479">
        <v>31</v>
      </c>
      <c r="V28" s="1479"/>
      <c r="W28" s="1479">
        <v>1</v>
      </c>
      <c r="X28" s="1479">
        <v>0</v>
      </c>
      <c r="Y28" s="1479">
        <v>0</v>
      </c>
      <c r="Z28" s="1479">
        <v>0</v>
      </c>
      <c r="AA28" s="1482">
        <v>83</v>
      </c>
    </row>
    <row r="29" spans="2:27" ht="12" customHeight="1">
      <c r="B29" s="1454"/>
      <c r="K29" s="334" t="s">
        <v>326</v>
      </c>
      <c r="L29" s="323" t="s">
        <v>328</v>
      </c>
      <c r="M29" s="1485">
        <v>221</v>
      </c>
      <c r="N29" s="1485">
        <v>77</v>
      </c>
      <c r="O29" s="1485">
        <v>559</v>
      </c>
      <c r="P29" s="1485">
        <v>186</v>
      </c>
      <c r="Q29" s="1485"/>
      <c r="R29" s="1485">
        <v>65</v>
      </c>
      <c r="S29" s="1485">
        <v>0</v>
      </c>
      <c r="T29" s="1485">
        <v>0</v>
      </c>
      <c r="U29" s="1485">
        <v>111</v>
      </c>
      <c r="V29" s="1485"/>
      <c r="W29" s="1485">
        <v>3</v>
      </c>
      <c r="X29" s="1485">
        <v>13</v>
      </c>
      <c r="Y29" s="1485">
        <v>-1</v>
      </c>
      <c r="Z29" s="1485">
        <v>0</v>
      </c>
      <c r="AA29" s="1486">
        <v>1234</v>
      </c>
    </row>
    <row r="30" spans="2:27" ht="12" customHeight="1">
      <c r="B30" s="1454"/>
      <c r="C30" s="3262" t="s">
        <v>1641</v>
      </c>
      <c r="D30" s="3262"/>
      <c r="E30" s="3262"/>
      <c r="F30" s="3262"/>
      <c r="G30" s="3262"/>
      <c r="H30" s="3262"/>
      <c r="I30" s="3262"/>
      <c r="J30" s="3262"/>
      <c r="K30" s="33"/>
      <c r="L30" s="323" t="s">
        <v>829</v>
      </c>
      <c r="M30" s="1479">
        <v>558</v>
      </c>
      <c r="N30" s="1479">
        <v>152</v>
      </c>
      <c r="O30" s="1479">
        <v>1327</v>
      </c>
      <c r="P30" s="1479">
        <v>426</v>
      </c>
      <c r="Q30" s="1479"/>
      <c r="R30" s="1479">
        <v>566</v>
      </c>
      <c r="S30" s="1479">
        <v>0</v>
      </c>
      <c r="T30" s="1479">
        <v>0</v>
      </c>
      <c r="U30" s="1479">
        <v>499</v>
      </c>
      <c r="V30" s="1479"/>
      <c r="W30" s="1479">
        <v>-1</v>
      </c>
      <c r="X30" s="1479">
        <v>27</v>
      </c>
      <c r="Y30" s="1479">
        <v>0</v>
      </c>
      <c r="Z30" s="1479">
        <v>0</v>
      </c>
      <c r="AA30" s="1482">
        <v>3554</v>
      </c>
    </row>
    <row r="31" spans="2:27" ht="12" customHeight="1">
      <c r="B31" s="1454"/>
      <c r="C31" s="5" t="s">
        <v>1710</v>
      </c>
      <c r="D31" s="5"/>
      <c r="E31" s="5"/>
      <c r="F31" s="5"/>
      <c r="G31" s="5"/>
      <c r="H31" s="5"/>
      <c r="I31" s="5"/>
      <c r="J31" s="5"/>
      <c r="K31" s="331" t="s">
        <v>325</v>
      </c>
      <c r="L31" s="323" t="s">
        <v>195</v>
      </c>
      <c r="M31" s="1485">
        <v>3262</v>
      </c>
      <c r="N31" s="1485">
        <v>3874</v>
      </c>
      <c r="O31" s="1485">
        <v>26425</v>
      </c>
      <c r="P31" s="1485">
        <v>7262</v>
      </c>
      <c r="Q31" s="1485">
        <v>12638</v>
      </c>
      <c r="R31" s="1485">
        <v>38558</v>
      </c>
      <c r="S31" s="1485">
        <v>0</v>
      </c>
      <c r="T31" s="1485">
        <v>0</v>
      </c>
      <c r="U31" s="1485">
        <v>80283</v>
      </c>
      <c r="V31" s="1485">
        <v>0</v>
      </c>
      <c r="W31" s="1485">
        <v>1781</v>
      </c>
      <c r="X31" s="1485">
        <v>1060</v>
      </c>
      <c r="Y31" s="1485">
        <v>188</v>
      </c>
      <c r="Z31" s="1485">
        <v>0</v>
      </c>
      <c r="AA31" s="1486">
        <v>175331</v>
      </c>
    </row>
    <row r="32" spans="2:27" ht="12" customHeight="1">
      <c r="B32" s="1296"/>
      <c r="F32" s="319"/>
      <c r="K32" s="334" t="s">
        <v>239</v>
      </c>
      <c r="L32" s="323" t="s">
        <v>196</v>
      </c>
      <c r="M32" s="1479">
        <v>912</v>
      </c>
      <c r="N32" s="1479">
        <v>366</v>
      </c>
      <c r="O32" s="1479">
        <v>3726</v>
      </c>
      <c r="P32" s="1479">
        <v>1018</v>
      </c>
      <c r="Q32" s="1479">
        <v>-6</v>
      </c>
      <c r="R32" s="1479">
        <v>32851</v>
      </c>
      <c r="S32" s="1479">
        <v>0</v>
      </c>
      <c r="T32" s="1479">
        <v>0</v>
      </c>
      <c r="U32" s="1479">
        <v>21006</v>
      </c>
      <c r="V32" s="1479">
        <v>0</v>
      </c>
      <c r="W32" s="1479">
        <v>6</v>
      </c>
      <c r="X32" s="1479">
        <v>-17</v>
      </c>
      <c r="Y32" s="1479">
        <v>-29</v>
      </c>
      <c r="Z32" s="1479">
        <v>0</v>
      </c>
      <c r="AA32" s="1482">
        <v>59833</v>
      </c>
    </row>
    <row r="33" spans="2:27" ht="12" customHeight="1">
      <c r="B33" s="1296"/>
      <c r="F33" s="319"/>
      <c r="K33" s="334" t="s">
        <v>326</v>
      </c>
      <c r="L33" s="323" t="s">
        <v>197</v>
      </c>
      <c r="M33" s="1487">
        <v>3903</v>
      </c>
      <c r="N33" s="1487">
        <v>2472</v>
      </c>
      <c r="O33" s="1487">
        <v>17175</v>
      </c>
      <c r="P33" s="1487">
        <v>7973</v>
      </c>
      <c r="Q33" s="1487">
        <v>26417</v>
      </c>
      <c r="R33" s="1487">
        <v>58740</v>
      </c>
      <c r="S33" s="1487">
        <v>0</v>
      </c>
      <c r="T33" s="1487">
        <v>0</v>
      </c>
      <c r="U33" s="1487">
        <v>44881</v>
      </c>
      <c r="V33" s="1487">
        <v>0</v>
      </c>
      <c r="W33" s="1487">
        <v>1329</v>
      </c>
      <c r="X33" s="1487">
        <v>901</v>
      </c>
      <c r="Y33" s="1487">
        <v>208</v>
      </c>
      <c r="Z33" s="1487">
        <v>0</v>
      </c>
      <c r="AA33" s="1488">
        <v>163999</v>
      </c>
    </row>
    <row r="34" spans="2:27" ht="12" customHeight="1">
      <c r="B34" s="3680" t="s">
        <v>1717</v>
      </c>
      <c r="C34" s="3261"/>
      <c r="D34" s="3261"/>
      <c r="E34" s="3261"/>
      <c r="F34" s="3261"/>
      <c r="G34" s="3261"/>
      <c r="H34" s="3261"/>
      <c r="I34" s="3261"/>
      <c r="J34" s="3261"/>
      <c r="K34" s="3260"/>
      <c r="L34" s="323" t="s">
        <v>363</v>
      </c>
      <c r="M34" s="1479">
        <v>8077</v>
      </c>
      <c r="N34" s="1479">
        <v>6712</v>
      </c>
      <c r="O34" s="1479">
        <v>47326</v>
      </c>
      <c r="P34" s="1479">
        <v>16253</v>
      </c>
      <c r="Q34" s="1479">
        <v>39049</v>
      </c>
      <c r="R34" s="1479">
        <v>130149</v>
      </c>
      <c r="S34" s="1479">
        <v>0</v>
      </c>
      <c r="T34" s="1479">
        <v>0</v>
      </c>
      <c r="U34" s="1479">
        <v>146170</v>
      </c>
      <c r="V34" s="1479">
        <v>0</v>
      </c>
      <c r="W34" s="1479">
        <v>3116</v>
      </c>
      <c r="X34" s="1479">
        <v>1944</v>
      </c>
      <c r="Y34" s="1479">
        <v>367</v>
      </c>
      <c r="Z34" s="1479">
        <v>0</v>
      </c>
      <c r="AA34" s="1482">
        <v>399163</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15684</v>
      </c>
      <c r="N62" s="1479">
        <v>12076</v>
      </c>
      <c r="O62" s="1479">
        <v>81557</v>
      </c>
      <c r="P62" s="1479">
        <v>26266</v>
      </c>
      <c r="Q62" s="1479">
        <v>62094</v>
      </c>
      <c r="R62" s="1479">
        <v>177888</v>
      </c>
      <c r="S62" s="1479">
        <v>1877</v>
      </c>
      <c r="T62" s="1479">
        <v>3668</v>
      </c>
      <c r="U62" s="1479">
        <v>179205</v>
      </c>
      <c r="V62" s="1479">
        <v>16769</v>
      </c>
      <c r="W62" s="1479">
        <v>4393</v>
      </c>
      <c r="X62" s="1479">
        <v>2114</v>
      </c>
      <c r="Y62" s="1479">
        <v>446</v>
      </c>
      <c r="Z62" s="1479">
        <v>0</v>
      </c>
      <c r="AA62" s="1482">
        <v>584037</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3921</v>
      </c>
      <c r="N64" s="1483">
        <v>3019</v>
      </c>
      <c r="O64" s="1483">
        <v>20389</v>
      </c>
      <c r="P64" s="1483">
        <v>16898</v>
      </c>
      <c r="Q64" s="1483">
        <v>15606</v>
      </c>
      <c r="R64" s="1483">
        <v>46123</v>
      </c>
      <c r="S64" s="1483">
        <v>469</v>
      </c>
      <c r="T64" s="1483">
        <v>917</v>
      </c>
      <c r="U64" s="1483">
        <v>44226</v>
      </c>
      <c r="V64" s="1483">
        <v>4192</v>
      </c>
      <c r="W64" s="1483">
        <v>1098</v>
      </c>
      <c r="X64" s="1483">
        <v>529</v>
      </c>
      <c r="Y64" s="1483">
        <v>112</v>
      </c>
      <c r="Z64" s="1483">
        <v>0</v>
      </c>
      <c r="AA64" s="1484">
        <v>157499</v>
      </c>
    </row>
    <row r="65" spans="2:27" ht="12" customHeight="1">
      <c r="B65" s="3677" t="s">
        <v>1722</v>
      </c>
      <c r="C65" s="3678"/>
      <c r="D65" s="3678"/>
      <c r="E65" s="3678"/>
      <c r="F65" s="3678"/>
      <c r="G65" s="3678"/>
      <c r="H65" s="3678"/>
      <c r="I65" s="3678"/>
      <c r="J65" s="3678"/>
      <c r="K65" s="3678"/>
      <c r="L65" s="1491" t="s">
        <v>190</v>
      </c>
      <c r="M65" s="1492">
        <v>11763</v>
      </c>
      <c r="N65" s="1492">
        <v>9057</v>
      </c>
      <c r="O65" s="1492">
        <v>61168</v>
      </c>
      <c r="P65" s="1492">
        <v>9368</v>
      </c>
      <c r="Q65" s="1492">
        <v>46488</v>
      </c>
      <c r="R65" s="1492">
        <v>131765</v>
      </c>
      <c r="S65" s="1492">
        <v>1408</v>
      </c>
      <c r="T65" s="1492">
        <v>2751</v>
      </c>
      <c r="U65" s="1492">
        <v>134979</v>
      </c>
      <c r="V65" s="1492">
        <v>12577</v>
      </c>
      <c r="W65" s="1492">
        <v>3295</v>
      </c>
      <c r="X65" s="1492">
        <v>1585</v>
      </c>
      <c r="Y65" s="1492">
        <v>334</v>
      </c>
      <c r="Z65" s="1492">
        <v>0</v>
      </c>
      <c r="AA65" s="1493">
        <v>426538</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1730</v>
      </c>
      <c r="C4" s="52"/>
      <c r="D4" s="52"/>
      <c r="E4" s="239"/>
      <c r="F4" s="239"/>
      <c r="G4" s="239"/>
      <c r="H4" s="239"/>
      <c r="I4" s="239"/>
      <c r="J4" s="51" t="s">
        <v>1731</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107.88840107633479</v>
      </c>
      <c r="K10" s="1515">
        <f t="shared" si="0"/>
        <v>481.87556357078449</v>
      </c>
      <c r="L10" s="1515">
        <f t="shared" si="0"/>
        <v>187.33734281027884</v>
      </c>
      <c r="M10" s="1515">
        <f t="shared" si="0"/>
        <v>155.53135210829313</v>
      </c>
      <c r="N10" s="1515">
        <f t="shared" si="0"/>
        <v>85.078485687903964</v>
      </c>
      <c r="O10" s="1515">
        <f t="shared" si="0"/>
        <v>69.106200623852146</v>
      </c>
      <c r="P10" s="1515">
        <f t="shared" si="0"/>
        <v>50.119776417354267</v>
      </c>
      <c r="Q10" s="1515">
        <f t="shared" si="0"/>
        <v>77.110970730680137</v>
      </c>
      <c r="R10" s="1515">
        <f t="shared" si="0"/>
        <v>49.226288274831965</v>
      </c>
      <c r="S10" s="1515">
        <f t="shared" si="0"/>
        <v>56.112210999630882</v>
      </c>
      <c r="T10" s="1515">
        <f t="shared" si="0"/>
        <v>90.696022727272734</v>
      </c>
      <c r="U10" s="1515">
        <f t="shared" si="0"/>
        <v>13.577235772357724</v>
      </c>
      <c r="V10" s="1515">
        <f t="shared" si="0"/>
        <v>22.848664688427299</v>
      </c>
      <c r="W10" s="1515" t="str">
        <f t="shared" si="0"/>
        <v/>
      </c>
      <c r="X10" s="1516">
        <f t="shared" si="0"/>
        <v>77.877111486486484</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1732</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107.88840107633479</v>
      </c>
      <c r="K13" s="1515">
        <f t="shared" si="3"/>
        <v>481.87556357078449</v>
      </c>
      <c r="L13" s="1515">
        <f t="shared" si="3"/>
        <v>187.33734281027884</v>
      </c>
      <c r="M13" s="1515">
        <f t="shared" si="3"/>
        <v>155.53135210829313</v>
      </c>
      <c r="N13" s="1515" t="str">
        <f t="shared" si="3"/>
        <v/>
      </c>
      <c r="O13" s="1515">
        <f t="shared" si="3"/>
        <v>69.106200623852146</v>
      </c>
      <c r="P13" s="1515">
        <f t="shared" si="3"/>
        <v>50.119776417354267</v>
      </c>
      <c r="Q13" s="1515">
        <f t="shared" si="3"/>
        <v>77.110970730680137</v>
      </c>
      <c r="R13" s="1515">
        <f t="shared" si="3"/>
        <v>49.226288274831965</v>
      </c>
      <c r="S13" s="1515">
        <f t="shared" si="3"/>
        <v>56.112210999630882</v>
      </c>
      <c r="T13" s="1515">
        <f t="shared" si="3"/>
        <v>90.696022727272734</v>
      </c>
      <c r="U13" s="1515">
        <f t="shared" si="3"/>
        <v>13.577235772357724</v>
      </c>
      <c r="V13" s="1515">
        <f t="shared" si="3"/>
        <v>22.848664688427299</v>
      </c>
      <c r="W13" s="1515" t="str">
        <f t="shared" si="3"/>
        <v/>
      </c>
      <c r="X13" s="1516">
        <f t="shared" si="3"/>
        <v>77.877111486486484</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107.88840107633479</v>
      </c>
      <c r="K15" s="1515">
        <f t="shared" si="5"/>
        <v>481.87556357078449</v>
      </c>
      <c r="L15" s="1515">
        <f t="shared" si="5"/>
        <v>187.33734281027884</v>
      </c>
      <c r="M15" s="1515">
        <f t="shared" si="5"/>
        <v>155.53135210829313</v>
      </c>
      <c r="N15" s="1515">
        <f t="shared" si="5"/>
        <v>85.078485687903964</v>
      </c>
      <c r="O15" s="1515">
        <f t="shared" si="5"/>
        <v>69.106200623852146</v>
      </c>
      <c r="P15" s="1515">
        <f t="shared" si="5"/>
        <v>50.119776417354267</v>
      </c>
      <c r="Q15" s="1515">
        <f t="shared" si="5"/>
        <v>77.110970730680137</v>
      </c>
      <c r="R15" s="1515">
        <f t="shared" si="5"/>
        <v>49.226288274831965</v>
      </c>
      <c r="S15" s="1515">
        <f t="shared" si="5"/>
        <v>56.112210999630882</v>
      </c>
      <c r="T15" s="1515">
        <f t="shared" si="5"/>
        <v>90.696022727272734</v>
      </c>
      <c r="U15" s="1515">
        <f t="shared" si="5"/>
        <v>13.577235772357724</v>
      </c>
      <c r="V15" s="1515">
        <f t="shared" si="5"/>
        <v>22.848664688427299</v>
      </c>
      <c r="W15" s="1515" t="str">
        <f t="shared" si="5"/>
        <v/>
      </c>
      <c r="X15" s="1516">
        <f t="shared" si="5"/>
        <v>77.877111486486484</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38.416732856764632</v>
      </c>
      <c r="K18" s="1515">
        <f t="shared" si="7"/>
        <v>95.064215562830526</v>
      </c>
      <c r="L18" s="1515">
        <f t="shared" si="7"/>
        <v>82.675870077089314</v>
      </c>
      <c r="M18" s="1515">
        <f t="shared" si="7"/>
        <v>61.869002920317065</v>
      </c>
      <c r="N18" s="1515">
        <f t="shared" si="7"/>
        <v>60.539685582822088</v>
      </c>
      <c r="O18" s="1515">
        <f t="shared" si="7"/>
        <v>45.389255286689981</v>
      </c>
      <c r="P18" s="1515" t="str">
        <f t="shared" si="7"/>
        <v/>
      </c>
      <c r="Q18" s="1515" t="str">
        <f t="shared" si="7"/>
        <v/>
      </c>
      <c r="R18" s="1515">
        <f t="shared" si="7"/>
        <v>71.383486634477919</v>
      </c>
      <c r="S18" s="1515" t="str">
        <f t="shared" si="7"/>
        <v/>
      </c>
      <c r="T18" s="1515">
        <f t="shared" si="7"/>
        <v>86.36137381781981</v>
      </c>
      <c r="U18" s="1515">
        <f t="shared" si="7"/>
        <v>78.296910324039175</v>
      </c>
      <c r="V18" s="1515">
        <f t="shared" si="7"/>
        <v>43.255813953488371</v>
      </c>
      <c r="W18" s="1515" t="str">
        <f t="shared" si="7"/>
        <v/>
      </c>
      <c r="X18" s="1516">
        <f t="shared" si="7"/>
        <v>62.917307748134817</v>
      </c>
      <c r="Y18" s="1332"/>
      <c r="Z18" s="1332"/>
      <c r="AA18" s="1332"/>
      <c r="AB18" s="1332"/>
    </row>
    <row r="19" spans="1:28" ht="12" customHeight="1">
      <c r="A19" s="1332"/>
      <c r="B19" s="1361"/>
      <c r="C19" s="1362"/>
      <c r="D19" s="1362"/>
      <c r="E19" s="1362"/>
      <c r="F19" s="1362"/>
      <c r="G19" s="3614" t="s">
        <v>239</v>
      </c>
      <c r="H19" s="3614"/>
      <c r="I19" s="1418" t="s">
        <v>361</v>
      </c>
      <c r="J19" s="1515">
        <f t="shared" ref="J19:X19" si="8">IF(ISERROR((J87/J150)*100),"",(J87/J150)*100)</f>
        <v>102.84552845528457</v>
      </c>
      <c r="K19" s="1515">
        <f t="shared" si="8"/>
        <v>84.59657701711491</v>
      </c>
      <c r="L19" s="1515">
        <f t="shared" si="8"/>
        <v>78.294573643410843</v>
      </c>
      <c r="M19" s="1515">
        <f t="shared" si="8"/>
        <v>49.237243556023145</v>
      </c>
      <c r="N19" s="1515" t="str">
        <f t="shared" si="8"/>
        <v/>
      </c>
      <c r="O19" s="1515">
        <f t="shared" si="8"/>
        <v>67.632767146850142</v>
      </c>
      <c r="P19" s="1515" t="str">
        <f t="shared" si="8"/>
        <v/>
      </c>
      <c r="Q19" s="1515" t="str">
        <f t="shared" si="8"/>
        <v/>
      </c>
      <c r="R19" s="1515">
        <f t="shared" si="8"/>
        <v>128.15972646232751</v>
      </c>
      <c r="S19" s="1515" t="str">
        <f t="shared" si="8"/>
        <v/>
      </c>
      <c r="T19" s="1515">
        <f t="shared" si="8"/>
        <v>2.0408163265306123</v>
      </c>
      <c r="U19" s="1515">
        <f t="shared" si="8"/>
        <v>-14.728682170542637</v>
      </c>
      <c r="V19" s="1515">
        <f t="shared" si="8"/>
        <v>-61.702127659574465</v>
      </c>
      <c r="W19" s="1515" t="str">
        <f t="shared" si="8"/>
        <v/>
      </c>
      <c r="X19" s="1516">
        <f t="shared" si="8"/>
        <v>81.861261210286585</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93.819211949523563</v>
      </c>
      <c r="K20" s="1515">
        <f t="shared" si="9"/>
        <v>69.729572550159929</v>
      </c>
      <c r="L20" s="1515">
        <f t="shared" si="9"/>
        <v>104.55120901379922</v>
      </c>
      <c r="M20" s="1515">
        <f t="shared" si="9"/>
        <v>106.74048442906575</v>
      </c>
      <c r="N20" s="1515">
        <f t="shared" si="9"/>
        <v>148.55003097021228</v>
      </c>
      <c r="O20" s="1515">
        <f t="shared" si="9"/>
        <v>125.1732842717782</v>
      </c>
      <c r="P20" s="1515" t="str">
        <f t="shared" si="9"/>
        <v/>
      </c>
      <c r="Q20" s="1515" t="str">
        <f t="shared" si="9"/>
        <v/>
      </c>
      <c r="R20" s="1515">
        <f t="shared" si="9"/>
        <v>86.664086687306494</v>
      </c>
      <c r="S20" s="1515" t="str">
        <f t="shared" si="9"/>
        <v/>
      </c>
      <c r="T20" s="1515">
        <f t="shared" si="9"/>
        <v>69.019200830306175</v>
      </c>
      <c r="U20" s="1515">
        <f t="shared" si="9"/>
        <v>49.202858713578891</v>
      </c>
      <c r="V20" s="1515">
        <f t="shared" si="9"/>
        <v>43.298969072164951</v>
      </c>
      <c r="W20" s="1515" t="str">
        <f t="shared" si="9"/>
        <v/>
      </c>
      <c r="X20" s="1516">
        <f t="shared" si="9"/>
        <v>107.71164573922619</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59.991786447638603</v>
      </c>
      <c r="K21" s="1515">
        <f t="shared" si="10"/>
        <v>83.373832970968152</v>
      </c>
      <c r="L21" s="1515">
        <f t="shared" si="10"/>
        <v>89.051907710942231</v>
      </c>
      <c r="M21" s="1515">
        <f t="shared" si="10"/>
        <v>76.088295201553692</v>
      </c>
      <c r="N21" s="1515">
        <f t="shared" si="10"/>
        <v>100.99163710742305</v>
      </c>
      <c r="O21" s="1515">
        <f t="shared" si="10"/>
        <v>72.082950444897691</v>
      </c>
      <c r="P21" s="1515" t="str">
        <f t="shared" si="10"/>
        <v/>
      </c>
      <c r="Q21" s="1515" t="str">
        <f t="shared" si="10"/>
        <v/>
      </c>
      <c r="R21" s="1515">
        <f t="shared" si="10"/>
        <v>80.975250589869304</v>
      </c>
      <c r="S21" s="1515" t="str">
        <f t="shared" si="10"/>
        <v/>
      </c>
      <c r="T21" s="1515">
        <f t="shared" si="10"/>
        <v>74.273959341723142</v>
      </c>
      <c r="U21" s="1515">
        <f t="shared" si="10"/>
        <v>58.473282442748086</v>
      </c>
      <c r="V21" s="1515">
        <f t="shared" si="10"/>
        <v>38.149688149688146</v>
      </c>
      <c r="W21" s="1515" t="str">
        <f t="shared" si="10"/>
        <v/>
      </c>
      <c r="X21" s="1516">
        <f t="shared" si="10"/>
        <v>79.198799265234015</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34.693877551020407</v>
      </c>
      <c r="K22" s="1515">
        <f t="shared" si="11"/>
        <v>18.571428571428573</v>
      </c>
      <c r="L22" s="1515">
        <f t="shared" si="11"/>
        <v>-81.684981684981679</v>
      </c>
      <c r="M22" s="1515">
        <f t="shared" si="11"/>
        <v>-21.022727272727273</v>
      </c>
      <c r="N22" s="1515">
        <f t="shared" si="11"/>
        <v>29.914529914529915</v>
      </c>
      <c r="O22" s="1515">
        <f t="shared" si="11"/>
        <v>-27.677329624478443</v>
      </c>
      <c r="P22" s="1515" t="str">
        <f t="shared" si="11"/>
        <v/>
      </c>
      <c r="Q22" s="1515" t="str">
        <f t="shared" si="11"/>
        <v/>
      </c>
      <c r="R22" s="1515">
        <f t="shared" si="11"/>
        <v>231.01449275362319</v>
      </c>
      <c r="S22" s="1515" t="str">
        <f t="shared" si="11"/>
        <v/>
      </c>
      <c r="T22" s="1515">
        <f t="shared" si="11"/>
        <v>81.818181818181827</v>
      </c>
      <c r="U22" s="1515">
        <f t="shared" si="11"/>
        <v>87.5</v>
      </c>
      <c r="V22" s="1515">
        <f t="shared" si="11"/>
        <v>100</v>
      </c>
      <c r="W22" s="1515" t="str">
        <f t="shared" si="11"/>
        <v/>
      </c>
      <c r="X22" s="1516">
        <f t="shared" si="11"/>
        <v>8.376511226252159</v>
      </c>
      <c r="Y22" s="1332"/>
      <c r="Z22" s="1332"/>
      <c r="AA22" s="1332"/>
      <c r="AB22" s="1332"/>
    </row>
    <row r="23" spans="1:28" ht="12" customHeight="1">
      <c r="A23" s="1332"/>
      <c r="B23" s="1361"/>
      <c r="C23" s="1362"/>
      <c r="D23" s="1362"/>
      <c r="E23" s="1362"/>
      <c r="F23" s="1387"/>
      <c r="G23" s="3604" t="s">
        <v>1736</v>
      </c>
      <c r="H23" s="3604"/>
      <c r="I23" s="1418" t="s">
        <v>356</v>
      </c>
      <c r="J23" s="1515">
        <f t="shared" ref="J23:X23" si="12">IF(ISERROR((J91/J154)*100),"",(J91/J154)*100)</f>
        <v>161.97183098591549</v>
      </c>
      <c r="K23" s="1515">
        <f t="shared" si="12"/>
        <v>15.625</v>
      </c>
      <c r="L23" s="1515">
        <f t="shared" si="12"/>
        <v>47.174447174447174</v>
      </c>
      <c r="M23" s="1515">
        <f t="shared" si="12"/>
        <v>25.096525096525095</v>
      </c>
      <c r="N23" s="1515" t="str">
        <f t="shared" si="12"/>
        <v/>
      </c>
      <c r="O23" s="1515">
        <f t="shared" si="12"/>
        <v>-26.144492131616598</v>
      </c>
      <c r="P23" s="1515" t="str">
        <f t="shared" si="12"/>
        <v/>
      </c>
      <c r="Q23" s="1515" t="str">
        <f t="shared" si="12"/>
        <v/>
      </c>
      <c r="R23" s="1515">
        <f t="shared" si="12"/>
        <v>40.645161290322577</v>
      </c>
      <c r="S23" s="1515" t="str">
        <f t="shared" si="12"/>
        <v/>
      </c>
      <c r="T23" s="1515">
        <f t="shared" si="12"/>
        <v>20</v>
      </c>
      <c r="U23" s="1515">
        <f t="shared" si="12"/>
        <v>50</v>
      </c>
      <c r="V23" s="1515">
        <f t="shared" si="12"/>
        <v>0</v>
      </c>
      <c r="W23" s="1515" t="str">
        <f t="shared" si="12"/>
        <v/>
      </c>
      <c r="X23" s="1516">
        <f t="shared" si="12"/>
        <v>-7.7211796246648801</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34.188034188034187</v>
      </c>
      <c r="K24" s="1515">
        <f t="shared" si="13"/>
        <v>-7.4074074074074066</v>
      </c>
      <c r="L24" s="1515">
        <f t="shared" si="13"/>
        <v>22.456813819577732</v>
      </c>
      <c r="M24" s="1515">
        <f t="shared" si="13"/>
        <v>28.68217054263566</v>
      </c>
      <c r="N24" s="1515">
        <f t="shared" si="13"/>
        <v>35.678391959798994</v>
      </c>
      <c r="O24" s="1515">
        <f t="shared" si="13"/>
        <v>82.35294117647058</v>
      </c>
      <c r="P24" s="1515" t="str">
        <f t="shared" si="13"/>
        <v/>
      </c>
      <c r="Q24" s="1515" t="str">
        <f t="shared" si="13"/>
        <v/>
      </c>
      <c r="R24" s="1515">
        <f t="shared" si="13"/>
        <v>-0.3048780487804878</v>
      </c>
      <c r="S24" s="1515" t="str">
        <f t="shared" si="13"/>
        <v/>
      </c>
      <c r="T24" s="1515">
        <f t="shared" si="13"/>
        <v>-29.411764705882355</v>
      </c>
      <c r="U24" s="1515">
        <f t="shared" si="13"/>
        <v>-33.333333333333329</v>
      </c>
      <c r="V24" s="1515">
        <f t="shared" si="13"/>
        <v>-50</v>
      </c>
      <c r="W24" s="1515" t="str">
        <f t="shared" si="13"/>
        <v/>
      </c>
      <c r="X24" s="1516">
        <f t="shared" si="13"/>
        <v>22.588463402811438</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61.492537313432841</v>
      </c>
      <c r="K25" s="1515">
        <f t="shared" si="14"/>
        <v>8.9743589743589745</v>
      </c>
      <c r="L25" s="1515">
        <f t="shared" si="14"/>
        <v>-9.2944369063772037</v>
      </c>
      <c r="M25" s="1515">
        <f t="shared" si="14"/>
        <v>7.4798619102416568</v>
      </c>
      <c r="N25" s="1515">
        <f t="shared" si="14"/>
        <v>33.544303797468359</v>
      </c>
      <c r="O25" s="1515">
        <f t="shared" si="14"/>
        <v>-20.021413276231264</v>
      </c>
      <c r="P25" s="1515" t="str">
        <f t="shared" si="14"/>
        <v/>
      </c>
      <c r="Q25" s="1515" t="str">
        <f t="shared" si="14"/>
        <v/>
      </c>
      <c r="R25" s="1515">
        <f t="shared" si="14"/>
        <v>74.221453287197235</v>
      </c>
      <c r="S25" s="1515" t="str">
        <f t="shared" si="14"/>
        <v/>
      </c>
      <c r="T25" s="1515">
        <f t="shared" si="14"/>
        <v>15.151515151515152</v>
      </c>
      <c r="U25" s="1515">
        <f t="shared" si="14"/>
        <v>10</v>
      </c>
      <c r="V25" s="1515">
        <f t="shared" si="14"/>
        <v>0</v>
      </c>
      <c r="W25" s="1515" t="str">
        <f t="shared" si="14"/>
        <v/>
      </c>
      <c r="X25" s="1516">
        <f t="shared" si="14"/>
        <v>4.587495375508694</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58.045977011494251</v>
      </c>
      <c r="K26" s="1515">
        <f t="shared" si="15"/>
        <v>37.569060773480665</v>
      </c>
      <c r="L26" s="1515">
        <f t="shared" si="15"/>
        <v>60.742705570291776</v>
      </c>
      <c r="M26" s="1515">
        <f t="shared" si="15"/>
        <v>55.277777777777779</v>
      </c>
      <c r="N26" s="1515" t="str">
        <f t="shared" si="15"/>
        <v/>
      </c>
      <c r="O26" s="1515">
        <f t="shared" si="15"/>
        <v>134.64912280701756</v>
      </c>
      <c r="P26" s="1515" t="str">
        <f t="shared" si="15"/>
        <v/>
      </c>
      <c r="Q26" s="1515" t="str">
        <f t="shared" si="15"/>
        <v/>
      </c>
      <c r="R26" s="1515">
        <f t="shared" si="15"/>
        <v>99.166666666666671</v>
      </c>
      <c r="S26" s="1515" t="str">
        <f t="shared" si="15"/>
        <v/>
      </c>
      <c r="T26" s="1515">
        <f t="shared" si="15"/>
        <v>-62.5</v>
      </c>
      <c r="U26" s="1515">
        <f t="shared" si="15"/>
        <v>56.000000000000007</v>
      </c>
      <c r="V26" s="1515">
        <f t="shared" si="15"/>
        <v>20</v>
      </c>
      <c r="W26" s="1515" t="str">
        <f t="shared" si="15"/>
        <v/>
      </c>
      <c r="X26" s="1516">
        <f t="shared" si="15"/>
        <v>73.425196850393704</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56.666666666666664</v>
      </c>
      <c r="K27" s="1515">
        <f t="shared" si="16"/>
        <v>28.000000000000004</v>
      </c>
      <c r="L27" s="1515">
        <f t="shared" si="16"/>
        <v>41.116751269035532</v>
      </c>
      <c r="M27" s="1515">
        <f t="shared" si="16"/>
        <v>60</v>
      </c>
      <c r="N27" s="1515" t="str">
        <f t="shared" si="16"/>
        <v/>
      </c>
      <c r="O27" s="1515">
        <f t="shared" si="16"/>
        <v>-50.672645739910315</v>
      </c>
      <c r="P27" s="1515" t="str">
        <f t="shared" si="16"/>
        <v/>
      </c>
      <c r="Q27" s="1515" t="str">
        <f t="shared" si="16"/>
        <v/>
      </c>
      <c r="R27" s="1515">
        <f t="shared" si="16"/>
        <v>238.46153846153845</v>
      </c>
      <c r="S27" s="1515" t="str">
        <f t="shared" si="16"/>
        <v/>
      </c>
      <c r="T27" s="1515" t="str">
        <f t="shared" si="16"/>
        <v/>
      </c>
      <c r="U27" s="1515">
        <f t="shared" si="16"/>
        <v>0</v>
      </c>
      <c r="V27" s="1515" t="str">
        <f t="shared" si="16"/>
        <v/>
      </c>
      <c r="W27" s="1515" t="str">
        <f t="shared" si="16"/>
        <v/>
      </c>
      <c r="X27" s="1516">
        <f t="shared" si="16"/>
        <v>14.091680814940577</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124.85875706214688</v>
      </c>
      <c r="K28" s="1515">
        <f t="shared" si="17"/>
        <v>102.66666666666666</v>
      </c>
      <c r="L28" s="1515">
        <f t="shared" si="17"/>
        <v>128.80184331797236</v>
      </c>
      <c r="M28" s="1515">
        <f t="shared" si="17"/>
        <v>114.81481481481481</v>
      </c>
      <c r="N28" s="1515" t="str">
        <f t="shared" si="17"/>
        <v/>
      </c>
      <c r="O28" s="1515">
        <f t="shared" si="17"/>
        <v>34.594594594594597</v>
      </c>
      <c r="P28" s="1515" t="str">
        <f t="shared" si="17"/>
        <v/>
      </c>
      <c r="Q28" s="1515" t="str">
        <f t="shared" si="17"/>
        <v/>
      </c>
      <c r="R28" s="1515">
        <f t="shared" si="17"/>
        <v>88.095238095238088</v>
      </c>
      <c r="S28" s="1515" t="str">
        <f t="shared" si="17"/>
        <v/>
      </c>
      <c r="T28" s="1515">
        <f t="shared" si="17"/>
        <v>50</v>
      </c>
      <c r="U28" s="1515">
        <f t="shared" si="17"/>
        <v>44.827586206896555</v>
      </c>
      <c r="V28" s="1515">
        <f t="shared" si="17"/>
        <v>-25</v>
      </c>
      <c r="W28" s="1515" t="str">
        <f t="shared" si="17"/>
        <v/>
      </c>
      <c r="X28" s="1516">
        <f t="shared" si="17"/>
        <v>102.92153589315527</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73.517786561264813</v>
      </c>
      <c r="K29" s="1515">
        <f t="shared" si="18"/>
        <v>54.092526690391466</v>
      </c>
      <c r="L29" s="1515">
        <f t="shared" si="18"/>
        <v>75.312145289443805</v>
      </c>
      <c r="M29" s="1515">
        <f t="shared" si="18"/>
        <v>72.128378378378372</v>
      </c>
      <c r="N29" s="1515" t="str">
        <f t="shared" si="18"/>
        <v/>
      </c>
      <c r="O29" s="1515">
        <f t="shared" si="18"/>
        <v>65.393518518518519</v>
      </c>
      <c r="P29" s="1515" t="str">
        <f t="shared" si="18"/>
        <v/>
      </c>
      <c r="Q29" s="1515" t="str">
        <f t="shared" si="18"/>
        <v/>
      </c>
      <c r="R29" s="1515">
        <f t="shared" si="18"/>
        <v>100</v>
      </c>
      <c r="S29" s="1515" t="str">
        <f t="shared" si="18"/>
        <v/>
      </c>
      <c r="T29" s="1515">
        <f t="shared" si="18"/>
        <v>-7.1428571428571423</v>
      </c>
      <c r="U29" s="1515">
        <f t="shared" si="18"/>
        <v>49.090909090909093</v>
      </c>
      <c r="V29" s="1515">
        <f t="shared" si="18"/>
        <v>0</v>
      </c>
      <c r="W29" s="1515" t="str">
        <f t="shared" si="18"/>
        <v/>
      </c>
      <c r="X29" s="1516">
        <f t="shared" si="18"/>
        <v>73.505687693898665</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39.596254408366775</v>
      </c>
      <c r="K30" s="1515">
        <f t="shared" si="19"/>
        <v>91.331122690667925</v>
      </c>
      <c r="L30" s="1515">
        <f t="shared" si="19"/>
        <v>79.170746634026926</v>
      </c>
      <c r="M30" s="1515">
        <f t="shared" si="19"/>
        <v>59.384106481846111</v>
      </c>
      <c r="N30" s="1515">
        <f t="shared" si="19"/>
        <v>60.368905199942802</v>
      </c>
      <c r="O30" s="1515">
        <f t="shared" si="19"/>
        <v>45.252289064579983</v>
      </c>
      <c r="P30" s="1515" t="str">
        <f t="shared" si="19"/>
        <v/>
      </c>
      <c r="Q30" s="1515" t="str">
        <f t="shared" si="19"/>
        <v/>
      </c>
      <c r="R30" s="1515">
        <f t="shared" si="19"/>
        <v>71.964904756799257</v>
      </c>
      <c r="S30" s="1515" t="str">
        <f t="shared" si="19"/>
        <v/>
      </c>
      <c r="T30" s="1515">
        <f t="shared" si="19"/>
        <v>85.749506903353051</v>
      </c>
      <c r="U30" s="1515">
        <f t="shared" si="19"/>
        <v>77.941176470588232</v>
      </c>
      <c r="V30" s="1515">
        <f t="shared" si="19"/>
        <v>43.119266055045877</v>
      </c>
      <c r="W30" s="1515" t="str">
        <f t="shared" si="19"/>
        <v/>
      </c>
      <c r="X30" s="1516">
        <f t="shared" si="19"/>
        <v>62.581690040578067</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104.48791714614501</v>
      </c>
      <c r="K31" s="1515">
        <f t="shared" si="20"/>
        <v>76.824034334763951</v>
      </c>
      <c r="L31" s="1515">
        <f t="shared" si="20"/>
        <v>74.288577154308626</v>
      </c>
      <c r="M31" s="1515">
        <f t="shared" si="20"/>
        <v>46.771300448430495</v>
      </c>
      <c r="N31" s="1515" t="str">
        <f t="shared" si="20"/>
        <v/>
      </c>
      <c r="O31" s="1515">
        <f t="shared" si="20"/>
        <v>61.806214540975986</v>
      </c>
      <c r="P31" s="1515" t="str">
        <f t="shared" si="20"/>
        <v/>
      </c>
      <c r="Q31" s="1515" t="str">
        <f t="shared" si="20"/>
        <v/>
      </c>
      <c r="R31" s="1515">
        <f t="shared" si="20"/>
        <v>127.4265683548894</v>
      </c>
      <c r="S31" s="1515" t="str">
        <f t="shared" si="20"/>
        <v/>
      </c>
      <c r="T31" s="1515">
        <f t="shared" si="20"/>
        <v>2.9850746268656714</v>
      </c>
      <c r="U31" s="1515">
        <f t="shared" si="20"/>
        <v>-12.686567164179104</v>
      </c>
      <c r="V31" s="1515">
        <f t="shared" si="20"/>
        <v>-60.416666666666664</v>
      </c>
      <c r="W31" s="1515" t="str">
        <f t="shared" si="20"/>
        <v/>
      </c>
      <c r="X31" s="1516">
        <f t="shared" si="20"/>
        <v>76.874675056323568</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93.464208762269578</v>
      </c>
      <c r="K32" s="1515">
        <f t="shared" si="21"/>
        <v>69.254484304932745</v>
      </c>
      <c r="L32" s="1515">
        <f t="shared" si="21"/>
        <v>102.62639527248851</v>
      </c>
      <c r="M32" s="1515">
        <f t="shared" si="21"/>
        <v>104.27730542838457</v>
      </c>
      <c r="N32" s="1515">
        <f t="shared" si="21"/>
        <v>147.29925381445594</v>
      </c>
      <c r="O32" s="1515">
        <f t="shared" si="21"/>
        <v>124.61717921527043</v>
      </c>
      <c r="P32" s="1515" t="str">
        <f t="shared" si="21"/>
        <v/>
      </c>
      <c r="Q32" s="1515" t="str">
        <f t="shared" si="21"/>
        <v/>
      </c>
      <c r="R32" s="1515">
        <f t="shared" si="21"/>
        <v>85.580038885288403</v>
      </c>
      <c r="S32" s="1515" t="str">
        <f t="shared" si="21"/>
        <v/>
      </c>
      <c r="T32" s="1515">
        <f t="shared" si="21"/>
        <v>68.102564102564102</v>
      </c>
      <c r="U32" s="1515">
        <f t="shared" si="21"/>
        <v>48.338692390139336</v>
      </c>
      <c r="V32" s="1515">
        <f t="shared" si="21"/>
        <v>42.36252545824847</v>
      </c>
      <c r="W32" s="1515" t="str">
        <f t="shared" si="21"/>
        <v/>
      </c>
      <c r="X32" s="1516">
        <f t="shared" si="21"/>
        <v>106.53421633554083</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60.803376290602152</v>
      </c>
      <c r="K33" s="1515">
        <f t="shared" si="22"/>
        <v>80.971414728682163</v>
      </c>
      <c r="L33" s="1515">
        <f t="shared" si="22"/>
        <v>85.943443029601454</v>
      </c>
      <c r="M33" s="1515">
        <f t="shared" si="22"/>
        <v>73.343079922027286</v>
      </c>
      <c r="N33" s="1515">
        <f t="shared" si="22"/>
        <v>100.44428465035055</v>
      </c>
      <c r="O33" s="1515">
        <f t="shared" si="22"/>
        <v>70.171739462931811</v>
      </c>
      <c r="P33" s="1515" t="str">
        <f t="shared" si="22"/>
        <v/>
      </c>
      <c r="Q33" s="1515" t="str">
        <f t="shared" si="22"/>
        <v/>
      </c>
      <c r="R33" s="1515">
        <f t="shared" si="22"/>
        <v>80.984568788274046</v>
      </c>
      <c r="S33" s="1515" t="str">
        <f t="shared" si="22"/>
        <v/>
      </c>
      <c r="T33" s="1515">
        <f t="shared" si="22"/>
        <v>73.534338358458967</v>
      </c>
      <c r="U33" s="1515">
        <f t="shared" si="22"/>
        <v>57.886904761904766</v>
      </c>
      <c r="V33" s="1515">
        <f t="shared" si="22"/>
        <v>37.641025641025635</v>
      </c>
      <c r="W33" s="1515" t="str">
        <f t="shared" si="22"/>
        <v/>
      </c>
      <c r="X33" s="1516">
        <f t="shared" si="22"/>
        <v>77.958440937069213</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77.156910969011321</v>
      </c>
      <c r="K61" s="1515">
        <f t="shared" si="48"/>
        <v>128.44634276561666</v>
      </c>
      <c r="L61" s="1515">
        <f t="shared" si="48"/>
        <v>111.44774662027423</v>
      </c>
      <c r="M61" s="1515">
        <f t="shared" si="48"/>
        <v>91.558329597572325</v>
      </c>
      <c r="N61" s="1515">
        <f t="shared" si="48"/>
        <v>94.142151664798376</v>
      </c>
      <c r="O61" s="1515">
        <f t="shared" si="48"/>
        <v>69.881274982715738</v>
      </c>
      <c r="P61" s="1515">
        <f t="shared" si="48"/>
        <v>50.119776417354267</v>
      </c>
      <c r="Q61" s="1515">
        <f t="shared" si="48"/>
        <v>77.110970730680137</v>
      </c>
      <c r="R61" s="1515">
        <f t="shared" si="48"/>
        <v>72.407032378309026</v>
      </c>
      <c r="S61" s="1515">
        <f t="shared" si="48"/>
        <v>56.112210999630882</v>
      </c>
      <c r="T61" s="1515">
        <f t="shared" si="48"/>
        <v>77.859316269912298</v>
      </c>
      <c r="U61" s="1515">
        <f t="shared" si="48"/>
        <v>46.013071895424837</v>
      </c>
      <c r="V61" s="1515">
        <f t="shared" si="48"/>
        <v>33.841463414634148</v>
      </c>
      <c r="W61" s="1515" t="str">
        <f t="shared" si="48"/>
        <v/>
      </c>
      <c r="X61" s="1516">
        <f t="shared" si="48"/>
        <v>77.932651555425821</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74.637404580152662</v>
      </c>
      <c r="K63" s="1515">
        <f t="shared" si="50"/>
        <v>126.40236187262759</v>
      </c>
      <c r="L63" s="1515">
        <f t="shared" si="50"/>
        <v>106.36047979797981</v>
      </c>
      <c r="M63" s="1515">
        <f t="shared" si="50"/>
        <v>165.7866431993742</v>
      </c>
      <c r="N63" s="1515">
        <f t="shared" si="50"/>
        <v>86.459544774879546</v>
      </c>
      <c r="O63" s="1515">
        <f t="shared" si="50"/>
        <v>66.694558212592298</v>
      </c>
      <c r="P63" s="1515">
        <f t="shared" si="50"/>
        <v>46.442687747035571</v>
      </c>
      <c r="Q63" s="1515">
        <f t="shared" si="50"/>
        <v>72.104018912529554</v>
      </c>
      <c r="R63" s="1515">
        <f t="shared" si="50"/>
        <v>60.776752513427901</v>
      </c>
      <c r="S63" s="1515">
        <f t="shared" si="50"/>
        <v>52.23861930965483</v>
      </c>
      <c r="T63" s="1515">
        <f t="shared" si="50"/>
        <v>75.980392156862735</v>
      </c>
      <c r="U63" s="1515">
        <f t="shared" si="50"/>
        <v>44.727891156462583</v>
      </c>
      <c r="V63" s="1515">
        <f t="shared" si="50"/>
        <v>33.035714285714285</v>
      </c>
      <c r="W63" s="1515" t="str">
        <f t="shared" si="50"/>
        <v/>
      </c>
      <c r="X63" s="1516">
        <f t="shared" si="50"/>
        <v>74.952478082460701</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78.03180914512923</v>
      </c>
      <c r="K64" s="1524">
        <f t="shared" si="51"/>
        <v>129.13926222476408</v>
      </c>
      <c r="L64" s="1524">
        <f t="shared" si="51"/>
        <v>113.24830090308164</v>
      </c>
      <c r="M64" s="1524">
        <f t="shared" si="51"/>
        <v>51.118687406776054</v>
      </c>
      <c r="N64" s="1524">
        <f t="shared" si="51"/>
        <v>97.034843714160601</v>
      </c>
      <c r="O64" s="1524">
        <f t="shared" si="51"/>
        <v>71.063943384199661</v>
      </c>
      <c r="P64" s="1524">
        <f t="shared" si="51"/>
        <v>51.47540983606558</v>
      </c>
      <c r="Q64" s="1524">
        <f t="shared" si="51"/>
        <v>78.936781609195407</v>
      </c>
      <c r="R64" s="1524">
        <f t="shared" si="51"/>
        <v>77.225112967273731</v>
      </c>
      <c r="S64" s="1524">
        <f t="shared" si="51"/>
        <v>57.532675991745009</v>
      </c>
      <c r="T64" s="1524">
        <f t="shared" si="51"/>
        <v>78.504448184659765</v>
      </c>
      <c r="U64" s="1524">
        <f t="shared" si="51"/>
        <v>46.45577035735208</v>
      </c>
      <c r="V64" s="1524">
        <f t="shared" si="51"/>
        <v>34.118852459016388</v>
      </c>
      <c r="W64" s="1524" t="str">
        <f t="shared" si="51"/>
        <v/>
      </c>
      <c r="X64" s="1525">
        <f t="shared" si="51"/>
        <v>79.08971932733742</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7618</v>
      </c>
      <c r="K78" s="1332">
        <v>5344</v>
      </c>
      <c r="L78" s="1332">
        <v>34264</v>
      </c>
      <c r="M78" s="1332">
        <v>9996</v>
      </c>
      <c r="N78" s="1332">
        <v>23035</v>
      </c>
      <c r="O78" s="1332">
        <v>47411</v>
      </c>
      <c r="P78" s="1332">
        <v>1883</v>
      </c>
      <c r="Q78" s="1332">
        <v>3662</v>
      </c>
      <c r="R78" s="1332">
        <v>32957</v>
      </c>
      <c r="S78" s="1332">
        <v>16722</v>
      </c>
      <c r="T78" s="1332">
        <v>1277</v>
      </c>
      <c r="U78" s="1332">
        <v>167</v>
      </c>
      <c r="V78" s="1332">
        <v>77</v>
      </c>
      <c r="W78" s="1332">
        <v>0</v>
      </c>
      <c r="X78" s="1332">
        <v>184413</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7618</v>
      </c>
      <c r="K81" s="1332">
        <v>5344</v>
      </c>
      <c r="L81" s="1332">
        <v>34264</v>
      </c>
      <c r="M81" s="1332">
        <v>9996</v>
      </c>
      <c r="N81" s="1332"/>
      <c r="O81" s="1332">
        <v>47411</v>
      </c>
      <c r="P81" s="1332">
        <v>1883</v>
      </c>
      <c r="Q81" s="1332">
        <v>3662</v>
      </c>
      <c r="R81" s="1332">
        <v>32957</v>
      </c>
      <c r="S81" s="1332">
        <v>16722</v>
      </c>
      <c r="T81" s="1332">
        <v>1277</v>
      </c>
      <c r="U81" s="1332">
        <v>167</v>
      </c>
      <c r="V81" s="1332">
        <v>77</v>
      </c>
      <c r="W81" s="1332">
        <v>0</v>
      </c>
      <c r="X81" s="1332">
        <v>184413</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7618</v>
      </c>
      <c r="K83" s="1332">
        <v>5344</v>
      </c>
      <c r="L83" s="1332">
        <v>34264</v>
      </c>
      <c r="M83" s="1332">
        <v>9996</v>
      </c>
      <c r="N83" s="1332">
        <v>23035</v>
      </c>
      <c r="O83" s="1332">
        <v>47411</v>
      </c>
      <c r="P83" s="1332">
        <v>1883</v>
      </c>
      <c r="Q83" s="1332">
        <v>3662</v>
      </c>
      <c r="R83" s="1332">
        <v>32957</v>
      </c>
      <c r="S83" s="1332">
        <v>16722</v>
      </c>
      <c r="T83" s="1332">
        <v>1277</v>
      </c>
      <c r="U83" s="1332">
        <v>167</v>
      </c>
      <c r="V83" s="1332">
        <v>77</v>
      </c>
      <c r="W83" s="1332">
        <v>0</v>
      </c>
      <c r="X83" s="1332">
        <v>184413</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2902</v>
      </c>
      <c r="K86" s="1332">
        <v>3775</v>
      </c>
      <c r="L86" s="1332">
        <v>25632</v>
      </c>
      <c r="M86" s="1332">
        <v>7415</v>
      </c>
      <c r="N86" s="1332">
        <v>12631</v>
      </c>
      <c r="O86" s="1332">
        <v>38678</v>
      </c>
      <c r="P86" s="1332">
        <v>0</v>
      </c>
      <c r="Q86" s="1332">
        <v>0</v>
      </c>
      <c r="R86" s="1332">
        <v>79392</v>
      </c>
      <c r="S86" s="1332">
        <v>0</v>
      </c>
      <c r="T86" s="1332">
        <v>1735</v>
      </c>
      <c r="U86" s="1332">
        <v>1039</v>
      </c>
      <c r="V86" s="1332">
        <v>186</v>
      </c>
      <c r="W86" s="1332">
        <v>0</v>
      </c>
      <c r="X86" s="1332">
        <v>173385</v>
      </c>
      <c r="Y86" s="1351"/>
      <c r="Z86" s="1351"/>
    </row>
    <row r="87" spans="2:26" s="1526" customFormat="1" ht="12" hidden="1" customHeight="1">
      <c r="B87" s="1362"/>
      <c r="C87" s="1362"/>
      <c r="D87" s="1362"/>
      <c r="E87" s="1362"/>
      <c r="F87" s="1362"/>
      <c r="G87" s="3604" t="s">
        <v>239</v>
      </c>
      <c r="H87" s="3604"/>
      <c r="I87" s="1418" t="s">
        <v>361</v>
      </c>
      <c r="J87" s="1332">
        <v>759</v>
      </c>
      <c r="K87" s="1332">
        <v>346</v>
      </c>
      <c r="L87" s="1332">
        <v>3434</v>
      </c>
      <c r="M87" s="1332">
        <v>936</v>
      </c>
      <c r="N87" s="1332">
        <v>-6</v>
      </c>
      <c r="O87" s="1332">
        <v>31456</v>
      </c>
      <c r="P87" s="1332">
        <v>0</v>
      </c>
      <c r="Q87" s="1332">
        <v>0</v>
      </c>
      <c r="R87" s="1332">
        <v>20990</v>
      </c>
      <c r="S87" s="1332">
        <v>0</v>
      </c>
      <c r="T87" s="1332">
        <v>4</v>
      </c>
      <c r="U87" s="1332">
        <v>-19</v>
      </c>
      <c r="V87" s="1332">
        <v>-29</v>
      </c>
      <c r="W87" s="1332">
        <v>0</v>
      </c>
      <c r="X87" s="1332">
        <v>57871</v>
      </c>
      <c r="Y87" s="1351"/>
      <c r="Z87" s="1351"/>
    </row>
    <row r="88" spans="2:26" s="1526" customFormat="1" ht="12" hidden="1" customHeight="1">
      <c r="B88" s="1362"/>
      <c r="C88" s="1362"/>
      <c r="D88" s="1362"/>
      <c r="E88" s="1362"/>
      <c r="F88" s="1362"/>
      <c r="G88" s="3604" t="s">
        <v>326</v>
      </c>
      <c r="H88" s="3604"/>
      <c r="I88" s="1418" t="s">
        <v>746</v>
      </c>
      <c r="J88" s="1332">
        <v>3643</v>
      </c>
      <c r="K88" s="1332">
        <v>2398</v>
      </c>
      <c r="L88" s="1332">
        <v>16517</v>
      </c>
      <c r="M88" s="1332">
        <v>7712</v>
      </c>
      <c r="N88" s="1332">
        <v>26381</v>
      </c>
      <c r="O88" s="1332">
        <v>58511</v>
      </c>
      <c r="P88" s="1332">
        <v>0</v>
      </c>
      <c r="Q88" s="1332">
        <v>0</v>
      </c>
      <c r="R88" s="1332">
        <v>44788</v>
      </c>
      <c r="S88" s="1332">
        <v>0</v>
      </c>
      <c r="T88" s="1332">
        <v>1330</v>
      </c>
      <c r="U88" s="1332">
        <v>895</v>
      </c>
      <c r="V88" s="1332">
        <v>210</v>
      </c>
      <c r="W88" s="1332">
        <v>0</v>
      </c>
      <c r="X88" s="1332">
        <v>162385</v>
      </c>
      <c r="Y88" s="1351"/>
      <c r="Z88" s="1351"/>
    </row>
    <row r="89" spans="2:26" s="1526" customFormat="1" ht="12" hidden="1" customHeight="1">
      <c r="B89" s="1362"/>
      <c r="C89" s="3609" t="s">
        <v>1706</v>
      </c>
      <c r="D89" s="3609"/>
      <c r="E89" s="3609"/>
      <c r="F89" s="3609"/>
      <c r="G89" s="3609"/>
      <c r="H89" s="3609"/>
      <c r="I89" s="1418" t="s">
        <v>362</v>
      </c>
      <c r="J89" s="1332">
        <v>7304</v>
      </c>
      <c r="K89" s="1332">
        <v>6519</v>
      </c>
      <c r="L89" s="1332">
        <v>45583</v>
      </c>
      <c r="M89" s="1332">
        <v>16063</v>
      </c>
      <c r="N89" s="1332">
        <v>39006</v>
      </c>
      <c r="O89" s="1332">
        <v>128645</v>
      </c>
      <c r="P89" s="1332">
        <v>0</v>
      </c>
      <c r="Q89" s="1332">
        <v>0</v>
      </c>
      <c r="R89" s="1332">
        <v>145170</v>
      </c>
      <c r="S89" s="1332">
        <v>0</v>
      </c>
      <c r="T89" s="1332">
        <v>3069</v>
      </c>
      <c r="U89" s="1332">
        <v>1915</v>
      </c>
      <c r="V89" s="1332">
        <v>367</v>
      </c>
      <c r="W89" s="1332">
        <v>0</v>
      </c>
      <c r="X89" s="1332">
        <v>393641</v>
      </c>
      <c r="Y89" s="1351"/>
      <c r="Z89" s="1351"/>
    </row>
    <row r="90" spans="2:26" s="1526" customFormat="1" ht="12" hidden="1" customHeight="1">
      <c r="B90" s="1362"/>
      <c r="C90" s="3609" t="s">
        <v>1707</v>
      </c>
      <c r="D90" s="3608"/>
      <c r="E90" s="3608"/>
      <c r="F90" s="3608"/>
      <c r="G90" s="3604" t="s">
        <v>325</v>
      </c>
      <c r="H90" s="3604"/>
      <c r="I90" s="1418" t="s">
        <v>503</v>
      </c>
      <c r="J90" s="1332">
        <v>51</v>
      </c>
      <c r="K90" s="1332">
        <v>13</v>
      </c>
      <c r="L90" s="1332">
        <v>-446</v>
      </c>
      <c r="M90" s="1332">
        <v>-74</v>
      </c>
      <c r="N90" s="1332">
        <v>35</v>
      </c>
      <c r="O90" s="1332">
        <v>-199</v>
      </c>
      <c r="P90" s="1332">
        <v>0</v>
      </c>
      <c r="Q90" s="1332">
        <v>0</v>
      </c>
      <c r="R90" s="1332">
        <v>797</v>
      </c>
      <c r="S90" s="1332">
        <v>0</v>
      </c>
      <c r="T90" s="1332">
        <v>9</v>
      </c>
      <c r="U90" s="1332">
        <v>7</v>
      </c>
      <c r="V90" s="1332">
        <v>1</v>
      </c>
      <c r="W90" s="1332">
        <v>0</v>
      </c>
      <c r="X90" s="1332">
        <v>194</v>
      </c>
      <c r="Y90" s="1351"/>
      <c r="Z90" s="1351"/>
    </row>
    <row r="91" spans="2:26" s="1526" customFormat="1" ht="12" hidden="1" customHeight="1">
      <c r="B91" s="1362"/>
      <c r="C91" s="1362"/>
      <c r="D91" s="1362"/>
      <c r="E91" s="1362"/>
      <c r="F91" s="1387"/>
      <c r="G91" s="3604" t="s">
        <v>239</v>
      </c>
      <c r="H91" s="3604"/>
      <c r="I91" s="1418" t="s">
        <v>356</v>
      </c>
      <c r="J91" s="1332">
        <v>115</v>
      </c>
      <c r="K91" s="1332">
        <v>5</v>
      </c>
      <c r="L91" s="1332">
        <v>192</v>
      </c>
      <c r="M91" s="1332">
        <v>65</v>
      </c>
      <c r="N91" s="1332">
        <v>0</v>
      </c>
      <c r="O91" s="1332">
        <v>-731</v>
      </c>
      <c r="P91" s="1332">
        <v>0</v>
      </c>
      <c r="Q91" s="1332">
        <v>0</v>
      </c>
      <c r="R91" s="1332">
        <v>63</v>
      </c>
      <c r="S91" s="1332">
        <v>0</v>
      </c>
      <c r="T91" s="1332">
        <v>1</v>
      </c>
      <c r="U91" s="1332">
        <v>2</v>
      </c>
      <c r="V91" s="1332">
        <v>0</v>
      </c>
      <c r="W91" s="1332">
        <v>0</v>
      </c>
      <c r="X91" s="1332">
        <v>-288</v>
      </c>
      <c r="Y91" s="1351"/>
      <c r="Z91" s="1351"/>
    </row>
    <row r="92" spans="2:26" s="1526" customFormat="1" ht="12" hidden="1" customHeight="1">
      <c r="B92" s="1362"/>
      <c r="C92" s="1362"/>
      <c r="D92" s="1362"/>
      <c r="E92" s="1362"/>
      <c r="F92" s="1387"/>
      <c r="G92" s="3604" t="s">
        <v>326</v>
      </c>
      <c r="H92" s="3604"/>
      <c r="I92" s="1418" t="s">
        <v>504</v>
      </c>
      <c r="J92" s="1332">
        <v>40</v>
      </c>
      <c r="K92" s="1332">
        <v>-4</v>
      </c>
      <c r="L92" s="1332">
        <v>117</v>
      </c>
      <c r="M92" s="1332">
        <v>74</v>
      </c>
      <c r="N92" s="1332">
        <v>71</v>
      </c>
      <c r="O92" s="1332">
        <v>182</v>
      </c>
      <c r="P92" s="1332">
        <v>0</v>
      </c>
      <c r="Q92" s="1332">
        <v>0</v>
      </c>
      <c r="R92" s="1332">
        <v>-2</v>
      </c>
      <c r="S92" s="1332">
        <v>0</v>
      </c>
      <c r="T92" s="1332">
        <v>-5</v>
      </c>
      <c r="U92" s="1332">
        <v>-6</v>
      </c>
      <c r="V92" s="1332">
        <v>-1</v>
      </c>
      <c r="W92" s="1332">
        <v>0</v>
      </c>
      <c r="X92" s="1332">
        <v>466</v>
      </c>
      <c r="Y92" s="1351"/>
      <c r="Z92" s="1351"/>
    </row>
    <row r="93" spans="2:26" s="1526" customFormat="1" ht="12" hidden="1" customHeight="1">
      <c r="B93" s="1362"/>
      <c r="C93" s="3609" t="s">
        <v>1708</v>
      </c>
      <c r="D93" s="3608"/>
      <c r="E93" s="3608"/>
      <c r="F93" s="3608"/>
      <c r="G93" s="3608"/>
      <c r="H93" s="3608"/>
      <c r="I93" s="1418" t="s">
        <v>502</v>
      </c>
      <c r="J93" s="1332">
        <v>206</v>
      </c>
      <c r="K93" s="1332">
        <v>14</v>
      </c>
      <c r="L93" s="1332">
        <v>-137</v>
      </c>
      <c r="M93" s="1332">
        <v>65</v>
      </c>
      <c r="N93" s="1332">
        <v>106</v>
      </c>
      <c r="O93" s="1332">
        <v>-748</v>
      </c>
      <c r="P93" s="1332">
        <v>0</v>
      </c>
      <c r="Q93" s="1332">
        <v>0</v>
      </c>
      <c r="R93" s="1332">
        <v>858</v>
      </c>
      <c r="S93" s="1332">
        <v>0</v>
      </c>
      <c r="T93" s="1332">
        <v>5</v>
      </c>
      <c r="U93" s="1332">
        <v>3</v>
      </c>
      <c r="V93" s="1332">
        <v>0</v>
      </c>
      <c r="W93" s="1332">
        <v>0</v>
      </c>
      <c r="X93" s="1332">
        <v>372</v>
      </c>
      <c r="Y93" s="1351"/>
      <c r="Z93" s="1351"/>
    </row>
    <row r="94" spans="2:26" s="1526" customFormat="1" ht="12" hidden="1" customHeight="1">
      <c r="B94" s="1362"/>
      <c r="C94" s="3609" t="s">
        <v>1709</v>
      </c>
      <c r="D94" s="3608"/>
      <c r="E94" s="3608"/>
      <c r="F94" s="3608"/>
      <c r="G94" s="3604" t="s">
        <v>325</v>
      </c>
      <c r="H94" s="3604"/>
      <c r="I94" s="1418" t="s">
        <v>359</v>
      </c>
      <c r="J94" s="1332">
        <v>303</v>
      </c>
      <c r="K94" s="1332">
        <v>68</v>
      </c>
      <c r="L94" s="1332">
        <v>687</v>
      </c>
      <c r="M94" s="1332">
        <v>199</v>
      </c>
      <c r="N94" s="1332"/>
      <c r="O94" s="1332">
        <v>614</v>
      </c>
      <c r="P94" s="1332">
        <v>0</v>
      </c>
      <c r="Q94" s="1332">
        <v>0</v>
      </c>
      <c r="R94" s="1332">
        <v>357</v>
      </c>
      <c r="S94" s="1332"/>
      <c r="T94" s="1332">
        <v>-5</v>
      </c>
      <c r="U94" s="1332">
        <v>14</v>
      </c>
      <c r="V94" s="1332">
        <v>1</v>
      </c>
      <c r="W94" s="1332">
        <v>0</v>
      </c>
      <c r="X94" s="1332">
        <v>2238</v>
      </c>
      <c r="Y94" s="1351"/>
      <c r="Z94" s="1351"/>
    </row>
    <row r="95" spans="2:26" s="1526" customFormat="1" ht="12" hidden="1" customHeight="1">
      <c r="B95" s="1362"/>
      <c r="C95" s="1362"/>
      <c r="D95" s="1362"/>
      <c r="E95" s="1362"/>
      <c r="F95" s="1387"/>
      <c r="G95" s="3604" t="s">
        <v>239</v>
      </c>
      <c r="H95" s="3604"/>
      <c r="I95" s="1418" t="s">
        <v>827</v>
      </c>
      <c r="J95" s="1332">
        <v>34</v>
      </c>
      <c r="K95" s="1332">
        <v>7</v>
      </c>
      <c r="L95" s="1332">
        <v>81</v>
      </c>
      <c r="M95" s="1332">
        <v>42</v>
      </c>
      <c r="N95" s="1332"/>
      <c r="O95" s="1332">
        <v>-113</v>
      </c>
      <c r="P95" s="1332">
        <v>0</v>
      </c>
      <c r="Q95" s="1332">
        <v>0</v>
      </c>
      <c r="R95" s="1332">
        <v>31</v>
      </c>
      <c r="S95" s="1332"/>
      <c r="T95" s="1332">
        <v>1</v>
      </c>
      <c r="U95" s="1332">
        <v>0</v>
      </c>
      <c r="V95" s="1332">
        <v>0</v>
      </c>
      <c r="W95" s="1332">
        <v>0</v>
      </c>
      <c r="X95" s="1332">
        <v>83</v>
      </c>
      <c r="Y95" s="1351"/>
      <c r="Z95" s="1351"/>
    </row>
    <row r="96" spans="2:26" s="1526" customFormat="1" ht="12" hidden="1" customHeight="1">
      <c r="B96" s="1362"/>
      <c r="C96" s="1362"/>
      <c r="D96" s="1362"/>
      <c r="E96" s="1362"/>
      <c r="F96" s="1387"/>
      <c r="G96" s="3604" t="s">
        <v>326</v>
      </c>
      <c r="H96" s="3604"/>
      <c r="I96" s="1418" t="s">
        <v>328</v>
      </c>
      <c r="J96" s="1332">
        <v>221</v>
      </c>
      <c r="K96" s="1332">
        <v>77</v>
      </c>
      <c r="L96" s="1332">
        <v>559</v>
      </c>
      <c r="M96" s="1332">
        <v>186</v>
      </c>
      <c r="N96" s="1332"/>
      <c r="O96" s="1332">
        <v>64</v>
      </c>
      <c r="P96" s="1332">
        <v>0</v>
      </c>
      <c r="Q96" s="1332">
        <v>0</v>
      </c>
      <c r="R96" s="1332">
        <v>111</v>
      </c>
      <c r="S96" s="1332"/>
      <c r="T96" s="1332">
        <v>3</v>
      </c>
      <c r="U96" s="1332">
        <v>13</v>
      </c>
      <c r="V96" s="1332">
        <v>-1</v>
      </c>
      <c r="W96" s="1332">
        <v>0</v>
      </c>
      <c r="X96" s="1332">
        <v>1233</v>
      </c>
      <c r="Y96" s="1351"/>
      <c r="Z96" s="1351"/>
    </row>
    <row r="97" spans="2:26" s="1526" customFormat="1" ht="12" hidden="1" customHeight="1">
      <c r="B97" s="1362"/>
      <c r="C97" s="3609" t="s">
        <v>1641</v>
      </c>
      <c r="D97" s="3608"/>
      <c r="E97" s="3608"/>
      <c r="F97" s="3608"/>
      <c r="G97" s="3608"/>
      <c r="H97" s="3608"/>
      <c r="I97" s="1418" t="s">
        <v>829</v>
      </c>
      <c r="J97" s="1332">
        <v>558</v>
      </c>
      <c r="K97" s="1332">
        <v>152</v>
      </c>
      <c r="L97" s="1332">
        <v>1327</v>
      </c>
      <c r="M97" s="1332">
        <v>427</v>
      </c>
      <c r="N97" s="1332"/>
      <c r="O97" s="1332">
        <v>565</v>
      </c>
      <c r="P97" s="1332">
        <v>0</v>
      </c>
      <c r="Q97" s="1332">
        <v>0</v>
      </c>
      <c r="R97" s="1332">
        <v>499</v>
      </c>
      <c r="S97" s="1332"/>
      <c r="T97" s="1332">
        <v>-1</v>
      </c>
      <c r="U97" s="1332">
        <v>27</v>
      </c>
      <c r="V97" s="1332">
        <v>0</v>
      </c>
      <c r="W97" s="1332">
        <v>0</v>
      </c>
      <c r="X97" s="1332">
        <v>3554</v>
      </c>
      <c r="Y97" s="1351"/>
      <c r="Z97" s="1351"/>
    </row>
    <row r="98" spans="2:26" s="1526" customFormat="1" ht="12" hidden="1" customHeight="1">
      <c r="B98" s="3622" t="s">
        <v>344</v>
      </c>
      <c r="C98" s="3622"/>
      <c r="D98" s="3622"/>
      <c r="E98" s="3622"/>
      <c r="F98" s="3622"/>
      <c r="G98" s="3622"/>
      <c r="H98" s="3622"/>
      <c r="I98" s="1418" t="s">
        <v>195</v>
      </c>
      <c r="J98" s="1332">
        <v>3256</v>
      </c>
      <c r="K98" s="1332">
        <v>3856</v>
      </c>
      <c r="L98" s="1332">
        <v>25873</v>
      </c>
      <c r="M98" s="1332">
        <v>7540</v>
      </c>
      <c r="N98" s="1332">
        <v>12666</v>
      </c>
      <c r="O98" s="1332">
        <v>39093</v>
      </c>
      <c r="P98" s="1332">
        <v>0</v>
      </c>
      <c r="Q98" s="1332">
        <v>0</v>
      </c>
      <c r="R98" s="1332">
        <v>80546</v>
      </c>
      <c r="S98" s="1332">
        <v>0</v>
      </c>
      <c r="T98" s="1332">
        <v>1739</v>
      </c>
      <c r="U98" s="1332">
        <v>1060</v>
      </c>
      <c r="V98" s="1332">
        <v>188</v>
      </c>
      <c r="W98" s="1332">
        <v>0</v>
      </c>
      <c r="X98" s="1332">
        <v>175817</v>
      </c>
      <c r="Y98" s="1351"/>
      <c r="Z98" s="1351"/>
    </row>
    <row r="99" spans="2:26" s="1526" customFormat="1" ht="12" hidden="1" customHeight="1">
      <c r="B99" s="3622" t="s">
        <v>304</v>
      </c>
      <c r="C99" s="3622"/>
      <c r="D99" s="3622"/>
      <c r="E99" s="3622"/>
      <c r="F99" s="3622"/>
      <c r="G99" s="3622"/>
      <c r="H99" s="3622"/>
      <c r="I99" s="1418" t="s">
        <v>196</v>
      </c>
      <c r="J99" s="1332">
        <v>908</v>
      </c>
      <c r="K99" s="1332">
        <v>358</v>
      </c>
      <c r="L99" s="1332">
        <v>3707</v>
      </c>
      <c r="M99" s="1332">
        <v>1043</v>
      </c>
      <c r="N99" s="1332">
        <v>-6</v>
      </c>
      <c r="O99" s="1332">
        <v>30612</v>
      </c>
      <c r="P99" s="1332">
        <v>0</v>
      </c>
      <c r="Q99" s="1332">
        <v>0</v>
      </c>
      <c r="R99" s="1332">
        <v>21084</v>
      </c>
      <c r="S99" s="1332">
        <v>0</v>
      </c>
      <c r="T99" s="1332">
        <v>6</v>
      </c>
      <c r="U99" s="1332">
        <v>-17</v>
      </c>
      <c r="V99" s="1332">
        <v>-29</v>
      </c>
      <c r="W99" s="1332">
        <v>0</v>
      </c>
      <c r="X99" s="1332">
        <v>57666</v>
      </c>
      <c r="Y99" s="1351"/>
      <c r="Z99" s="1351"/>
    </row>
    <row r="100" spans="2:26" s="1526" customFormat="1" ht="12" hidden="1" customHeight="1">
      <c r="B100" s="3622" t="s">
        <v>304</v>
      </c>
      <c r="C100" s="3622"/>
      <c r="D100" s="3622"/>
      <c r="E100" s="3622"/>
      <c r="F100" s="3622"/>
      <c r="G100" s="3622"/>
      <c r="H100" s="3622"/>
      <c r="I100" s="1418" t="s">
        <v>197</v>
      </c>
      <c r="J100" s="1332">
        <v>3904</v>
      </c>
      <c r="K100" s="1332">
        <v>2471</v>
      </c>
      <c r="L100" s="1332">
        <v>17193</v>
      </c>
      <c r="M100" s="1332">
        <v>7972</v>
      </c>
      <c r="N100" s="1332">
        <v>26452</v>
      </c>
      <c r="O100" s="1332">
        <v>58757</v>
      </c>
      <c r="P100" s="1332">
        <v>0</v>
      </c>
      <c r="Q100" s="1332">
        <v>0</v>
      </c>
      <c r="R100" s="1332">
        <v>44897</v>
      </c>
      <c r="S100" s="1332">
        <v>0</v>
      </c>
      <c r="T100" s="1332">
        <v>1328</v>
      </c>
      <c r="U100" s="1332">
        <v>902</v>
      </c>
      <c r="V100" s="1332">
        <v>208</v>
      </c>
      <c r="W100" s="1332">
        <v>0</v>
      </c>
      <c r="X100" s="1332">
        <v>164084</v>
      </c>
      <c r="Y100" s="1351"/>
      <c r="Z100" s="1351"/>
    </row>
    <row r="101" spans="2:26" s="1526" customFormat="1" ht="12" hidden="1" customHeight="1">
      <c r="B101" s="3688" t="s">
        <v>1758</v>
      </c>
      <c r="C101" s="3688"/>
      <c r="D101" s="3688"/>
      <c r="E101" s="3688"/>
      <c r="F101" s="3688"/>
      <c r="G101" s="3688"/>
      <c r="H101" s="3688"/>
      <c r="I101" s="1418" t="s">
        <v>363</v>
      </c>
      <c r="J101" s="1332">
        <v>8068</v>
      </c>
      <c r="K101" s="1332">
        <v>6685</v>
      </c>
      <c r="L101" s="1332">
        <v>46773</v>
      </c>
      <c r="M101" s="1332">
        <v>16555</v>
      </c>
      <c r="N101" s="1332">
        <v>39112</v>
      </c>
      <c r="O101" s="1332">
        <v>128462</v>
      </c>
      <c r="P101" s="1332">
        <v>0</v>
      </c>
      <c r="Q101" s="1332">
        <v>0</v>
      </c>
      <c r="R101" s="1332">
        <v>146527</v>
      </c>
      <c r="S101" s="1332">
        <v>0</v>
      </c>
      <c r="T101" s="1332">
        <v>3073</v>
      </c>
      <c r="U101" s="1332">
        <v>1945</v>
      </c>
      <c r="V101" s="1332">
        <v>367</v>
      </c>
      <c r="W101" s="1332">
        <v>0</v>
      </c>
      <c r="X101" s="1332">
        <v>397567</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1762</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15686</v>
      </c>
      <c r="K129" s="1332">
        <v>12029</v>
      </c>
      <c r="L129" s="1332">
        <v>81037</v>
      </c>
      <c r="M129" s="1332">
        <v>26551</v>
      </c>
      <c r="N129" s="1332">
        <v>62147</v>
      </c>
      <c r="O129" s="1332">
        <v>175873</v>
      </c>
      <c r="P129" s="1332">
        <v>1883</v>
      </c>
      <c r="Q129" s="1332">
        <v>3662</v>
      </c>
      <c r="R129" s="1332">
        <v>179484</v>
      </c>
      <c r="S129" s="1332">
        <v>16722</v>
      </c>
      <c r="T129" s="1332">
        <v>4350</v>
      </c>
      <c r="U129" s="1332">
        <v>2112</v>
      </c>
      <c r="V129" s="1332">
        <v>444</v>
      </c>
      <c r="W129" s="1332">
        <v>0</v>
      </c>
      <c r="X129" s="1332">
        <v>581980</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3911</v>
      </c>
      <c r="K131" s="1332">
        <v>2997</v>
      </c>
      <c r="L131" s="1332">
        <v>20217</v>
      </c>
      <c r="M131" s="1332">
        <v>16955</v>
      </c>
      <c r="N131" s="1332">
        <v>15612</v>
      </c>
      <c r="O131" s="1332">
        <v>45433</v>
      </c>
      <c r="P131" s="1332">
        <v>470</v>
      </c>
      <c r="Q131" s="1332">
        <v>915</v>
      </c>
      <c r="R131" s="1332">
        <v>44130</v>
      </c>
      <c r="S131" s="1332">
        <v>4177</v>
      </c>
      <c r="T131" s="1332">
        <v>1085</v>
      </c>
      <c r="U131" s="1332">
        <v>526</v>
      </c>
      <c r="V131" s="1332">
        <v>111</v>
      </c>
      <c r="W131" s="1332">
        <v>0</v>
      </c>
      <c r="X131" s="1332">
        <v>156539</v>
      </c>
      <c r="Y131" s="1351"/>
      <c r="Z131" s="1351"/>
    </row>
    <row r="132" spans="2:26" s="1526" customFormat="1" ht="12" hidden="1" customHeight="1">
      <c r="B132" s="3688"/>
      <c r="C132" s="3688"/>
      <c r="D132" s="3688"/>
      <c r="E132" s="3688"/>
      <c r="F132" s="3688"/>
      <c r="G132" s="3688"/>
      <c r="H132" s="3688"/>
      <c r="I132" s="1418" t="s">
        <v>190</v>
      </c>
      <c r="J132" s="1332">
        <v>11775</v>
      </c>
      <c r="K132" s="1332">
        <v>9032</v>
      </c>
      <c r="L132" s="1332">
        <v>60820</v>
      </c>
      <c r="M132" s="1332">
        <v>9596</v>
      </c>
      <c r="N132" s="1332">
        <v>46535</v>
      </c>
      <c r="O132" s="1332">
        <v>130440</v>
      </c>
      <c r="P132" s="1332">
        <v>1413</v>
      </c>
      <c r="Q132" s="1332">
        <v>2747</v>
      </c>
      <c r="R132" s="1332">
        <v>135354</v>
      </c>
      <c r="S132" s="1332">
        <v>12545</v>
      </c>
      <c r="T132" s="1332">
        <v>3265</v>
      </c>
      <c r="U132" s="1332">
        <v>1586</v>
      </c>
      <c r="V132" s="1332">
        <v>333</v>
      </c>
      <c r="W132" s="1332">
        <v>0</v>
      </c>
      <c r="X132" s="1332">
        <v>425441</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7061</v>
      </c>
      <c r="K141" s="1332">
        <v>1109</v>
      </c>
      <c r="L141" s="1332">
        <v>18290</v>
      </c>
      <c r="M141" s="1332">
        <v>6427</v>
      </c>
      <c r="N141" s="1332">
        <v>27075</v>
      </c>
      <c r="O141" s="1332">
        <v>68606</v>
      </c>
      <c r="P141" s="1332">
        <v>3757</v>
      </c>
      <c r="Q141" s="1332">
        <v>4749</v>
      </c>
      <c r="R141" s="1332">
        <v>66950</v>
      </c>
      <c r="S141" s="1332">
        <v>29801</v>
      </c>
      <c r="T141" s="1332">
        <v>1408</v>
      </c>
      <c r="U141" s="1332">
        <v>1230</v>
      </c>
      <c r="V141" s="1332">
        <v>337</v>
      </c>
      <c r="W141" s="1332">
        <v>0</v>
      </c>
      <c r="X141" s="1332">
        <v>236800</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7061</v>
      </c>
      <c r="K144" s="1332">
        <v>1109</v>
      </c>
      <c r="L144" s="1332">
        <v>18290</v>
      </c>
      <c r="M144" s="1332">
        <v>6427</v>
      </c>
      <c r="N144" s="1332"/>
      <c r="O144" s="1332">
        <v>68606</v>
      </c>
      <c r="P144" s="1332">
        <v>3757</v>
      </c>
      <c r="Q144" s="1332">
        <v>4749</v>
      </c>
      <c r="R144" s="1332">
        <v>66950</v>
      </c>
      <c r="S144" s="1332">
        <v>29801</v>
      </c>
      <c r="T144" s="1332">
        <v>1408</v>
      </c>
      <c r="U144" s="1332">
        <v>1230</v>
      </c>
      <c r="V144" s="1332">
        <v>337</v>
      </c>
      <c r="W144" s="1332">
        <v>0</v>
      </c>
      <c r="X144" s="1332">
        <v>236800</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7061</v>
      </c>
      <c r="K146" s="1332">
        <v>1109</v>
      </c>
      <c r="L146" s="1332">
        <v>18290</v>
      </c>
      <c r="M146" s="1332">
        <v>6427</v>
      </c>
      <c r="N146" s="1332">
        <v>27075</v>
      </c>
      <c r="O146" s="1332">
        <v>68606</v>
      </c>
      <c r="P146" s="1332">
        <v>3757</v>
      </c>
      <c r="Q146" s="1332">
        <v>4749</v>
      </c>
      <c r="R146" s="1332">
        <v>66950</v>
      </c>
      <c r="S146" s="1332">
        <v>29801</v>
      </c>
      <c r="T146" s="1332">
        <v>1408</v>
      </c>
      <c r="U146" s="1332">
        <v>1230</v>
      </c>
      <c r="V146" s="1332">
        <v>337</v>
      </c>
      <c r="W146" s="1332">
        <v>0</v>
      </c>
      <c r="X146" s="1332">
        <v>236800</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7554</v>
      </c>
      <c r="K149" s="1332">
        <v>3971</v>
      </c>
      <c r="L149" s="1332">
        <v>31003</v>
      </c>
      <c r="M149" s="1332">
        <v>11985</v>
      </c>
      <c r="N149" s="1332">
        <v>20864</v>
      </c>
      <c r="O149" s="1332">
        <v>85214</v>
      </c>
      <c r="P149" s="1332">
        <v>0</v>
      </c>
      <c r="Q149" s="1332">
        <v>0</v>
      </c>
      <c r="R149" s="1332">
        <v>111219</v>
      </c>
      <c r="S149" s="1332">
        <v>0</v>
      </c>
      <c r="T149" s="1332">
        <v>2009</v>
      </c>
      <c r="U149" s="1332">
        <v>1327</v>
      </c>
      <c r="V149" s="1332">
        <v>430</v>
      </c>
      <c r="W149" s="1332">
        <v>0</v>
      </c>
      <c r="X149" s="1332">
        <v>275576</v>
      </c>
      <c r="Y149" s="1351"/>
      <c r="Z149" s="1351"/>
    </row>
    <row r="150" spans="2:26" s="1526" customFormat="1" ht="12" hidden="1" customHeight="1">
      <c r="B150" s="1362"/>
      <c r="C150" s="1362"/>
      <c r="D150" s="1362"/>
      <c r="E150" s="1362"/>
      <c r="F150" s="1362"/>
      <c r="G150" s="3604" t="s">
        <v>239</v>
      </c>
      <c r="H150" s="3604"/>
      <c r="I150" s="1418" t="s">
        <v>361</v>
      </c>
      <c r="J150" s="1332">
        <v>738</v>
      </c>
      <c r="K150" s="1332">
        <v>409</v>
      </c>
      <c r="L150" s="1332">
        <v>4386</v>
      </c>
      <c r="M150" s="1332">
        <v>1901</v>
      </c>
      <c r="N150" s="1332">
        <v>0</v>
      </c>
      <c r="O150" s="1332">
        <v>46510</v>
      </c>
      <c r="P150" s="1332">
        <v>0</v>
      </c>
      <c r="Q150" s="1332">
        <v>0</v>
      </c>
      <c r="R150" s="1332">
        <v>16378</v>
      </c>
      <c r="S150" s="1332">
        <v>0</v>
      </c>
      <c r="T150" s="1332">
        <v>196</v>
      </c>
      <c r="U150" s="1332">
        <v>129</v>
      </c>
      <c r="V150" s="1332">
        <v>47</v>
      </c>
      <c r="W150" s="1332">
        <v>0</v>
      </c>
      <c r="X150" s="1332">
        <v>70694</v>
      </c>
      <c r="Y150" s="1351"/>
      <c r="Z150" s="1351"/>
    </row>
    <row r="151" spans="2:26" s="1526" customFormat="1" ht="12" hidden="1" customHeight="1">
      <c r="B151" s="1362"/>
      <c r="C151" s="1362"/>
      <c r="D151" s="1362"/>
      <c r="E151" s="1362"/>
      <c r="F151" s="1362"/>
      <c r="G151" s="3604" t="s">
        <v>326</v>
      </c>
      <c r="H151" s="3604"/>
      <c r="I151" s="1418" t="s">
        <v>746</v>
      </c>
      <c r="J151" s="1332">
        <v>3883</v>
      </c>
      <c r="K151" s="1332">
        <v>3439</v>
      </c>
      <c r="L151" s="1332">
        <v>15798</v>
      </c>
      <c r="M151" s="1332">
        <v>7225</v>
      </c>
      <c r="N151" s="1332">
        <v>17759</v>
      </c>
      <c r="O151" s="1332">
        <v>46744</v>
      </c>
      <c r="P151" s="1332">
        <v>0</v>
      </c>
      <c r="Q151" s="1332">
        <v>0</v>
      </c>
      <c r="R151" s="1332">
        <v>51680</v>
      </c>
      <c r="S151" s="1332">
        <v>0</v>
      </c>
      <c r="T151" s="1332">
        <v>1927</v>
      </c>
      <c r="U151" s="1332">
        <v>1819</v>
      </c>
      <c r="V151" s="1332">
        <v>485</v>
      </c>
      <c r="W151" s="1332">
        <v>0</v>
      </c>
      <c r="X151" s="1332">
        <v>150759</v>
      </c>
      <c r="Y151" s="1351"/>
      <c r="Z151" s="1351"/>
    </row>
    <row r="152" spans="2:26" s="1526" customFormat="1" ht="12" hidden="1" customHeight="1">
      <c r="B152" s="1362"/>
      <c r="C152" s="3609" t="s">
        <v>1706</v>
      </c>
      <c r="D152" s="3609"/>
      <c r="E152" s="3609"/>
      <c r="F152" s="3609"/>
      <c r="G152" s="3609"/>
      <c r="H152" s="3609"/>
      <c r="I152" s="1418" t="s">
        <v>362</v>
      </c>
      <c r="J152" s="1332">
        <v>12175</v>
      </c>
      <c r="K152" s="1332">
        <v>7819</v>
      </c>
      <c r="L152" s="1332">
        <v>51187</v>
      </c>
      <c r="M152" s="1332">
        <v>21111</v>
      </c>
      <c r="N152" s="1332">
        <v>38623</v>
      </c>
      <c r="O152" s="1332">
        <v>178468</v>
      </c>
      <c r="P152" s="1332">
        <v>0</v>
      </c>
      <c r="Q152" s="1332">
        <v>0</v>
      </c>
      <c r="R152" s="1332">
        <v>179277</v>
      </c>
      <c r="S152" s="1332">
        <v>0</v>
      </c>
      <c r="T152" s="1332">
        <v>4132</v>
      </c>
      <c r="U152" s="1332">
        <v>3275</v>
      </c>
      <c r="V152" s="1332">
        <v>962</v>
      </c>
      <c r="W152" s="1332">
        <v>0</v>
      </c>
      <c r="X152" s="1332">
        <v>497029</v>
      </c>
      <c r="Y152" s="1351"/>
      <c r="Z152" s="1351"/>
    </row>
    <row r="153" spans="2:26" s="1526" customFormat="1" ht="12" hidden="1" customHeight="1">
      <c r="B153" s="1362"/>
      <c r="C153" s="3609" t="s">
        <v>1707</v>
      </c>
      <c r="D153" s="3608"/>
      <c r="E153" s="3608"/>
      <c r="F153" s="3608"/>
      <c r="G153" s="3604" t="s">
        <v>325</v>
      </c>
      <c r="H153" s="3604"/>
      <c r="I153" s="1418" t="s">
        <v>503</v>
      </c>
      <c r="J153" s="1332">
        <v>147</v>
      </c>
      <c r="K153" s="1332">
        <v>70</v>
      </c>
      <c r="L153" s="1332">
        <v>546</v>
      </c>
      <c r="M153" s="1332">
        <v>352</v>
      </c>
      <c r="N153" s="1332">
        <v>117</v>
      </c>
      <c r="O153" s="1332">
        <v>719</v>
      </c>
      <c r="P153" s="1332">
        <v>0</v>
      </c>
      <c r="Q153" s="1332">
        <v>0</v>
      </c>
      <c r="R153" s="1332">
        <v>345</v>
      </c>
      <c r="S153" s="1332">
        <v>0</v>
      </c>
      <c r="T153" s="1332">
        <v>11</v>
      </c>
      <c r="U153" s="1332">
        <v>8</v>
      </c>
      <c r="V153" s="1332">
        <v>1</v>
      </c>
      <c r="W153" s="1332">
        <v>0</v>
      </c>
      <c r="X153" s="1332">
        <v>2316</v>
      </c>
      <c r="Y153" s="1351"/>
      <c r="Z153" s="1351"/>
    </row>
    <row r="154" spans="2:26" s="1526" customFormat="1" ht="12" hidden="1" customHeight="1">
      <c r="B154" s="1362"/>
      <c r="C154" s="1362"/>
      <c r="D154" s="1362"/>
      <c r="E154" s="1362"/>
      <c r="F154" s="1387"/>
      <c r="G154" s="3604" t="s">
        <v>239</v>
      </c>
      <c r="H154" s="3604"/>
      <c r="I154" s="1418" t="s">
        <v>356</v>
      </c>
      <c r="J154" s="1332">
        <v>71</v>
      </c>
      <c r="K154" s="1332">
        <v>32</v>
      </c>
      <c r="L154" s="1332">
        <v>407</v>
      </c>
      <c r="M154" s="1332">
        <v>259</v>
      </c>
      <c r="N154" s="1332">
        <v>0</v>
      </c>
      <c r="O154" s="1332">
        <v>2796</v>
      </c>
      <c r="P154" s="1332">
        <v>0</v>
      </c>
      <c r="Q154" s="1332">
        <v>0</v>
      </c>
      <c r="R154" s="1332">
        <v>155</v>
      </c>
      <c r="S154" s="1332">
        <v>0</v>
      </c>
      <c r="T154" s="1332">
        <v>5</v>
      </c>
      <c r="U154" s="1332">
        <v>4</v>
      </c>
      <c r="V154" s="1332">
        <v>1</v>
      </c>
      <c r="W154" s="1332">
        <v>0</v>
      </c>
      <c r="X154" s="1332">
        <v>3730</v>
      </c>
      <c r="Y154" s="1351"/>
      <c r="Z154" s="1351"/>
    </row>
    <row r="155" spans="2:26" s="1526" customFormat="1" ht="12" hidden="1" customHeight="1">
      <c r="B155" s="1362"/>
      <c r="C155" s="1362"/>
      <c r="D155" s="1362"/>
      <c r="E155" s="1362"/>
      <c r="F155" s="1387"/>
      <c r="G155" s="3604" t="s">
        <v>326</v>
      </c>
      <c r="H155" s="3604"/>
      <c r="I155" s="1418" t="s">
        <v>504</v>
      </c>
      <c r="J155" s="1332">
        <v>117</v>
      </c>
      <c r="K155" s="1332">
        <v>54</v>
      </c>
      <c r="L155" s="1332">
        <v>521</v>
      </c>
      <c r="M155" s="1332">
        <v>258</v>
      </c>
      <c r="N155" s="1332">
        <v>199</v>
      </c>
      <c r="O155" s="1332">
        <v>221</v>
      </c>
      <c r="P155" s="1332">
        <v>0</v>
      </c>
      <c r="Q155" s="1332">
        <v>0</v>
      </c>
      <c r="R155" s="1332">
        <v>656</v>
      </c>
      <c r="S155" s="1332">
        <v>0</v>
      </c>
      <c r="T155" s="1332">
        <v>17</v>
      </c>
      <c r="U155" s="1332">
        <v>18</v>
      </c>
      <c r="V155" s="1332">
        <v>2</v>
      </c>
      <c r="W155" s="1332">
        <v>0</v>
      </c>
      <c r="X155" s="1332">
        <v>2063</v>
      </c>
      <c r="Y155" s="1351"/>
      <c r="Z155" s="1351"/>
    </row>
    <row r="156" spans="2:26" s="1526" customFormat="1" ht="12" hidden="1" customHeight="1">
      <c r="B156" s="1362"/>
      <c r="C156" s="3609" t="s">
        <v>1708</v>
      </c>
      <c r="D156" s="3608"/>
      <c r="E156" s="3608"/>
      <c r="F156" s="3608"/>
      <c r="G156" s="3608"/>
      <c r="H156" s="3608"/>
      <c r="I156" s="1418" t="s">
        <v>502</v>
      </c>
      <c r="J156" s="1332">
        <v>335</v>
      </c>
      <c r="K156" s="1332">
        <v>156</v>
      </c>
      <c r="L156" s="1332">
        <v>1474</v>
      </c>
      <c r="M156" s="1332">
        <v>869</v>
      </c>
      <c r="N156" s="1332">
        <v>316</v>
      </c>
      <c r="O156" s="1332">
        <v>3736</v>
      </c>
      <c r="P156" s="1332">
        <v>0</v>
      </c>
      <c r="Q156" s="1332">
        <v>0</v>
      </c>
      <c r="R156" s="1332">
        <v>1156</v>
      </c>
      <c r="S156" s="1332">
        <v>0</v>
      </c>
      <c r="T156" s="1332">
        <v>33</v>
      </c>
      <c r="U156" s="1332">
        <v>30</v>
      </c>
      <c r="V156" s="1332">
        <v>4</v>
      </c>
      <c r="W156" s="1332">
        <v>0</v>
      </c>
      <c r="X156" s="1332">
        <v>8109</v>
      </c>
      <c r="Y156" s="1351"/>
      <c r="Z156" s="1351"/>
    </row>
    <row r="157" spans="2:26" s="1526" customFormat="1" ht="12" hidden="1" customHeight="1">
      <c r="B157" s="1362"/>
      <c r="C157" s="3609" t="s">
        <v>1709</v>
      </c>
      <c r="D157" s="3608"/>
      <c r="E157" s="3608"/>
      <c r="F157" s="3608"/>
      <c r="G157" s="3604" t="s">
        <v>325</v>
      </c>
      <c r="H157" s="3604"/>
      <c r="I157" s="1418" t="s">
        <v>359</v>
      </c>
      <c r="J157" s="1332">
        <v>522</v>
      </c>
      <c r="K157" s="1332">
        <v>181</v>
      </c>
      <c r="L157" s="1332">
        <v>1131</v>
      </c>
      <c r="M157" s="1332">
        <v>360</v>
      </c>
      <c r="N157" s="1332"/>
      <c r="O157" s="1332">
        <v>456</v>
      </c>
      <c r="P157" s="1332">
        <v>0</v>
      </c>
      <c r="Q157" s="1332">
        <v>0</v>
      </c>
      <c r="R157" s="1332">
        <v>360</v>
      </c>
      <c r="S157" s="1332"/>
      <c r="T157" s="1332">
        <v>8</v>
      </c>
      <c r="U157" s="1332">
        <v>25</v>
      </c>
      <c r="V157" s="1332">
        <v>5</v>
      </c>
      <c r="W157" s="1332">
        <v>0</v>
      </c>
      <c r="X157" s="1332">
        <v>3048</v>
      </c>
      <c r="Y157" s="1351"/>
      <c r="Z157" s="1351"/>
    </row>
    <row r="158" spans="2:26" s="1526" customFormat="1" ht="12" hidden="1" customHeight="1">
      <c r="B158" s="1362"/>
      <c r="C158" s="1362"/>
      <c r="D158" s="1362"/>
      <c r="E158" s="1362"/>
      <c r="F158" s="1387"/>
      <c r="G158" s="3604" t="s">
        <v>239</v>
      </c>
      <c r="H158" s="3604"/>
      <c r="I158" s="1418" t="s">
        <v>827</v>
      </c>
      <c r="J158" s="1332">
        <v>60</v>
      </c>
      <c r="K158" s="1332">
        <v>25</v>
      </c>
      <c r="L158" s="1332">
        <v>197</v>
      </c>
      <c r="M158" s="1332">
        <v>70</v>
      </c>
      <c r="N158" s="1332"/>
      <c r="O158" s="1332">
        <v>223</v>
      </c>
      <c r="P158" s="1332">
        <v>0</v>
      </c>
      <c r="Q158" s="1332">
        <v>0</v>
      </c>
      <c r="R158" s="1332">
        <v>13</v>
      </c>
      <c r="S158" s="1332"/>
      <c r="T158" s="1332">
        <v>0</v>
      </c>
      <c r="U158" s="1332">
        <v>1</v>
      </c>
      <c r="V158" s="1332">
        <v>0</v>
      </c>
      <c r="W158" s="1332">
        <v>0</v>
      </c>
      <c r="X158" s="1332">
        <v>589</v>
      </c>
      <c r="Y158" s="1351"/>
      <c r="Z158" s="1351"/>
    </row>
    <row r="159" spans="2:26" s="1526" customFormat="1" ht="12" hidden="1" customHeight="1">
      <c r="B159" s="1362"/>
      <c r="C159" s="1362"/>
      <c r="D159" s="1362"/>
      <c r="E159" s="1362"/>
      <c r="F159" s="1387"/>
      <c r="G159" s="3604" t="s">
        <v>326</v>
      </c>
      <c r="H159" s="3604"/>
      <c r="I159" s="1418" t="s">
        <v>328</v>
      </c>
      <c r="J159" s="1332">
        <v>177</v>
      </c>
      <c r="K159" s="1332">
        <v>75</v>
      </c>
      <c r="L159" s="1332">
        <v>434</v>
      </c>
      <c r="M159" s="1332">
        <v>162</v>
      </c>
      <c r="N159" s="1332"/>
      <c r="O159" s="1332">
        <v>185</v>
      </c>
      <c r="P159" s="1332">
        <v>0</v>
      </c>
      <c r="Q159" s="1332">
        <v>0</v>
      </c>
      <c r="R159" s="1332">
        <v>126</v>
      </c>
      <c r="S159" s="1332"/>
      <c r="T159" s="1332">
        <v>6</v>
      </c>
      <c r="U159" s="1332">
        <v>29</v>
      </c>
      <c r="V159" s="1332">
        <v>4</v>
      </c>
      <c r="W159" s="1332">
        <v>0</v>
      </c>
      <c r="X159" s="1332">
        <v>1198</v>
      </c>
      <c r="Y159" s="1351"/>
      <c r="Z159" s="1351"/>
    </row>
    <row r="160" spans="2:26" s="1526" customFormat="1" ht="12" hidden="1" customHeight="1">
      <c r="B160" s="1362"/>
      <c r="C160" s="3609" t="s">
        <v>1641</v>
      </c>
      <c r="D160" s="3608"/>
      <c r="E160" s="3608"/>
      <c r="F160" s="3608"/>
      <c r="G160" s="3608"/>
      <c r="H160" s="3608"/>
      <c r="I160" s="1418" t="s">
        <v>829</v>
      </c>
      <c r="J160" s="1332">
        <v>759</v>
      </c>
      <c r="K160" s="1332">
        <v>281</v>
      </c>
      <c r="L160" s="1332">
        <v>1762</v>
      </c>
      <c r="M160" s="1332">
        <v>592</v>
      </c>
      <c r="N160" s="1332"/>
      <c r="O160" s="1332">
        <v>864</v>
      </c>
      <c r="P160" s="1332">
        <v>0</v>
      </c>
      <c r="Q160" s="1332">
        <v>0</v>
      </c>
      <c r="R160" s="1332">
        <v>499</v>
      </c>
      <c r="S160" s="1332"/>
      <c r="T160" s="1332">
        <v>14</v>
      </c>
      <c r="U160" s="1332">
        <v>55</v>
      </c>
      <c r="V160" s="1332">
        <v>9</v>
      </c>
      <c r="W160" s="1332">
        <v>0</v>
      </c>
      <c r="X160" s="1332">
        <v>4835</v>
      </c>
      <c r="Y160" s="1351"/>
      <c r="Z160" s="1351"/>
    </row>
    <row r="161" spans="2:26" s="1526" customFormat="1" ht="12" hidden="1" customHeight="1">
      <c r="B161" s="3622" t="s">
        <v>344</v>
      </c>
      <c r="C161" s="3622"/>
      <c r="D161" s="3622"/>
      <c r="E161" s="3622"/>
      <c r="F161" s="3622"/>
      <c r="G161" s="3622"/>
      <c r="H161" s="3622"/>
      <c r="I161" s="1418" t="s">
        <v>195</v>
      </c>
      <c r="J161" s="1332">
        <v>8223</v>
      </c>
      <c r="K161" s="1332">
        <v>4222</v>
      </c>
      <c r="L161" s="1332">
        <v>32680</v>
      </c>
      <c r="M161" s="1332">
        <v>12697</v>
      </c>
      <c r="N161" s="1332">
        <v>20981</v>
      </c>
      <c r="O161" s="1332">
        <v>86389</v>
      </c>
      <c r="P161" s="1332">
        <v>0</v>
      </c>
      <c r="Q161" s="1332">
        <v>0</v>
      </c>
      <c r="R161" s="1332">
        <v>111924</v>
      </c>
      <c r="S161" s="1332">
        <v>0</v>
      </c>
      <c r="T161" s="1332">
        <v>2028</v>
      </c>
      <c r="U161" s="1332">
        <v>1360</v>
      </c>
      <c r="V161" s="1332">
        <v>436</v>
      </c>
      <c r="W161" s="1332">
        <v>0</v>
      </c>
      <c r="X161" s="1332">
        <v>280940</v>
      </c>
      <c r="Y161" s="1351"/>
      <c r="Z161" s="1351"/>
    </row>
    <row r="162" spans="2:26" s="1526" customFormat="1" ht="12" hidden="1" customHeight="1">
      <c r="B162" s="3622" t="s">
        <v>304</v>
      </c>
      <c r="C162" s="3622"/>
      <c r="D162" s="3622"/>
      <c r="E162" s="3622"/>
      <c r="F162" s="3622"/>
      <c r="G162" s="3622"/>
      <c r="H162" s="3622"/>
      <c r="I162" s="1418" t="s">
        <v>196</v>
      </c>
      <c r="J162" s="1332">
        <v>869</v>
      </c>
      <c r="K162" s="1332">
        <v>466</v>
      </c>
      <c r="L162" s="1332">
        <v>4990</v>
      </c>
      <c r="M162" s="1332">
        <v>2230</v>
      </c>
      <c r="N162" s="1332">
        <v>0</v>
      </c>
      <c r="O162" s="1332">
        <v>49529</v>
      </c>
      <c r="P162" s="1332">
        <v>0</v>
      </c>
      <c r="Q162" s="1332">
        <v>0</v>
      </c>
      <c r="R162" s="1332">
        <v>16546</v>
      </c>
      <c r="S162" s="1332">
        <v>0</v>
      </c>
      <c r="T162" s="1332">
        <v>201</v>
      </c>
      <c r="U162" s="1332">
        <v>134</v>
      </c>
      <c r="V162" s="1332">
        <v>48</v>
      </c>
      <c r="W162" s="1332">
        <v>0</v>
      </c>
      <c r="X162" s="1332">
        <v>75013</v>
      </c>
      <c r="Y162" s="1351"/>
      <c r="Z162" s="1351"/>
    </row>
    <row r="163" spans="2:26" s="1526" customFormat="1" ht="12" hidden="1" customHeight="1">
      <c r="B163" s="3622" t="s">
        <v>304</v>
      </c>
      <c r="C163" s="3622"/>
      <c r="D163" s="3622"/>
      <c r="E163" s="3622"/>
      <c r="F163" s="3622"/>
      <c r="G163" s="3622"/>
      <c r="H163" s="3622"/>
      <c r="I163" s="1418" t="s">
        <v>197</v>
      </c>
      <c r="J163" s="1332">
        <v>4177</v>
      </c>
      <c r="K163" s="1332">
        <v>3568</v>
      </c>
      <c r="L163" s="1332">
        <v>16753</v>
      </c>
      <c r="M163" s="1332">
        <v>7645</v>
      </c>
      <c r="N163" s="1332">
        <v>17958</v>
      </c>
      <c r="O163" s="1332">
        <v>47150</v>
      </c>
      <c r="P163" s="1332">
        <v>0</v>
      </c>
      <c r="Q163" s="1332">
        <v>0</v>
      </c>
      <c r="R163" s="1332">
        <v>52462</v>
      </c>
      <c r="S163" s="1332">
        <v>0</v>
      </c>
      <c r="T163" s="1332">
        <v>1950</v>
      </c>
      <c r="U163" s="1332">
        <v>1866</v>
      </c>
      <c r="V163" s="1332">
        <v>491</v>
      </c>
      <c r="W163" s="1332">
        <v>0</v>
      </c>
      <c r="X163" s="1332">
        <v>154020</v>
      </c>
      <c r="Y163" s="1351"/>
      <c r="Z163" s="1351"/>
    </row>
    <row r="164" spans="2:26" s="1526" customFormat="1" ht="12" hidden="1" customHeight="1">
      <c r="B164" s="3688" t="s">
        <v>1758</v>
      </c>
      <c r="C164" s="3688"/>
      <c r="D164" s="3688"/>
      <c r="E164" s="3688"/>
      <c r="F164" s="3688"/>
      <c r="G164" s="3688"/>
      <c r="H164" s="3688"/>
      <c r="I164" s="1418" t="s">
        <v>363</v>
      </c>
      <c r="J164" s="1332">
        <v>13269</v>
      </c>
      <c r="K164" s="1332">
        <v>8256</v>
      </c>
      <c r="L164" s="1332">
        <v>54423</v>
      </c>
      <c r="M164" s="1332">
        <v>22572</v>
      </c>
      <c r="N164" s="1332">
        <v>38939</v>
      </c>
      <c r="O164" s="1332">
        <v>183068</v>
      </c>
      <c r="P164" s="1332">
        <v>0</v>
      </c>
      <c r="Q164" s="1332">
        <v>0</v>
      </c>
      <c r="R164" s="1332">
        <v>180932</v>
      </c>
      <c r="S164" s="1332">
        <v>0</v>
      </c>
      <c r="T164" s="1332">
        <v>4179</v>
      </c>
      <c r="U164" s="1332">
        <v>3360</v>
      </c>
      <c r="V164" s="1332">
        <v>975</v>
      </c>
      <c r="W164" s="1332">
        <v>0</v>
      </c>
      <c r="X164" s="1332">
        <v>509973</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20330</v>
      </c>
      <c r="K192" s="1332">
        <v>9365</v>
      </c>
      <c r="L192" s="1332">
        <v>72713</v>
      </c>
      <c r="M192" s="1332">
        <v>28999</v>
      </c>
      <c r="N192" s="1332">
        <v>66014</v>
      </c>
      <c r="O192" s="1332">
        <v>251674</v>
      </c>
      <c r="P192" s="1332">
        <v>3757</v>
      </c>
      <c r="Q192" s="1332">
        <v>4749</v>
      </c>
      <c r="R192" s="1332">
        <v>247882</v>
      </c>
      <c r="S192" s="1332">
        <v>29801</v>
      </c>
      <c r="T192" s="1332">
        <v>5587</v>
      </c>
      <c r="U192" s="1332">
        <v>4590</v>
      </c>
      <c r="V192" s="1332">
        <v>1312</v>
      </c>
      <c r="W192" s="1332">
        <v>0</v>
      </c>
      <c r="X192" s="1332">
        <v>746773</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5240</v>
      </c>
      <c r="K194" s="1332">
        <v>2371</v>
      </c>
      <c r="L194" s="1332">
        <v>19008</v>
      </c>
      <c r="M194" s="1332">
        <v>10227</v>
      </c>
      <c r="N194" s="1332">
        <v>18057</v>
      </c>
      <c r="O194" s="1332">
        <v>68121</v>
      </c>
      <c r="P194" s="1332">
        <v>1012</v>
      </c>
      <c r="Q194" s="1332">
        <v>1269</v>
      </c>
      <c r="R194" s="1332">
        <v>72610</v>
      </c>
      <c r="S194" s="1332">
        <v>7996</v>
      </c>
      <c r="T194" s="1332">
        <v>1428</v>
      </c>
      <c r="U194" s="1332">
        <v>1176</v>
      </c>
      <c r="V194" s="1332">
        <v>336</v>
      </c>
      <c r="W194" s="1332">
        <v>0</v>
      </c>
      <c r="X194" s="1332">
        <v>208851</v>
      </c>
      <c r="Y194" s="1351"/>
      <c r="Z194" s="1351"/>
    </row>
    <row r="195" spans="2:26" s="1526" customFormat="1" ht="12" hidden="1" customHeight="1">
      <c r="B195" s="3688" t="s">
        <v>1773</v>
      </c>
      <c r="C195" s="3688"/>
      <c r="D195" s="3688"/>
      <c r="E195" s="3688"/>
      <c r="F195" s="3688"/>
      <c r="G195" s="3688"/>
      <c r="H195" s="3688"/>
      <c r="I195" s="1418" t="s">
        <v>190</v>
      </c>
      <c r="J195" s="1332">
        <v>15090</v>
      </c>
      <c r="K195" s="1332">
        <v>6994</v>
      </c>
      <c r="L195" s="1332">
        <v>53705</v>
      </c>
      <c r="M195" s="1332">
        <v>18772</v>
      </c>
      <c r="N195" s="1332">
        <v>47957</v>
      </c>
      <c r="O195" s="1332">
        <v>183553</v>
      </c>
      <c r="P195" s="1332">
        <v>2745</v>
      </c>
      <c r="Q195" s="1332">
        <v>3480</v>
      </c>
      <c r="R195" s="1332">
        <v>175272</v>
      </c>
      <c r="S195" s="1332">
        <v>21805</v>
      </c>
      <c r="T195" s="1332">
        <v>4159</v>
      </c>
      <c r="U195" s="1332">
        <v>3414</v>
      </c>
      <c r="V195" s="1332">
        <v>976</v>
      </c>
      <c r="W195" s="1332">
        <v>0</v>
      </c>
      <c r="X195" s="1332">
        <v>537922</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1774</v>
      </c>
      <c r="C4" s="52"/>
      <c r="D4" s="52"/>
      <c r="E4" s="239"/>
      <c r="F4" s="239"/>
      <c r="G4" s="239"/>
      <c r="H4" s="239"/>
      <c r="I4" s="239"/>
      <c r="J4" s="49" t="s">
        <v>1775</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107.73261577680215</v>
      </c>
      <c r="K10" s="1515">
        <f t="shared" si="0"/>
        <v>483.67899008115421</v>
      </c>
      <c r="L10" s="1515">
        <f t="shared" si="0"/>
        <v>187.156916347731</v>
      </c>
      <c r="M10" s="1515">
        <f t="shared" si="0"/>
        <v>155.79586121051813</v>
      </c>
      <c r="N10" s="1515">
        <f t="shared" si="0"/>
        <v>85.115420129270547</v>
      </c>
      <c r="O10" s="1515">
        <f t="shared" si="0"/>
        <v>69.584292918986677</v>
      </c>
      <c r="P10" s="1515">
        <f t="shared" si="0"/>
        <v>49.960074527548578</v>
      </c>
      <c r="Q10" s="1515">
        <f t="shared" si="0"/>
        <v>77.23731311855127</v>
      </c>
      <c r="R10" s="1515">
        <f t="shared" si="0"/>
        <v>49.342793129200899</v>
      </c>
      <c r="S10" s="1515">
        <f t="shared" si="0"/>
        <v>56.269923828059461</v>
      </c>
      <c r="T10" s="1515">
        <f t="shared" si="0"/>
        <v>90.696022727272734</v>
      </c>
      <c r="U10" s="1515">
        <f t="shared" si="0"/>
        <v>13.821138211382115</v>
      </c>
      <c r="V10" s="1515">
        <f t="shared" si="0"/>
        <v>23.442136498516319</v>
      </c>
      <c r="W10" s="1515" t="str">
        <f t="shared" si="0"/>
        <v/>
      </c>
      <c r="X10" s="1516">
        <f t="shared" si="0"/>
        <v>78.071790540540547</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107.73261577680215</v>
      </c>
      <c r="K13" s="1515">
        <f t="shared" si="3"/>
        <v>483.67899008115421</v>
      </c>
      <c r="L13" s="1515">
        <f t="shared" si="3"/>
        <v>187.156916347731</v>
      </c>
      <c r="M13" s="1515">
        <f t="shared" si="3"/>
        <v>155.79586121051813</v>
      </c>
      <c r="N13" s="1515" t="str">
        <f t="shared" si="3"/>
        <v/>
      </c>
      <c r="O13" s="1515">
        <f t="shared" si="3"/>
        <v>69.584292918986677</v>
      </c>
      <c r="P13" s="1515">
        <f t="shared" si="3"/>
        <v>49.960074527548578</v>
      </c>
      <c r="Q13" s="1515">
        <f t="shared" si="3"/>
        <v>77.23731311855127</v>
      </c>
      <c r="R13" s="1515">
        <f t="shared" si="3"/>
        <v>49.342793129200899</v>
      </c>
      <c r="S13" s="1515">
        <f t="shared" si="3"/>
        <v>56.269923828059461</v>
      </c>
      <c r="T13" s="1515">
        <f t="shared" si="3"/>
        <v>90.696022727272734</v>
      </c>
      <c r="U13" s="1515">
        <f t="shared" si="3"/>
        <v>13.821138211382115</v>
      </c>
      <c r="V13" s="1515">
        <f t="shared" si="3"/>
        <v>23.442136498516319</v>
      </c>
      <c r="W13" s="1515" t="str">
        <f t="shared" si="3"/>
        <v/>
      </c>
      <c r="X13" s="1516">
        <f t="shared" si="3"/>
        <v>78.071790540540547</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107.73261577680215</v>
      </c>
      <c r="K15" s="1515">
        <f t="shared" si="5"/>
        <v>483.67899008115421</v>
      </c>
      <c r="L15" s="1515">
        <f t="shared" si="5"/>
        <v>187.156916347731</v>
      </c>
      <c r="M15" s="1515">
        <f t="shared" si="5"/>
        <v>155.79586121051813</v>
      </c>
      <c r="N15" s="1515">
        <f t="shared" si="5"/>
        <v>85.115420129270547</v>
      </c>
      <c r="O15" s="1515">
        <f t="shared" si="5"/>
        <v>69.584292918986677</v>
      </c>
      <c r="P15" s="1515">
        <f t="shared" si="5"/>
        <v>49.960074527548578</v>
      </c>
      <c r="Q15" s="1515">
        <f t="shared" si="5"/>
        <v>77.23731311855127</v>
      </c>
      <c r="R15" s="1515">
        <f t="shared" si="5"/>
        <v>49.342793129200899</v>
      </c>
      <c r="S15" s="1515">
        <f t="shared" si="5"/>
        <v>56.269923828059461</v>
      </c>
      <c r="T15" s="1515">
        <f t="shared" si="5"/>
        <v>90.696022727272734</v>
      </c>
      <c r="U15" s="1515">
        <f t="shared" si="5"/>
        <v>13.821138211382115</v>
      </c>
      <c r="V15" s="1515">
        <f t="shared" si="5"/>
        <v>23.442136498516319</v>
      </c>
      <c r="W15" s="1515" t="str">
        <f t="shared" si="5"/>
        <v/>
      </c>
      <c r="X15" s="1516">
        <f t="shared" si="5"/>
        <v>78.071790540540547</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38.509398993910509</v>
      </c>
      <c r="K18" s="1515">
        <f t="shared" si="7"/>
        <v>95.542684462352057</v>
      </c>
      <c r="L18" s="1515">
        <f t="shared" si="7"/>
        <v>84.366029093958645</v>
      </c>
      <c r="M18" s="1515">
        <f t="shared" si="7"/>
        <v>59.557780559032125</v>
      </c>
      <c r="N18" s="1515">
        <f t="shared" si="7"/>
        <v>60.405483128834362</v>
      </c>
      <c r="O18" s="1515">
        <f t="shared" si="7"/>
        <v>44.736780341258481</v>
      </c>
      <c r="P18" s="1515" t="str">
        <f t="shared" si="7"/>
        <v/>
      </c>
      <c r="Q18" s="1515" t="str">
        <f t="shared" si="7"/>
        <v/>
      </c>
      <c r="R18" s="1515">
        <f t="shared" si="7"/>
        <v>71.15061275501489</v>
      </c>
      <c r="S18" s="1515" t="str">
        <f t="shared" si="7"/>
        <v/>
      </c>
      <c r="T18" s="1515">
        <f t="shared" si="7"/>
        <v>88.451966152314583</v>
      </c>
      <c r="U18" s="1515">
        <f t="shared" si="7"/>
        <v>78.296910324039175</v>
      </c>
      <c r="V18" s="1515">
        <f t="shared" si="7"/>
        <v>43.255813953488371</v>
      </c>
      <c r="W18" s="1515" t="str">
        <f t="shared" si="7"/>
        <v/>
      </c>
      <c r="X18" s="1516">
        <f t="shared" si="7"/>
        <v>62.725709060295529</v>
      </c>
      <c r="Y18" s="1332"/>
      <c r="Z18" s="1332"/>
      <c r="AA18" s="1332"/>
      <c r="AB18" s="1332"/>
    </row>
    <row r="19" spans="1:28" ht="12" customHeight="1">
      <c r="A19" s="1332"/>
      <c r="B19" s="1361"/>
      <c r="C19" s="1362"/>
      <c r="D19" s="1362"/>
      <c r="E19" s="1362"/>
      <c r="F19" s="1362"/>
      <c r="G19" s="3614" t="s">
        <v>1776</v>
      </c>
      <c r="H19" s="3614"/>
      <c r="I19" s="1418" t="s">
        <v>361</v>
      </c>
      <c r="J19" s="1515">
        <f t="shared" ref="J19:X19" si="8">IF(ISERROR((J87/J150)*100),"",(J87/J150)*100)</f>
        <v>103.11653116531166</v>
      </c>
      <c r="K19" s="1515">
        <f t="shared" si="8"/>
        <v>86.552567237163814</v>
      </c>
      <c r="L19" s="1515">
        <f t="shared" si="8"/>
        <v>78.818969448244417</v>
      </c>
      <c r="M19" s="1515">
        <f t="shared" si="8"/>
        <v>48.132561809573907</v>
      </c>
      <c r="N19" s="1515" t="str">
        <f t="shared" si="8"/>
        <v/>
      </c>
      <c r="O19" s="1515">
        <f t="shared" si="8"/>
        <v>72.485486992044727</v>
      </c>
      <c r="P19" s="1515" t="str">
        <f t="shared" si="8"/>
        <v/>
      </c>
      <c r="Q19" s="1515" t="str">
        <f t="shared" si="8"/>
        <v/>
      </c>
      <c r="R19" s="1515">
        <f t="shared" si="8"/>
        <v>127.67126633288557</v>
      </c>
      <c r="S19" s="1515" t="str">
        <f t="shared" si="8"/>
        <v/>
      </c>
      <c r="T19" s="1515">
        <f t="shared" si="8"/>
        <v>2.0408163265306123</v>
      </c>
      <c r="U19" s="1515">
        <f t="shared" si="8"/>
        <v>-14.728682170542637</v>
      </c>
      <c r="V19" s="1515">
        <f t="shared" si="8"/>
        <v>-61.702127659574465</v>
      </c>
      <c r="W19" s="1515" t="str">
        <f t="shared" si="8"/>
        <v/>
      </c>
      <c r="X19" s="1516">
        <f t="shared" si="8"/>
        <v>84.957705038617135</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93.793458665979912</v>
      </c>
      <c r="K20" s="1515">
        <f t="shared" si="9"/>
        <v>69.758650770572842</v>
      </c>
      <c r="L20" s="1515">
        <f t="shared" si="9"/>
        <v>104.4436004557539</v>
      </c>
      <c r="M20" s="1515">
        <f t="shared" si="9"/>
        <v>106.75432525951558</v>
      </c>
      <c r="N20" s="1515">
        <f t="shared" si="9"/>
        <v>148.35294780111491</v>
      </c>
      <c r="O20" s="1515">
        <f t="shared" si="9"/>
        <v>125.13263734383023</v>
      </c>
      <c r="P20" s="1515" t="str">
        <f t="shared" si="9"/>
        <v/>
      </c>
      <c r="Q20" s="1515" t="str">
        <f t="shared" si="9"/>
        <v/>
      </c>
      <c r="R20" s="1515">
        <f t="shared" si="9"/>
        <v>86.631191950464398</v>
      </c>
      <c r="S20" s="1515" t="str">
        <f t="shared" si="9"/>
        <v/>
      </c>
      <c r="T20" s="1515">
        <f t="shared" si="9"/>
        <v>69.071094966268802</v>
      </c>
      <c r="U20" s="1515">
        <f t="shared" si="9"/>
        <v>49.147883452446401</v>
      </c>
      <c r="V20" s="1515">
        <f t="shared" si="9"/>
        <v>43.298969072164951</v>
      </c>
      <c r="W20" s="1515" t="str">
        <f t="shared" si="9"/>
        <v/>
      </c>
      <c r="X20" s="1516">
        <f t="shared" si="9"/>
        <v>107.6539377416937</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60.057494866529773</v>
      </c>
      <c r="K21" s="1515">
        <f t="shared" si="10"/>
        <v>83.731935030054998</v>
      </c>
      <c r="L21" s="1515">
        <f t="shared" si="10"/>
        <v>90.087326860335637</v>
      </c>
      <c r="M21" s="1515">
        <f t="shared" si="10"/>
        <v>74.68144569181942</v>
      </c>
      <c r="N21" s="1515">
        <f t="shared" si="10"/>
        <v>100.82852186520985</v>
      </c>
      <c r="O21" s="1515">
        <f t="shared" si="10"/>
        <v>73.025416321133193</v>
      </c>
      <c r="P21" s="1515" t="str">
        <f t="shared" si="10"/>
        <v/>
      </c>
      <c r="Q21" s="1515" t="str">
        <f t="shared" si="10"/>
        <v/>
      </c>
      <c r="R21" s="1515">
        <f t="shared" si="10"/>
        <v>80.77667520094603</v>
      </c>
      <c r="S21" s="1515" t="str">
        <f t="shared" si="10"/>
        <v/>
      </c>
      <c r="T21" s="1515">
        <f t="shared" si="10"/>
        <v>75.314617618586638</v>
      </c>
      <c r="U21" s="1515">
        <f t="shared" si="10"/>
        <v>58.442748091603058</v>
      </c>
      <c r="V21" s="1515">
        <f t="shared" si="10"/>
        <v>38.149688149688146</v>
      </c>
      <c r="W21" s="1515" t="str">
        <f t="shared" si="10"/>
        <v/>
      </c>
      <c r="X21" s="1516">
        <f t="shared" si="10"/>
        <v>79.515480988030887</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34.013605442176868</v>
      </c>
      <c r="K22" s="1515">
        <f t="shared" si="11"/>
        <v>17.142857142857142</v>
      </c>
      <c r="L22" s="1515">
        <f t="shared" si="11"/>
        <v>-76.556776556776555</v>
      </c>
      <c r="M22" s="1515">
        <f t="shared" si="11"/>
        <v>-21.022727272727273</v>
      </c>
      <c r="N22" s="1515">
        <f t="shared" si="11"/>
        <v>29.914529914529915</v>
      </c>
      <c r="O22" s="1515">
        <f t="shared" si="11"/>
        <v>-24.756606397774686</v>
      </c>
      <c r="P22" s="1515" t="str">
        <f t="shared" si="11"/>
        <v/>
      </c>
      <c r="Q22" s="1515" t="str">
        <f t="shared" si="11"/>
        <v/>
      </c>
      <c r="R22" s="1515">
        <f t="shared" si="11"/>
        <v>229.8550724637681</v>
      </c>
      <c r="S22" s="1515" t="str">
        <f t="shared" si="11"/>
        <v/>
      </c>
      <c r="T22" s="1515">
        <f t="shared" si="11"/>
        <v>81.818181818181827</v>
      </c>
      <c r="U22" s="1515">
        <f t="shared" si="11"/>
        <v>87.5</v>
      </c>
      <c r="V22" s="1515">
        <f t="shared" si="11"/>
        <v>100</v>
      </c>
      <c r="W22" s="1515" t="str">
        <f t="shared" si="11"/>
        <v/>
      </c>
      <c r="X22" s="1516">
        <f t="shared" si="11"/>
        <v>10.233160621761659</v>
      </c>
      <c r="Y22" s="1332"/>
      <c r="Z22" s="1332"/>
      <c r="AA22" s="1332"/>
      <c r="AB22" s="1332"/>
    </row>
    <row r="23" spans="1:28" ht="12" customHeight="1">
      <c r="A23" s="1332"/>
      <c r="B23" s="1361"/>
      <c r="C23" s="1362"/>
      <c r="D23" s="1362"/>
      <c r="E23" s="1362"/>
      <c r="F23" s="1387"/>
      <c r="G23" s="3604" t="s">
        <v>239</v>
      </c>
      <c r="H23" s="3604"/>
      <c r="I23" s="1418" t="s">
        <v>356</v>
      </c>
      <c r="J23" s="1515">
        <f t="shared" ref="J23:X23" si="12">IF(ISERROR((J91/J154)*100),"",(J91/J154)*100)</f>
        <v>164.78873239436621</v>
      </c>
      <c r="K23" s="1515">
        <f t="shared" si="12"/>
        <v>15.625</v>
      </c>
      <c r="L23" s="1515">
        <f t="shared" si="12"/>
        <v>46.191646191646193</v>
      </c>
      <c r="M23" s="1515">
        <f t="shared" si="12"/>
        <v>23.552123552123554</v>
      </c>
      <c r="N23" s="1515" t="str">
        <f t="shared" si="12"/>
        <v/>
      </c>
      <c r="O23" s="1515">
        <f t="shared" si="12"/>
        <v>-26.788268955650928</v>
      </c>
      <c r="P23" s="1515" t="str">
        <f t="shared" si="12"/>
        <v/>
      </c>
      <c r="Q23" s="1515" t="str">
        <f t="shared" si="12"/>
        <v/>
      </c>
      <c r="R23" s="1515">
        <f t="shared" si="12"/>
        <v>41.935483870967744</v>
      </c>
      <c r="S23" s="1515" t="str">
        <f t="shared" si="12"/>
        <v/>
      </c>
      <c r="T23" s="1515">
        <f t="shared" si="12"/>
        <v>20</v>
      </c>
      <c r="U23" s="1515">
        <f t="shared" si="12"/>
        <v>50</v>
      </c>
      <c r="V23" s="1515">
        <f t="shared" si="12"/>
        <v>0</v>
      </c>
      <c r="W23" s="1515" t="str">
        <f t="shared" si="12"/>
        <v/>
      </c>
      <c r="X23" s="1516">
        <f t="shared" si="12"/>
        <v>-8.310991957104557</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34.188034188034187</v>
      </c>
      <c r="K24" s="1515">
        <f t="shared" si="13"/>
        <v>-7.4074074074074066</v>
      </c>
      <c r="L24" s="1515">
        <f t="shared" si="13"/>
        <v>22.264875239923224</v>
      </c>
      <c r="M24" s="1515">
        <f t="shared" si="13"/>
        <v>28.68217054263566</v>
      </c>
      <c r="N24" s="1515">
        <f t="shared" si="13"/>
        <v>35.678391959798994</v>
      </c>
      <c r="O24" s="1515">
        <f t="shared" si="13"/>
        <v>82.805429864253384</v>
      </c>
      <c r="P24" s="1515" t="str">
        <f t="shared" si="13"/>
        <v/>
      </c>
      <c r="Q24" s="1515" t="str">
        <f t="shared" si="13"/>
        <v/>
      </c>
      <c r="R24" s="1515">
        <f t="shared" si="13"/>
        <v>-0.1524390243902439</v>
      </c>
      <c r="S24" s="1515" t="str">
        <f t="shared" si="13"/>
        <v/>
      </c>
      <c r="T24" s="1515">
        <f t="shared" si="13"/>
        <v>-29.411764705882355</v>
      </c>
      <c r="U24" s="1515">
        <f t="shared" si="13"/>
        <v>-33.333333333333329</v>
      </c>
      <c r="V24" s="1515">
        <f t="shared" si="13"/>
        <v>-50</v>
      </c>
      <c r="W24" s="1515" t="str">
        <f t="shared" si="13"/>
        <v/>
      </c>
      <c r="X24" s="1516">
        <f t="shared" si="13"/>
        <v>22.636936500242367</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61.791044776119406</v>
      </c>
      <c r="K25" s="1515">
        <f t="shared" si="14"/>
        <v>8.3333333333333321</v>
      </c>
      <c r="L25" s="1515">
        <f t="shared" si="14"/>
        <v>-7.734056987788331</v>
      </c>
      <c r="M25" s="1515">
        <f t="shared" si="14"/>
        <v>7.0195627157652467</v>
      </c>
      <c r="N25" s="1515">
        <f t="shared" si="14"/>
        <v>33.544303797468359</v>
      </c>
      <c r="O25" s="1515">
        <f t="shared" si="14"/>
        <v>-19.914346895074946</v>
      </c>
      <c r="P25" s="1515" t="str">
        <f t="shared" si="14"/>
        <v/>
      </c>
      <c r="Q25" s="1515" t="str">
        <f t="shared" si="14"/>
        <v/>
      </c>
      <c r="R25" s="1515">
        <f t="shared" si="14"/>
        <v>74.134948096885807</v>
      </c>
      <c r="S25" s="1515" t="str">
        <f t="shared" si="14"/>
        <v/>
      </c>
      <c r="T25" s="1515">
        <f t="shared" si="14"/>
        <v>15.151515151515152</v>
      </c>
      <c r="U25" s="1515">
        <f t="shared" si="14"/>
        <v>10</v>
      </c>
      <c r="V25" s="1515">
        <f t="shared" si="14"/>
        <v>0</v>
      </c>
      <c r="W25" s="1515" t="str">
        <f t="shared" si="14"/>
        <v/>
      </c>
      <c r="X25" s="1516">
        <f t="shared" si="14"/>
        <v>4.8587988654581329</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58.045977011494251</v>
      </c>
      <c r="K26" s="1515">
        <f t="shared" si="15"/>
        <v>37.569060773480665</v>
      </c>
      <c r="L26" s="1515">
        <f t="shared" si="15"/>
        <v>60.742705570291776</v>
      </c>
      <c r="M26" s="1515">
        <f t="shared" si="15"/>
        <v>55.000000000000007</v>
      </c>
      <c r="N26" s="1515" t="str">
        <f t="shared" si="15"/>
        <v/>
      </c>
      <c r="O26" s="1515">
        <f t="shared" si="15"/>
        <v>134.64912280701756</v>
      </c>
      <c r="P26" s="1515" t="str">
        <f t="shared" si="15"/>
        <v/>
      </c>
      <c r="Q26" s="1515" t="str">
        <f t="shared" si="15"/>
        <v/>
      </c>
      <c r="R26" s="1515">
        <f t="shared" si="15"/>
        <v>99.166666666666671</v>
      </c>
      <c r="S26" s="1515" t="str">
        <f t="shared" si="15"/>
        <v/>
      </c>
      <c r="T26" s="1515">
        <f t="shared" si="15"/>
        <v>-62.5</v>
      </c>
      <c r="U26" s="1515">
        <f t="shared" si="15"/>
        <v>56.000000000000007</v>
      </c>
      <c r="V26" s="1515">
        <f t="shared" si="15"/>
        <v>20</v>
      </c>
      <c r="W26" s="1515" t="str">
        <f t="shared" si="15"/>
        <v/>
      </c>
      <c r="X26" s="1516">
        <f t="shared" si="15"/>
        <v>73.392388451443566</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56.666666666666664</v>
      </c>
      <c r="K27" s="1515">
        <f t="shared" si="16"/>
        <v>28.000000000000004</v>
      </c>
      <c r="L27" s="1515">
        <f t="shared" si="16"/>
        <v>41.116751269035532</v>
      </c>
      <c r="M27" s="1515">
        <f t="shared" si="16"/>
        <v>60</v>
      </c>
      <c r="N27" s="1515" t="str">
        <f t="shared" si="16"/>
        <v/>
      </c>
      <c r="O27" s="1515">
        <f t="shared" si="16"/>
        <v>-50.672645739910315</v>
      </c>
      <c r="P27" s="1515" t="str">
        <f t="shared" si="16"/>
        <v/>
      </c>
      <c r="Q27" s="1515" t="str">
        <f t="shared" si="16"/>
        <v/>
      </c>
      <c r="R27" s="1515">
        <f t="shared" si="16"/>
        <v>238.46153846153845</v>
      </c>
      <c r="S27" s="1515" t="str">
        <f t="shared" si="16"/>
        <v/>
      </c>
      <c r="T27" s="1515" t="str">
        <f t="shared" si="16"/>
        <v/>
      </c>
      <c r="U27" s="1515">
        <f t="shared" si="16"/>
        <v>0</v>
      </c>
      <c r="V27" s="1515" t="str">
        <f t="shared" si="16"/>
        <v/>
      </c>
      <c r="W27" s="1515" t="str">
        <f t="shared" si="16"/>
        <v/>
      </c>
      <c r="X27" s="1516">
        <f t="shared" si="16"/>
        <v>14.091680814940577</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124.85875706214688</v>
      </c>
      <c r="K28" s="1515">
        <f t="shared" si="17"/>
        <v>102.66666666666666</v>
      </c>
      <c r="L28" s="1515">
        <f t="shared" si="17"/>
        <v>128.80184331797236</v>
      </c>
      <c r="M28" s="1515">
        <f t="shared" si="17"/>
        <v>114.81481481481481</v>
      </c>
      <c r="N28" s="1515" t="str">
        <f t="shared" si="17"/>
        <v/>
      </c>
      <c r="O28" s="1515">
        <f t="shared" si="17"/>
        <v>35.135135135135137</v>
      </c>
      <c r="P28" s="1515" t="str">
        <f t="shared" si="17"/>
        <v/>
      </c>
      <c r="Q28" s="1515" t="str">
        <f t="shared" si="17"/>
        <v/>
      </c>
      <c r="R28" s="1515">
        <f t="shared" si="17"/>
        <v>88.095238095238088</v>
      </c>
      <c r="S28" s="1515" t="str">
        <f t="shared" si="17"/>
        <v/>
      </c>
      <c r="T28" s="1515">
        <f t="shared" si="17"/>
        <v>50</v>
      </c>
      <c r="U28" s="1515">
        <f t="shared" si="17"/>
        <v>44.827586206896555</v>
      </c>
      <c r="V28" s="1515">
        <f t="shared" si="17"/>
        <v>-25</v>
      </c>
      <c r="W28" s="1515" t="str">
        <f t="shared" si="17"/>
        <v/>
      </c>
      <c r="X28" s="1516">
        <f t="shared" si="17"/>
        <v>103.00500834724542</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73.517786561264813</v>
      </c>
      <c r="K29" s="1515">
        <f t="shared" si="18"/>
        <v>54.092526690391466</v>
      </c>
      <c r="L29" s="1515">
        <f t="shared" si="18"/>
        <v>75.312145289443805</v>
      </c>
      <c r="M29" s="1515">
        <f t="shared" si="18"/>
        <v>71.959459459459467</v>
      </c>
      <c r="N29" s="1515" t="str">
        <f t="shared" si="18"/>
        <v/>
      </c>
      <c r="O29" s="1515">
        <f t="shared" si="18"/>
        <v>65.509259259259252</v>
      </c>
      <c r="P29" s="1515" t="str">
        <f t="shared" si="18"/>
        <v/>
      </c>
      <c r="Q29" s="1515" t="str">
        <f t="shared" si="18"/>
        <v/>
      </c>
      <c r="R29" s="1515">
        <f t="shared" si="18"/>
        <v>100</v>
      </c>
      <c r="S29" s="1515" t="str">
        <f t="shared" si="18"/>
        <v/>
      </c>
      <c r="T29" s="1515">
        <f t="shared" si="18"/>
        <v>-7.1428571428571423</v>
      </c>
      <c r="U29" s="1515">
        <f t="shared" si="18"/>
        <v>49.090909090909093</v>
      </c>
      <c r="V29" s="1515">
        <f t="shared" si="18"/>
        <v>0</v>
      </c>
      <c r="W29" s="1515" t="str">
        <f t="shared" si="18"/>
        <v/>
      </c>
      <c r="X29" s="1516">
        <f t="shared" si="18"/>
        <v>73.505687693898665</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39.66922047914386</v>
      </c>
      <c r="K30" s="1515">
        <f t="shared" si="19"/>
        <v>91.757460918995733</v>
      </c>
      <c r="L30" s="1515">
        <f t="shared" si="19"/>
        <v>80.859853121175036</v>
      </c>
      <c r="M30" s="1515">
        <f t="shared" si="19"/>
        <v>57.194612900685208</v>
      </c>
      <c r="N30" s="1515">
        <f t="shared" si="19"/>
        <v>60.235451122444118</v>
      </c>
      <c r="O30" s="1515">
        <f t="shared" si="19"/>
        <v>44.632997256595168</v>
      </c>
      <c r="P30" s="1515" t="str">
        <f t="shared" si="19"/>
        <v/>
      </c>
      <c r="Q30" s="1515" t="str">
        <f t="shared" si="19"/>
        <v/>
      </c>
      <c r="R30" s="1515">
        <f t="shared" si="19"/>
        <v>71.729923876916473</v>
      </c>
      <c r="S30" s="1515" t="str">
        <f t="shared" si="19"/>
        <v/>
      </c>
      <c r="T30" s="1515">
        <f t="shared" si="19"/>
        <v>87.820512820512818</v>
      </c>
      <c r="U30" s="1515">
        <f t="shared" si="19"/>
        <v>77.941176470588232</v>
      </c>
      <c r="V30" s="1515">
        <f t="shared" si="19"/>
        <v>43.119266055045877</v>
      </c>
      <c r="W30" s="1515" t="str">
        <f t="shared" si="19"/>
        <v/>
      </c>
      <c r="X30" s="1516">
        <f t="shared" si="19"/>
        <v>62.408699366412755</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104.94821634062141</v>
      </c>
      <c r="K31" s="1515">
        <f t="shared" si="20"/>
        <v>78.540772532188839</v>
      </c>
      <c r="L31" s="1515">
        <f t="shared" si="20"/>
        <v>74.669338677354716</v>
      </c>
      <c r="M31" s="1515">
        <f t="shared" si="20"/>
        <v>45.650224215246638</v>
      </c>
      <c r="N31" s="1515" t="str">
        <f t="shared" si="20"/>
        <v/>
      </c>
      <c r="O31" s="1515">
        <f t="shared" si="20"/>
        <v>66.326798441317209</v>
      </c>
      <c r="P31" s="1515" t="str">
        <f t="shared" si="20"/>
        <v/>
      </c>
      <c r="Q31" s="1515" t="str">
        <f t="shared" si="20"/>
        <v/>
      </c>
      <c r="R31" s="1515">
        <f t="shared" si="20"/>
        <v>126.95515532454975</v>
      </c>
      <c r="S31" s="1515" t="str">
        <f t="shared" si="20"/>
        <v/>
      </c>
      <c r="T31" s="1515">
        <f t="shared" si="20"/>
        <v>2.9850746268656714</v>
      </c>
      <c r="U31" s="1515">
        <f t="shared" si="20"/>
        <v>-12.686567164179104</v>
      </c>
      <c r="V31" s="1515">
        <f t="shared" si="20"/>
        <v>-60.416666666666664</v>
      </c>
      <c r="W31" s="1515" t="str">
        <f t="shared" si="20"/>
        <v/>
      </c>
      <c r="X31" s="1516">
        <f t="shared" si="20"/>
        <v>79.763507658672495</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93.440268135025136</v>
      </c>
      <c r="K32" s="1515">
        <f t="shared" si="21"/>
        <v>69.282511210762337</v>
      </c>
      <c r="L32" s="1515">
        <f t="shared" si="21"/>
        <v>102.51895182952306</v>
      </c>
      <c r="M32" s="1515">
        <f t="shared" si="21"/>
        <v>104.29038587311969</v>
      </c>
      <c r="N32" s="1515">
        <f t="shared" si="21"/>
        <v>147.10435460518988</v>
      </c>
      <c r="O32" s="1515">
        <f t="shared" si="21"/>
        <v>124.58112407211028</v>
      </c>
      <c r="P32" s="1515" t="str">
        <f t="shared" si="21"/>
        <v/>
      </c>
      <c r="Q32" s="1515" t="str">
        <f t="shared" si="21"/>
        <v/>
      </c>
      <c r="R32" s="1515">
        <f t="shared" si="21"/>
        <v>85.549540619877234</v>
      </c>
      <c r="S32" s="1515" t="str">
        <f t="shared" si="21"/>
        <v/>
      </c>
      <c r="T32" s="1515">
        <f t="shared" si="21"/>
        <v>68.15384615384616</v>
      </c>
      <c r="U32" s="1515">
        <f t="shared" si="21"/>
        <v>48.285101822079312</v>
      </c>
      <c r="V32" s="1515">
        <f t="shared" si="21"/>
        <v>42.36252545824847</v>
      </c>
      <c r="W32" s="1515" t="str">
        <f t="shared" si="21"/>
        <v/>
      </c>
      <c r="X32" s="1516">
        <f t="shared" si="21"/>
        <v>106.47902869757175</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60.871203557163312</v>
      </c>
      <c r="K33" s="1515">
        <f t="shared" si="22"/>
        <v>81.298449612403104</v>
      </c>
      <c r="L33" s="1515">
        <f t="shared" si="22"/>
        <v>86.95955754001065</v>
      </c>
      <c r="M33" s="1515">
        <f t="shared" si="22"/>
        <v>72.005139110402268</v>
      </c>
      <c r="N33" s="1515">
        <f t="shared" si="22"/>
        <v>100.2824931302807</v>
      </c>
      <c r="O33" s="1515">
        <f t="shared" si="22"/>
        <v>71.093254965368061</v>
      </c>
      <c r="P33" s="1515" t="str">
        <f t="shared" si="22"/>
        <v/>
      </c>
      <c r="Q33" s="1515" t="str">
        <f t="shared" si="22"/>
        <v/>
      </c>
      <c r="R33" s="1515">
        <f t="shared" si="22"/>
        <v>80.787257091061832</v>
      </c>
      <c r="S33" s="1515" t="str">
        <f t="shared" si="22"/>
        <v/>
      </c>
      <c r="T33" s="1515">
        <f t="shared" si="22"/>
        <v>74.563292653744924</v>
      </c>
      <c r="U33" s="1515">
        <f t="shared" si="22"/>
        <v>57.857142857142861</v>
      </c>
      <c r="V33" s="1515">
        <f t="shared" si="22"/>
        <v>37.641025641025635</v>
      </c>
      <c r="W33" s="1515" t="str">
        <f t="shared" si="22"/>
        <v/>
      </c>
      <c r="X33" s="1516">
        <f t="shared" si="22"/>
        <v>78.271398681891</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77.147073290703389</v>
      </c>
      <c r="K61" s="1515">
        <f t="shared" si="48"/>
        <v>128.94821142552055</v>
      </c>
      <c r="L61" s="1515">
        <f t="shared" si="48"/>
        <v>112.1628869665672</v>
      </c>
      <c r="M61" s="1515">
        <f t="shared" si="48"/>
        <v>90.575537087485785</v>
      </c>
      <c r="N61" s="1515">
        <f t="shared" si="48"/>
        <v>94.061865664858971</v>
      </c>
      <c r="O61" s="1515">
        <f t="shared" si="48"/>
        <v>70.681913904495502</v>
      </c>
      <c r="P61" s="1515">
        <f t="shared" si="48"/>
        <v>49.960074527548578</v>
      </c>
      <c r="Q61" s="1515">
        <f t="shared" si="48"/>
        <v>77.23731311855127</v>
      </c>
      <c r="R61" s="1515">
        <f t="shared" si="48"/>
        <v>72.294478824602024</v>
      </c>
      <c r="S61" s="1515">
        <f t="shared" si="48"/>
        <v>56.269923828059461</v>
      </c>
      <c r="T61" s="1515">
        <f t="shared" si="48"/>
        <v>78.628960085913718</v>
      </c>
      <c r="U61" s="1515">
        <f t="shared" si="48"/>
        <v>46.056644880174289</v>
      </c>
      <c r="V61" s="1515">
        <f t="shared" si="48"/>
        <v>33.993902439024396</v>
      </c>
      <c r="W61" s="1515" t="str">
        <f t="shared" si="48"/>
        <v/>
      </c>
      <c r="X61" s="1516">
        <f t="shared" si="48"/>
        <v>78.208103399560514</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74.828244274809165</v>
      </c>
      <c r="K63" s="1515">
        <f t="shared" si="50"/>
        <v>127.33024040489245</v>
      </c>
      <c r="L63" s="1515">
        <f t="shared" si="50"/>
        <v>107.26536195286197</v>
      </c>
      <c r="M63" s="1515">
        <f t="shared" si="50"/>
        <v>165.22929500342232</v>
      </c>
      <c r="N63" s="1515">
        <f t="shared" si="50"/>
        <v>86.426316663897666</v>
      </c>
      <c r="O63" s="1515">
        <f t="shared" si="50"/>
        <v>67.707461722523149</v>
      </c>
      <c r="P63" s="1515">
        <f t="shared" si="50"/>
        <v>46.343873517786562</v>
      </c>
      <c r="Q63" s="1515">
        <f t="shared" si="50"/>
        <v>72.261623325453115</v>
      </c>
      <c r="R63" s="1515">
        <f t="shared" si="50"/>
        <v>60.908965707202867</v>
      </c>
      <c r="S63" s="1515">
        <f t="shared" si="50"/>
        <v>52.426213106553277</v>
      </c>
      <c r="T63" s="1515">
        <f t="shared" si="50"/>
        <v>76.890756302521012</v>
      </c>
      <c r="U63" s="1515">
        <f t="shared" si="50"/>
        <v>44.982993197278915</v>
      </c>
      <c r="V63" s="1515">
        <f t="shared" si="50"/>
        <v>33.333333333333329</v>
      </c>
      <c r="W63" s="1515" t="str">
        <f t="shared" si="50"/>
        <v/>
      </c>
      <c r="X63" s="1516">
        <f t="shared" si="50"/>
        <v>75.412135924654422</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77.952286282306162</v>
      </c>
      <c r="K64" s="1524">
        <f t="shared" si="51"/>
        <v>129.49671146697168</v>
      </c>
      <c r="L64" s="1524">
        <f t="shared" si="51"/>
        <v>113.89628526207989</v>
      </c>
      <c r="M64" s="1524">
        <f t="shared" si="51"/>
        <v>49.904112507990625</v>
      </c>
      <c r="N64" s="1524">
        <f t="shared" si="51"/>
        <v>96.936839251829767</v>
      </c>
      <c r="O64" s="1524">
        <f t="shared" si="51"/>
        <v>71.785805734583477</v>
      </c>
      <c r="P64" s="1524">
        <f t="shared" si="51"/>
        <v>51.29326047358834</v>
      </c>
      <c r="Q64" s="1524">
        <f t="shared" si="51"/>
        <v>79.051724137931032</v>
      </c>
      <c r="R64" s="1524">
        <f t="shared" si="51"/>
        <v>77.011159797343552</v>
      </c>
      <c r="S64" s="1524">
        <f t="shared" si="51"/>
        <v>57.679431323091038</v>
      </c>
      <c r="T64" s="1524">
        <f t="shared" si="51"/>
        <v>79.225775426785276</v>
      </c>
      <c r="U64" s="1524">
        <f t="shared" si="51"/>
        <v>46.426479203280607</v>
      </c>
      <c r="V64" s="1524">
        <f t="shared" si="51"/>
        <v>34.221311475409841</v>
      </c>
      <c r="W64" s="1524" t="str">
        <f t="shared" si="51"/>
        <v/>
      </c>
      <c r="X64" s="1525">
        <f t="shared" si="51"/>
        <v>79.293652239544016</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7607</v>
      </c>
      <c r="K78" s="1332">
        <v>5364</v>
      </c>
      <c r="L78" s="1332">
        <v>34231</v>
      </c>
      <c r="M78" s="1332">
        <v>10013</v>
      </c>
      <c r="N78" s="1332">
        <v>23045</v>
      </c>
      <c r="O78" s="1332">
        <v>47739</v>
      </c>
      <c r="P78" s="1332">
        <v>1877</v>
      </c>
      <c r="Q78" s="1332">
        <v>3668</v>
      </c>
      <c r="R78" s="1332">
        <v>33035</v>
      </c>
      <c r="S78" s="1332">
        <v>16769</v>
      </c>
      <c r="T78" s="1332">
        <v>1277</v>
      </c>
      <c r="U78" s="1332">
        <v>170</v>
      </c>
      <c r="V78" s="1332">
        <v>79</v>
      </c>
      <c r="W78" s="1332">
        <v>0</v>
      </c>
      <c r="X78" s="1332">
        <v>184874</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7607</v>
      </c>
      <c r="K81" s="1332">
        <v>5364</v>
      </c>
      <c r="L81" s="1332">
        <v>34231</v>
      </c>
      <c r="M81" s="1332">
        <v>10013</v>
      </c>
      <c r="N81" s="1332"/>
      <c r="O81" s="1332">
        <v>47739</v>
      </c>
      <c r="P81" s="1332">
        <v>1877</v>
      </c>
      <c r="Q81" s="1332">
        <v>3668</v>
      </c>
      <c r="R81" s="1332">
        <v>33035</v>
      </c>
      <c r="S81" s="1332">
        <v>16769</v>
      </c>
      <c r="T81" s="1332">
        <v>1277</v>
      </c>
      <c r="U81" s="1332">
        <v>170</v>
      </c>
      <c r="V81" s="1332">
        <v>79</v>
      </c>
      <c r="W81" s="1332">
        <v>0</v>
      </c>
      <c r="X81" s="1332">
        <v>184874</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7607</v>
      </c>
      <c r="K83" s="1332">
        <v>5364</v>
      </c>
      <c r="L83" s="1332">
        <v>34231</v>
      </c>
      <c r="M83" s="1332">
        <v>10013</v>
      </c>
      <c r="N83" s="1332">
        <v>23045</v>
      </c>
      <c r="O83" s="1332">
        <v>47739</v>
      </c>
      <c r="P83" s="1332">
        <v>1877</v>
      </c>
      <c r="Q83" s="1332">
        <v>3668</v>
      </c>
      <c r="R83" s="1332">
        <v>33035</v>
      </c>
      <c r="S83" s="1332">
        <v>16769</v>
      </c>
      <c r="T83" s="1332">
        <v>1277</v>
      </c>
      <c r="U83" s="1332">
        <v>170</v>
      </c>
      <c r="V83" s="1332">
        <v>79</v>
      </c>
      <c r="W83" s="1332">
        <v>0</v>
      </c>
      <c r="X83" s="1332">
        <v>184874</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2909</v>
      </c>
      <c r="K86" s="1332">
        <v>3794</v>
      </c>
      <c r="L86" s="1332">
        <v>26156</v>
      </c>
      <c r="M86" s="1332">
        <v>7138</v>
      </c>
      <c r="N86" s="1332">
        <v>12603</v>
      </c>
      <c r="O86" s="1332">
        <v>38122</v>
      </c>
      <c r="P86" s="1332">
        <v>0</v>
      </c>
      <c r="Q86" s="1332">
        <v>0</v>
      </c>
      <c r="R86" s="1332">
        <v>79133</v>
      </c>
      <c r="S86" s="1332">
        <v>0</v>
      </c>
      <c r="T86" s="1332">
        <v>1777</v>
      </c>
      <c r="U86" s="1332">
        <v>1039</v>
      </c>
      <c r="V86" s="1332">
        <v>186</v>
      </c>
      <c r="W86" s="1332">
        <v>0</v>
      </c>
      <c r="X86" s="1332">
        <v>172857</v>
      </c>
      <c r="Y86" s="1351"/>
      <c r="Z86" s="1351"/>
    </row>
    <row r="87" spans="2:26" s="1526" customFormat="1" ht="12" hidden="1" customHeight="1">
      <c r="B87" s="1362"/>
      <c r="C87" s="1362"/>
      <c r="D87" s="1362"/>
      <c r="E87" s="1362"/>
      <c r="F87" s="1362"/>
      <c r="G87" s="3604" t="s">
        <v>239</v>
      </c>
      <c r="H87" s="3604"/>
      <c r="I87" s="1418" t="s">
        <v>361</v>
      </c>
      <c r="J87" s="1332">
        <v>761</v>
      </c>
      <c r="K87" s="1332">
        <v>354</v>
      </c>
      <c r="L87" s="1332">
        <v>3457</v>
      </c>
      <c r="M87" s="1332">
        <v>915</v>
      </c>
      <c r="N87" s="1332">
        <v>-6</v>
      </c>
      <c r="O87" s="1332">
        <v>33713</v>
      </c>
      <c r="P87" s="1332">
        <v>0</v>
      </c>
      <c r="Q87" s="1332">
        <v>0</v>
      </c>
      <c r="R87" s="1332">
        <v>20910</v>
      </c>
      <c r="S87" s="1332">
        <v>0</v>
      </c>
      <c r="T87" s="1332">
        <v>4</v>
      </c>
      <c r="U87" s="1332">
        <v>-19</v>
      </c>
      <c r="V87" s="1332">
        <v>-29</v>
      </c>
      <c r="W87" s="1332">
        <v>0</v>
      </c>
      <c r="X87" s="1332">
        <v>60060</v>
      </c>
      <c r="Y87" s="1351"/>
      <c r="Z87" s="1351"/>
    </row>
    <row r="88" spans="2:26" s="1526" customFormat="1" ht="12" hidden="1" customHeight="1">
      <c r="B88" s="1362"/>
      <c r="C88" s="1362"/>
      <c r="D88" s="1362"/>
      <c r="E88" s="1362"/>
      <c r="F88" s="1362"/>
      <c r="G88" s="3604" t="s">
        <v>326</v>
      </c>
      <c r="H88" s="3604"/>
      <c r="I88" s="1418" t="s">
        <v>746</v>
      </c>
      <c r="J88" s="1332">
        <v>3642</v>
      </c>
      <c r="K88" s="1332">
        <v>2399</v>
      </c>
      <c r="L88" s="1332">
        <v>16500</v>
      </c>
      <c r="M88" s="1332">
        <v>7713</v>
      </c>
      <c r="N88" s="1332">
        <v>26346</v>
      </c>
      <c r="O88" s="1332">
        <v>58492</v>
      </c>
      <c r="P88" s="1332">
        <v>0</v>
      </c>
      <c r="Q88" s="1332">
        <v>0</v>
      </c>
      <c r="R88" s="1332">
        <v>44771</v>
      </c>
      <c r="S88" s="1332">
        <v>0</v>
      </c>
      <c r="T88" s="1332">
        <v>1331</v>
      </c>
      <c r="U88" s="1332">
        <v>894</v>
      </c>
      <c r="V88" s="1332">
        <v>210</v>
      </c>
      <c r="W88" s="1332">
        <v>0</v>
      </c>
      <c r="X88" s="1332">
        <v>162298</v>
      </c>
      <c r="Y88" s="1351"/>
      <c r="Z88" s="1351"/>
    </row>
    <row r="89" spans="2:26" s="1526" customFormat="1" ht="12" hidden="1" customHeight="1">
      <c r="B89" s="1362"/>
      <c r="C89" s="3609" t="s">
        <v>1706</v>
      </c>
      <c r="D89" s="3609"/>
      <c r="E89" s="3609"/>
      <c r="F89" s="3609"/>
      <c r="G89" s="3609"/>
      <c r="H89" s="3609"/>
      <c r="I89" s="1418" t="s">
        <v>362</v>
      </c>
      <c r="J89" s="1332">
        <v>7312</v>
      </c>
      <c r="K89" s="1332">
        <v>6547</v>
      </c>
      <c r="L89" s="1332">
        <v>46113</v>
      </c>
      <c r="M89" s="1332">
        <v>15766</v>
      </c>
      <c r="N89" s="1332">
        <v>38943</v>
      </c>
      <c r="O89" s="1332">
        <v>130327</v>
      </c>
      <c r="P89" s="1332">
        <v>0</v>
      </c>
      <c r="Q89" s="1332">
        <v>0</v>
      </c>
      <c r="R89" s="1332">
        <v>144814</v>
      </c>
      <c r="S89" s="1332">
        <v>0</v>
      </c>
      <c r="T89" s="1332">
        <v>3112</v>
      </c>
      <c r="U89" s="1332">
        <v>1914</v>
      </c>
      <c r="V89" s="1332">
        <v>367</v>
      </c>
      <c r="W89" s="1332">
        <v>0</v>
      </c>
      <c r="X89" s="1332">
        <v>395215</v>
      </c>
      <c r="Y89" s="1351"/>
      <c r="Z89" s="1351"/>
    </row>
    <row r="90" spans="2:26" s="1526" customFormat="1" ht="12" hidden="1" customHeight="1">
      <c r="B90" s="1362"/>
      <c r="C90" s="3609" t="s">
        <v>1707</v>
      </c>
      <c r="D90" s="3608"/>
      <c r="E90" s="3608"/>
      <c r="F90" s="3608"/>
      <c r="G90" s="3604" t="s">
        <v>325</v>
      </c>
      <c r="H90" s="3604"/>
      <c r="I90" s="1418" t="s">
        <v>503</v>
      </c>
      <c r="J90" s="1332">
        <v>50</v>
      </c>
      <c r="K90" s="1332">
        <v>12</v>
      </c>
      <c r="L90" s="1332">
        <v>-418</v>
      </c>
      <c r="M90" s="1332">
        <v>-74</v>
      </c>
      <c r="N90" s="1332">
        <v>35</v>
      </c>
      <c r="O90" s="1332">
        <v>-178</v>
      </c>
      <c r="P90" s="1332">
        <v>0</v>
      </c>
      <c r="Q90" s="1332">
        <v>0</v>
      </c>
      <c r="R90" s="1332">
        <v>793</v>
      </c>
      <c r="S90" s="1332">
        <v>0</v>
      </c>
      <c r="T90" s="1332">
        <v>9</v>
      </c>
      <c r="U90" s="1332">
        <v>7</v>
      </c>
      <c r="V90" s="1332">
        <v>1</v>
      </c>
      <c r="W90" s="1332">
        <v>0</v>
      </c>
      <c r="X90" s="1332">
        <v>237</v>
      </c>
      <c r="Y90" s="1351"/>
      <c r="Z90" s="1351"/>
    </row>
    <row r="91" spans="2:26" s="1526" customFormat="1" ht="12" hidden="1" customHeight="1">
      <c r="B91" s="1362"/>
      <c r="C91" s="1362"/>
      <c r="D91" s="1362"/>
      <c r="E91" s="1362"/>
      <c r="F91" s="1387"/>
      <c r="G91" s="3604" t="s">
        <v>239</v>
      </c>
      <c r="H91" s="3604"/>
      <c r="I91" s="1418" t="s">
        <v>356</v>
      </c>
      <c r="J91" s="1332">
        <v>117</v>
      </c>
      <c r="K91" s="1332">
        <v>5</v>
      </c>
      <c r="L91" s="1332">
        <v>188</v>
      </c>
      <c r="M91" s="1332">
        <v>61</v>
      </c>
      <c r="N91" s="1332">
        <v>0</v>
      </c>
      <c r="O91" s="1332">
        <v>-749</v>
      </c>
      <c r="P91" s="1332">
        <v>0</v>
      </c>
      <c r="Q91" s="1332">
        <v>0</v>
      </c>
      <c r="R91" s="1332">
        <v>65</v>
      </c>
      <c r="S91" s="1332">
        <v>0</v>
      </c>
      <c r="T91" s="1332">
        <v>1</v>
      </c>
      <c r="U91" s="1332">
        <v>2</v>
      </c>
      <c r="V91" s="1332">
        <v>0</v>
      </c>
      <c r="W91" s="1332">
        <v>0</v>
      </c>
      <c r="X91" s="1332">
        <v>-310</v>
      </c>
      <c r="Y91" s="1351"/>
      <c r="Z91" s="1351"/>
    </row>
    <row r="92" spans="2:26" s="1526" customFormat="1" ht="12" hidden="1" customHeight="1">
      <c r="B92" s="1362"/>
      <c r="C92" s="1362"/>
      <c r="D92" s="1362"/>
      <c r="E92" s="1362"/>
      <c r="F92" s="1387"/>
      <c r="G92" s="3604" t="s">
        <v>326</v>
      </c>
      <c r="H92" s="3604"/>
      <c r="I92" s="1418" t="s">
        <v>504</v>
      </c>
      <c r="J92" s="1332">
        <v>40</v>
      </c>
      <c r="K92" s="1332">
        <v>-4</v>
      </c>
      <c r="L92" s="1332">
        <v>116</v>
      </c>
      <c r="M92" s="1332">
        <v>74</v>
      </c>
      <c r="N92" s="1332">
        <v>71</v>
      </c>
      <c r="O92" s="1332">
        <v>183</v>
      </c>
      <c r="P92" s="1332">
        <v>0</v>
      </c>
      <c r="Q92" s="1332">
        <v>0</v>
      </c>
      <c r="R92" s="1332">
        <v>-1</v>
      </c>
      <c r="S92" s="1332">
        <v>0</v>
      </c>
      <c r="T92" s="1332">
        <v>-5</v>
      </c>
      <c r="U92" s="1332">
        <v>-6</v>
      </c>
      <c r="V92" s="1332">
        <v>-1</v>
      </c>
      <c r="W92" s="1332">
        <v>0</v>
      </c>
      <c r="X92" s="1332">
        <v>467</v>
      </c>
      <c r="Y92" s="1351"/>
      <c r="Z92" s="1351"/>
    </row>
    <row r="93" spans="2:26" s="1526" customFormat="1" ht="12" hidden="1" customHeight="1">
      <c r="B93" s="1362"/>
      <c r="C93" s="3609" t="s">
        <v>1708</v>
      </c>
      <c r="D93" s="3608"/>
      <c r="E93" s="3608"/>
      <c r="F93" s="3608"/>
      <c r="G93" s="3608"/>
      <c r="H93" s="3608"/>
      <c r="I93" s="1418" t="s">
        <v>502</v>
      </c>
      <c r="J93" s="1332">
        <v>207</v>
      </c>
      <c r="K93" s="1332">
        <v>13</v>
      </c>
      <c r="L93" s="1332">
        <v>-114</v>
      </c>
      <c r="M93" s="1332">
        <v>61</v>
      </c>
      <c r="N93" s="1332">
        <v>106</v>
      </c>
      <c r="O93" s="1332">
        <v>-744</v>
      </c>
      <c r="P93" s="1332">
        <v>0</v>
      </c>
      <c r="Q93" s="1332">
        <v>0</v>
      </c>
      <c r="R93" s="1332">
        <v>857</v>
      </c>
      <c r="S93" s="1332">
        <v>0</v>
      </c>
      <c r="T93" s="1332">
        <v>5</v>
      </c>
      <c r="U93" s="1332">
        <v>3</v>
      </c>
      <c r="V93" s="1332">
        <v>0</v>
      </c>
      <c r="W93" s="1332">
        <v>0</v>
      </c>
      <c r="X93" s="1332">
        <v>394</v>
      </c>
      <c r="Y93" s="1351"/>
      <c r="Z93" s="1351"/>
    </row>
    <row r="94" spans="2:26" s="1526" customFormat="1" ht="12" hidden="1" customHeight="1">
      <c r="B94" s="1362"/>
      <c r="C94" s="3609" t="s">
        <v>1709</v>
      </c>
      <c r="D94" s="3608"/>
      <c r="E94" s="3608"/>
      <c r="F94" s="3608"/>
      <c r="G94" s="3604" t="s">
        <v>325</v>
      </c>
      <c r="H94" s="3604"/>
      <c r="I94" s="1418" t="s">
        <v>359</v>
      </c>
      <c r="J94" s="1332">
        <v>303</v>
      </c>
      <c r="K94" s="1332">
        <v>68</v>
      </c>
      <c r="L94" s="1332">
        <v>687</v>
      </c>
      <c r="M94" s="1332">
        <v>198</v>
      </c>
      <c r="N94" s="1332"/>
      <c r="O94" s="1332">
        <v>614</v>
      </c>
      <c r="P94" s="1332">
        <v>0</v>
      </c>
      <c r="Q94" s="1332">
        <v>0</v>
      </c>
      <c r="R94" s="1332">
        <v>357</v>
      </c>
      <c r="S94" s="1332"/>
      <c r="T94" s="1332">
        <v>-5</v>
      </c>
      <c r="U94" s="1332">
        <v>14</v>
      </c>
      <c r="V94" s="1332">
        <v>1</v>
      </c>
      <c r="W94" s="1332">
        <v>0</v>
      </c>
      <c r="X94" s="1332">
        <v>2237</v>
      </c>
      <c r="Y94" s="1351"/>
      <c r="Z94" s="1351"/>
    </row>
    <row r="95" spans="2:26" s="1526" customFormat="1" ht="12" hidden="1" customHeight="1">
      <c r="B95" s="1362"/>
      <c r="C95" s="1362"/>
      <c r="D95" s="1362"/>
      <c r="E95" s="1362"/>
      <c r="F95" s="1387"/>
      <c r="G95" s="3604" t="s">
        <v>239</v>
      </c>
      <c r="H95" s="3604"/>
      <c r="I95" s="1418" t="s">
        <v>827</v>
      </c>
      <c r="J95" s="1332">
        <v>34</v>
      </c>
      <c r="K95" s="1332">
        <v>7</v>
      </c>
      <c r="L95" s="1332">
        <v>81</v>
      </c>
      <c r="M95" s="1332">
        <v>42</v>
      </c>
      <c r="N95" s="1332"/>
      <c r="O95" s="1332">
        <v>-113</v>
      </c>
      <c r="P95" s="1332">
        <v>0</v>
      </c>
      <c r="Q95" s="1332">
        <v>0</v>
      </c>
      <c r="R95" s="1332">
        <v>31</v>
      </c>
      <c r="S95" s="1332"/>
      <c r="T95" s="1332">
        <v>1</v>
      </c>
      <c r="U95" s="1332">
        <v>0</v>
      </c>
      <c r="V95" s="1332">
        <v>0</v>
      </c>
      <c r="W95" s="1332">
        <v>0</v>
      </c>
      <c r="X95" s="1332">
        <v>83</v>
      </c>
      <c r="Y95" s="1351"/>
      <c r="Z95" s="1351"/>
    </row>
    <row r="96" spans="2:26" s="1526" customFormat="1" ht="12" hidden="1" customHeight="1">
      <c r="B96" s="1362"/>
      <c r="C96" s="1362"/>
      <c r="D96" s="1362"/>
      <c r="E96" s="1362"/>
      <c r="F96" s="1387"/>
      <c r="G96" s="3604" t="s">
        <v>326</v>
      </c>
      <c r="H96" s="3604"/>
      <c r="I96" s="1418" t="s">
        <v>328</v>
      </c>
      <c r="J96" s="1332">
        <v>221</v>
      </c>
      <c r="K96" s="1332">
        <v>77</v>
      </c>
      <c r="L96" s="1332">
        <v>559</v>
      </c>
      <c r="M96" s="1332">
        <v>186</v>
      </c>
      <c r="N96" s="1332"/>
      <c r="O96" s="1332">
        <v>65</v>
      </c>
      <c r="P96" s="1332">
        <v>0</v>
      </c>
      <c r="Q96" s="1332">
        <v>0</v>
      </c>
      <c r="R96" s="1332">
        <v>111</v>
      </c>
      <c r="S96" s="1332"/>
      <c r="T96" s="1332">
        <v>3</v>
      </c>
      <c r="U96" s="1332">
        <v>13</v>
      </c>
      <c r="V96" s="1332">
        <v>-1</v>
      </c>
      <c r="W96" s="1332">
        <v>0</v>
      </c>
      <c r="X96" s="1332">
        <v>1234</v>
      </c>
      <c r="Y96" s="1351"/>
      <c r="Z96" s="1351"/>
    </row>
    <row r="97" spans="2:26" s="1526" customFormat="1" ht="12" hidden="1" customHeight="1">
      <c r="B97" s="1362"/>
      <c r="C97" s="3609" t="s">
        <v>1641</v>
      </c>
      <c r="D97" s="3608"/>
      <c r="E97" s="3608"/>
      <c r="F97" s="3608"/>
      <c r="G97" s="3608"/>
      <c r="H97" s="3608"/>
      <c r="I97" s="1418" t="s">
        <v>829</v>
      </c>
      <c r="J97" s="1332">
        <v>558</v>
      </c>
      <c r="K97" s="1332">
        <v>152</v>
      </c>
      <c r="L97" s="1332">
        <v>1327</v>
      </c>
      <c r="M97" s="1332">
        <v>426</v>
      </c>
      <c r="N97" s="1332"/>
      <c r="O97" s="1332">
        <v>566</v>
      </c>
      <c r="P97" s="1332">
        <v>0</v>
      </c>
      <c r="Q97" s="1332">
        <v>0</v>
      </c>
      <c r="R97" s="1332">
        <v>499</v>
      </c>
      <c r="S97" s="1332"/>
      <c r="T97" s="1332">
        <v>-1</v>
      </c>
      <c r="U97" s="1332">
        <v>27</v>
      </c>
      <c r="V97" s="1332">
        <v>0</v>
      </c>
      <c r="W97" s="1332">
        <v>0</v>
      </c>
      <c r="X97" s="1332">
        <v>3554</v>
      </c>
      <c r="Y97" s="1351"/>
      <c r="Z97" s="1351"/>
    </row>
    <row r="98" spans="2:26" s="1526" customFormat="1" ht="12" hidden="1" customHeight="1">
      <c r="B98" s="3622" t="s">
        <v>344</v>
      </c>
      <c r="C98" s="3622"/>
      <c r="D98" s="3622"/>
      <c r="E98" s="3622"/>
      <c r="F98" s="3622"/>
      <c r="G98" s="3622"/>
      <c r="H98" s="3622"/>
      <c r="I98" s="1418" t="s">
        <v>195</v>
      </c>
      <c r="J98" s="1332">
        <v>3262</v>
      </c>
      <c r="K98" s="1332">
        <v>3874</v>
      </c>
      <c r="L98" s="1332">
        <v>26425</v>
      </c>
      <c r="M98" s="1332">
        <v>7262</v>
      </c>
      <c r="N98" s="1332">
        <v>12638</v>
      </c>
      <c r="O98" s="1332">
        <v>38558</v>
      </c>
      <c r="P98" s="1332">
        <v>0</v>
      </c>
      <c r="Q98" s="1332">
        <v>0</v>
      </c>
      <c r="R98" s="1332">
        <v>80283</v>
      </c>
      <c r="S98" s="1332">
        <v>0</v>
      </c>
      <c r="T98" s="1332">
        <v>1781</v>
      </c>
      <c r="U98" s="1332">
        <v>1060</v>
      </c>
      <c r="V98" s="1332">
        <v>188</v>
      </c>
      <c r="W98" s="1332">
        <v>0</v>
      </c>
      <c r="X98" s="1332">
        <v>175331</v>
      </c>
      <c r="Y98" s="1351"/>
      <c r="Z98" s="1351"/>
    </row>
    <row r="99" spans="2:26" s="1526" customFormat="1" ht="12" hidden="1" customHeight="1">
      <c r="B99" s="3622" t="s">
        <v>304</v>
      </c>
      <c r="C99" s="3622"/>
      <c r="D99" s="3622"/>
      <c r="E99" s="3622"/>
      <c r="F99" s="3622"/>
      <c r="G99" s="3622"/>
      <c r="H99" s="3622"/>
      <c r="I99" s="1418" t="s">
        <v>196</v>
      </c>
      <c r="J99" s="1332">
        <v>912</v>
      </c>
      <c r="K99" s="1332">
        <v>366</v>
      </c>
      <c r="L99" s="1332">
        <v>3726</v>
      </c>
      <c r="M99" s="1332">
        <v>1018</v>
      </c>
      <c r="N99" s="1332">
        <v>-6</v>
      </c>
      <c r="O99" s="1332">
        <v>32851</v>
      </c>
      <c r="P99" s="1332">
        <v>0</v>
      </c>
      <c r="Q99" s="1332">
        <v>0</v>
      </c>
      <c r="R99" s="1332">
        <v>21006</v>
      </c>
      <c r="S99" s="1332">
        <v>0</v>
      </c>
      <c r="T99" s="1332">
        <v>6</v>
      </c>
      <c r="U99" s="1332">
        <v>-17</v>
      </c>
      <c r="V99" s="1332">
        <v>-29</v>
      </c>
      <c r="W99" s="1332">
        <v>0</v>
      </c>
      <c r="X99" s="1332">
        <v>59833</v>
      </c>
      <c r="Y99" s="1351"/>
      <c r="Z99" s="1351"/>
    </row>
    <row r="100" spans="2:26" s="1526" customFormat="1" ht="12" hidden="1" customHeight="1">
      <c r="B100" s="3622" t="s">
        <v>304</v>
      </c>
      <c r="C100" s="3622"/>
      <c r="D100" s="3622"/>
      <c r="E100" s="3622"/>
      <c r="F100" s="3622"/>
      <c r="G100" s="3622"/>
      <c r="H100" s="3622"/>
      <c r="I100" s="1418" t="s">
        <v>197</v>
      </c>
      <c r="J100" s="1332">
        <v>3903</v>
      </c>
      <c r="K100" s="1332">
        <v>2472</v>
      </c>
      <c r="L100" s="1332">
        <v>17175</v>
      </c>
      <c r="M100" s="1332">
        <v>7973</v>
      </c>
      <c r="N100" s="1332">
        <v>26417</v>
      </c>
      <c r="O100" s="1332">
        <v>58740</v>
      </c>
      <c r="P100" s="1332">
        <v>0</v>
      </c>
      <c r="Q100" s="1332">
        <v>0</v>
      </c>
      <c r="R100" s="1332">
        <v>44881</v>
      </c>
      <c r="S100" s="1332">
        <v>0</v>
      </c>
      <c r="T100" s="1332">
        <v>1329</v>
      </c>
      <c r="U100" s="1332">
        <v>901</v>
      </c>
      <c r="V100" s="1332">
        <v>208</v>
      </c>
      <c r="W100" s="1332">
        <v>0</v>
      </c>
      <c r="X100" s="1332">
        <v>163999</v>
      </c>
      <c r="Y100" s="1351"/>
      <c r="Z100" s="1351"/>
    </row>
    <row r="101" spans="2:26" s="1526" customFormat="1" ht="12" hidden="1" customHeight="1">
      <c r="B101" s="3688" t="s">
        <v>1758</v>
      </c>
      <c r="C101" s="3688"/>
      <c r="D101" s="3688"/>
      <c r="E101" s="3688"/>
      <c r="F101" s="3688"/>
      <c r="G101" s="3688"/>
      <c r="H101" s="3688"/>
      <c r="I101" s="1418" t="s">
        <v>363</v>
      </c>
      <c r="J101" s="1332">
        <v>8077</v>
      </c>
      <c r="K101" s="1332">
        <v>6712</v>
      </c>
      <c r="L101" s="1332">
        <v>47326</v>
      </c>
      <c r="M101" s="1332">
        <v>16253</v>
      </c>
      <c r="N101" s="1332">
        <v>39049</v>
      </c>
      <c r="O101" s="1332">
        <v>130149</v>
      </c>
      <c r="P101" s="1332">
        <v>0</v>
      </c>
      <c r="Q101" s="1332">
        <v>0</v>
      </c>
      <c r="R101" s="1332">
        <v>146170</v>
      </c>
      <c r="S101" s="1332">
        <v>0</v>
      </c>
      <c r="T101" s="1332">
        <v>3116</v>
      </c>
      <c r="U101" s="1332">
        <v>1944</v>
      </c>
      <c r="V101" s="1332">
        <v>367</v>
      </c>
      <c r="W101" s="1332">
        <v>0</v>
      </c>
      <c r="X101" s="1332">
        <v>399163</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1762</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15684</v>
      </c>
      <c r="K129" s="1332">
        <v>12076</v>
      </c>
      <c r="L129" s="1332">
        <v>81557</v>
      </c>
      <c r="M129" s="1332">
        <v>26266</v>
      </c>
      <c r="N129" s="1332">
        <v>62094</v>
      </c>
      <c r="O129" s="1332">
        <v>177888</v>
      </c>
      <c r="P129" s="1332">
        <v>1877</v>
      </c>
      <c r="Q129" s="1332">
        <v>3668</v>
      </c>
      <c r="R129" s="1332">
        <v>179205</v>
      </c>
      <c r="S129" s="1332">
        <v>16769</v>
      </c>
      <c r="T129" s="1332">
        <v>4393</v>
      </c>
      <c r="U129" s="1332">
        <v>2114</v>
      </c>
      <c r="V129" s="1332">
        <v>446</v>
      </c>
      <c r="W129" s="1332">
        <v>0</v>
      </c>
      <c r="X129" s="1332">
        <v>584037</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3921</v>
      </c>
      <c r="K131" s="1332">
        <v>3019</v>
      </c>
      <c r="L131" s="1332">
        <v>20389</v>
      </c>
      <c r="M131" s="1332">
        <v>16898</v>
      </c>
      <c r="N131" s="1332">
        <v>15606</v>
      </c>
      <c r="O131" s="1332">
        <v>46123</v>
      </c>
      <c r="P131" s="1332">
        <v>469</v>
      </c>
      <c r="Q131" s="1332">
        <v>917</v>
      </c>
      <c r="R131" s="1332">
        <v>44226</v>
      </c>
      <c r="S131" s="1332">
        <v>4192</v>
      </c>
      <c r="T131" s="1332">
        <v>1098</v>
      </c>
      <c r="U131" s="1332">
        <v>529</v>
      </c>
      <c r="V131" s="1332">
        <v>112</v>
      </c>
      <c r="W131" s="1332">
        <v>0</v>
      </c>
      <c r="X131" s="1332">
        <v>157499</v>
      </c>
      <c r="Y131" s="1351"/>
      <c r="Z131" s="1351"/>
    </row>
    <row r="132" spans="2:26" s="1526" customFormat="1" ht="12" hidden="1" customHeight="1">
      <c r="B132" s="3688"/>
      <c r="C132" s="3688"/>
      <c r="D132" s="3688"/>
      <c r="E132" s="3688"/>
      <c r="F132" s="3688"/>
      <c r="G132" s="3688"/>
      <c r="H132" s="3688"/>
      <c r="I132" s="1418" t="s">
        <v>190</v>
      </c>
      <c r="J132" s="1332">
        <v>11763</v>
      </c>
      <c r="K132" s="1332">
        <v>9057</v>
      </c>
      <c r="L132" s="1332">
        <v>61168</v>
      </c>
      <c r="M132" s="1332">
        <v>9368</v>
      </c>
      <c r="N132" s="1332">
        <v>46488</v>
      </c>
      <c r="O132" s="1332">
        <v>131765</v>
      </c>
      <c r="P132" s="1332">
        <v>1408</v>
      </c>
      <c r="Q132" s="1332">
        <v>2751</v>
      </c>
      <c r="R132" s="1332">
        <v>134979</v>
      </c>
      <c r="S132" s="1332">
        <v>12577</v>
      </c>
      <c r="T132" s="1332">
        <v>3295</v>
      </c>
      <c r="U132" s="1332">
        <v>1585</v>
      </c>
      <c r="V132" s="1332">
        <v>334</v>
      </c>
      <c r="W132" s="1332">
        <v>0</v>
      </c>
      <c r="X132" s="1332">
        <v>426538</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7061</v>
      </c>
      <c r="K141" s="1332">
        <v>1109</v>
      </c>
      <c r="L141" s="1332">
        <v>18290</v>
      </c>
      <c r="M141" s="1332">
        <v>6427</v>
      </c>
      <c r="N141" s="1332">
        <v>27075</v>
      </c>
      <c r="O141" s="1332">
        <v>68606</v>
      </c>
      <c r="P141" s="1332">
        <v>3757</v>
      </c>
      <c r="Q141" s="1332">
        <v>4749</v>
      </c>
      <c r="R141" s="1332">
        <v>66950</v>
      </c>
      <c r="S141" s="1332">
        <v>29801</v>
      </c>
      <c r="T141" s="1332">
        <v>1408</v>
      </c>
      <c r="U141" s="1332">
        <v>1230</v>
      </c>
      <c r="V141" s="1332">
        <v>337</v>
      </c>
      <c r="W141" s="1332">
        <v>0</v>
      </c>
      <c r="X141" s="1332">
        <v>236800</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7061</v>
      </c>
      <c r="K144" s="1332">
        <v>1109</v>
      </c>
      <c r="L144" s="1332">
        <v>18290</v>
      </c>
      <c r="M144" s="1332">
        <v>6427</v>
      </c>
      <c r="N144" s="1332"/>
      <c r="O144" s="1332">
        <v>68606</v>
      </c>
      <c r="P144" s="1332">
        <v>3757</v>
      </c>
      <c r="Q144" s="1332">
        <v>4749</v>
      </c>
      <c r="R144" s="1332">
        <v>66950</v>
      </c>
      <c r="S144" s="1332">
        <v>29801</v>
      </c>
      <c r="T144" s="1332">
        <v>1408</v>
      </c>
      <c r="U144" s="1332">
        <v>1230</v>
      </c>
      <c r="V144" s="1332">
        <v>337</v>
      </c>
      <c r="W144" s="1332">
        <v>0</v>
      </c>
      <c r="X144" s="1332">
        <v>236800</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7061</v>
      </c>
      <c r="K146" s="1332">
        <v>1109</v>
      </c>
      <c r="L146" s="1332">
        <v>18290</v>
      </c>
      <c r="M146" s="1332">
        <v>6427</v>
      </c>
      <c r="N146" s="1332">
        <v>27075</v>
      </c>
      <c r="O146" s="1332">
        <v>68606</v>
      </c>
      <c r="P146" s="1332">
        <v>3757</v>
      </c>
      <c r="Q146" s="1332">
        <v>4749</v>
      </c>
      <c r="R146" s="1332">
        <v>66950</v>
      </c>
      <c r="S146" s="1332">
        <v>29801</v>
      </c>
      <c r="T146" s="1332">
        <v>1408</v>
      </c>
      <c r="U146" s="1332">
        <v>1230</v>
      </c>
      <c r="V146" s="1332">
        <v>337</v>
      </c>
      <c r="W146" s="1332">
        <v>0</v>
      </c>
      <c r="X146" s="1332">
        <v>236800</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7554</v>
      </c>
      <c r="K149" s="1332">
        <v>3971</v>
      </c>
      <c r="L149" s="1332">
        <v>31003</v>
      </c>
      <c r="M149" s="1332">
        <v>11985</v>
      </c>
      <c r="N149" s="1332">
        <v>20864</v>
      </c>
      <c r="O149" s="1332">
        <v>85214</v>
      </c>
      <c r="P149" s="1332">
        <v>0</v>
      </c>
      <c r="Q149" s="1332">
        <v>0</v>
      </c>
      <c r="R149" s="1332">
        <v>111219</v>
      </c>
      <c r="S149" s="1332">
        <v>0</v>
      </c>
      <c r="T149" s="1332">
        <v>2009</v>
      </c>
      <c r="U149" s="1332">
        <v>1327</v>
      </c>
      <c r="V149" s="1332">
        <v>430</v>
      </c>
      <c r="W149" s="1332">
        <v>0</v>
      </c>
      <c r="X149" s="1332">
        <v>275576</v>
      </c>
      <c r="Y149" s="1351"/>
      <c r="Z149" s="1351"/>
    </row>
    <row r="150" spans="2:26" s="1526" customFormat="1" ht="12" hidden="1" customHeight="1">
      <c r="B150" s="1362"/>
      <c r="C150" s="1362"/>
      <c r="D150" s="1362"/>
      <c r="E150" s="1362"/>
      <c r="F150" s="1362"/>
      <c r="G150" s="3604" t="s">
        <v>239</v>
      </c>
      <c r="H150" s="3604"/>
      <c r="I150" s="1418" t="s">
        <v>361</v>
      </c>
      <c r="J150" s="1332">
        <v>738</v>
      </c>
      <c r="K150" s="1332">
        <v>409</v>
      </c>
      <c r="L150" s="1332">
        <v>4386</v>
      </c>
      <c r="M150" s="1332">
        <v>1901</v>
      </c>
      <c r="N150" s="1332">
        <v>0</v>
      </c>
      <c r="O150" s="1332">
        <v>46510</v>
      </c>
      <c r="P150" s="1332">
        <v>0</v>
      </c>
      <c r="Q150" s="1332">
        <v>0</v>
      </c>
      <c r="R150" s="1332">
        <v>16378</v>
      </c>
      <c r="S150" s="1332">
        <v>0</v>
      </c>
      <c r="T150" s="1332">
        <v>196</v>
      </c>
      <c r="U150" s="1332">
        <v>129</v>
      </c>
      <c r="V150" s="1332">
        <v>47</v>
      </c>
      <c r="W150" s="1332">
        <v>0</v>
      </c>
      <c r="X150" s="1332">
        <v>70694</v>
      </c>
      <c r="Y150" s="1351"/>
      <c r="Z150" s="1351"/>
    </row>
    <row r="151" spans="2:26" s="1526" customFormat="1" ht="12" hidden="1" customHeight="1">
      <c r="B151" s="1362"/>
      <c r="C151" s="1362"/>
      <c r="D151" s="1362"/>
      <c r="E151" s="1362"/>
      <c r="F151" s="1362"/>
      <c r="G151" s="3604" t="s">
        <v>326</v>
      </c>
      <c r="H151" s="3604"/>
      <c r="I151" s="1418" t="s">
        <v>746</v>
      </c>
      <c r="J151" s="1332">
        <v>3883</v>
      </c>
      <c r="K151" s="1332">
        <v>3439</v>
      </c>
      <c r="L151" s="1332">
        <v>15798</v>
      </c>
      <c r="M151" s="1332">
        <v>7225</v>
      </c>
      <c r="N151" s="1332">
        <v>17759</v>
      </c>
      <c r="O151" s="1332">
        <v>46744</v>
      </c>
      <c r="P151" s="1332">
        <v>0</v>
      </c>
      <c r="Q151" s="1332">
        <v>0</v>
      </c>
      <c r="R151" s="1332">
        <v>51680</v>
      </c>
      <c r="S151" s="1332">
        <v>0</v>
      </c>
      <c r="T151" s="1332">
        <v>1927</v>
      </c>
      <c r="U151" s="1332">
        <v>1819</v>
      </c>
      <c r="V151" s="1332">
        <v>485</v>
      </c>
      <c r="W151" s="1332">
        <v>0</v>
      </c>
      <c r="X151" s="1332">
        <v>150759</v>
      </c>
      <c r="Y151" s="1351"/>
      <c r="Z151" s="1351"/>
    </row>
    <row r="152" spans="2:26" s="1526" customFormat="1" ht="12" hidden="1" customHeight="1">
      <c r="B152" s="1362"/>
      <c r="C152" s="3609" t="s">
        <v>1706</v>
      </c>
      <c r="D152" s="3609"/>
      <c r="E152" s="3609"/>
      <c r="F152" s="3609"/>
      <c r="G152" s="3609"/>
      <c r="H152" s="3609"/>
      <c r="I152" s="1418" t="s">
        <v>362</v>
      </c>
      <c r="J152" s="1332">
        <v>12175</v>
      </c>
      <c r="K152" s="1332">
        <v>7819</v>
      </c>
      <c r="L152" s="1332">
        <v>51187</v>
      </c>
      <c r="M152" s="1332">
        <v>21111</v>
      </c>
      <c r="N152" s="1332">
        <v>38623</v>
      </c>
      <c r="O152" s="1332">
        <v>178468</v>
      </c>
      <c r="P152" s="1332">
        <v>0</v>
      </c>
      <c r="Q152" s="1332">
        <v>0</v>
      </c>
      <c r="R152" s="1332">
        <v>179277</v>
      </c>
      <c r="S152" s="1332">
        <v>0</v>
      </c>
      <c r="T152" s="1332">
        <v>4132</v>
      </c>
      <c r="U152" s="1332">
        <v>3275</v>
      </c>
      <c r="V152" s="1332">
        <v>962</v>
      </c>
      <c r="W152" s="1332">
        <v>0</v>
      </c>
      <c r="X152" s="1332">
        <v>497029</v>
      </c>
      <c r="Y152" s="1351"/>
      <c r="Z152" s="1351"/>
    </row>
    <row r="153" spans="2:26" s="1526" customFormat="1" ht="12" hidden="1" customHeight="1">
      <c r="B153" s="1362"/>
      <c r="C153" s="3609" t="s">
        <v>1707</v>
      </c>
      <c r="D153" s="3608"/>
      <c r="E153" s="3608"/>
      <c r="F153" s="3608"/>
      <c r="G153" s="3604" t="s">
        <v>325</v>
      </c>
      <c r="H153" s="3604"/>
      <c r="I153" s="1418" t="s">
        <v>503</v>
      </c>
      <c r="J153" s="1332">
        <v>147</v>
      </c>
      <c r="K153" s="1332">
        <v>70</v>
      </c>
      <c r="L153" s="1332">
        <v>546</v>
      </c>
      <c r="M153" s="1332">
        <v>352</v>
      </c>
      <c r="N153" s="1332">
        <v>117</v>
      </c>
      <c r="O153" s="1332">
        <v>719</v>
      </c>
      <c r="P153" s="1332">
        <v>0</v>
      </c>
      <c r="Q153" s="1332">
        <v>0</v>
      </c>
      <c r="R153" s="1332">
        <v>345</v>
      </c>
      <c r="S153" s="1332">
        <v>0</v>
      </c>
      <c r="T153" s="1332">
        <v>11</v>
      </c>
      <c r="U153" s="1332">
        <v>8</v>
      </c>
      <c r="V153" s="1332">
        <v>1</v>
      </c>
      <c r="W153" s="1332">
        <v>0</v>
      </c>
      <c r="X153" s="1332">
        <v>2316</v>
      </c>
      <c r="Y153" s="1351"/>
      <c r="Z153" s="1351"/>
    </row>
    <row r="154" spans="2:26" s="1526" customFormat="1" ht="12" hidden="1" customHeight="1">
      <c r="B154" s="1362"/>
      <c r="C154" s="1362"/>
      <c r="D154" s="1362"/>
      <c r="E154" s="1362"/>
      <c r="F154" s="1387"/>
      <c r="G154" s="3604" t="s">
        <v>239</v>
      </c>
      <c r="H154" s="3604"/>
      <c r="I154" s="1418" t="s">
        <v>356</v>
      </c>
      <c r="J154" s="1332">
        <v>71</v>
      </c>
      <c r="K154" s="1332">
        <v>32</v>
      </c>
      <c r="L154" s="1332">
        <v>407</v>
      </c>
      <c r="M154" s="1332">
        <v>259</v>
      </c>
      <c r="N154" s="1332">
        <v>0</v>
      </c>
      <c r="O154" s="1332">
        <v>2796</v>
      </c>
      <c r="P154" s="1332">
        <v>0</v>
      </c>
      <c r="Q154" s="1332">
        <v>0</v>
      </c>
      <c r="R154" s="1332">
        <v>155</v>
      </c>
      <c r="S154" s="1332">
        <v>0</v>
      </c>
      <c r="T154" s="1332">
        <v>5</v>
      </c>
      <c r="U154" s="1332">
        <v>4</v>
      </c>
      <c r="V154" s="1332">
        <v>1</v>
      </c>
      <c r="W154" s="1332">
        <v>0</v>
      </c>
      <c r="X154" s="1332">
        <v>3730</v>
      </c>
      <c r="Y154" s="1351"/>
      <c r="Z154" s="1351"/>
    </row>
    <row r="155" spans="2:26" s="1526" customFormat="1" ht="12" hidden="1" customHeight="1">
      <c r="B155" s="1362"/>
      <c r="C155" s="1362"/>
      <c r="D155" s="1362"/>
      <c r="E155" s="1362"/>
      <c r="F155" s="1387"/>
      <c r="G155" s="3604" t="s">
        <v>326</v>
      </c>
      <c r="H155" s="3604"/>
      <c r="I155" s="1418" t="s">
        <v>504</v>
      </c>
      <c r="J155" s="1332">
        <v>117</v>
      </c>
      <c r="K155" s="1332">
        <v>54</v>
      </c>
      <c r="L155" s="1332">
        <v>521</v>
      </c>
      <c r="M155" s="1332">
        <v>258</v>
      </c>
      <c r="N155" s="1332">
        <v>199</v>
      </c>
      <c r="O155" s="1332">
        <v>221</v>
      </c>
      <c r="P155" s="1332">
        <v>0</v>
      </c>
      <c r="Q155" s="1332">
        <v>0</v>
      </c>
      <c r="R155" s="1332">
        <v>656</v>
      </c>
      <c r="S155" s="1332">
        <v>0</v>
      </c>
      <c r="T155" s="1332">
        <v>17</v>
      </c>
      <c r="U155" s="1332">
        <v>18</v>
      </c>
      <c r="V155" s="1332">
        <v>2</v>
      </c>
      <c r="W155" s="1332">
        <v>0</v>
      </c>
      <c r="X155" s="1332">
        <v>2063</v>
      </c>
      <c r="Y155" s="1351"/>
      <c r="Z155" s="1351"/>
    </row>
    <row r="156" spans="2:26" s="1526" customFormat="1" ht="12" hidden="1" customHeight="1">
      <c r="B156" s="1362"/>
      <c r="C156" s="3609" t="s">
        <v>1708</v>
      </c>
      <c r="D156" s="3608"/>
      <c r="E156" s="3608"/>
      <c r="F156" s="3608"/>
      <c r="G156" s="3608"/>
      <c r="H156" s="3608"/>
      <c r="I156" s="1418" t="s">
        <v>502</v>
      </c>
      <c r="J156" s="1332">
        <v>335</v>
      </c>
      <c r="K156" s="1332">
        <v>156</v>
      </c>
      <c r="L156" s="1332">
        <v>1474</v>
      </c>
      <c r="M156" s="1332">
        <v>869</v>
      </c>
      <c r="N156" s="1332">
        <v>316</v>
      </c>
      <c r="O156" s="1332">
        <v>3736</v>
      </c>
      <c r="P156" s="1332">
        <v>0</v>
      </c>
      <c r="Q156" s="1332">
        <v>0</v>
      </c>
      <c r="R156" s="1332">
        <v>1156</v>
      </c>
      <c r="S156" s="1332">
        <v>0</v>
      </c>
      <c r="T156" s="1332">
        <v>33</v>
      </c>
      <c r="U156" s="1332">
        <v>30</v>
      </c>
      <c r="V156" s="1332">
        <v>4</v>
      </c>
      <c r="W156" s="1332">
        <v>0</v>
      </c>
      <c r="X156" s="1332">
        <v>8109</v>
      </c>
      <c r="Y156" s="1351"/>
      <c r="Z156" s="1351"/>
    </row>
    <row r="157" spans="2:26" s="1526" customFormat="1" ht="12" hidden="1" customHeight="1">
      <c r="B157" s="1362"/>
      <c r="C157" s="3609" t="s">
        <v>1709</v>
      </c>
      <c r="D157" s="3608"/>
      <c r="E157" s="3608"/>
      <c r="F157" s="3608"/>
      <c r="G157" s="3604" t="s">
        <v>325</v>
      </c>
      <c r="H157" s="3604"/>
      <c r="I157" s="1418" t="s">
        <v>359</v>
      </c>
      <c r="J157" s="1332">
        <v>522</v>
      </c>
      <c r="K157" s="1332">
        <v>181</v>
      </c>
      <c r="L157" s="1332">
        <v>1131</v>
      </c>
      <c r="M157" s="1332">
        <v>360</v>
      </c>
      <c r="N157" s="1332"/>
      <c r="O157" s="1332">
        <v>456</v>
      </c>
      <c r="P157" s="1332">
        <v>0</v>
      </c>
      <c r="Q157" s="1332">
        <v>0</v>
      </c>
      <c r="R157" s="1332">
        <v>360</v>
      </c>
      <c r="S157" s="1332"/>
      <c r="T157" s="1332">
        <v>8</v>
      </c>
      <c r="U157" s="1332">
        <v>25</v>
      </c>
      <c r="V157" s="1332">
        <v>5</v>
      </c>
      <c r="W157" s="1332">
        <v>0</v>
      </c>
      <c r="X157" s="1332">
        <v>3048</v>
      </c>
      <c r="Y157" s="1351"/>
      <c r="Z157" s="1351"/>
    </row>
    <row r="158" spans="2:26" s="1526" customFormat="1" ht="12" hidden="1" customHeight="1">
      <c r="B158" s="1362"/>
      <c r="C158" s="1362"/>
      <c r="D158" s="1362"/>
      <c r="E158" s="1362"/>
      <c r="F158" s="1387"/>
      <c r="G158" s="3604" t="s">
        <v>239</v>
      </c>
      <c r="H158" s="3604"/>
      <c r="I158" s="1418" t="s">
        <v>827</v>
      </c>
      <c r="J158" s="1332">
        <v>60</v>
      </c>
      <c r="K158" s="1332">
        <v>25</v>
      </c>
      <c r="L158" s="1332">
        <v>197</v>
      </c>
      <c r="M158" s="1332">
        <v>70</v>
      </c>
      <c r="N158" s="1332"/>
      <c r="O158" s="1332">
        <v>223</v>
      </c>
      <c r="P158" s="1332">
        <v>0</v>
      </c>
      <c r="Q158" s="1332">
        <v>0</v>
      </c>
      <c r="R158" s="1332">
        <v>13</v>
      </c>
      <c r="S158" s="1332"/>
      <c r="T158" s="1332">
        <v>0</v>
      </c>
      <c r="U158" s="1332">
        <v>1</v>
      </c>
      <c r="V158" s="1332">
        <v>0</v>
      </c>
      <c r="W158" s="1332">
        <v>0</v>
      </c>
      <c r="X158" s="1332">
        <v>589</v>
      </c>
      <c r="Y158" s="1351"/>
      <c r="Z158" s="1351"/>
    </row>
    <row r="159" spans="2:26" s="1526" customFormat="1" ht="12" hidden="1" customHeight="1">
      <c r="B159" s="1362"/>
      <c r="C159" s="1362"/>
      <c r="D159" s="1362"/>
      <c r="E159" s="1362"/>
      <c r="F159" s="1387"/>
      <c r="G159" s="3604" t="s">
        <v>326</v>
      </c>
      <c r="H159" s="3604"/>
      <c r="I159" s="1418" t="s">
        <v>328</v>
      </c>
      <c r="J159" s="1332">
        <v>177</v>
      </c>
      <c r="K159" s="1332">
        <v>75</v>
      </c>
      <c r="L159" s="1332">
        <v>434</v>
      </c>
      <c r="M159" s="1332">
        <v>162</v>
      </c>
      <c r="N159" s="1332"/>
      <c r="O159" s="1332">
        <v>185</v>
      </c>
      <c r="P159" s="1332">
        <v>0</v>
      </c>
      <c r="Q159" s="1332">
        <v>0</v>
      </c>
      <c r="R159" s="1332">
        <v>126</v>
      </c>
      <c r="S159" s="1332"/>
      <c r="T159" s="1332">
        <v>6</v>
      </c>
      <c r="U159" s="1332">
        <v>29</v>
      </c>
      <c r="V159" s="1332">
        <v>4</v>
      </c>
      <c r="W159" s="1332">
        <v>0</v>
      </c>
      <c r="X159" s="1332">
        <v>1198</v>
      </c>
      <c r="Y159" s="1351"/>
      <c r="Z159" s="1351"/>
    </row>
    <row r="160" spans="2:26" s="1526" customFormat="1" ht="12" hidden="1" customHeight="1">
      <c r="B160" s="1362"/>
      <c r="C160" s="3609" t="s">
        <v>1641</v>
      </c>
      <c r="D160" s="3608"/>
      <c r="E160" s="3608"/>
      <c r="F160" s="3608"/>
      <c r="G160" s="3608"/>
      <c r="H160" s="3608"/>
      <c r="I160" s="1418" t="s">
        <v>829</v>
      </c>
      <c r="J160" s="1332">
        <v>759</v>
      </c>
      <c r="K160" s="1332">
        <v>281</v>
      </c>
      <c r="L160" s="1332">
        <v>1762</v>
      </c>
      <c r="M160" s="1332">
        <v>592</v>
      </c>
      <c r="N160" s="1332"/>
      <c r="O160" s="1332">
        <v>864</v>
      </c>
      <c r="P160" s="1332">
        <v>0</v>
      </c>
      <c r="Q160" s="1332">
        <v>0</v>
      </c>
      <c r="R160" s="1332">
        <v>499</v>
      </c>
      <c r="S160" s="1332"/>
      <c r="T160" s="1332">
        <v>14</v>
      </c>
      <c r="U160" s="1332">
        <v>55</v>
      </c>
      <c r="V160" s="1332">
        <v>9</v>
      </c>
      <c r="W160" s="1332">
        <v>0</v>
      </c>
      <c r="X160" s="1332">
        <v>4835</v>
      </c>
      <c r="Y160" s="1351"/>
      <c r="Z160" s="1351"/>
    </row>
    <row r="161" spans="2:26" s="1526" customFormat="1" ht="12" hidden="1" customHeight="1">
      <c r="B161" s="3622" t="s">
        <v>344</v>
      </c>
      <c r="C161" s="3622"/>
      <c r="D161" s="3622"/>
      <c r="E161" s="3622"/>
      <c r="F161" s="3622"/>
      <c r="G161" s="3622"/>
      <c r="H161" s="3622"/>
      <c r="I161" s="1418" t="s">
        <v>195</v>
      </c>
      <c r="J161" s="1332">
        <v>8223</v>
      </c>
      <c r="K161" s="1332">
        <v>4222</v>
      </c>
      <c r="L161" s="1332">
        <v>32680</v>
      </c>
      <c r="M161" s="1332">
        <v>12697</v>
      </c>
      <c r="N161" s="1332">
        <v>20981</v>
      </c>
      <c r="O161" s="1332">
        <v>86389</v>
      </c>
      <c r="P161" s="1332">
        <v>0</v>
      </c>
      <c r="Q161" s="1332">
        <v>0</v>
      </c>
      <c r="R161" s="1332">
        <v>111924</v>
      </c>
      <c r="S161" s="1332">
        <v>0</v>
      </c>
      <c r="T161" s="1332">
        <v>2028</v>
      </c>
      <c r="U161" s="1332">
        <v>1360</v>
      </c>
      <c r="V161" s="1332">
        <v>436</v>
      </c>
      <c r="W161" s="1332">
        <v>0</v>
      </c>
      <c r="X161" s="1332">
        <v>280940</v>
      </c>
      <c r="Y161" s="1351"/>
      <c r="Z161" s="1351"/>
    </row>
    <row r="162" spans="2:26" s="1526" customFormat="1" ht="12" hidden="1" customHeight="1">
      <c r="B162" s="3622" t="s">
        <v>304</v>
      </c>
      <c r="C162" s="3622"/>
      <c r="D162" s="3622"/>
      <c r="E162" s="3622"/>
      <c r="F162" s="3622"/>
      <c r="G162" s="3622"/>
      <c r="H162" s="3622"/>
      <c r="I162" s="1418" t="s">
        <v>196</v>
      </c>
      <c r="J162" s="1332">
        <v>869</v>
      </c>
      <c r="K162" s="1332">
        <v>466</v>
      </c>
      <c r="L162" s="1332">
        <v>4990</v>
      </c>
      <c r="M162" s="1332">
        <v>2230</v>
      </c>
      <c r="N162" s="1332">
        <v>0</v>
      </c>
      <c r="O162" s="1332">
        <v>49529</v>
      </c>
      <c r="P162" s="1332">
        <v>0</v>
      </c>
      <c r="Q162" s="1332">
        <v>0</v>
      </c>
      <c r="R162" s="1332">
        <v>16546</v>
      </c>
      <c r="S162" s="1332">
        <v>0</v>
      </c>
      <c r="T162" s="1332">
        <v>201</v>
      </c>
      <c r="U162" s="1332">
        <v>134</v>
      </c>
      <c r="V162" s="1332">
        <v>48</v>
      </c>
      <c r="W162" s="1332">
        <v>0</v>
      </c>
      <c r="X162" s="1332">
        <v>75013</v>
      </c>
      <c r="Y162" s="1351"/>
      <c r="Z162" s="1351"/>
    </row>
    <row r="163" spans="2:26" s="1526" customFormat="1" ht="12" hidden="1" customHeight="1">
      <c r="B163" s="3622" t="s">
        <v>304</v>
      </c>
      <c r="C163" s="3622"/>
      <c r="D163" s="3622"/>
      <c r="E163" s="3622"/>
      <c r="F163" s="3622"/>
      <c r="G163" s="3622"/>
      <c r="H163" s="3622"/>
      <c r="I163" s="1418" t="s">
        <v>197</v>
      </c>
      <c r="J163" s="1332">
        <v>4177</v>
      </c>
      <c r="K163" s="1332">
        <v>3568</v>
      </c>
      <c r="L163" s="1332">
        <v>16753</v>
      </c>
      <c r="M163" s="1332">
        <v>7645</v>
      </c>
      <c r="N163" s="1332">
        <v>17958</v>
      </c>
      <c r="O163" s="1332">
        <v>47150</v>
      </c>
      <c r="P163" s="1332">
        <v>0</v>
      </c>
      <c r="Q163" s="1332">
        <v>0</v>
      </c>
      <c r="R163" s="1332">
        <v>52462</v>
      </c>
      <c r="S163" s="1332">
        <v>0</v>
      </c>
      <c r="T163" s="1332">
        <v>1950</v>
      </c>
      <c r="U163" s="1332">
        <v>1866</v>
      </c>
      <c r="V163" s="1332">
        <v>491</v>
      </c>
      <c r="W163" s="1332">
        <v>0</v>
      </c>
      <c r="X163" s="1332">
        <v>154020</v>
      </c>
      <c r="Y163" s="1351"/>
      <c r="Z163" s="1351"/>
    </row>
    <row r="164" spans="2:26" s="1526" customFormat="1" ht="12" hidden="1" customHeight="1">
      <c r="B164" s="3688" t="s">
        <v>1758</v>
      </c>
      <c r="C164" s="3688"/>
      <c r="D164" s="3688"/>
      <c r="E164" s="3688"/>
      <c r="F164" s="3688"/>
      <c r="G164" s="3688"/>
      <c r="H164" s="3688"/>
      <c r="I164" s="1418" t="s">
        <v>363</v>
      </c>
      <c r="J164" s="1332">
        <v>13269</v>
      </c>
      <c r="K164" s="1332">
        <v>8256</v>
      </c>
      <c r="L164" s="1332">
        <v>54423</v>
      </c>
      <c r="M164" s="1332">
        <v>22572</v>
      </c>
      <c r="N164" s="1332">
        <v>38939</v>
      </c>
      <c r="O164" s="1332">
        <v>183068</v>
      </c>
      <c r="P164" s="1332">
        <v>0</v>
      </c>
      <c r="Q164" s="1332">
        <v>0</v>
      </c>
      <c r="R164" s="1332">
        <v>180932</v>
      </c>
      <c r="S164" s="1332">
        <v>0</v>
      </c>
      <c r="T164" s="1332">
        <v>4179</v>
      </c>
      <c r="U164" s="1332">
        <v>3360</v>
      </c>
      <c r="V164" s="1332">
        <v>975</v>
      </c>
      <c r="W164" s="1332">
        <v>0</v>
      </c>
      <c r="X164" s="1332">
        <v>509973</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20330</v>
      </c>
      <c r="K192" s="1332">
        <v>9365</v>
      </c>
      <c r="L192" s="1332">
        <v>72713</v>
      </c>
      <c r="M192" s="1332">
        <v>28999</v>
      </c>
      <c r="N192" s="1332">
        <v>66014</v>
      </c>
      <c r="O192" s="1332">
        <v>251674</v>
      </c>
      <c r="P192" s="1332">
        <v>3757</v>
      </c>
      <c r="Q192" s="1332">
        <v>4749</v>
      </c>
      <c r="R192" s="1332">
        <v>247882</v>
      </c>
      <c r="S192" s="1332">
        <v>29801</v>
      </c>
      <c r="T192" s="1332">
        <v>5587</v>
      </c>
      <c r="U192" s="1332">
        <v>4590</v>
      </c>
      <c r="V192" s="1332">
        <v>1312</v>
      </c>
      <c r="W192" s="1332">
        <v>0</v>
      </c>
      <c r="X192" s="1332">
        <v>746773</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5240</v>
      </c>
      <c r="K194" s="1332">
        <v>2371</v>
      </c>
      <c r="L194" s="1332">
        <v>19008</v>
      </c>
      <c r="M194" s="1332">
        <v>10227</v>
      </c>
      <c r="N194" s="1332">
        <v>18057</v>
      </c>
      <c r="O194" s="1332">
        <v>68121</v>
      </c>
      <c r="P194" s="1332">
        <v>1012</v>
      </c>
      <c r="Q194" s="1332">
        <v>1269</v>
      </c>
      <c r="R194" s="1332">
        <v>72610</v>
      </c>
      <c r="S194" s="1332">
        <v>7996</v>
      </c>
      <c r="T194" s="1332">
        <v>1428</v>
      </c>
      <c r="U194" s="1332">
        <v>1176</v>
      </c>
      <c r="V194" s="1332">
        <v>336</v>
      </c>
      <c r="W194" s="1332">
        <v>0</v>
      </c>
      <c r="X194" s="1332">
        <v>208851</v>
      </c>
      <c r="Y194" s="1351"/>
      <c r="Z194" s="1351"/>
    </row>
    <row r="195" spans="2:26" s="1526" customFormat="1" ht="12" hidden="1" customHeight="1">
      <c r="B195" s="3688" t="s">
        <v>1773</v>
      </c>
      <c r="C195" s="3688"/>
      <c r="D195" s="3688"/>
      <c r="E195" s="3688"/>
      <c r="F195" s="3688"/>
      <c r="G195" s="3688"/>
      <c r="H195" s="3688"/>
      <c r="I195" s="1418" t="s">
        <v>190</v>
      </c>
      <c r="J195" s="1332">
        <v>15090</v>
      </c>
      <c r="K195" s="1332">
        <v>6994</v>
      </c>
      <c r="L195" s="1332">
        <v>53705</v>
      </c>
      <c r="M195" s="1332">
        <v>18772</v>
      </c>
      <c r="N195" s="1332">
        <v>47957</v>
      </c>
      <c r="O195" s="1332">
        <v>183553</v>
      </c>
      <c r="P195" s="1332">
        <v>2745</v>
      </c>
      <c r="Q195" s="1332">
        <v>3480</v>
      </c>
      <c r="R195" s="1332">
        <v>175272</v>
      </c>
      <c r="S195" s="1332">
        <v>21805</v>
      </c>
      <c r="T195" s="1332">
        <v>4159</v>
      </c>
      <c r="U195" s="1332">
        <v>3414</v>
      </c>
      <c r="V195" s="1332">
        <v>976</v>
      </c>
      <c r="W195" s="1332">
        <v>0</v>
      </c>
      <c r="X195" s="1332">
        <v>537922</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1777</v>
      </c>
      <c r="C4" s="50"/>
      <c r="D4" s="50"/>
      <c r="E4" s="50"/>
      <c r="F4" s="1332"/>
      <c r="G4" s="3634" t="s">
        <v>1778</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1779</v>
      </c>
      <c r="M7" s="3713"/>
      <c r="N7" s="3713"/>
      <c r="O7" s="3713"/>
      <c r="P7" s="3713"/>
      <c r="Q7" s="3714"/>
      <c r="R7" s="3705" t="s">
        <v>1780</v>
      </c>
      <c r="S7" s="3699"/>
      <c r="T7" s="3699"/>
      <c r="U7" s="3699"/>
      <c r="V7" s="3699"/>
      <c r="W7" s="3706"/>
      <c r="X7" s="3705" t="s">
        <v>1781</v>
      </c>
      <c r="Y7" s="3699"/>
      <c r="Z7" s="3699"/>
      <c r="AA7" s="3699"/>
      <c r="AB7" s="3699"/>
      <c r="AC7" s="3706"/>
      <c r="AD7" s="3699" t="s">
        <v>1782</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1783</v>
      </c>
      <c r="M9" s="1538" t="s">
        <v>86</v>
      </c>
      <c r="N9" s="1538" t="s">
        <v>85</v>
      </c>
      <c r="O9" s="1538" t="s">
        <v>1784</v>
      </c>
      <c r="P9" s="1538" t="s">
        <v>852</v>
      </c>
      <c r="Q9" s="1539" t="s">
        <v>241</v>
      </c>
      <c r="R9" s="1540" t="s">
        <v>1783</v>
      </c>
      <c r="S9" s="1538" t="s">
        <v>86</v>
      </c>
      <c r="T9" s="1538" t="s">
        <v>85</v>
      </c>
      <c r="U9" s="1538" t="s">
        <v>1784</v>
      </c>
      <c r="V9" s="1538" t="s">
        <v>852</v>
      </c>
      <c r="W9" s="1539" t="s">
        <v>241</v>
      </c>
      <c r="X9" s="1540" t="s">
        <v>1783</v>
      </c>
      <c r="Y9" s="1538" t="s">
        <v>86</v>
      </c>
      <c r="Z9" s="1538" t="s">
        <v>85</v>
      </c>
      <c r="AA9" s="1538" t="s">
        <v>1784</v>
      </c>
      <c r="AB9" s="1538" t="s">
        <v>852</v>
      </c>
      <c r="AC9" s="1539" t="s">
        <v>241</v>
      </c>
      <c r="AD9" s="1541" t="s">
        <v>1783</v>
      </c>
      <c r="AE9" s="1538" t="s">
        <v>86</v>
      </c>
      <c r="AF9" s="1538" t="s">
        <v>85</v>
      </c>
      <c r="AG9" s="1538" t="s">
        <v>1784</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1785</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1786</v>
      </c>
      <c r="G12" s="3604"/>
      <c r="H12" s="3604"/>
      <c r="I12" s="3604"/>
      <c r="J12" s="3604"/>
      <c r="K12" s="1418" t="s">
        <v>351</v>
      </c>
      <c r="L12" s="1557">
        <f t="shared" ref="L12:L18" si="0">L77+M77+N77+O77</f>
        <v>34314</v>
      </c>
      <c r="M12" s="1557">
        <f t="shared" ref="M12:M18" si="1">Q77+0</f>
        <v>69763</v>
      </c>
      <c r="N12" s="1557">
        <f>P77+0</f>
        <v>29902</v>
      </c>
      <c r="O12" s="1557">
        <f t="shared" ref="O12:O18" si="2">R77+S77+T77+U77</f>
        <v>110575</v>
      </c>
      <c r="P12" s="1557">
        <f t="shared" ref="P12:P18" si="3">V77+W77+X77+Y77</f>
        <v>3132</v>
      </c>
      <c r="Q12" s="1558">
        <f t="shared" ref="Q12:Q18" si="4">L12+M12+N12+O12+P12</f>
        <v>247686</v>
      </c>
      <c r="R12" s="1559">
        <f t="shared" ref="R12:R18" si="5">L145+M145+N145+O145</f>
        <v>32887</v>
      </c>
      <c r="S12" s="1557">
        <f t="shared" ref="S12:S18" si="6">Q145+0</f>
        <v>68606</v>
      </c>
      <c r="T12" s="1557">
        <f>P145+0</f>
        <v>27075</v>
      </c>
      <c r="U12" s="1557">
        <f t="shared" ref="U12:U18" si="7">R145+S145+T145+U145</f>
        <v>105257</v>
      </c>
      <c r="V12" s="1557">
        <f t="shared" ref="V12:V18" si="8">V145+W145+X145+Y145</f>
        <v>2975</v>
      </c>
      <c r="W12" s="1558">
        <f t="shared" ref="W12:W18" si="9">R12+S12+T12+U12+V12</f>
        <v>236800</v>
      </c>
      <c r="X12" s="1559">
        <f t="shared" ref="X12:X18" si="10">L213+M213+N213+O213</f>
        <v>57222</v>
      </c>
      <c r="Y12" s="1557">
        <f t="shared" ref="Y12:Y18" si="11">Q213+0</f>
        <v>47411</v>
      </c>
      <c r="Z12" s="1557">
        <f>P213+0</f>
        <v>23035</v>
      </c>
      <c r="AA12" s="1560">
        <f t="shared" ref="AA12:AA18" si="12">R213+S213+T213+U213</f>
        <v>55224</v>
      </c>
      <c r="AB12" s="1560">
        <f t="shared" ref="AB12:AB18" si="13">V213+W213+X213+Y213</f>
        <v>1521</v>
      </c>
      <c r="AC12" s="1561">
        <f t="shared" ref="AC12:AC18" si="14">X12+Y12+Z12+AA12+AB12</f>
        <v>184413</v>
      </c>
      <c r="AD12" s="1562">
        <f t="shared" ref="AD12:AD43" si="15">IF(ISERROR(X12/R12*100),"",X12/R12*100)</f>
        <v>173.99580381305682</v>
      </c>
      <c r="AE12" s="1562">
        <f t="shared" ref="AE12:AE43" si="16">IF(ISERROR(Y12/S12*100),"",Y12/S12*100)</f>
        <v>69.106200623852146</v>
      </c>
      <c r="AF12" s="1562">
        <f t="shared" ref="AF12:AF43" si="17">IF(ISERROR(Z12/T12*100),"",Z12/T12*100)</f>
        <v>85.078485687903964</v>
      </c>
      <c r="AG12" s="1562">
        <f t="shared" ref="AG12:AG43" si="18">IF(ISERROR(AA12/U12*100),"",AA12/U12*100)</f>
        <v>52.465869253351315</v>
      </c>
      <c r="AH12" s="1562">
        <f t="shared" ref="AH12:AH43" si="19">IF(ISERROR(AB12/V12*100),"",AB12/V12*100)</f>
        <v>51.12605042016807</v>
      </c>
      <c r="AI12" s="1562">
        <f t="shared" ref="AI12:AI43" si="20">IF(ISERROR(AC12/W12*100),"",AC12/W12*100)</f>
        <v>77.877111486486484</v>
      </c>
      <c r="AJ12" s="1332"/>
      <c r="AK12" s="1563">
        <f>P213</f>
        <v>23035</v>
      </c>
      <c r="AL12" s="1563">
        <f>P213</f>
        <v>23035</v>
      </c>
      <c r="AM12" s="1563"/>
      <c r="AN12" s="1563">
        <f>Q213</f>
        <v>47411</v>
      </c>
      <c r="AO12" s="1563">
        <f>Q213</f>
        <v>47411</v>
      </c>
      <c r="AP12" s="1563"/>
      <c r="AQ12" s="1563">
        <f>R213+S213+T213+U213</f>
        <v>55224</v>
      </c>
      <c r="AR12" s="1563">
        <f>R213+S213+T213+U213</f>
        <v>55224</v>
      </c>
      <c r="AS12" s="1563"/>
      <c r="AT12" s="1563">
        <f>V213+W213+X213+Y213</f>
        <v>1521</v>
      </c>
      <c r="AU12" s="1563">
        <f>V213+W213+X213+Y213</f>
        <v>1521</v>
      </c>
      <c r="AV12" s="1563"/>
      <c r="AW12" s="1563">
        <f>X12+AK12+AN12+AQ12+AT12</f>
        <v>184413</v>
      </c>
      <c r="AX12" s="1563">
        <f>X12+AK12+AN12+AQ12+AT12</f>
        <v>184413</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34314</v>
      </c>
      <c r="M15" s="1557">
        <f t="shared" si="1"/>
        <v>69763</v>
      </c>
      <c r="N15" s="1557">
        <f>P77+0</f>
        <v>29902</v>
      </c>
      <c r="O15" s="1557">
        <f t="shared" si="2"/>
        <v>110575</v>
      </c>
      <c r="P15" s="1557">
        <f t="shared" si="3"/>
        <v>3132</v>
      </c>
      <c r="Q15" s="1558">
        <f t="shared" si="4"/>
        <v>247686</v>
      </c>
      <c r="R15" s="1559">
        <f t="shared" si="5"/>
        <v>32887</v>
      </c>
      <c r="S15" s="1557">
        <f t="shared" si="6"/>
        <v>68606</v>
      </c>
      <c r="T15" s="1557">
        <f>P145+0</f>
        <v>27075</v>
      </c>
      <c r="U15" s="1557">
        <f t="shared" si="7"/>
        <v>105257</v>
      </c>
      <c r="V15" s="1557">
        <f t="shared" si="8"/>
        <v>2975</v>
      </c>
      <c r="W15" s="1558">
        <f t="shared" si="9"/>
        <v>236800</v>
      </c>
      <c r="X15" s="1559">
        <f t="shared" si="10"/>
        <v>57222</v>
      </c>
      <c r="Y15" s="1557">
        <f t="shared" si="11"/>
        <v>47411</v>
      </c>
      <c r="Z15" s="1557">
        <f>P213+0</f>
        <v>23035</v>
      </c>
      <c r="AA15" s="1560">
        <f t="shared" si="12"/>
        <v>55224</v>
      </c>
      <c r="AB15" s="1560">
        <f t="shared" si="13"/>
        <v>1521</v>
      </c>
      <c r="AC15" s="1561">
        <f t="shared" si="14"/>
        <v>184413</v>
      </c>
      <c r="AD15" s="1562">
        <f t="shared" si="15"/>
        <v>173.99580381305682</v>
      </c>
      <c r="AE15" s="1562">
        <f t="shared" si="16"/>
        <v>69.106200623852146</v>
      </c>
      <c r="AF15" s="1562">
        <f t="shared" si="17"/>
        <v>85.078485687903964</v>
      </c>
      <c r="AG15" s="1562">
        <f t="shared" si="18"/>
        <v>52.465869253351315</v>
      </c>
      <c r="AH15" s="1562">
        <f t="shared" si="19"/>
        <v>51.12605042016807</v>
      </c>
      <c r="AI15" s="1562">
        <f t="shared" si="20"/>
        <v>77.877111486486484</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1787</v>
      </c>
      <c r="G16" s="3604"/>
      <c r="H16" s="3604"/>
      <c r="I16" s="3604"/>
      <c r="J16" s="3604"/>
      <c r="K16" s="1418" t="s">
        <v>193</v>
      </c>
      <c r="L16" s="1557">
        <f t="shared" si="0"/>
        <v>0</v>
      </c>
      <c r="M16" s="1557">
        <f t="shared" si="1"/>
        <v>0</v>
      </c>
      <c r="N16" s="1557">
        <f>P81+0</f>
        <v>0</v>
      </c>
      <c r="O16" s="1557">
        <f t="shared" si="2"/>
        <v>0</v>
      </c>
      <c r="P16" s="1557">
        <f t="shared" si="3"/>
        <v>0</v>
      </c>
      <c r="Q16" s="1558">
        <f t="shared" si="4"/>
        <v>0</v>
      </c>
      <c r="R16" s="1559">
        <f t="shared" si="5"/>
        <v>0</v>
      </c>
      <c r="S16" s="1557">
        <f t="shared" si="6"/>
        <v>0</v>
      </c>
      <c r="T16" s="1557">
        <f>P149+0</f>
        <v>0</v>
      </c>
      <c r="U16" s="1557">
        <f t="shared" si="7"/>
        <v>0</v>
      </c>
      <c r="V16" s="1557">
        <f t="shared" si="8"/>
        <v>0</v>
      </c>
      <c r="W16" s="1558">
        <f t="shared" si="9"/>
        <v>0</v>
      </c>
      <c r="X16" s="1559">
        <f t="shared" si="10"/>
        <v>0</v>
      </c>
      <c r="Y16" s="1557">
        <f t="shared" si="11"/>
        <v>0</v>
      </c>
      <c r="Z16" s="1557">
        <f>P217+0</f>
        <v>0</v>
      </c>
      <c r="AA16" s="1564">
        <f t="shared" si="12"/>
        <v>0</v>
      </c>
      <c r="AB16" s="1560">
        <f t="shared" si="13"/>
        <v>0</v>
      </c>
      <c r="AC16" s="1561">
        <f t="shared" si="14"/>
        <v>0</v>
      </c>
      <c r="AD16" s="1562" t="str">
        <f t="shared" si="15"/>
        <v/>
      </c>
      <c r="AE16" s="1562" t="str">
        <f t="shared" si="16"/>
        <v/>
      </c>
      <c r="AF16" s="1562" t="str">
        <f t="shared" si="17"/>
        <v/>
      </c>
      <c r="AG16" s="1562" t="str">
        <f t="shared" si="18"/>
        <v/>
      </c>
      <c r="AH16" s="1562" t="str">
        <f t="shared" si="19"/>
        <v/>
      </c>
      <c r="AI16" s="1562" t="str">
        <f t="shared" si="20"/>
        <v/>
      </c>
      <c r="AJ16" s="1332"/>
      <c r="AK16" s="1563">
        <f t="shared" ref="AK16:AK42" si="21">P217</f>
        <v>0</v>
      </c>
      <c r="AL16" s="1563">
        <f t="shared" ref="AL16:AL42" si="22">P217</f>
        <v>0</v>
      </c>
      <c r="AM16" s="1563"/>
      <c r="AN16" s="1563">
        <f t="shared" ref="AN16:AN42" si="23">Q217</f>
        <v>0</v>
      </c>
      <c r="AO16" s="1563">
        <f t="shared" ref="AO16:AO42" si="24">Q217</f>
        <v>0</v>
      </c>
      <c r="AP16" s="1563"/>
      <c r="AQ16" s="1563">
        <f t="shared" ref="AQ16:AQ42" si="25">R217+S217+T217+U217</f>
        <v>0</v>
      </c>
      <c r="AR16" s="1563">
        <f t="shared" ref="AR16:AR42" si="26">R217+S217+T217+U217</f>
        <v>0</v>
      </c>
      <c r="AS16" s="1563"/>
      <c r="AT16" s="1563">
        <f t="shared" ref="AT16:AT42" si="27">V217+W217+X217+Y217</f>
        <v>0</v>
      </c>
      <c r="AU16" s="1563">
        <f t="shared" ref="AU16:AU42" si="28">V217+W217+X217+Y217</f>
        <v>0</v>
      </c>
      <c r="AV16" s="1563"/>
      <c r="AW16" s="1563">
        <f t="shared" ref="AW16:AW42" si="29">X16+AK16+AN16+AQ16+AT16</f>
        <v>0</v>
      </c>
      <c r="AX16" s="1563">
        <f t="shared" ref="AX16:AX42" si="30">X16+AK16+AN16+AQ16+AT16</f>
        <v>0</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1788</v>
      </c>
      <c r="C17" s="3607"/>
      <c r="D17" s="3607"/>
      <c r="E17" s="3607"/>
      <c r="F17" s="3607"/>
      <c r="G17" s="3607"/>
      <c r="H17" s="3607"/>
      <c r="I17" s="3607"/>
      <c r="J17" s="3607"/>
      <c r="K17" s="1418" t="s">
        <v>187</v>
      </c>
      <c r="L17" s="1557">
        <f t="shared" si="0"/>
        <v>34314</v>
      </c>
      <c r="M17" s="1557">
        <f t="shared" si="1"/>
        <v>69763</v>
      </c>
      <c r="N17" s="1557">
        <f>P82+0</f>
        <v>29902</v>
      </c>
      <c r="O17" s="1557">
        <f t="shared" si="2"/>
        <v>110575</v>
      </c>
      <c r="P17" s="1557">
        <f t="shared" si="3"/>
        <v>3132</v>
      </c>
      <c r="Q17" s="1558">
        <f t="shared" si="4"/>
        <v>247686</v>
      </c>
      <c r="R17" s="1559">
        <f t="shared" si="5"/>
        <v>32887</v>
      </c>
      <c r="S17" s="1557">
        <f t="shared" si="6"/>
        <v>68606</v>
      </c>
      <c r="T17" s="1557">
        <f>P150+0</f>
        <v>27075</v>
      </c>
      <c r="U17" s="1557">
        <f t="shared" si="7"/>
        <v>105257</v>
      </c>
      <c r="V17" s="1557">
        <f t="shared" si="8"/>
        <v>2975</v>
      </c>
      <c r="W17" s="1558">
        <f t="shared" si="9"/>
        <v>236800</v>
      </c>
      <c r="X17" s="1559">
        <f t="shared" si="10"/>
        <v>57222</v>
      </c>
      <c r="Y17" s="1557">
        <f t="shared" si="11"/>
        <v>47411</v>
      </c>
      <c r="Z17" s="1557">
        <f>P218+0</f>
        <v>23035</v>
      </c>
      <c r="AA17" s="1564">
        <f t="shared" si="12"/>
        <v>55224</v>
      </c>
      <c r="AB17" s="1560">
        <f t="shared" si="13"/>
        <v>1521</v>
      </c>
      <c r="AC17" s="1561">
        <f t="shared" si="14"/>
        <v>184413</v>
      </c>
      <c r="AD17" s="1562">
        <f t="shared" si="15"/>
        <v>173.99580381305682</v>
      </c>
      <c r="AE17" s="1562">
        <f t="shared" si="16"/>
        <v>69.106200623852146</v>
      </c>
      <c r="AF17" s="1562">
        <f t="shared" si="17"/>
        <v>85.078485687903964</v>
      </c>
      <c r="AG17" s="1562">
        <f t="shared" si="18"/>
        <v>52.465869253351315</v>
      </c>
      <c r="AH17" s="1562">
        <f t="shared" si="19"/>
        <v>51.12605042016807</v>
      </c>
      <c r="AI17" s="1562">
        <f t="shared" si="20"/>
        <v>77.877111486486484</v>
      </c>
      <c r="AJ17" s="1332"/>
      <c r="AK17" s="1563">
        <f t="shared" si="21"/>
        <v>23035</v>
      </c>
      <c r="AL17" s="1563">
        <f t="shared" si="22"/>
        <v>23035</v>
      </c>
      <c r="AM17" s="1563"/>
      <c r="AN17" s="1563">
        <f t="shared" si="23"/>
        <v>47411</v>
      </c>
      <c r="AO17" s="1563">
        <f t="shared" si="24"/>
        <v>47411</v>
      </c>
      <c r="AP17" s="1563"/>
      <c r="AQ17" s="1563">
        <f t="shared" si="25"/>
        <v>55224</v>
      </c>
      <c r="AR17" s="1563">
        <f t="shared" si="26"/>
        <v>55224</v>
      </c>
      <c r="AS17" s="1563"/>
      <c r="AT17" s="1563">
        <f t="shared" si="27"/>
        <v>1521</v>
      </c>
      <c r="AU17" s="1563">
        <f t="shared" si="28"/>
        <v>1521</v>
      </c>
      <c r="AV17" s="1563"/>
      <c r="AW17" s="1563">
        <f t="shared" si="29"/>
        <v>184413</v>
      </c>
      <c r="AX17" s="1563">
        <f t="shared" si="30"/>
        <v>184413</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1757</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54221</v>
      </c>
      <c r="M20" s="1557">
        <f t="shared" ref="M20:M42" si="32">Q85+0</f>
        <v>79332</v>
      </c>
      <c r="N20" s="1557">
        <f t="shared" ref="N20:N27" si="33">P85+0</f>
        <v>24062</v>
      </c>
      <c r="O20" s="1557">
        <f t="shared" ref="O20:O27" si="34">R85+S85+T85+U85</f>
        <v>114757</v>
      </c>
      <c r="P20" s="1557">
        <f t="shared" ref="P20:P42" si="35">V85+W85+X85+Y85</f>
        <v>4116</v>
      </c>
      <c r="Q20" s="1558">
        <f t="shared" ref="Q20:Q42" si="36">L20+M20+N20+O20+P20</f>
        <v>276488</v>
      </c>
      <c r="R20" s="1559">
        <f t="shared" ref="R20:R42" si="37">L153+M153+N153+O153</f>
        <v>54513</v>
      </c>
      <c r="S20" s="1557">
        <f t="shared" ref="S20:S42" si="38">Q153+0</f>
        <v>85214</v>
      </c>
      <c r="T20" s="1557">
        <f t="shared" ref="T20:T27" si="39">P153+0</f>
        <v>20864</v>
      </c>
      <c r="U20" s="1557">
        <f t="shared" ref="U20:U27" si="40">R153+S153+T153+U153</f>
        <v>111219</v>
      </c>
      <c r="V20" s="1557">
        <f t="shared" ref="V20:V42" si="41">V153+W153+X153+Y153</f>
        <v>3766</v>
      </c>
      <c r="W20" s="1558">
        <f t="shared" ref="W20:W42" si="42">R20+S20+T20+U20+V20</f>
        <v>275576</v>
      </c>
      <c r="X20" s="1559">
        <f t="shared" ref="X20:X42" si="43">L221+M221+N221+O221</f>
        <v>39724</v>
      </c>
      <c r="Y20" s="1557">
        <f t="shared" ref="Y20:Y42" si="44">Q221+0</f>
        <v>38678</v>
      </c>
      <c r="Z20" s="1557">
        <f t="shared" ref="Z20:Z27" si="45">P221+0</f>
        <v>12631</v>
      </c>
      <c r="AA20" s="1560">
        <f t="shared" ref="AA20:AA27" si="46">R221+S221+T221+U221</f>
        <v>79392</v>
      </c>
      <c r="AB20" s="1560">
        <f t="shared" ref="AB20:AB42" si="47">V221+W221+X221+Y221</f>
        <v>2960</v>
      </c>
      <c r="AC20" s="1561">
        <f t="shared" ref="AC20:AC42" si="48">X20+Y20+Z20+AA20+AB20</f>
        <v>173385</v>
      </c>
      <c r="AD20" s="1562">
        <f t="shared" si="15"/>
        <v>72.870691394713177</v>
      </c>
      <c r="AE20" s="1562">
        <f t="shared" si="16"/>
        <v>45.389255286689981</v>
      </c>
      <c r="AF20" s="1562">
        <f t="shared" si="17"/>
        <v>60.539685582822088</v>
      </c>
      <c r="AG20" s="1562">
        <f t="shared" si="18"/>
        <v>71.383486634477919</v>
      </c>
      <c r="AH20" s="1562">
        <f t="shared" si="19"/>
        <v>78.597981943706856</v>
      </c>
      <c r="AI20" s="1562">
        <f t="shared" si="20"/>
        <v>62.917307748134817</v>
      </c>
      <c r="AJ20" s="1332"/>
      <c r="AK20" s="1563">
        <f t="shared" si="21"/>
        <v>12631</v>
      </c>
      <c r="AL20" s="1563">
        <f t="shared" si="22"/>
        <v>12631</v>
      </c>
      <c r="AM20" s="1563"/>
      <c r="AN20" s="1563">
        <f t="shared" si="23"/>
        <v>38678</v>
      </c>
      <c r="AO20" s="1563">
        <f t="shared" si="24"/>
        <v>38678</v>
      </c>
      <c r="AP20" s="1563"/>
      <c r="AQ20" s="1563">
        <f t="shared" si="25"/>
        <v>79392</v>
      </c>
      <c r="AR20" s="1563">
        <f t="shared" si="26"/>
        <v>79392</v>
      </c>
      <c r="AS20" s="1563"/>
      <c r="AT20" s="1563">
        <f t="shared" si="27"/>
        <v>2960</v>
      </c>
      <c r="AU20" s="1563">
        <f t="shared" si="28"/>
        <v>2960</v>
      </c>
      <c r="AV20" s="1563"/>
      <c r="AW20" s="1563">
        <f t="shared" si="29"/>
        <v>173385</v>
      </c>
      <c r="AX20" s="1563">
        <f t="shared" si="30"/>
        <v>173385</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7566</v>
      </c>
      <c r="M21" s="1557">
        <f t="shared" si="32"/>
        <v>44916</v>
      </c>
      <c r="N21" s="1557">
        <f t="shared" si="33"/>
        <v>0</v>
      </c>
      <c r="O21" s="1557">
        <f t="shared" si="34"/>
        <v>21608</v>
      </c>
      <c r="P21" s="1557">
        <f t="shared" si="35"/>
        <v>348</v>
      </c>
      <c r="Q21" s="1558">
        <f t="shared" si="36"/>
        <v>74438</v>
      </c>
      <c r="R21" s="1559">
        <f t="shared" si="37"/>
        <v>7434</v>
      </c>
      <c r="S21" s="1557">
        <f t="shared" si="38"/>
        <v>46510</v>
      </c>
      <c r="T21" s="1557">
        <f t="shared" si="39"/>
        <v>0</v>
      </c>
      <c r="U21" s="1557">
        <f t="shared" si="40"/>
        <v>16378</v>
      </c>
      <c r="V21" s="1557">
        <f t="shared" si="41"/>
        <v>372</v>
      </c>
      <c r="W21" s="1558">
        <f t="shared" si="42"/>
        <v>70694</v>
      </c>
      <c r="X21" s="1559">
        <f t="shared" si="43"/>
        <v>5475</v>
      </c>
      <c r="Y21" s="1557">
        <f t="shared" si="44"/>
        <v>31456</v>
      </c>
      <c r="Z21" s="1557">
        <f t="shared" si="45"/>
        <v>-6</v>
      </c>
      <c r="AA21" s="1564">
        <f t="shared" si="46"/>
        <v>20990</v>
      </c>
      <c r="AB21" s="1560">
        <f t="shared" si="47"/>
        <v>-44</v>
      </c>
      <c r="AC21" s="1561">
        <f t="shared" si="48"/>
        <v>57871</v>
      </c>
      <c r="AD21" s="1562">
        <f t="shared" si="15"/>
        <v>73.648103309120259</v>
      </c>
      <c r="AE21" s="1562">
        <f t="shared" si="16"/>
        <v>67.632767146850142</v>
      </c>
      <c r="AF21" s="1562" t="str">
        <f t="shared" si="17"/>
        <v/>
      </c>
      <c r="AG21" s="1562">
        <f t="shared" si="18"/>
        <v>128.15972646232751</v>
      </c>
      <c r="AH21" s="1562">
        <f t="shared" si="19"/>
        <v>-11.827956989247312</v>
      </c>
      <c r="AI21" s="1562">
        <f t="shared" si="20"/>
        <v>81.861261210286585</v>
      </c>
      <c r="AJ21" s="1332"/>
      <c r="AK21" s="1563">
        <f t="shared" si="21"/>
        <v>-6</v>
      </c>
      <c r="AL21" s="1563">
        <f t="shared" si="22"/>
        <v>-6</v>
      </c>
      <c r="AM21" s="1563"/>
      <c r="AN21" s="1563">
        <f t="shared" si="23"/>
        <v>31456</v>
      </c>
      <c r="AO21" s="1563">
        <f t="shared" si="24"/>
        <v>31456</v>
      </c>
      <c r="AP21" s="1563"/>
      <c r="AQ21" s="1563">
        <f t="shared" si="25"/>
        <v>20990</v>
      </c>
      <c r="AR21" s="1563">
        <f t="shared" si="26"/>
        <v>20990</v>
      </c>
      <c r="AS21" s="1563"/>
      <c r="AT21" s="1563">
        <f t="shared" si="27"/>
        <v>-44</v>
      </c>
      <c r="AU21" s="1563">
        <f t="shared" si="28"/>
        <v>-44</v>
      </c>
      <c r="AV21" s="1563"/>
      <c r="AW21" s="1563">
        <f t="shared" si="29"/>
        <v>57871</v>
      </c>
      <c r="AX21" s="1563">
        <f t="shared" si="30"/>
        <v>57871</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29716</v>
      </c>
      <c r="M22" s="1557">
        <f t="shared" si="32"/>
        <v>47546</v>
      </c>
      <c r="N22" s="1557">
        <f t="shared" si="33"/>
        <v>21473</v>
      </c>
      <c r="O22" s="1557">
        <f t="shared" si="34"/>
        <v>55280</v>
      </c>
      <c r="P22" s="1557">
        <f t="shared" si="35"/>
        <v>4012</v>
      </c>
      <c r="Q22" s="1558">
        <f t="shared" si="36"/>
        <v>158027</v>
      </c>
      <c r="R22" s="1559">
        <f t="shared" si="37"/>
        <v>30345</v>
      </c>
      <c r="S22" s="1557">
        <f t="shared" si="38"/>
        <v>46744</v>
      </c>
      <c r="T22" s="1557">
        <f t="shared" si="39"/>
        <v>17759</v>
      </c>
      <c r="U22" s="1557">
        <f t="shared" si="40"/>
        <v>51680</v>
      </c>
      <c r="V22" s="1557">
        <f t="shared" si="41"/>
        <v>4231</v>
      </c>
      <c r="W22" s="1558">
        <f t="shared" si="42"/>
        <v>150759</v>
      </c>
      <c r="X22" s="1559">
        <f t="shared" si="43"/>
        <v>30270</v>
      </c>
      <c r="Y22" s="1557">
        <f t="shared" si="44"/>
        <v>58511</v>
      </c>
      <c r="Z22" s="1557">
        <f t="shared" si="45"/>
        <v>26381</v>
      </c>
      <c r="AA22" s="1564">
        <f t="shared" si="46"/>
        <v>44788</v>
      </c>
      <c r="AB22" s="1560">
        <f t="shared" si="47"/>
        <v>2435</v>
      </c>
      <c r="AC22" s="1561">
        <f t="shared" si="48"/>
        <v>162385</v>
      </c>
      <c r="AD22" s="1562">
        <f t="shared" si="15"/>
        <v>99.752842313395945</v>
      </c>
      <c r="AE22" s="1562">
        <f t="shared" si="16"/>
        <v>125.1732842717782</v>
      </c>
      <c r="AF22" s="1562">
        <f t="shared" si="17"/>
        <v>148.55003097021228</v>
      </c>
      <c r="AG22" s="1562">
        <f t="shared" si="18"/>
        <v>86.664086687306494</v>
      </c>
      <c r="AH22" s="1562">
        <f t="shared" si="19"/>
        <v>57.551406286929804</v>
      </c>
      <c r="AI22" s="1562">
        <f t="shared" si="20"/>
        <v>107.71164573922619</v>
      </c>
      <c r="AJ22" s="1332"/>
      <c r="AK22" s="1563">
        <f t="shared" si="21"/>
        <v>26381</v>
      </c>
      <c r="AL22" s="1563">
        <f t="shared" si="22"/>
        <v>26381</v>
      </c>
      <c r="AM22" s="1563"/>
      <c r="AN22" s="1563">
        <f t="shared" si="23"/>
        <v>58511</v>
      </c>
      <c r="AO22" s="1563">
        <f t="shared" si="24"/>
        <v>58511</v>
      </c>
      <c r="AP22" s="1563"/>
      <c r="AQ22" s="1563">
        <f t="shared" si="25"/>
        <v>44788</v>
      </c>
      <c r="AR22" s="1563">
        <f t="shared" si="26"/>
        <v>44788</v>
      </c>
      <c r="AS22" s="1563"/>
      <c r="AT22" s="1563">
        <f t="shared" si="27"/>
        <v>2435</v>
      </c>
      <c r="AU22" s="1563">
        <f t="shared" si="28"/>
        <v>2435</v>
      </c>
      <c r="AV22" s="1563"/>
      <c r="AW22" s="1563">
        <f t="shared" si="29"/>
        <v>162385</v>
      </c>
      <c r="AX22" s="1563">
        <f t="shared" si="30"/>
        <v>162385</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91503</v>
      </c>
      <c r="M23" s="1557">
        <f t="shared" si="32"/>
        <v>171794</v>
      </c>
      <c r="N23" s="1557">
        <f t="shared" si="33"/>
        <v>45535</v>
      </c>
      <c r="O23" s="1557">
        <f t="shared" si="34"/>
        <v>191645</v>
      </c>
      <c r="P23" s="1557">
        <f t="shared" si="35"/>
        <v>8476</v>
      </c>
      <c r="Q23" s="1558">
        <f t="shared" si="36"/>
        <v>508953</v>
      </c>
      <c r="R23" s="1559">
        <f t="shared" si="37"/>
        <v>92292</v>
      </c>
      <c r="S23" s="1557">
        <f t="shared" si="38"/>
        <v>178468</v>
      </c>
      <c r="T23" s="1557">
        <f t="shared" si="39"/>
        <v>38623</v>
      </c>
      <c r="U23" s="1557">
        <f t="shared" si="40"/>
        <v>179277</v>
      </c>
      <c r="V23" s="1557">
        <f t="shared" si="41"/>
        <v>8369</v>
      </c>
      <c r="W23" s="1558">
        <f t="shared" si="42"/>
        <v>497029</v>
      </c>
      <c r="X23" s="1559">
        <f t="shared" si="43"/>
        <v>75469</v>
      </c>
      <c r="Y23" s="1557">
        <f t="shared" si="44"/>
        <v>128645</v>
      </c>
      <c r="Z23" s="1557">
        <f t="shared" si="45"/>
        <v>39006</v>
      </c>
      <c r="AA23" s="1564">
        <f t="shared" si="46"/>
        <v>145170</v>
      </c>
      <c r="AB23" s="1560">
        <f t="shared" si="47"/>
        <v>5351</v>
      </c>
      <c r="AC23" s="1561">
        <f t="shared" si="48"/>
        <v>393641</v>
      </c>
      <c r="AD23" s="1562">
        <f t="shared" si="15"/>
        <v>81.771984570710359</v>
      </c>
      <c r="AE23" s="1562">
        <f t="shared" si="16"/>
        <v>72.082950444897691</v>
      </c>
      <c r="AF23" s="1562">
        <f t="shared" si="17"/>
        <v>100.99163710742305</v>
      </c>
      <c r="AG23" s="1562">
        <f t="shared" si="18"/>
        <v>80.975250589869304</v>
      </c>
      <c r="AH23" s="1562">
        <f t="shared" si="19"/>
        <v>63.938343888158677</v>
      </c>
      <c r="AI23" s="1562">
        <f t="shared" si="20"/>
        <v>79.198799265234015</v>
      </c>
      <c r="AJ23" s="1332"/>
      <c r="AK23" s="1563">
        <f t="shared" si="21"/>
        <v>39006</v>
      </c>
      <c r="AL23" s="1563">
        <f t="shared" si="22"/>
        <v>39006</v>
      </c>
      <c r="AM23" s="1563"/>
      <c r="AN23" s="1563">
        <f t="shared" si="23"/>
        <v>128645</v>
      </c>
      <c r="AO23" s="1563">
        <f t="shared" si="24"/>
        <v>128645</v>
      </c>
      <c r="AP23" s="1563"/>
      <c r="AQ23" s="1563">
        <f t="shared" si="25"/>
        <v>145170</v>
      </c>
      <c r="AR23" s="1563">
        <f t="shared" si="26"/>
        <v>145170</v>
      </c>
      <c r="AS23" s="1563"/>
      <c r="AT23" s="1563">
        <f t="shared" si="27"/>
        <v>5351</v>
      </c>
      <c r="AU23" s="1563">
        <f t="shared" si="28"/>
        <v>5351</v>
      </c>
      <c r="AV23" s="1563"/>
      <c r="AW23" s="1563">
        <f t="shared" si="29"/>
        <v>393641</v>
      </c>
      <c r="AX23" s="1563">
        <f t="shared" si="30"/>
        <v>393641</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1629</v>
      </c>
      <c r="M24" s="1557">
        <f t="shared" si="32"/>
        <v>1049</v>
      </c>
      <c r="N24" s="1557">
        <f t="shared" si="33"/>
        <v>167</v>
      </c>
      <c r="O24" s="1557">
        <f t="shared" si="34"/>
        <v>506</v>
      </c>
      <c r="P24" s="1557">
        <f t="shared" si="35"/>
        <v>31</v>
      </c>
      <c r="Q24" s="1558">
        <f t="shared" si="36"/>
        <v>3382</v>
      </c>
      <c r="R24" s="1559">
        <f t="shared" si="37"/>
        <v>1115</v>
      </c>
      <c r="S24" s="1557">
        <f t="shared" si="38"/>
        <v>719</v>
      </c>
      <c r="T24" s="1557">
        <f t="shared" si="39"/>
        <v>117</v>
      </c>
      <c r="U24" s="1557">
        <f t="shared" si="40"/>
        <v>345</v>
      </c>
      <c r="V24" s="1557">
        <f t="shared" si="41"/>
        <v>20</v>
      </c>
      <c r="W24" s="1558">
        <f t="shared" si="42"/>
        <v>2316</v>
      </c>
      <c r="X24" s="1559">
        <f t="shared" si="43"/>
        <v>-456</v>
      </c>
      <c r="Y24" s="1557">
        <f t="shared" si="44"/>
        <v>-199</v>
      </c>
      <c r="Z24" s="1557">
        <f t="shared" si="45"/>
        <v>35</v>
      </c>
      <c r="AA24" s="1564">
        <f t="shared" si="46"/>
        <v>797</v>
      </c>
      <c r="AB24" s="1560">
        <f t="shared" si="47"/>
        <v>17</v>
      </c>
      <c r="AC24" s="1561">
        <f t="shared" si="48"/>
        <v>194</v>
      </c>
      <c r="AD24" s="1562">
        <f t="shared" si="15"/>
        <v>-40.896860986547082</v>
      </c>
      <c r="AE24" s="1562">
        <f t="shared" si="16"/>
        <v>-27.677329624478443</v>
      </c>
      <c r="AF24" s="1562">
        <f t="shared" si="17"/>
        <v>29.914529914529915</v>
      </c>
      <c r="AG24" s="1562">
        <f t="shared" si="18"/>
        <v>231.01449275362319</v>
      </c>
      <c r="AH24" s="1562">
        <f t="shared" si="19"/>
        <v>85</v>
      </c>
      <c r="AI24" s="1562">
        <f t="shared" si="20"/>
        <v>8.376511226252159</v>
      </c>
      <c r="AJ24" s="1332"/>
      <c r="AK24" s="1563">
        <f t="shared" si="21"/>
        <v>35</v>
      </c>
      <c r="AL24" s="1563">
        <f t="shared" si="22"/>
        <v>35</v>
      </c>
      <c r="AM24" s="1563"/>
      <c r="AN24" s="1563">
        <f t="shared" si="23"/>
        <v>-199</v>
      </c>
      <c r="AO24" s="1563">
        <f t="shared" si="24"/>
        <v>-199</v>
      </c>
      <c r="AP24" s="1563"/>
      <c r="AQ24" s="1563">
        <f t="shared" si="25"/>
        <v>797</v>
      </c>
      <c r="AR24" s="1563">
        <f t="shared" si="26"/>
        <v>797</v>
      </c>
      <c r="AS24" s="1563"/>
      <c r="AT24" s="1563">
        <f t="shared" si="27"/>
        <v>17</v>
      </c>
      <c r="AU24" s="1563">
        <f t="shared" si="28"/>
        <v>17</v>
      </c>
      <c r="AV24" s="1563"/>
      <c r="AW24" s="1563">
        <f t="shared" si="29"/>
        <v>194</v>
      </c>
      <c r="AX24" s="1563">
        <f t="shared" si="30"/>
        <v>194</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1115</v>
      </c>
      <c r="M25" s="1557">
        <f t="shared" si="32"/>
        <v>4078</v>
      </c>
      <c r="N25" s="1557">
        <f t="shared" si="33"/>
        <v>0</v>
      </c>
      <c r="O25" s="1557">
        <f t="shared" si="34"/>
        <v>226</v>
      </c>
      <c r="P25" s="1557">
        <f t="shared" si="35"/>
        <v>15</v>
      </c>
      <c r="Q25" s="1558">
        <f t="shared" si="36"/>
        <v>5434</v>
      </c>
      <c r="R25" s="1559">
        <f t="shared" si="37"/>
        <v>769</v>
      </c>
      <c r="S25" s="1557">
        <f t="shared" si="38"/>
        <v>2796</v>
      </c>
      <c r="T25" s="1557">
        <f t="shared" si="39"/>
        <v>0</v>
      </c>
      <c r="U25" s="1557">
        <f t="shared" si="40"/>
        <v>155</v>
      </c>
      <c r="V25" s="1557">
        <f t="shared" si="41"/>
        <v>10</v>
      </c>
      <c r="W25" s="1558">
        <f t="shared" si="42"/>
        <v>3730</v>
      </c>
      <c r="X25" s="1559">
        <f t="shared" si="43"/>
        <v>377</v>
      </c>
      <c r="Y25" s="1557">
        <f t="shared" si="44"/>
        <v>-731</v>
      </c>
      <c r="Z25" s="1557">
        <f t="shared" si="45"/>
        <v>0</v>
      </c>
      <c r="AA25" s="1564">
        <f t="shared" si="46"/>
        <v>63</v>
      </c>
      <c r="AB25" s="1560">
        <f t="shared" si="47"/>
        <v>3</v>
      </c>
      <c r="AC25" s="1561">
        <f t="shared" si="48"/>
        <v>-288</v>
      </c>
      <c r="AD25" s="1562">
        <f t="shared" si="15"/>
        <v>49.02470741222367</v>
      </c>
      <c r="AE25" s="1562">
        <f t="shared" si="16"/>
        <v>-26.144492131616598</v>
      </c>
      <c r="AF25" s="1562" t="str">
        <f t="shared" si="17"/>
        <v/>
      </c>
      <c r="AG25" s="1562">
        <f t="shared" si="18"/>
        <v>40.645161290322577</v>
      </c>
      <c r="AH25" s="1562">
        <f t="shared" si="19"/>
        <v>30</v>
      </c>
      <c r="AI25" s="1562">
        <f t="shared" si="20"/>
        <v>-7.7211796246648801</v>
      </c>
      <c r="AJ25" s="1332"/>
      <c r="AK25" s="1563">
        <f t="shared" si="21"/>
        <v>0</v>
      </c>
      <c r="AL25" s="1563">
        <f t="shared" si="22"/>
        <v>0</v>
      </c>
      <c r="AM25" s="1563"/>
      <c r="AN25" s="1563">
        <f t="shared" si="23"/>
        <v>-731</v>
      </c>
      <c r="AO25" s="1563">
        <f t="shared" si="24"/>
        <v>-731</v>
      </c>
      <c r="AP25" s="1563"/>
      <c r="AQ25" s="1563">
        <f t="shared" si="25"/>
        <v>63</v>
      </c>
      <c r="AR25" s="1563">
        <f t="shared" si="26"/>
        <v>63</v>
      </c>
      <c r="AS25" s="1563"/>
      <c r="AT25" s="1563">
        <f t="shared" si="27"/>
        <v>3</v>
      </c>
      <c r="AU25" s="1563">
        <f t="shared" si="28"/>
        <v>3</v>
      </c>
      <c r="AV25" s="1563"/>
      <c r="AW25" s="1563">
        <f t="shared" si="29"/>
        <v>-288</v>
      </c>
      <c r="AX25" s="1563">
        <f t="shared" si="30"/>
        <v>-288</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1383</v>
      </c>
      <c r="M26" s="1557">
        <f t="shared" si="32"/>
        <v>324</v>
      </c>
      <c r="N26" s="1557">
        <f t="shared" si="33"/>
        <v>284</v>
      </c>
      <c r="O26" s="1557">
        <f t="shared" si="34"/>
        <v>975</v>
      </c>
      <c r="P26" s="1557">
        <f t="shared" si="35"/>
        <v>59</v>
      </c>
      <c r="Q26" s="1558">
        <f t="shared" si="36"/>
        <v>3025</v>
      </c>
      <c r="R26" s="1559">
        <f t="shared" si="37"/>
        <v>950</v>
      </c>
      <c r="S26" s="1557">
        <f t="shared" si="38"/>
        <v>221</v>
      </c>
      <c r="T26" s="1557">
        <f t="shared" si="39"/>
        <v>199</v>
      </c>
      <c r="U26" s="1557">
        <f t="shared" si="40"/>
        <v>656</v>
      </c>
      <c r="V26" s="1557">
        <f t="shared" si="41"/>
        <v>37</v>
      </c>
      <c r="W26" s="1558">
        <f t="shared" si="42"/>
        <v>2063</v>
      </c>
      <c r="X26" s="1559">
        <f t="shared" si="43"/>
        <v>227</v>
      </c>
      <c r="Y26" s="1557">
        <f t="shared" si="44"/>
        <v>182</v>
      </c>
      <c r="Z26" s="1557">
        <f t="shared" si="45"/>
        <v>71</v>
      </c>
      <c r="AA26" s="1564">
        <f t="shared" si="46"/>
        <v>-2</v>
      </c>
      <c r="AB26" s="1560">
        <f t="shared" si="47"/>
        <v>-12</v>
      </c>
      <c r="AC26" s="1561">
        <f t="shared" si="48"/>
        <v>466</v>
      </c>
      <c r="AD26" s="1562">
        <f t="shared" si="15"/>
        <v>23.894736842105264</v>
      </c>
      <c r="AE26" s="1562">
        <f t="shared" si="16"/>
        <v>82.35294117647058</v>
      </c>
      <c r="AF26" s="1562">
        <f t="shared" si="17"/>
        <v>35.678391959798994</v>
      </c>
      <c r="AG26" s="1562">
        <f t="shared" si="18"/>
        <v>-0.3048780487804878</v>
      </c>
      <c r="AH26" s="1562">
        <f t="shared" si="19"/>
        <v>-32.432432432432435</v>
      </c>
      <c r="AI26" s="1562">
        <f t="shared" si="20"/>
        <v>22.588463402811438</v>
      </c>
      <c r="AJ26" s="1332"/>
      <c r="AK26" s="1563">
        <f t="shared" si="21"/>
        <v>71</v>
      </c>
      <c r="AL26" s="1563">
        <f t="shared" si="22"/>
        <v>71</v>
      </c>
      <c r="AM26" s="1563"/>
      <c r="AN26" s="1563">
        <f t="shared" si="23"/>
        <v>182</v>
      </c>
      <c r="AO26" s="1563">
        <f t="shared" si="24"/>
        <v>182</v>
      </c>
      <c r="AP26" s="1563"/>
      <c r="AQ26" s="1563">
        <f t="shared" si="25"/>
        <v>-2</v>
      </c>
      <c r="AR26" s="1563">
        <f t="shared" si="26"/>
        <v>-2</v>
      </c>
      <c r="AS26" s="1563"/>
      <c r="AT26" s="1563">
        <f t="shared" si="27"/>
        <v>-12</v>
      </c>
      <c r="AU26" s="1563">
        <f t="shared" si="28"/>
        <v>-12</v>
      </c>
      <c r="AV26" s="1563"/>
      <c r="AW26" s="1563">
        <f t="shared" si="29"/>
        <v>466</v>
      </c>
      <c r="AX26" s="1563">
        <f t="shared" si="30"/>
        <v>466</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4127</v>
      </c>
      <c r="M27" s="1557">
        <f t="shared" si="32"/>
        <v>5451</v>
      </c>
      <c r="N27" s="1557">
        <f t="shared" si="33"/>
        <v>451</v>
      </c>
      <c r="O27" s="1557">
        <f t="shared" si="34"/>
        <v>1707</v>
      </c>
      <c r="P27" s="1557">
        <f t="shared" si="35"/>
        <v>105</v>
      </c>
      <c r="Q27" s="1558">
        <f t="shared" si="36"/>
        <v>11841</v>
      </c>
      <c r="R27" s="1559">
        <f t="shared" si="37"/>
        <v>2834</v>
      </c>
      <c r="S27" s="1557">
        <f t="shared" si="38"/>
        <v>3736</v>
      </c>
      <c r="T27" s="1557">
        <f t="shared" si="39"/>
        <v>316</v>
      </c>
      <c r="U27" s="1557">
        <f t="shared" si="40"/>
        <v>1156</v>
      </c>
      <c r="V27" s="1557">
        <f t="shared" si="41"/>
        <v>67</v>
      </c>
      <c r="W27" s="1558">
        <f t="shared" si="42"/>
        <v>8109</v>
      </c>
      <c r="X27" s="1559">
        <f t="shared" si="43"/>
        <v>148</v>
      </c>
      <c r="Y27" s="1557">
        <f t="shared" si="44"/>
        <v>-748</v>
      </c>
      <c r="Z27" s="1557">
        <f t="shared" si="45"/>
        <v>106</v>
      </c>
      <c r="AA27" s="1564">
        <f t="shared" si="46"/>
        <v>858</v>
      </c>
      <c r="AB27" s="1560">
        <f t="shared" si="47"/>
        <v>8</v>
      </c>
      <c r="AC27" s="1561">
        <f t="shared" si="48"/>
        <v>372</v>
      </c>
      <c r="AD27" s="1562">
        <f t="shared" si="15"/>
        <v>5.2223006351446717</v>
      </c>
      <c r="AE27" s="1562">
        <f t="shared" si="16"/>
        <v>-20.021413276231264</v>
      </c>
      <c r="AF27" s="1562">
        <f t="shared" si="17"/>
        <v>33.544303797468359</v>
      </c>
      <c r="AG27" s="1562">
        <f t="shared" si="18"/>
        <v>74.221453287197235</v>
      </c>
      <c r="AH27" s="1562">
        <f t="shared" si="19"/>
        <v>11.940298507462686</v>
      </c>
      <c r="AI27" s="1562">
        <f t="shared" si="20"/>
        <v>4.587495375508694</v>
      </c>
      <c r="AJ27" s="1332"/>
      <c r="AK27" s="1563">
        <f t="shared" si="21"/>
        <v>106</v>
      </c>
      <c r="AL27" s="1563">
        <f t="shared" si="22"/>
        <v>106</v>
      </c>
      <c r="AM27" s="1563"/>
      <c r="AN27" s="1563">
        <f t="shared" si="23"/>
        <v>-748</v>
      </c>
      <c r="AO27" s="1563">
        <f t="shared" si="24"/>
        <v>-748</v>
      </c>
      <c r="AP27" s="1563"/>
      <c r="AQ27" s="1563">
        <f t="shared" si="25"/>
        <v>858</v>
      </c>
      <c r="AR27" s="1563">
        <f t="shared" si="26"/>
        <v>858</v>
      </c>
      <c r="AS27" s="1563"/>
      <c r="AT27" s="1563">
        <f t="shared" si="27"/>
        <v>8</v>
      </c>
      <c r="AU27" s="1563">
        <f t="shared" si="28"/>
        <v>8</v>
      </c>
      <c r="AV27" s="1563"/>
      <c r="AW27" s="1563">
        <f t="shared" si="29"/>
        <v>372</v>
      </c>
      <c r="AX27" s="1563">
        <f t="shared" si="30"/>
        <v>372</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2115</v>
      </c>
      <c r="M28" s="1557">
        <f t="shared" si="32"/>
        <v>412</v>
      </c>
      <c r="N28" s="1557"/>
      <c r="O28" s="1557">
        <f>R93+S93+T93</f>
        <v>400</v>
      </c>
      <c r="P28" s="1557">
        <f t="shared" si="35"/>
        <v>35</v>
      </c>
      <c r="Q28" s="1558">
        <f t="shared" si="36"/>
        <v>2962</v>
      </c>
      <c r="R28" s="1559">
        <f t="shared" si="37"/>
        <v>2194</v>
      </c>
      <c r="S28" s="1557">
        <f t="shared" si="38"/>
        <v>456</v>
      </c>
      <c r="T28" s="1557"/>
      <c r="U28" s="1557">
        <f>R161+S161+T161</f>
        <v>360</v>
      </c>
      <c r="V28" s="1557">
        <f t="shared" si="41"/>
        <v>38</v>
      </c>
      <c r="W28" s="1558">
        <f t="shared" si="42"/>
        <v>3048</v>
      </c>
      <c r="X28" s="1559">
        <f t="shared" si="43"/>
        <v>1257</v>
      </c>
      <c r="Y28" s="1557">
        <f t="shared" si="44"/>
        <v>614</v>
      </c>
      <c r="Z28" s="1557"/>
      <c r="AA28" s="1564">
        <f>R229+S229+T229</f>
        <v>357</v>
      </c>
      <c r="AB28" s="1560">
        <f t="shared" si="47"/>
        <v>10</v>
      </c>
      <c r="AC28" s="1561">
        <f t="shared" si="48"/>
        <v>2238</v>
      </c>
      <c r="AD28" s="1562">
        <f t="shared" si="15"/>
        <v>57.292616226071104</v>
      </c>
      <c r="AE28" s="1562">
        <f t="shared" si="16"/>
        <v>134.64912280701756</v>
      </c>
      <c r="AF28" s="1562" t="str">
        <f t="shared" si="17"/>
        <v/>
      </c>
      <c r="AG28" s="1562">
        <f t="shared" si="18"/>
        <v>99.166666666666671</v>
      </c>
      <c r="AH28" s="1562">
        <f t="shared" si="19"/>
        <v>26.315789473684209</v>
      </c>
      <c r="AI28" s="1562">
        <f t="shared" si="20"/>
        <v>73.425196850393704</v>
      </c>
      <c r="AJ28" s="1332"/>
      <c r="AK28" s="1563">
        <f t="shared" si="21"/>
        <v>0</v>
      </c>
      <c r="AL28" s="1563">
        <f t="shared" si="22"/>
        <v>0</v>
      </c>
      <c r="AM28" s="1563"/>
      <c r="AN28" s="1563">
        <f t="shared" si="23"/>
        <v>614</v>
      </c>
      <c r="AO28" s="1563">
        <f t="shared" si="24"/>
        <v>614</v>
      </c>
      <c r="AP28" s="1563"/>
      <c r="AQ28" s="1563">
        <f t="shared" si="25"/>
        <v>357</v>
      </c>
      <c r="AR28" s="1563">
        <f t="shared" si="26"/>
        <v>357</v>
      </c>
      <c r="AS28" s="1563"/>
      <c r="AT28" s="1563">
        <f t="shared" si="27"/>
        <v>10</v>
      </c>
      <c r="AU28" s="1563">
        <f t="shared" si="28"/>
        <v>10</v>
      </c>
      <c r="AV28" s="1563"/>
      <c r="AW28" s="1563">
        <f t="shared" si="29"/>
        <v>2238</v>
      </c>
      <c r="AX28" s="1563">
        <f t="shared" si="30"/>
        <v>2238</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322</v>
      </c>
      <c r="M29" s="1557">
        <f t="shared" si="32"/>
        <v>179</v>
      </c>
      <c r="N29" s="1557"/>
      <c r="O29" s="1557">
        <f>R94+S94+T94</f>
        <v>14</v>
      </c>
      <c r="P29" s="1557">
        <f t="shared" si="35"/>
        <v>1</v>
      </c>
      <c r="Q29" s="1558">
        <f t="shared" si="36"/>
        <v>516</v>
      </c>
      <c r="R29" s="1559">
        <f t="shared" si="37"/>
        <v>352</v>
      </c>
      <c r="S29" s="1557">
        <f t="shared" si="38"/>
        <v>223</v>
      </c>
      <c r="T29" s="1557"/>
      <c r="U29" s="1557">
        <f>R162+S162+T162</f>
        <v>13</v>
      </c>
      <c r="V29" s="1557">
        <f t="shared" si="41"/>
        <v>1</v>
      </c>
      <c r="W29" s="1558">
        <f t="shared" si="42"/>
        <v>589</v>
      </c>
      <c r="X29" s="1559">
        <f t="shared" si="43"/>
        <v>164</v>
      </c>
      <c r="Y29" s="1557">
        <f t="shared" si="44"/>
        <v>-113</v>
      </c>
      <c r="Z29" s="1557"/>
      <c r="AA29" s="1564">
        <f>R230+S230+T230</f>
        <v>31</v>
      </c>
      <c r="AB29" s="1560">
        <f t="shared" si="47"/>
        <v>1</v>
      </c>
      <c r="AC29" s="1561">
        <f t="shared" si="48"/>
        <v>83</v>
      </c>
      <c r="AD29" s="1562">
        <f t="shared" si="15"/>
        <v>46.590909090909086</v>
      </c>
      <c r="AE29" s="1562">
        <f t="shared" si="16"/>
        <v>-50.672645739910315</v>
      </c>
      <c r="AF29" s="1562" t="str">
        <f t="shared" si="17"/>
        <v/>
      </c>
      <c r="AG29" s="1562">
        <f t="shared" si="18"/>
        <v>238.46153846153845</v>
      </c>
      <c r="AH29" s="1562">
        <f t="shared" si="19"/>
        <v>100</v>
      </c>
      <c r="AI29" s="1562">
        <f t="shared" si="20"/>
        <v>14.091680814940577</v>
      </c>
      <c r="AJ29" s="1332"/>
      <c r="AK29" s="1563">
        <f t="shared" si="21"/>
        <v>0</v>
      </c>
      <c r="AL29" s="1563">
        <f t="shared" si="22"/>
        <v>0</v>
      </c>
      <c r="AM29" s="1563"/>
      <c r="AN29" s="1563">
        <f t="shared" si="23"/>
        <v>-113</v>
      </c>
      <c r="AO29" s="1563">
        <f t="shared" si="24"/>
        <v>-113</v>
      </c>
      <c r="AP29" s="1563"/>
      <c r="AQ29" s="1563">
        <f t="shared" si="25"/>
        <v>31</v>
      </c>
      <c r="AR29" s="1563">
        <f t="shared" si="26"/>
        <v>31</v>
      </c>
      <c r="AS29" s="1563"/>
      <c r="AT29" s="1563">
        <f t="shared" si="27"/>
        <v>1</v>
      </c>
      <c r="AU29" s="1563">
        <f t="shared" si="28"/>
        <v>1</v>
      </c>
      <c r="AV29" s="1563"/>
      <c r="AW29" s="1563">
        <f t="shared" si="29"/>
        <v>83</v>
      </c>
      <c r="AX29" s="1563">
        <f t="shared" si="30"/>
        <v>83</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864</v>
      </c>
      <c r="M30" s="1557">
        <f t="shared" si="32"/>
        <v>202</v>
      </c>
      <c r="N30" s="1557"/>
      <c r="O30" s="1557">
        <f>R95+S95+T95</f>
        <v>148</v>
      </c>
      <c r="P30" s="1557">
        <f t="shared" si="35"/>
        <v>38</v>
      </c>
      <c r="Q30" s="1558">
        <f t="shared" si="36"/>
        <v>1252</v>
      </c>
      <c r="R30" s="1559">
        <f t="shared" si="37"/>
        <v>848</v>
      </c>
      <c r="S30" s="1557">
        <f t="shared" si="38"/>
        <v>185</v>
      </c>
      <c r="T30" s="1557"/>
      <c r="U30" s="1557">
        <f>R163+S163+T163</f>
        <v>126</v>
      </c>
      <c r="V30" s="1557">
        <f t="shared" si="41"/>
        <v>39</v>
      </c>
      <c r="W30" s="1558">
        <f t="shared" si="42"/>
        <v>1198</v>
      </c>
      <c r="X30" s="1559">
        <f t="shared" si="43"/>
        <v>1043</v>
      </c>
      <c r="Y30" s="1557">
        <f t="shared" si="44"/>
        <v>64</v>
      </c>
      <c r="Z30" s="1557"/>
      <c r="AA30" s="1564">
        <f>R231+S231+T231</f>
        <v>111</v>
      </c>
      <c r="AB30" s="1560">
        <f t="shared" si="47"/>
        <v>15</v>
      </c>
      <c r="AC30" s="1561">
        <f t="shared" si="48"/>
        <v>1233</v>
      </c>
      <c r="AD30" s="1562">
        <f t="shared" si="15"/>
        <v>122.99528301886792</v>
      </c>
      <c r="AE30" s="1562">
        <f t="shared" si="16"/>
        <v>34.594594594594597</v>
      </c>
      <c r="AF30" s="1562" t="str">
        <f t="shared" si="17"/>
        <v/>
      </c>
      <c r="AG30" s="1562">
        <f t="shared" si="18"/>
        <v>88.095238095238088</v>
      </c>
      <c r="AH30" s="1562">
        <f t="shared" si="19"/>
        <v>38.461538461538467</v>
      </c>
      <c r="AI30" s="1562">
        <f t="shared" si="20"/>
        <v>102.92153589315527</v>
      </c>
      <c r="AJ30" s="1332"/>
      <c r="AK30" s="1563">
        <f t="shared" si="21"/>
        <v>0</v>
      </c>
      <c r="AL30" s="1563">
        <f t="shared" si="22"/>
        <v>0</v>
      </c>
      <c r="AM30" s="1563"/>
      <c r="AN30" s="1563">
        <f t="shared" si="23"/>
        <v>64</v>
      </c>
      <c r="AO30" s="1563">
        <f t="shared" si="24"/>
        <v>64</v>
      </c>
      <c r="AP30" s="1563"/>
      <c r="AQ30" s="1563">
        <f t="shared" si="25"/>
        <v>111</v>
      </c>
      <c r="AR30" s="1563">
        <f t="shared" si="26"/>
        <v>111</v>
      </c>
      <c r="AS30" s="1563"/>
      <c r="AT30" s="1563">
        <f t="shared" si="27"/>
        <v>15</v>
      </c>
      <c r="AU30" s="1563">
        <f t="shared" si="28"/>
        <v>15</v>
      </c>
      <c r="AV30" s="1563"/>
      <c r="AW30" s="1563">
        <f t="shared" si="29"/>
        <v>1233</v>
      </c>
      <c r="AX30" s="1563">
        <f t="shared" si="30"/>
        <v>1233</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1789</v>
      </c>
      <c r="D31" s="3609"/>
      <c r="E31" s="3609"/>
      <c r="F31" s="3609"/>
      <c r="G31" s="3609"/>
      <c r="H31" s="3609"/>
      <c r="I31" s="3609"/>
      <c r="J31" s="3609"/>
      <c r="K31" s="1418" t="s">
        <v>829</v>
      </c>
      <c r="L31" s="1557">
        <f t="shared" si="31"/>
        <v>3301</v>
      </c>
      <c r="M31" s="1557">
        <f t="shared" si="32"/>
        <v>793</v>
      </c>
      <c r="N31" s="1557"/>
      <c r="O31" s="1557">
        <f>R96+S96+T96</f>
        <v>562</v>
      </c>
      <c r="P31" s="1557">
        <f t="shared" si="35"/>
        <v>74</v>
      </c>
      <c r="Q31" s="1558">
        <f t="shared" si="36"/>
        <v>4730</v>
      </c>
      <c r="R31" s="1559">
        <f t="shared" si="37"/>
        <v>3394</v>
      </c>
      <c r="S31" s="1557">
        <f t="shared" si="38"/>
        <v>864</v>
      </c>
      <c r="T31" s="1557"/>
      <c r="U31" s="1557">
        <f>R164+S164+T164</f>
        <v>499</v>
      </c>
      <c r="V31" s="1557">
        <f t="shared" si="41"/>
        <v>78</v>
      </c>
      <c r="W31" s="1558">
        <f t="shared" si="42"/>
        <v>4835</v>
      </c>
      <c r="X31" s="1559">
        <f t="shared" si="43"/>
        <v>2464</v>
      </c>
      <c r="Y31" s="1557">
        <f t="shared" si="44"/>
        <v>565</v>
      </c>
      <c r="Z31" s="1557"/>
      <c r="AA31" s="1564">
        <f>R232+S232+T232</f>
        <v>499</v>
      </c>
      <c r="AB31" s="1560">
        <f t="shared" si="47"/>
        <v>26</v>
      </c>
      <c r="AC31" s="1561">
        <f t="shared" si="48"/>
        <v>3554</v>
      </c>
      <c r="AD31" s="1562">
        <f t="shared" si="15"/>
        <v>72.598703594578666</v>
      </c>
      <c r="AE31" s="1562">
        <f t="shared" si="16"/>
        <v>65.393518518518519</v>
      </c>
      <c r="AF31" s="1562" t="str">
        <f t="shared" si="17"/>
        <v/>
      </c>
      <c r="AG31" s="1562">
        <f t="shared" si="18"/>
        <v>100</v>
      </c>
      <c r="AH31" s="1562">
        <f t="shared" si="19"/>
        <v>33.333333333333329</v>
      </c>
      <c r="AI31" s="1562">
        <f t="shared" si="20"/>
        <v>73.505687693898665</v>
      </c>
      <c r="AJ31" s="1332"/>
      <c r="AK31" s="1563">
        <f t="shared" si="21"/>
        <v>0</v>
      </c>
      <c r="AL31" s="1563">
        <f t="shared" si="22"/>
        <v>0</v>
      </c>
      <c r="AM31" s="1563"/>
      <c r="AN31" s="1563">
        <f t="shared" si="23"/>
        <v>565</v>
      </c>
      <c r="AO31" s="1563">
        <f t="shared" si="24"/>
        <v>565</v>
      </c>
      <c r="AP31" s="1563"/>
      <c r="AQ31" s="1563">
        <f t="shared" si="25"/>
        <v>499</v>
      </c>
      <c r="AR31" s="1563">
        <f t="shared" si="26"/>
        <v>499</v>
      </c>
      <c r="AS31" s="1563"/>
      <c r="AT31" s="1563">
        <f t="shared" si="27"/>
        <v>26</v>
      </c>
      <c r="AU31" s="1563">
        <f t="shared" si="28"/>
        <v>26</v>
      </c>
      <c r="AV31" s="1563"/>
      <c r="AW31" s="1563">
        <f t="shared" si="29"/>
        <v>3554</v>
      </c>
      <c r="AX31" s="1563">
        <f t="shared" si="30"/>
        <v>3554</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57965</v>
      </c>
      <c r="M32" s="1557">
        <f t="shared" si="32"/>
        <v>80793</v>
      </c>
      <c r="N32" s="1557">
        <f>P97+0</f>
        <v>24229</v>
      </c>
      <c r="O32" s="1557">
        <f t="shared" ref="O32:O42" si="49">R97+S97+T97+U97</f>
        <v>115663</v>
      </c>
      <c r="P32" s="1557">
        <f t="shared" si="35"/>
        <v>4182</v>
      </c>
      <c r="Q32" s="1558">
        <f t="shared" si="36"/>
        <v>282832</v>
      </c>
      <c r="R32" s="1559">
        <f t="shared" si="37"/>
        <v>57822</v>
      </c>
      <c r="S32" s="1557">
        <f t="shared" si="38"/>
        <v>86389</v>
      </c>
      <c r="T32" s="1557">
        <f>P165+0</f>
        <v>20981</v>
      </c>
      <c r="U32" s="1557">
        <f t="shared" ref="U32:U42" si="50">R165+S165+T165+U165</f>
        <v>111924</v>
      </c>
      <c r="V32" s="1557">
        <f t="shared" si="41"/>
        <v>3824</v>
      </c>
      <c r="W32" s="1558">
        <f t="shared" si="42"/>
        <v>280940</v>
      </c>
      <c r="X32" s="1559">
        <f t="shared" si="43"/>
        <v>40525</v>
      </c>
      <c r="Y32" s="1557">
        <f t="shared" si="44"/>
        <v>39093</v>
      </c>
      <c r="Z32" s="1557">
        <f>P233+0</f>
        <v>12666</v>
      </c>
      <c r="AA32" s="1564">
        <f t="shared" ref="AA32:AA42" si="51">R233+S233+T233+U233</f>
        <v>80546</v>
      </c>
      <c r="AB32" s="1560">
        <f t="shared" si="47"/>
        <v>2987</v>
      </c>
      <c r="AC32" s="1561">
        <f t="shared" si="48"/>
        <v>175817</v>
      </c>
      <c r="AD32" s="1562">
        <f t="shared" si="15"/>
        <v>70.085780498772095</v>
      </c>
      <c r="AE32" s="1562">
        <f t="shared" si="16"/>
        <v>45.252289064579983</v>
      </c>
      <c r="AF32" s="1562">
        <f t="shared" si="17"/>
        <v>60.368905199942802</v>
      </c>
      <c r="AG32" s="1562">
        <f t="shared" si="18"/>
        <v>71.964904756799257</v>
      </c>
      <c r="AH32" s="1562">
        <f t="shared" si="19"/>
        <v>78.111924686192467</v>
      </c>
      <c r="AI32" s="1562">
        <f t="shared" si="20"/>
        <v>62.581690040578067</v>
      </c>
      <c r="AJ32" s="1332"/>
      <c r="AK32" s="1563">
        <f t="shared" si="21"/>
        <v>12666</v>
      </c>
      <c r="AL32" s="1563">
        <f t="shared" si="22"/>
        <v>12666</v>
      </c>
      <c r="AM32" s="1563"/>
      <c r="AN32" s="1563">
        <f t="shared" si="23"/>
        <v>39093</v>
      </c>
      <c r="AO32" s="1563">
        <f t="shared" si="24"/>
        <v>39093</v>
      </c>
      <c r="AP32" s="1563"/>
      <c r="AQ32" s="1563">
        <f t="shared" si="25"/>
        <v>80546</v>
      </c>
      <c r="AR32" s="1563">
        <f t="shared" si="26"/>
        <v>80546</v>
      </c>
      <c r="AS32" s="1563"/>
      <c r="AT32" s="1563">
        <f t="shared" si="27"/>
        <v>2987</v>
      </c>
      <c r="AU32" s="1563">
        <f t="shared" si="28"/>
        <v>2987</v>
      </c>
      <c r="AV32" s="1563"/>
      <c r="AW32" s="1563">
        <f t="shared" si="29"/>
        <v>175817</v>
      </c>
      <c r="AX32" s="1563">
        <f t="shared" si="30"/>
        <v>175817</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9003</v>
      </c>
      <c r="M33" s="1557">
        <f t="shared" si="32"/>
        <v>49173</v>
      </c>
      <c r="N33" s="1557">
        <f>P98+0</f>
        <v>0</v>
      </c>
      <c r="O33" s="1557">
        <f t="shared" si="49"/>
        <v>21848</v>
      </c>
      <c r="P33" s="1557">
        <f t="shared" si="35"/>
        <v>364</v>
      </c>
      <c r="Q33" s="1558">
        <f t="shared" si="36"/>
        <v>80388</v>
      </c>
      <c r="R33" s="1559">
        <f t="shared" si="37"/>
        <v>8555</v>
      </c>
      <c r="S33" s="1557">
        <f t="shared" si="38"/>
        <v>49529</v>
      </c>
      <c r="T33" s="1557">
        <f>P166+0</f>
        <v>0</v>
      </c>
      <c r="U33" s="1557">
        <f t="shared" si="50"/>
        <v>16546</v>
      </c>
      <c r="V33" s="1557">
        <f t="shared" si="41"/>
        <v>383</v>
      </c>
      <c r="W33" s="1558">
        <f t="shared" si="42"/>
        <v>75013</v>
      </c>
      <c r="X33" s="1559">
        <f t="shared" si="43"/>
        <v>6016</v>
      </c>
      <c r="Y33" s="1557">
        <f t="shared" si="44"/>
        <v>30612</v>
      </c>
      <c r="Z33" s="1557">
        <f>P234+0</f>
        <v>-6</v>
      </c>
      <c r="AA33" s="1564">
        <f t="shared" si="51"/>
        <v>21084</v>
      </c>
      <c r="AB33" s="1560">
        <f t="shared" si="47"/>
        <v>-40</v>
      </c>
      <c r="AC33" s="1561">
        <f t="shared" si="48"/>
        <v>57666</v>
      </c>
      <c r="AD33" s="1562">
        <f t="shared" si="15"/>
        <v>70.321449444769144</v>
      </c>
      <c r="AE33" s="1562">
        <f t="shared" si="16"/>
        <v>61.806214540975986</v>
      </c>
      <c r="AF33" s="1562" t="str">
        <f t="shared" si="17"/>
        <v/>
      </c>
      <c r="AG33" s="1562">
        <f t="shared" si="18"/>
        <v>127.4265683548894</v>
      </c>
      <c r="AH33" s="1562">
        <f t="shared" si="19"/>
        <v>-10.443864229765012</v>
      </c>
      <c r="AI33" s="1562">
        <f t="shared" si="20"/>
        <v>76.874675056323568</v>
      </c>
      <c r="AJ33" s="1332"/>
      <c r="AK33" s="1563">
        <f t="shared" si="21"/>
        <v>-6</v>
      </c>
      <c r="AL33" s="1563">
        <f t="shared" si="22"/>
        <v>-6</v>
      </c>
      <c r="AM33" s="1563"/>
      <c r="AN33" s="1563">
        <f t="shared" si="23"/>
        <v>30612</v>
      </c>
      <c r="AO33" s="1563">
        <f t="shared" si="24"/>
        <v>30612</v>
      </c>
      <c r="AP33" s="1563"/>
      <c r="AQ33" s="1563">
        <f t="shared" si="25"/>
        <v>21084</v>
      </c>
      <c r="AR33" s="1563">
        <f t="shared" si="26"/>
        <v>21084</v>
      </c>
      <c r="AS33" s="1563"/>
      <c r="AT33" s="1563">
        <f t="shared" si="27"/>
        <v>-40</v>
      </c>
      <c r="AU33" s="1563">
        <f t="shared" si="28"/>
        <v>-40</v>
      </c>
      <c r="AV33" s="1563"/>
      <c r="AW33" s="1563">
        <f t="shared" si="29"/>
        <v>57666</v>
      </c>
      <c r="AX33" s="1563">
        <f t="shared" si="30"/>
        <v>57666</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31963</v>
      </c>
      <c r="M34" s="1557">
        <f t="shared" si="32"/>
        <v>48072</v>
      </c>
      <c r="N34" s="1557">
        <f>P99+0</f>
        <v>21757</v>
      </c>
      <c r="O34" s="1557">
        <f t="shared" si="49"/>
        <v>56403</v>
      </c>
      <c r="P34" s="1557">
        <f t="shared" si="35"/>
        <v>4109</v>
      </c>
      <c r="Q34" s="1558">
        <f t="shared" si="36"/>
        <v>162304</v>
      </c>
      <c r="R34" s="1559">
        <f t="shared" si="37"/>
        <v>32143</v>
      </c>
      <c r="S34" s="1557">
        <f t="shared" si="38"/>
        <v>47150</v>
      </c>
      <c r="T34" s="1557">
        <f>P167+0</f>
        <v>17958</v>
      </c>
      <c r="U34" s="1557">
        <f t="shared" si="50"/>
        <v>52462</v>
      </c>
      <c r="V34" s="1557">
        <f t="shared" si="41"/>
        <v>4307</v>
      </c>
      <c r="W34" s="1558">
        <f t="shared" si="42"/>
        <v>154020</v>
      </c>
      <c r="X34" s="1559">
        <f t="shared" si="43"/>
        <v>31540</v>
      </c>
      <c r="Y34" s="1557">
        <f t="shared" si="44"/>
        <v>58757</v>
      </c>
      <c r="Z34" s="1557">
        <f>P235+0</f>
        <v>26452</v>
      </c>
      <c r="AA34" s="1564">
        <f t="shared" si="51"/>
        <v>44897</v>
      </c>
      <c r="AB34" s="1560">
        <f t="shared" si="47"/>
        <v>2438</v>
      </c>
      <c r="AC34" s="1561">
        <f t="shared" si="48"/>
        <v>164084</v>
      </c>
      <c r="AD34" s="1562">
        <f t="shared" si="15"/>
        <v>98.124008337740719</v>
      </c>
      <c r="AE34" s="1562">
        <f t="shared" si="16"/>
        <v>124.61717921527043</v>
      </c>
      <c r="AF34" s="1562">
        <f t="shared" si="17"/>
        <v>147.29925381445594</v>
      </c>
      <c r="AG34" s="1562">
        <f t="shared" si="18"/>
        <v>85.580038885288403</v>
      </c>
      <c r="AH34" s="1562">
        <f t="shared" si="19"/>
        <v>56.605525888089161</v>
      </c>
      <c r="AI34" s="1562">
        <f t="shared" si="20"/>
        <v>106.53421633554083</v>
      </c>
      <c r="AJ34" s="1332"/>
      <c r="AK34" s="1563">
        <f t="shared" si="21"/>
        <v>26452</v>
      </c>
      <c r="AL34" s="1563">
        <f t="shared" si="22"/>
        <v>26452</v>
      </c>
      <c r="AM34" s="1563"/>
      <c r="AN34" s="1563">
        <f t="shared" si="23"/>
        <v>58757</v>
      </c>
      <c r="AO34" s="1563">
        <f t="shared" si="24"/>
        <v>58757</v>
      </c>
      <c r="AP34" s="1563"/>
      <c r="AQ34" s="1563">
        <f t="shared" si="25"/>
        <v>44897</v>
      </c>
      <c r="AR34" s="1563">
        <f t="shared" si="26"/>
        <v>44897</v>
      </c>
      <c r="AS34" s="1563"/>
      <c r="AT34" s="1563">
        <f t="shared" si="27"/>
        <v>2438</v>
      </c>
      <c r="AU34" s="1563">
        <f t="shared" si="28"/>
        <v>2438</v>
      </c>
      <c r="AV34" s="1563"/>
      <c r="AW34" s="1563">
        <f t="shared" si="29"/>
        <v>164084</v>
      </c>
      <c r="AX34" s="1563">
        <f t="shared" si="30"/>
        <v>164084</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1790</v>
      </c>
      <c r="C35" s="3607"/>
      <c r="D35" s="3607"/>
      <c r="E35" s="3607"/>
      <c r="F35" s="3607"/>
      <c r="G35" s="3607"/>
      <c r="H35" s="3607"/>
      <c r="I35" s="3607"/>
      <c r="J35" s="3607"/>
      <c r="K35" s="1418" t="s">
        <v>363</v>
      </c>
      <c r="L35" s="1557">
        <f t="shared" si="31"/>
        <v>98931</v>
      </c>
      <c r="M35" s="1557">
        <f t="shared" si="32"/>
        <v>178038</v>
      </c>
      <c r="N35" s="1557">
        <f>P100+0</f>
        <v>45986</v>
      </c>
      <c r="O35" s="1557">
        <f t="shared" si="49"/>
        <v>193914</v>
      </c>
      <c r="P35" s="1557">
        <f t="shared" si="35"/>
        <v>8655</v>
      </c>
      <c r="Q35" s="1558">
        <f t="shared" si="36"/>
        <v>525524</v>
      </c>
      <c r="R35" s="1559">
        <f t="shared" si="37"/>
        <v>98520</v>
      </c>
      <c r="S35" s="1557">
        <f t="shared" si="38"/>
        <v>183068</v>
      </c>
      <c r="T35" s="1557">
        <f>P168+0</f>
        <v>38939</v>
      </c>
      <c r="U35" s="1557">
        <f t="shared" si="50"/>
        <v>180932</v>
      </c>
      <c r="V35" s="1557">
        <f t="shared" si="41"/>
        <v>8514</v>
      </c>
      <c r="W35" s="1558">
        <f t="shared" si="42"/>
        <v>509973</v>
      </c>
      <c r="X35" s="1559">
        <f t="shared" si="43"/>
        <v>78081</v>
      </c>
      <c r="Y35" s="1557">
        <f t="shared" si="44"/>
        <v>128462</v>
      </c>
      <c r="Z35" s="1557">
        <f>P236+0</f>
        <v>39112</v>
      </c>
      <c r="AA35" s="1564">
        <f t="shared" si="51"/>
        <v>146527</v>
      </c>
      <c r="AB35" s="1560">
        <f t="shared" si="47"/>
        <v>5385</v>
      </c>
      <c r="AC35" s="1561">
        <f t="shared" si="48"/>
        <v>397567</v>
      </c>
      <c r="AD35" s="1562">
        <f t="shared" si="15"/>
        <v>79.253958587088917</v>
      </c>
      <c r="AE35" s="1562">
        <f t="shared" si="16"/>
        <v>70.171739462931811</v>
      </c>
      <c r="AF35" s="1562">
        <f t="shared" si="17"/>
        <v>100.44428465035055</v>
      </c>
      <c r="AG35" s="1562">
        <f t="shared" si="18"/>
        <v>80.984568788274046</v>
      </c>
      <c r="AH35" s="1562">
        <f t="shared" si="19"/>
        <v>63.24876673713883</v>
      </c>
      <c r="AI35" s="1562">
        <f t="shared" si="20"/>
        <v>77.958440937069213</v>
      </c>
      <c r="AJ35" s="1332"/>
      <c r="AK35" s="1563">
        <f t="shared" si="21"/>
        <v>39112</v>
      </c>
      <c r="AL35" s="1563">
        <f t="shared" si="22"/>
        <v>39112</v>
      </c>
      <c r="AM35" s="1563"/>
      <c r="AN35" s="1563">
        <f t="shared" si="23"/>
        <v>128462</v>
      </c>
      <c r="AO35" s="1563">
        <f t="shared" si="24"/>
        <v>128462</v>
      </c>
      <c r="AP35" s="1563"/>
      <c r="AQ35" s="1563">
        <f t="shared" si="25"/>
        <v>146527</v>
      </c>
      <c r="AR35" s="1563">
        <f t="shared" si="26"/>
        <v>146527</v>
      </c>
      <c r="AS35" s="1563"/>
      <c r="AT35" s="1563">
        <f t="shared" si="27"/>
        <v>5385</v>
      </c>
      <c r="AU35" s="1563">
        <f t="shared" si="28"/>
        <v>5385</v>
      </c>
      <c r="AV35" s="1563"/>
      <c r="AW35" s="1563">
        <f t="shared" si="29"/>
        <v>397567</v>
      </c>
      <c r="AX35" s="1563">
        <f t="shared" si="30"/>
        <v>397567</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0</v>
      </c>
      <c r="N36" s="1557">
        <f>P101+0</f>
        <v>0</v>
      </c>
      <c r="O36" s="1557">
        <f t="shared" si="49"/>
        <v>0</v>
      </c>
      <c r="P36" s="1557">
        <f t="shared" si="35"/>
        <v>0</v>
      </c>
      <c r="Q36" s="1558">
        <f t="shared" si="36"/>
        <v>0</v>
      </c>
      <c r="R36" s="1559">
        <f t="shared" si="37"/>
        <v>0</v>
      </c>
      <c r="S36" s="1557">
        <f t="shared" si="38"/>
        <v>0</v>
      </c>
      <c r="T36" s="1557">
        <f>P169+0</f>
        <v>0</v>
      </c>
      <c r="U36" s="1557">
        <f t="shared" si="50"/>
        <v>0</v>
      </c>
      <c r="V36" s="1557">
        <f t="shared" si="41"/>
        <v>0</v>
      </c>
      <c r="W36" s="1558">
        <f t="shared" si="42"/>
        <v>0</v>
      </c>
      <c r="X36" s="1559">
        <f t="shared" si="43"/>
        <v>0</v>
      </c>
      <c r="Y36" s="1557">
        <f t="shared" si="44"/>
        <v>0</v>
      </c>
      <c r="Z36" s="1557">
        <f>P237+0</f>
        <v>0</v>
      </c>
      <c r="AA36" s="1564">
        <f t="shared" si="51"/>
        <v>0</v>
      </c>
      <c r="AB36" s="1560">
        <f t="shared" si="47"/>
        <v>0</v>
      </c>
      <c r="AC36" s="1561">
        <f t="shared" si="48"/>
        <v>0</v>
      </c>
      <c r="AD36" s="1562" t="str">
        <f t="shared" si="15"/>
        <v/>
      </c>
      <c r="AE36" s="1562" t="str">
        <f t="shared" si="16"/>
        <v/>
      </c>
      <c r="AF36" s="1562" t="str">
        <f t="shared" si="17"/>
        <v/>
      </c>
      <c r="AG36" s="1562" t="str">
        <f t="shared" si="18"/>
        <v/>
      </c>
      <c r="AH36" s="1562" t="str">
        <f t="shared" si="19"/>
        <v/>
      </c>
      <c r="AI36" s="1562" t="str">
        <f t="shared" si="20"/>
        <v/>
      </c>
      <c r="AJ36" s="1332"/>
      <c r="AK36" s="1563">
        <f t="shared" si="21"/>
        <v>0</v>
      </c>
      <c r="AL36" s="1563">
        <f t="shared" si="22"/>
        <v>0</v>
      </c>
      <c r="AM36" s="1563"/>
      <c r="AN36" s="1563">
        <f t="shared" si="23"/>
        <v>0</v>
      </c>
      <c r="AO36" s="1563">
        <f t="shared" si="24"/>
        <v>0</v>
      </c>
      <c r="AP36" s="1563"/>
      <c r="AQ36" s="1563">
        <f t="shared" si="25"/>
        <v>0</v>
      </c>
      <c r="AR36" s="1563">
        <f t="shared" si="26"/>
        <v>0</v>
      </c>
      <c r="AS36" s="1563"/>
      <c r="AT36" s="1563">
        <f t="shared" si="27"/>
        <v>0</v>
      </c>
      <c r="AU36" s="1563">
        <f t="shared" si="28"/>
        <v>0</v>
      </c>
      <c r="AV36" s="1563"/>
      <c r="AW36" s="1563">
        <f t="shared" si="29"/>
        <v>0</v>
      </c>
      <c r="AX36" s="1563">
        <f t="shared" si="30"/>
        <v>0</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1791</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1792</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1760</v>
      </c>
      <c r="C40" s="3604"/>
      <c r="D40" s="3604"/>
      <c r="E40" s="3604"/>
      <c r="F40" s="3604"/>
      <c r="G40" s="3604"/>
      <c r="H40" s="3604"/>
      <c r="I40" s="3604"/>
      <c r="J40" s="3604"/>
      <c r="K40" s="1418" t="s">
        <v>138</v>
      </c>
      <c r="L40" s="1557">
        <f t="shared" si="31"/>
        <v>0</v>
      </c>
      <c r="M40" s="1557">
        <f t="shared" si="32"/>
        <v>0</v>
      </c>
      <c r="N40" s="1557">
        <f>P105+0</f>
        <v>0</v>
      </c>
      <c r="O40" s="1557">
        <f t="shared" si="49"/>
        <v>0</v>
      </c>
      <c r="P40" s="1557">
        <f t="shared" si="35"/>
        <v>0</v>
      </c>
      <c r="Q40" s="1558">
        <f t="shared" si="36"/>
        <v>0</v>
      </c>
      <c r="R40" s="1559">
        <f t="shared" si="37"/>
        <v>0</v>
      </c>
      <c r="S40" s="1557">
        <f t="shared" si="38"/>
        <v>0</v>
      </c>
      <c r="T40" s="1557">
        <f>P173+0</f>
        <v>0</v>
      </c>
      <c r="U40" s="1557">
        <f t="shared" si="50"/>
        <v>0</v>
      </c>
      <c r="V40" s="1557">
        <f t="shared" si="41"/>
        <v>0</v>
      </c>
      <c r="W40" s="1558">
        <f t="shared" si="42"/>
        <v>0</v>
      </c>
      <c r="X40" s="1559">
        <f t="shared" si="43"/>
        <v>0</v>
      </c>
      <c r="Y40" s="1557">
        <f t="shared" si="44"/>
        <v>0</v>
      </c>
      <c r="Z40" s="1557">
        <f>P241+0</f>
        <v>0</v>
      </c>
      <c r="AA40" s="1564">
        <f t="shared" si="51"/>
        <v>0</v>
      </c>
      <c r="AB40" s="1560">
        <f t="shared" si="47"/>
        <v>0</v>
      </c>
      <c r="AC40" s="1561">
        <f t="shared" si="48"/>
        <v>0</v>
      </c>
      <c r="AD40" s="1562" t="str">
        <f t="shared" si="15"/>
        <v/>
      </c>
      <c r="AE40" s="1562" t="str">
        <f t="shared" si="16"/>
        <v/>
      </c>
      <c r="AF40" s="1562" t="str">
        <f t="shared" si="17"/>
        <v/>
      </c>
      <c r="AG40" s="1562" t="str">
        <f t="shared" si="18"/>
        <v/>
      </c>
      <c r="AH40" s="1562" t="str">
        <f t="shared" si="19"/>
        <v/>
      </c>
      <c r="AI40" s="1562" t="str">
        <f t="shared" si="20"/>
        <v/>
      </c>
      <c r="AJ40" s="1332"/>
      <c r="AK40" s="1563">
        <f t="shared" si="21"/>
        <v>0</v>
      </c>
      <c r="AL40" s="1563">
        <f t="shared" si="22"/>
        <v>0</v>
      </c>
      <c r="AM40" s="1563"/>
      <c r="AN40" s="1563">
        <f t="shared" si="23"/>
        <v>0</v>
      </c>
      <c r="AO40" s="1563">
        <f t="shared" si="24"/>
        <v>0</v>
      </c>
      <c r="AP40" s="1563"/>
      <c r="AQ40" s="1563">
        <f t="shared" si="25"/>
        <v>0</v>
      </c>
      <c r="AR40" s="1563">
        <f t="shared" si="26"/>
        <v>0</v>
      </c>
      <c r="AS40" s="1563"/>
      <c r="AT40" s="1563">
        <f t="shared" si="27"/>
        <v>0</v>
      </c>
      <c r="AU40" s="1563">
        <f t="shared" si="28"/>
        <v>0</v>
      </c>
      <c r="AV40" s="1563"/>
      <c r="AW40" s="1563">
        <f t="shared" si="29"/>
        <v>0</v>
      </c>
      <c r="AX40" s="1563">
        <f t="shared" si="30"/>
        <v>0</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1793</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1762</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0</v>
      </c>
      <c r="M44" s="1557">
        <f t="shared" ref="M44:M55" si="53">Q109+0</f>
        <v>0</v>
      </c>
      <c r="N44" s="1557">
        <f t="shared" ref="N44:N54" si="54">P109+0</f>
        <v>0</v>
      </c>
      <c r="O44" s="1557">
        <f t="shared" ref="O44:O55" si="55">R109+S109+T109+U109</f>
        <v>0</v>
      </c>
      <c r="P44" s="1557">
        <f t="shared" ref="P44:P55" si="56">V109+W109+X109+Y109</f>
        <v>0</v>
      </c>
      <c r="Q44" s="1558">
        <f t="shared" ref="Q44:Q55" si="57">L44+M44+N44+O44+P44</f>
        <v>0</v>
      </c>
      <c r="R44" s="1559">
        <f t="shared" ref="R44:R55" si="58">L177+M177+N177+O177</f>
        <v>0</v>
      </c>
      <c r="S44" s="1557">
        <f t="shared" ref="S44:S55" si="59">Q177+0</f>
        <v>0</v>
      </c>
      <c r="T44" s="1557">
        <f t="shared" ref="T44:T54" si="60">P177+0</f>
        <v>0</v>
      </c>
      <c r="U44" s="1557">
        <f t="shared" ref="U44:U55" si="61">R177+S177+T177+U177</f>
        <v>0</v>
      </c>
      <c r="V44" s="1557">
        <f t="shared" ref="V44:V55" si="62">V177+W177+X177+Y177</f>
        <v>0</v>
      </c>
      <c r="W44" s="1558">
        <f t="shared" ref="W44:W55" si="63">R44+S44+T44+U44+V44</f>
        <v>0</v>
      </c>
      <c r="X44" s="1559">
        <f t="shared" ref="X44:X55" si="64">L245+M245+N245+O245</f>
        <v>0</v>
      </c>
      <c r="Y44" s="1557">
        <f t="shared" ref="Y44:Y55" si="65">Q245+0</f>
        <v>0</v>
      </c>
      <c r="Z44" s="1557">
        <f t="shared" ref="Z44:Z54" si="66">P245+0</f>
        <v>0</v>
      </c>
      <c r="AA44" s="1560">
        <f t="shared" ref="AA44:AA55" si="67">R245+S245+T245+U245</f>
        <v>0</v>
      </c>
      <c r="AB44" s="1560">
        <f t="shared" ref="AB44:AB55" si="68">V245+W245+X245+Y245</f>
        <v>0</v>
      </c>
      <c r="AC44" s="1561">
        <f t="shared" ref="AC44:AC55" si="69">X44+Y44+Z44+AA44+AB44</f>
        <v>0</v>
      </c>
      <c r="AD44" s="1562" t="str">
        <f t="shared" ref="AD44:AD66" si="70">IF(ISERROR(X44/R44*100),"",X44/R44*100)</f>
        <v/>
      </c>
      <c r="AE44" s="1562" t="str">
        <f t="shared" ref="AE44:AE66" si="71">IF(ISERROR(Y44/S44*100),"",Y44/S44*100)</f>
        <v/>
      </c>
      <c r="AF44" s="1562" t="str">
        <f t="shared" ref="AF44:AF66" si="72">IF(ISERROR(Z44/T44*100),"",Z44/T44*100)</f>
        <v/>
      </c>
      <c r="AG44" s="1562" t="str">
        <f t="shared" ref="AG44:AG66" si="73">IF(ISERROR(AA44/U44*100),"",AA44/U44*100)</f>
        <v/>
      </c>
      <c r="AH44" s="1562" t="str">
        <f t="shared" ref="AH44:AH66" si="74">IF(ISERROR(AB44/V44*100),"",AB44/V44*100)</f>
        <v/>
      </c>
      <c r="AI44" s="1562" t="str">
        <f t="shared" ref="AI44:AI66" si="75">IF(ISERROR(AC44/W44*100),"",AC44/W44*100)</f>
        <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0</v>
      </c>
      <c r="M49" s="1557">
        <f t="shared" si="53"/>
        <v>0</v>
      </c>
      <c r="N49" s="1557">
        <f t="shared" si="54"/>
        <v>0</v>
      </c>
      <c r="O49" s="1557">
        <f t="shared" si="55"/>
        <v>0</v>
      </c>
      <c r="P49" s="1557">
        <f t="shared" si="56"/>
        <v>0</v>
      </c>
      <c r="Q49" s="1558">
        <f t="shared" si="57"/>
        <v>0</v>
      </c>
      <c r="R49" s="1559">
        <f t="shared" si="58"/>
        <v>0</v>
      </c>
      <c r="S49" s="1557">
        <f t="shared" si="59"/>
        <v>0</v>
      </c>
      <c r="T49" s="1557">
        <f t="shared" si="60"/>
        <v>0</v>
      </c>
      <c r="U49" s="1557">
        <f t="shared" si="61"/>
        <v>0</v>
      </c>
      <c r="V49" s="1557">
        <f t="shared" si="62"/>
        <v>0</v>
      </c>
      <c r="W49" s="1558">
        <f t="shared" si="63"/>
        <v>0</v>
      </c>
      <c r="X49" s="1559">
        <f t="shared" si="64"/>
        <v>0</v>
      </c>
      <c r="Y49" s="1557">
        <f t="shared" si="65"/>
        <v>0</v>
      </c>
      <c r="Z49" s="1557">
        <f t="shared" si="66"/>
        <v>0</v>
      </c>
      <c r="AA49" s="1564">
        <f t="shared" si="67"/>
        <v>0</v>
      </c>
      <c r="AB49" s="1560">
        <f t="shared" si="68"/>
        <v>0</v>
      </c>
      <c r="AC49" s="1561">
        <f t="shared" si="69"/>
        <v>0</v>
      </c>
      <c r="AD49" s="1562" t="str">
        <f t="shared" si="70"/>
        <v/>
      </c>
      <c r="AE49" s="1562" t="str">
        <f t="shared" si="71"/>
        <v/>
      </c>
      <c r="AF49" s="1562" t="str">
        <f t="shared" si="72"/>
        <v/>
      </c>
      <c r="AG49" s="1562" t="str">
        <f t="shared" si="73"/>
        <v/>
      </c>
      <c r="AH49" s="1562" t="str">
        <f t="shared" si="74"/>
        <v/>
      </c>
      <c r="AI49" s="1562" t="str">
        <f t="shared" si="75"/>
        <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0</v>
      </c>
      <c r="P50" s="1557">
        <f t="shared" si="56"/>
        <v>0</v>
      </c>
      <c r="Q50" s="1558">
        <f t="shared" si="57"/>
        <v>0</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0</v>
      </c>
      <c r="M52" s="1557">
        <f t="shared" si="53"/>
        <v>0</v>
      </c>
      <c r="N52" s="1557">
        <f t="shared" si="54"/>
        <v>0</v>
      </c>
      <c r="O52" s="1557">
        <f t="shared" si="55"/>
        <v>0</v>
      </c>
      <c r="P52" s="1557">
        <f t="shared" si="56"/>
        <v>0</v>
      </c>
      <c r="Q52" s="1558">
        <f t="shared" si="57"/>
        <v>0</v>
      </c>
      <c r="R52" s="1559">
        <f t="shared" si="58"/>
        <v>0</v>
      </c>
      <c r="S52" s="1557">
        <f t="shared" si="59"/>
        <v>0</v>
      </c>
      <c r="T52" s="1557">
        <f t="shared" si="60"/>
        <v>0</v>
      </c>
      <c r="U52" s="1557">
        <f t="shared" si="61"/>
        <v>0</v>
      </c>
      <c r="V52" s="1557">
        <f t="shared" si="62"/>
        <v>0</v>
      </c>
      <c r="W52" s="1558">
        <f t="shared" si="63"/>
        <v>0</v>
      </c>
      <c r="X52" s="1559">
        <f t="shared" si="64"/>
        <v>0</v>
      </c>
      <c r="Y52" s="1557">
        <f t="shared" si="65"/>
        <v>0</v>
      </c>
      <c r="Z52" s="1557">
        <f t="shared" si="66"/>
        <v>0</v>
      </c>
      <c r="AA52" s="1564">
        <f t="shared" si="67"/>
        <v>0</v>
      </c>
      <c r="AB52" s="1560">
        <f t="shared" si="68"/>
        <v>0</v>
      </c>
      <c r="AC52" s="1561">
        <f t="shared" si="69"/>
        <v>0</v>
      </c>
      <c r="AD52" s="1562" t="str">
        <f t="shared" si="70"/>
        <v/>
      </c>
      <c r="AE52" s="1562" t="str">
        <f t="shared" si="71"/>
        <v/>
      </c>
      <c r="AF52" s="1562" t="str">
        <f t="shared" si="72"/>
        <v/>
      </c>
      <c r="AG52" s="1562" t="str">
        <f t="shared" si="73"/>
        <v/>
      </c>
      <c r="AH52" s="1562" t="str">
        <f t="shared" si="74"/>
        <v/>
      </c>
      <c r="AI52" s="1562" t="str">
        <f t="shared" si="75"/>
        <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0</v>
      </c>
      <c r="M53" s="1557">
        <f t="shared" si="53"/>
        <v>0</v>
      </c>
      <c r="N53" s="1557">
        <f t="shared" si="54"/>
        <v>0</v>
      </c>
      <c r="O53" s="1557">
        <f t="shared" si="55"/>
        <v>0</v>
      </c>
      <c r="P53" s="1557">
        <f t="shared" si="56"/>
        <v>0</v>
      </c>
      <c r="Q53" s="1558">
        <f t="shared" si="57"/>
        <v>0</v>
      </c>
      <c r="R53" s="1559">
        <f t="shared" si="58"/>
        <v>0</v>
      </c>
      <c r="S53" s="1557">
        <f t="shared" si="59"/>
        <v>0</v>
      </c>
      <c r="T53" s="1557">
        <f t="shared" si="60"/>
        <v>0</v>
      </c>
      <c r="U53" s="1557">
        <f t="shared" si="61"/>
        <v>0</v>
      </c>
      <c r="V53" s="1557">
        <f t="shared" si="62"/>
        <v>0</v>
      </c>
      <c r="W53" s="1558">
        <f t="shared" si="63"/>
        <v>0</v>
      </c>
      <c r="X53" s="1559">
        <f t="shared" si="64"/>
        <v>0</v>
      </c>
      <c r="Y53" s="1557">
        <f t="shared" si="65"/>
        <v>0</v>
      </c>
      <c r="Z53" s="1557">
        <f t="shared" si="66"/>
        <v>0</v>
      </c>
      <c r="AA53" s="1564">
        <f t="shared" si="67"/>
        <v>0</v>
      </c>
      <c r="AB53" s="1560">
        <f t="shared" si="68"/>
        <v>0</v>
      </c>
      <c r="AC53" s="1561">
        <f t="shared" si="69"/>
        <v>0</v>
      </c>
      <c r="AD53" s="1562" t="str">
        <f t="shared" si="70"/>
        <v/>
      </c>
      <c r="AE53" s="1562" t="str">
        <f t="shared" si="71"/>
        <v/>
      </c>
      <c r="AF53" s="1562" t="str">
        <f t="shared" si="72"/>
        <v/>
      </c>
      <c r="AG53" s="1562" t="str">
        <f t="shared" si="73"/>
        <v/>
      </c>
      <c r="AH53" s="1562" t="str">
        <f t="shared" si="74"/>
        <v/>
      </c>
      <c r="AI53" s="1562" t="str">
        <f t="shared" si="75"/>
        <v/>
      </c>
      <c r="AJ53" s="1332"/>
      <c r="AK53" s="1563">
        <f>P254</f>
        <v>0</v>
      </c>
      <c r="AL53" s="1563">
        <f>P254</f>
        <v>0</v>
      </c>
      <c r="AM53" s="1563"/>
      <c r="AN53" s="1563">
        <f>Q254</f>
        <v>0</v>
      </c>
      <c r="AO53" s="1563">
        <f>Q254</f>
        <v>0</v>
      </c>
      <c r="AP53" s="1563"/>
      <c r="AQ53" s="1563">
        <f>R254+S254+T254+U254</f>
        <v>0</v>
      </c>
      <c r="AR53" s="1563">
        <f>R254+S254+T254+U254</f>
        <v>0</v>
      </c>
      <c r="AS53" s="1563"/>
      <c r="AT53" s="1563">
        <f>V254+W254+X254+Y254</f>
        <v>0</v>
      </c>
      <c r="AU53" s="1563">
        <f>V254+W254+X254+Y254</f>
        <v>0</v>
      </c>
      <c r="AV53" s="1563"/>
      <c r="AW53" s="1563">
        <f>X53+AK53+AN53+AQ53+AT53</f>
        <v>0</v>
      </c>
      <c r="AX53" s="1563">
        <f>X53+AK53+AN53+AQ53+AT53</f>
        <v>0</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1744</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1745</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1746</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1763</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1748</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1770</v>
      </c>
      <c r="C62" s="3604"/>
      <c r="D62" s="3604"/>
      <c r="E62" s="3604"/>
      <c r="F62" s="3604"/>
      <c r="G62" s="3604"/>
      <c r="H62" s="3604"/>
      <c r="I62" s="3604"/>
      <c r="J62" s="3604"/>
      <c r="K62" s="1418" t="s">
        <v>348</v>
      </c>
      <c r="L62" s="1557">
        <f t="shared" si="76"/>
        <v>0</v>
      </c>
      <c r="M62" s="1557">
        <f t="shared" si="77"/>
        <v>0</v>
      </c>
      <c r="N62" s="1557">
        <f t="shared" si="78"/>
        <v>0</v>
      </c>
      <c r="O62" s="1557">
        <f t="shared" si="79"/>
        <v>0</v>
      </c>
      <c r="P62" s="1557">
        <f t="shared" si="80"/>
        <v>0</v>
      </c>
      <c r="Q62" s="1558">
        <f t="shared" si="81"/>
        <v>0</v>
      </c>
      <c r="R62" s="1559">
        <f t="shared" si="82"/>
        <v>0</v>
      </c>
      <c r="S62" s="1557">
        <f t="shared" si="83"/>
        <v>0</v>
      </c>
      <c r="T62" s="1557">
        <f t="shared" si="84"/>
        <v>0</v>
      </c>
      <c r="U62" s="1557">
        <f t="shared" si="85"/>
        <v>0</v>
      </c>
      <c r="V62" s="1557">
        <f t="shared" si="86"/>
        <v>0</v>
      </c>
      <c r="W62" s="1558">
        <f t="shared" si="87"/>
        <v>0</v>
      </c>
      <c r="X62" s="1559">
        <f t="shared" si="88"/>
        <v>0</v>
      </c>
      <c r="Y62" s="1557">
        <f t="shared" si="89"/>
        <v>0</v>
      </c>
      <c r="Z62" s="1557">
        <f t="shared" si="90"/>
        <v>0</v>
      </c>
      <c r="AA62" s="1564">
        <f t="shared" si="91"/>
        <v>0</v>
      </c>
      <c r="AB62" s="1560">
        <f t="shared" si="92"/>
        <v>0</v>
      </c>
      <c r="AC62" s="1561">
        <f t="shared" si="93"/>
        <v>0</v>
      </c>
      <c r="AD62" s="1562" t="str">
        <f t="shared" si="70"/>
        <v/>
      </c>
      <c r="AE62" s="1562" t="str">
        <f t="shared" si="71"/>
        <v/>
      </c>
      <c r="AF62" s="1562" t="str">
        <f t="shared" si="72"/>
        <v/>
      </c>
      <c r="AG62" s="1562" t="str">
        <f t="shared" si="73"/>
        <v/>
      </c>
      <c r="AH62" s="1562" t="str">
        <f t="shared" si="74"/>
        <v/>
      </c>
      <c r="AI62" s="1562" t="str">
        <f t="shared" si="75"/>
        <v/>
      </c>
      <c r="AJ62" s="1332"/>
      <c r="AK62" s="1563">
        <f t="shared" si="94"/>
        <v>0</v>
      </c>
      <c r="AL62" s="1563">
        <f t="shared" si="95"/>
        <v>0</v>
      </c>
      <c r="AM62" s="1563"/>
      <c r="AN62" s="1563">
        <f t="shared" si="96"/>
        <v>0</v>
      </c>
      <c r="AO62" s="1563">
        <f t="shared" si="97"/>
        <v>0</v>
      </c>
      <c r="AP62" s="1563"/>
      <c r="AQ62" s="1563">
        <f t="shared" si="98"/>
        <v>0</v>
      </c>
      <c r="AR62" s="1563">
        <f t="shared" si="99"/>
        <v>0</v>
      </c>
      <c r="AS62" s="1563"/>
      <c r="AT62" s="1563">
        <f t="shared" si="100"/>
        <v>0</v>
      </c>
      <c r="AU62" s="1563">
        <f t="shared" si="101"/>
        <v>0</v>
      </c>
      <c r="AV62" s="1563"/>
      <c r="AW62" s="1563">
        <f t="shared" si="102"/>
        <v>0</v>
      </c>
      <c r="AX62" s="1563">
        <f t="shared" si="103"/>
        <v>0</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1750</v>
      </c>
      <c r="C63" s="3691"/>
      <c r="D63" s="3691"/>
      <c r="E63" s="3691"/>
      <c r="F63" s="3691"/>
      <c r="G63" s="3691"/>
      <c r="H63" s="3691"/>
      <c r="I63" s="3691"/>
      <c r="J63" s="3691"/>
      <c r="K63" s="1418" t="s">
        <v>137</v>
      </c>
      <c r="L63" s="1557">
        <f t="shared" si="76"/>
        <v>133245</v>
      </c>
      <c r="M63" s="1557">
        <f t="shared" si="77"/>
        <v>247801</v>
      </c>
      <c r="N63" s="1557">
        <f t="shared" si="78"/>
        <v>75888</v>
      </c>
      <c r="O63" s="1557">
        <f t="shared" si="79"/>
        <v>304489</v>
      </c>
      <c r="P63" s="1557">
        <f t="shared" si="80"/>
        <v>11787</v>
      </c>
      <c r="Q63" s="1558">
        <f t="shared" si="81"/>
        <v>773210</v>
      </c>
      <c r="R63" s="1559">
        <f t="shared" si="82"/>
        <v>131407</v>
      </c>
      <c r="S63" s="1557">
        <f t="shared" si="83"/>
        <v>251674</v>
      </c>
      <c r="T63" s="1557">
        <f t="shared" si="84"/>
        <v>66014</v>
      </c>
      <c r="U63" s="1557">
        <f t="shared" si="85"/>
        <v>286189</v>
      </c>
      <c r="V63" s="1557">
        <f t="shared" si="86"/>
        <v>11489</v>
      </c>
      <c r="W63" s="1558">
        <f t="shared" si="87"/>
        <v>746773</v>
      </c>
      <c r="X63" s="1559">
        <f t="shared" si="88"/>
        <v>135303</v>
      </c>
      <c r="Y63" s="1557">
        <f t="shared" si="89"/>
        <v>175873</v>
      </c>
      <c r="Z63" s="1557">
        <f t="shared" si="90"/>
        <v>62147</v>
      </c>
      <c r="AA63" s="1564">
        <f t="shared" si="91"/>
        <v>201751</v>
      </c>
      <c r="AB63" s="1560">
        <f t="shared" si="92"/>
        <v>6906</v>
      </c>
      <c r="AC63" s="1561">
        <f t="shared" si="93"/>
        <v>581980</v>
      </c>
      <c r="AD63" s="1562">
        <f t="shared" si="70"/>
        <v>102.96483444565358</v>
      </c>
      <c r="AE63" s="1562">
        <f t="shared" si="71"/>
        <v>69.881274982715738</v>
      </c>
      <c r="AF63" s="1562">
        <f t="shared" si="72"/>
        <v>94.142151664798376</v>
      </c>
      <c r="AG63" s="1562">
        <f t="shared" si="73"/>
        <v>70.495721358962086</v>
      </c>
      <c r="AH63" s="1562">
        <f t="shared" si="74"/>
        <v>60.109670119244498</v>
      </c>
      <c r="AI63" s="1562">
        <f t="shared" si="75"/>
        <v>77.932651555425821</v>
      </c>
      <c r="AJ63" s="1332"/>
      <c r="AK63" s="1563">
        <f t="shared" si="94"/>
        <v>62147</v>
      </c>
      <c r="AL63" s="1563">
        <f t="shared" si="95"/>
        <v>62147</v>
      </c>
      <c r="AM63" s="1563"/>
      <c r="AN63" s="1563">
        <f t="shared" si="96"/>
        <v>175873</v>
      </c>
      <c r="AO63" s="1563">
        <f t="shared" si="97"/>
        <v>175873</v>
      </c>
      <c r="AP63" s="1563"/>
      <c r="AQ63" s="1563">
        <f t="shared" si="98"/>
        <v>201751</v>
      </c>
      <c r="AR63" s="1563">
        <f t="shared" si="99"/>
        <v>201751</v>
      </c>
      <c r="AS63" s="1563"/>
      <c r="AT63" s="1563">
        <f t="shared" si="100"/>
        <v>6906</v>
      </c>
      <c r="AU63" s="1563">
        <f t="shared" si="101"/>
        <v>6906</v>
      </c>
      <c r="AV63" s="1563"/>
      <c r="AW63" s="1563">
        <f t="shared" si="102"/>
        <v>581980</v>
      </c>
      <c r="AX63" s="1563">
        <f t="shared" si="103"/>
        <v>581980</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1772</v>
      </c>
      <c r="C64" s="3604"/>
      <c r="D64" s="3604"/>
      <c r="E64" s="3604"/>
      <c r="F64" s="3604"/>
      <c r="G64" s="3604"/>
      <c r="H64" s="3604"/>
      <c r="I64" s="3604"/>
      <c r="J64" s="3604"/>
      <c r="K64" s="1418" t="s">
        <v>7</v>
      </c>
      <c r="L64" s="1557">
        <f t="shared" si="76"/>
        <v>0</v>
      </c>
      <c r="M64" s="1557">
        <f t="shared" si="77"/>
        <v>0</v>
      </c>
      <c r="N64" s="1557">
        <f t="shared" si="78"/>
        <v>0</v>
      </c>
      <c r="O64" s="1557">
        <f t="shared" si="79"/>
        <v>0</v>
      </c>
      <c r="P64" s="1557">
        <f t="shared" si="80"/>
        <v>0</v>
      </c>
      <c r="Q64" s="1558">
        <f t="shared" si="81"/>
        <v>0</v>
      </c>
      <c r="R64" s="1559">
        <f t="shared" si="82"/>
        <v>0</v>
      </c>
      <c r="S64" s="1557">
        <f t="shared" si="83"/>
        <v>0</v>
      </c>
      <c r="T64" s="1557">
        <f t="shared" si="84"/>
        <v>0</v>
      </c>
      <c r="U64" s="1557">
        <f t="shared" si="85"/>
        <v>0</v>
      </c>
      <c r="V64" s="1557">
        <f t="shared" si="86"/>
        <v>0</v>
      </c>
      <c r="W64" s="1558">
        <f t="shared" si="87"/>
        <v>0</v>
      </c>
      <c r="X64" s="1559">
        <f t="shared" si="88"/>
        <v>0</v>
      </c>
      <c r="Y64" s="1557">
        <f t="shared" si="89"/>
        <v>0</v>
      </c>
      <c r="Z64" s="1557">
        <f t="shared" si="90"/>
        <v>0</v>
      </c>
      <c r="AA64" s="1564">
        <f t="shared" si="91"/>
        <v>0</v>
      </c>
      <c r="AB64" s="1560">
        <f t="shared" si="92"/>
        <v>0</v>
      </c>
      <c r="AC64" s="1561">
        <f t="shared" si="93"/>
        <v>0</v>
      </c>
      <c r="AD64" s="1562" t="str">
        <f t="shared" si="70"/>
        <v/>
      </c>
      <c r="AE64" s="1562" t="str">
        <f t="shared" si="71"/>
        <v/>
      </c>
      <c r="AF64" s="1562" t="str">
        <f t="shared" si="72"/>
        <v/>
      </c>
      <c r="AG64" s="1562" t="str">
        <f t="shared" si="73"/>
        <v/>
      </c>
      <c r="AH64" s="1562" t="str">
        <f t="shared" si="74"/>
        <v/>
      </c>
      <c r="AI64" s="1562" t="str">
        <f t="shared" si="75"/>
        <v/>
      </c>
      <c r="AJ64" s="1332"/>
      <c r="AK64" s="1563">
        <f t="shared" si="94"/>
        <v>0</v>
      </c>
      <c r="AL64" s="1563">
        <f t="shared" si="95"/>
        <v>0</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0</v>
      </c>
      <c r="AX64" s="1563">
        <f t="shared" si="103"/>
        <v>0</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1765</v>
      </c>
      <c r="C65" s="3720"/>
      <c r="D65" s="3720"/>
      <c r="E65" s="3720"/>
      <c r="F65" s="3720"/>
      <c r="G65" s="3720"/>
      <c r="H65" s="3720"/>
      <c r="I65" s="3720"/>
      <c r="J65" s="3720"/>
      <c r="K65" s="1573" t="s">
        <v>189</v>
      </c>
      <c r="L65" s="1565">
        <f t="shared" si="76"/>
        <v>36305</v>
      </c>
      <c r="M65" s="1565">
        <f t="shared" si="77"/>
        <v>68872</v>
      </c>
      <c r="N65" s="1565">
        <f t="shared" si="78"/>
        <v>21095</v>
      </c>
      <c r="O65" s="1565">
        <f t="shared" si="79"/>
        <v>92337</v>
      </c>
      <c r="P65" s="1557">
        <f t="shared" si="80"/>
        <v>3043</v>
      </c>
      <c r="Q65" s="1566">
        <f t="shared" si="81"/>
        <v>221652</v>
      </c>
      <c r="R65" s="1567">
        <f t="shared" si="82"/>
        <v>36846</v>
      </c>
      <c r="S65" s="1565">
        <f t="shared" si="83"/>
        <v>68121</v>
      </c>
      <c r="T65" s="1565">
        <f t="shared" si="84"/>
        <v>18057</v>
      </c>
      <c r="U65" s="1565">
        <f t="shared" si="85"/>
        <v>82887</v>
      </c>
      <c r="V65" s="1557">
        <f t="shared" si="86"/>
        <v>2940</v>
      </c>
      <c r="W65" s="1566">
        <f t="shared" si="87"/>
        <v>208851</v>
      </c>
      <c r="X65" s="1567">
        <f t="shared" si="88"/>
        <v>44080</v>
      </c>
      <c r="Y65" s="1565">
        <f t="shared" si="89"/>
        <v>45433</v>
      </c>
      <c r="Z65" s="1565">
        <f t="shared" si="90"/>
        <v>15612</v>
      </c>
      <c r="AA65" s="1568">
        <f t="shared" si="91"/>
        <v>49692</v>
      </c>
      <c r="AB65" s="1560">
        <f t="shared" si="92"/>
        <v>1722</v>
      </c>
      <c r="AC65" s="1561">
        <f t="shared" si="93"/>
        <v>156539</v>
      </c>
      <c r="AD65" s="1562">
        <f t="shared" si="70"/>
        <v>119.63306736145036</v>
      </c>
      <c r="AE65" s="1562">
        <f t="shared" si="71"/>
        <v>66.694558212592298</v>
      </c>
      <c r="AF65" s="1562">
        <f t="shared" si="72"/>
        <v>86.459544774879546</v>
      </c>
      <c r="AG65" s="1562">
        <f t="shared" si="73"/>
        <v>59.951500235260056</v>
      </c>
      <c r="AH65" s="1562">
        <f t="shared" si="74"/>
        <v>58.571428571428577</v>
      </c>
      <c r="AI65" s="1562">
        <f t="shared" si="75"/>
        <v>74.952478082460701</v>
      </c>
      <c r="AJ65" s="1332"/>
      <c r="AK65" s="1563">
        <f t="shared" si="94"/>
        <v>15612</v>
      </c>
      <c r="AL65" s="1563">
        <f t="shared" si="95"/>
        <v>15612</v>
      </c>
      <c r="AM65" s="1563"/>
      <c r="AN65" s="1563">
        <f t="shared" si="96"/>
        <v>45433</v>
      </c>
      <c r="AO65" s="1563">
        <f t="shared" si="97"/>
        <v>45433</v>
      </c>
      <c r="AP65" s="1563"/>
      <c r="AQ65" s="1563">
        <f t="shared" si="98"/>
        <v>49692</v>
      </c>
      <c r="AR65" s="1563">
        <f t="shared" si="99"/>
        <v>49692</v>
      </c>
      <c r="AS65" s="1563"/>
      <c r="AT65" s="1563">
        <f t="shared" si="100"/>
        <v>1722</v>
      </c>
      <c r="AU65" s="1563">
        <f t="shared" si="101"/>
        <v>1722</v>
      </c>
      <c r="AV65" s="1563"/>
      <c r="AW65" s="1563">
        <f t="shared" si="102"/>
        <v>156539</v>
      </c>
      <c r="AX65" s="1563">
        <f t="shared" si="103"/>
        <v>156539</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1794</v>
      </c>
      <c r="C66" s="3631"/>
      <c r="D66" s="3631"/>
      <c r="E66" s="3631"/>
      <c r="F66" s="3631"/>
      <c r="G66" s="3631"/>
      <c r="H66" s="3631"/>
      <c r="I66" s="3631"/>
      <c r="J66" s="3631"/>
      <c r="K66" s="1574" t="s">
        <v>190</v>
      </c>
      <c r="L66" s="1575">
        <f t="shared" si="76"/>
        <v>96940</v>
      </c>
      <c r="M66" s="1575">
        <f t="shared" si="77"/>
        <v>178929</v>
      </c>
      <c r="N66" s="1575">
        <f t="shared" si="78"/>
        <v>54793</v>
      </c>
      <c r="O66" s="1575">
        <f t="shared" si="79"/>
        <v>212152</v>
      </c>
      <c r="P66" s="1576">
        <f t="shared" si="80"/>
        <v>8744</v>
      </c>
      <c r="Q66" s="1577">
        <f t="shared" si="81"/>
        <v>551558</v>
      </c>
      <c r="R66" s="1578">
        <f t="shared" si="82"/>
        <v>94561</v>
      </c>
      <c r="S66" s="1575">
        <f t="shared" si="83"/>
        <v>183553</v>
      </c>
      <c r="T66" s="1575">
        <f t="shared" si="84"/>
        <v>47957</v>
      </c>
      <c r="U66" s="1575">
        <f t="shared" si="85"/>
        <v>203302</v>
      </c>
      <c r="V66" s="1576">
        <f t="shared" si="86"/>
        <v>8549</v>
      </c>
      <c r="W66" s="1577">
        <f t="shared" si="87"/>
        <v>537922</v>
      </c>
      <c r="X66" s="1578">
        <f t="shared" si="88"/>
        <v>91223</v>
      </c>
      <c r="Y66" s="1575">
        <f t="shared" si="89"/>
        <v>130440</v>
      </c>
      <c r="Z66" s="1575">
        <f t="shared" si="90"/>
        <v>46535</v>
      </c>
      <c r="AA66" s="1579">
        <f t="shared" si="91"/>
        <v>152059</v>
      </c>
      <c r="AB66" s="1580">
        <f t="shared" si="92"/>
        <v>5184</v>
      </c>
      <c r="AC66" s="1581">
        <f t="shared" si="93"/>
        <v>425441</v>
      </c>
      <c r="AD66" s="1582">
        <f t="shared" si="70"/>
        <v>96.470003489810807</v>
      </c>
      <c r="AE66" s="1582">
        <f t="shared" si="71"/>
        <v>71.063943384199661</v>
      </c>
      <c r="AF66" s="1582">
        <f t="shared" si="72"/>
        <v>97.034843714160601</v>
      </c>
      <c r="AG66" s="1582">
        <f t="shared" si="73"/>
        <v>74.794640485583017</v>
      </c>
      <c r="AH66" s="1582">
        <f t="shared" si="74"/>
        <v>60.638671189612822</v>
      </c>
      <c r="AI66" s="1582">
        <f t="shared" si="75"/>
        <v>79.08971932733742</v>
      </c>
      <c r="AJ66" s="1332"/>
      <c r="AK66" s="1563">
        <f t="shared" si="94"/>
        <v>46535</v>
      </c>
      <c r="AL66" s="1563">
        <f t="shared" si="95"/>
        <v>46535</v>
      </c>
      <c r="AM66" s="1563"/>
      <c r="AN66" s="1563">
        <f t="shared" si="96"/>
        <v>130440</v>
      </c>
      <c r="AO66" s="1563">
        <f t="shared" si="97"/>
        <v>130440</v>
      </c>
      <c r="AP66" s="1563"/>
      <c r="AQ66" s="1563">
        <f t="shared" si="98"/>
        <v>152059</v>
      </c>
      <c r="AR66" s="1563">
        <f t="shared" si="99"/>
        <v>152059</v>
      </c>
      <c r="AS66" s="1563"/>
      <c r="AT66" s="1563">
        <f t="shared" si="100"/>
        <v>5184</v>
      </c>
      <c r="AU66" s="1563">
        <f t="shared" si="101"/>
        <v>5184</v>
      </c>
      <c r="AV66" s="1563"/>
      <c r="AW66" s="1563">
        <f t="shared" si="102"/>
        <v>425441</v>
      </c>
      <c r="AX66" s="1563">
        <f t="shared" si="103"/>
        <v>425441</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1795</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1796</v>
      </c>
      <c r="G77" s="3608"/>
      <c r="H77" s="3608"/>
      <c r="I77" s="3608"/>
      <c r="J77" s="3608"/>
      <c r="K77" s="1418" t="s">
        <v>351</v>
      </c>
      <c r="L77" s="1332">
        <v>7268</v>
      </c>
      <c r="M77" s="1332">
        <v>1220</v>
      </c>
      <c r="N77" s="1332">
        <v>19027</v>
      </c>
      <c r="O77" s="1332">
        <v>6799</v>
      </c>
      <c r="P77" s="1332">
        <v>29902</v>
      </c>
      <c r="Q77" s="1332">
        <v>69763</v>
      </c>
      <c r="R77" s="1332">
        <v>3970</v>
      </c>
      <c r="S77" s="1332">
        <v>5550</v>
      </c>
      <c r="T77" s="1332">
        <v>68293</v>
      </c>
      <c r="U77" s="1332">
        <v>32762</v>
      </c>
      <c r="V77" s="1332">
        <v>1471</v>
      </c>
      <c r="W77" s="1332">
        <v>1296</v>
      </c>
      <c r="X77" s="1332">
        <v>365</v>
      </c>
      <c r="Y77" s="1332">
        <v>0</v>
      </c>
      <c r="Z77" s="1332">
        <v>247686</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7268</v>
      </c>
      <c r="M80" s="1332">
        <v>1220</v>
      </c>
      <c r="N80" s="1332">
        <v>19027</v>
      </c>
      <c r="O80" s="1332">
        <v>6799</v>
      </c>
      <c r="P80" s="1332"/>
      <c r="Q80" s="1332">
        <v>69763</v>
      </c>
      <c r="R80" s="1332">
        <v>3970</v>
      </c>
      <c r="S80" s="1332">
        <v>5550</v>
      </c>
      <c r="T80" s="1332">
        <v>68293</v>
      </c>
      <c r="U80" s="1332">
        <v>32762</v>
      </c>
      <c r="V80" s="1332">
        <v>1471</v>
      </c>
      <c r="W80" s="1332">
        <v>1296</v>
      </c>
      <c r="X80" s="1332">
        <v>365</v>
      </c>
      <c r="Y80" s="1332">
        <v>0</v>
      </c>
      <c r="Z80" s="1332">
        <v>247686</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1787</v>
      </c>
      <c r="G81" s="3608"/>
      <c r="H81" s="3608"/>
      <c r="I81" s="3608"/>
      <c r="J81" s="3608"/>
      <c r="K81" s="1418" t="s">
        <v>193</v>
      </c>
      <c r="L81" s="1332">
        <v>0</v>
      </c>
      <c r="M81" s="1332">
        <v>0</v>
      </c>
      <c r="N81" s="1332">
        <v>0</v>
      </c>
      <c r="O81" s="1332">
        <v>0</v>
      </c>
      <c r="P81" s="1332">
        <v>0</v>
      </c>
      <c r="Q81" s="1332">
        <v>0</v>
      </c>
      <c r="R81" s="1332">
        <v>0</v>
      </c>
      <c r="S81" s="1332">
        <v>0</v>
      </c>
      <c r="T81" s="1332">
        <v>0</v>
      </c>
      <c r="U81" s="1332">
        <v>0</v>
      </c>
      <c r="V81" s="1332">
        <v>0</v>
      </c>
      <c r="W81" s="1332">
        <v>0</v>
      </c>
      <c r="X81" s="1332">
        <v>0</v>
      </c>
      <c r="Y81" s="1332">
        <v>0</v>
      </c>
      <c r="Z81" s="1332">
        <v>0</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1756</v>
      </c>
      <c r="C82" s="3688"/>
      <c r="D82" s="3688"/>
      <c r="E82" s="3688"/>
      <c r="F82" s="3688"/>
      <c r="G82" s="3688"/>
      <c r="H82" s="3688"/>
      <c r="I82" s="3688"/>
      <c r="J82" s="3688"/>
      <c r="K82" s="1418" t="s">
        <v>187</v>
      </c>
      <c r="L82" s="1332">
        <v>7268</v>
      </c>
      <c r="M82" s="1332">
        <v>1220</v>
      </c>
      <c r="N82" s="1332">
        <v>19027</v>
      </c>
      <c r="O82" s="1332">
        <v>6799</v>
      </c>
      <c r="P82" s="1332">
        <v>29902</v>
      </c>
      <c r="Q82" s="1332">
        <v>69763</v>
      </c>
      <c r="R82" s="1332">
        <v>3970</v>
      </c>
      <c r="S82" s="1332">
        <v>5550</v>
      </c>
      <c r="T82" s="1332">
        <v>68293</v>
      </c>
      <c r="U82" s="1332">
        <v>32762</v>
      </c>
      <c r="V82" s="1332">
        <v>1471</v>
      </c>
      <c r="W82" s="1332">
        <v>1296</v>
      </c>
      <c r="X82" s="1332">
        <v>365</v>
      </c>
      <c r="Y82" s="1332">
        <v>0</v>
      </c>
      <c r="Z82" s="1332">
        <v>247686</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1735</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8004</v>
      </c>
      <c r="M85" s="1332">
        <v>4554</v>
      </c>
      <c r="N85" s="1332">
        <v>29893</v>
      </c>
      <c r="O85" s="1332">
        <v>11770</v>
      </c>
      <c r="P85" s="1332">
        <v>24062</v>
      </c>
      <c r="Q85" s="1332">
        <v>79332</v>
      </c>
      <c r="R85" s="1332">
        <v>0</v>
      </c>
      <c r="S85" s="1332">
        <v>0</v>
      </c>
      <c r="T85" s="1332">
        <v>114757</v>
      </c>
      <c r="U85" s="1332">
        <v>0</v>
      </c>
      <c r="V85" s="1332">
        <v>2236</v>
      </c>
      <c r="W85" s="1332">
        <v>1435</v>
      </c>
      <c r="X85" s="1332">
        <v>445</v>
      </c>
      <c r="Y85" s="1332">
        <v>0</v>
      </c>
      <c r="Z85" s="1332">
        <v>276488</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781</v>
      </c>
      <c r="M86" s="1332">
        <v>433</v>
      </c>
      <c r="N86" s="1332">
        <v>4471</v>
      </c>
      <c r="O86" s="1332">
        <v>1881</v>
      </c>
      <c r="P86" s="1332">
        <v>0</v>
      </c>
      <c r="Q86" s="1332">
        <v>44916</v>
      </c>
      <c r="R86" s="1332">
        <v>0</v>
      </c>
      <c r="S86" s="1332">
        <v>0</v>
      </c>
      <c r="T86" s="1332">
        <v>21608</v>
      </c>
      <c r="U86" s="1332">
        <v>0</v>
      </c>
      <c r="V86" s="1332">
        <v>186</v>
      </c>
      <c r="W86" s="1332">
        <v>121</v>
      </c>
      <c r="X86" s="1332">
        <v>41</v>
      </c>
      <c r="Y86" s="1332">
        <v>0</v>
      </c>
      <c r="Z86" s="1332">
        <v>74438</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4019</v>
      </c>
      <c r="M87" s="1332">
        <v>3300</v>
      </c>
      <c r="N87" s="1332">
        <v>15546</v>
      </c>
      <c r="O87" s="1332">
        <v>6851</v>
      </c>
      <c r="P87" s="1332">
        <v>21473</v>
      </c>
      <c r="Q87" s="1332">
        <v>47546</v>
      </c>
      <c r="R87" s="1332">
        <v>0</v>
      </c>
      <c r="S87" s="1332">
        <v>0</v>
      </c>
      <c r="T87" s="1332">
        <v>55280</v>
      </c>
      <c r="U87" s="1332">
        <v>0</v>
      </c>
      <c r="V87" s="1332">
        <v>1852</v>
      </c>
      <c r="W87" s="1332">
        <v>1755</v>
      </c>
      <c r="X87" s="1332">
        <v>405</v>
      </c>
      <c r="Y87" s="1332">
        <v>0</v>
      </c>
      <c r="Z87" s="1332">
        <v>158027</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12804</v>
      </c>
      <c r="M88" s="1332">
        <v>8287</v>
      </c>
      <c r="N88" s="1332">
        <v>49910</v>
      </c>
      <c r="O88" s="1332">
        <v>20502</v>
      </c>
      <c r="P88" s="1332">
        <v>45535</v>
      </c>
      <c r="Q88" s="1332">
        <v>171794</v>
      </c>
      <c r="R88" s="1332">
        <v>0</v>
      </c>
      <c r="S88" s="1332">
        <v>0</v>
      </c>
      <c r="T88" s="1332">
        <v>191645</v>
      </c>
      <c r="U88" s="1332">
        <v>0</v>
      </c>
      <c r="V88" s="1332">
        <v>4274</v>
      </c>
      <c r="W88" s="1332">
        <v>3311</v>
      </c>
      <c r="X88" s="1332">
        <v>891</v>
      </c>
      <c r="Y88" s="1332">
        <v>0</v>
      </c>
      <c r="Z88" s="1332">
        <v>508953</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221</v>
      </c>
      <c r="M89" s="1332">
        <v>105</v>
      </c>
      <c r="N89" s="1332">
        <v>789</v>
      </c>
      <c r="O89" s="1332">
        <v>514</v>
      </c>
      <c r="P89" s="1332">
        <v>167</v>
      </c>
      <c r="Q89" s="1332">
        <v>1049</v>
      </c>
      <c r="R89" s="1332">
        <v>0</v>
      </c>
      <c r="S89" s="1332">
        <v>0</v>
      </c>
      <c r="T89" s="1332">
        <v>506</v>
      </c>
      <c r="U89" s="1332">
        <v>0</v>
      </c>
      <c r="V89" s="1332">
        <v>17</v>
      </c>
      <c r="W89" s="1332">
        <v>12</v>
      </c>
      <c r="X89" s="1332">
        <v>2</v>
      </c>
      <c r="Y89" s="1332">
        <v>0</v>
      </c>
      <c r="Z89" s="1332">
        <v>3382</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108</v>
      </c>
      <c r="M90" s="1332">
        <v>49</v>
      </c>
      <c r="N90" s="1332">
        <v>582</v>
      </c>
      <c r="O90" s="1332">
        <v>376</v>
      </c>
      <c r="P90" s="1332">
        <v>0</v>
      </c>
      <c r="Q90" s="1332">
        <v>4078</v>
      </c>
      <c r="R90" s="1332">
        <v>0</v>
      </c>
      <c r="S90" s="1332">
        <v>0</v>
      </c>
      <c r="T90" s="1332">
        <v>226</v>
      </c>
      <c r="U90" s="1332">
        <v>0</v>
      </c>
      <c r="V90" s="1332">
        <v>8</v>
      </c>
      <c r="W90" s="1332">
        <v>6</v>
      </c>
      <c r="X90" s="1332">
        <v>1</v>
      </c>
      <c r="Y90" s="1332">
        <v>0</v>
      </c>
      <c r="Z90" s="1332">
        <v>5434</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175</v>
      </c>
      <c r="M91" s="1332">
        <v>82</v>
      </c>
      <c r="N91" s="1332">
        <v>756</v>
      </c>
      <c r="O91" s="1332">
        <v>370</v>
      </c>
      <c r="P91" s="1332">
        <v>284</v>
      </c>
      <c r="Q91" s="1332">
        <v>324</v>
      </c>
      <c r="R91" s="1332">
        <v>0</v>
      </c>
      <c r="S91" s="1332">
        <v>0</v>
      </c>
      <c r="T91" s="1332">
        <v>975</v>
      </c>
      <c r="U91" s="1332">
        <v>0</v>
      </c>
      <c r="V91" s="1332">
        <v>26</v>
      </c>
      <c r="W91" s="1332">
        <v>27</v>
      </c>
      <c r="X91" s="1332">
        <v>6</v>
      </c>
      <c r="Y91" s="1332">
        <v>0</v>
      </c>
      <c r="Z91" s="1332">
        <v>3025</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504</v>
      </c>
      <c r="M92" s="1332">
        <v>236</v>
      </c>
      <c r="N92" s="1332">
        <v>2127</v>
      </c>
      <c r="O92" s="1332">
        <v>1260</v>
      </c>
      <c r="P92" s="1332">
        <v>451</v>
      </c>
      <c r="Q92" s="1332">
        <v>5451</v>
      </c>
      <c r="R92" s="1332">
        <v>0</v>
      </c>
      <c r="S92" s="1332">
        <v>0</v>
      </c>
      <c r="T92" s="1332">
        <v>1707</v>
      </c>
      <c r="U92" s="1332">
        <v>0</v>
      </c>
      <c r="V92" s="1332">
        <v>51</v>
      </c>
      <c r="W92" s="1332">
        <v>45</v>
      </c>
      <c r="X92" s="1332">
        <v>9</v>
      </c>
      <c r="Y92" s="1332">
        <v>0</v>
      </c>
      <c r="Z92" s="1332">
        <v>11841</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477</v>
      </c>
      <c r="M93" s="1332">
        <v>177</v>
      </c>
      <c r="N93" s="1332">
        <v>1125</v>
      </c>
      <c r="O93" s="1332">
        <v>336</v>
      </c>
      <c r="P93" s="1332"/>
      <c r="Q93" s="1332">
        <v>412</v>
      </c>
      <c r="R93" s="1332">
        <v>0</v>
      </c>
      <c r="S93" s="1332">
        <v>0</v>
      </c>
      <c r="T93" s="1332">
        <v>400</v>
      </c>
      <c r="U93" s="1332"/>
      <c r="V93" s="1332">
        <v>7</v>
      </c>
      <c r="W93" s="1332">
        <v>24</v>
      </c>
      <c r="X93" s="1332">
        <v>4</v>
      </c>
      <c r="Y93" s="1332">
        <v>0</v>
      </c>
      <c r="Z93" s="1332">
        <v>2962</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53</v>
      </c>
      <c r="M94" s="1332">
        <v>24</v>
      </c>
      <c r="N94" s="1332">
        <v>190</v>
      </c>
      <c r="O94" s="1332">
        <v>55</v>
      </c>
      <c r="P94" s="1332"/>
      <c r="Q94" s="1332">
        <v>179</v>
      </c>
      <c r="R94" s="1332">
        <v>0</v>
      </c>
      <c r="S94" s="1332">
        <v>0</v>
      </c>
      <c r="T94" s="1332">
        <v>14</v>
      </c>
      <c r="U94" s="1332"/>
      <c r="V94" s="1332">
        <v>0</v>
      </c>
      <c r="W94" s="1332">
        <v>1</v>
      </c>
      <c r="X94" s="1332">
        <v>0</v>
      </c>
      <c r="Y94" s="1332">
        <v>0</v>
      </c>
      <c r="Z94" s="1332">
        <v>516</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164</v>
      </c>
      <c r="M95" s="1332">
        <v>78</v>
      </c>
      <c r="N95" s="1332">
        <v>464</v>
      </c>
      <c r="O95" s="1332">
        <v>158</v>
      </c>
      <c r="P95" s="1332"/>
      <c r="Q95" s="1332">
        <v>202</v>
      </c>
      <c r="R95" s="1332">
        <v>0</v>
      </c>
      <c r="S95" s="1332">
        <v>0</v>
      </c>
      <c r="T95" s="1332">
        <v>148</v>
      </c>
      <c r="U95" s="1332"/>
      <c r="V95" s="1332">
        <v>7</v>
      </c>
      <c r="W95" s="1332">
        <v>28</v>
      </c>
      <c r="X95" s="1332">
        <v>3</v>
      </c>
      <c r="Y95" s="1332">
        <v>0</v>
      </c>
      <c r="Z95" s="1332">
        <v>1252</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1789</v>
      </c>
      <c r="D96" s="3609"/>
      <c r="E96" s="3609"/>
      <c r="F96" s="3609"/>
      <c r="G96" s="3609"/>
      <c r="H96" s="3609"/>
      <c r="I96" s="3609"/>
      <c r="J96" s="3609"/>
      <c r="K96" s="1418" t="s">
        <v>829</v>
      </c>
      <c r="L96" s="1332">
        <v>694</v>
      </c>
      <c r="M96" s="1332">
        <v>279</v>
      </c>
      <c r="N96" s="1332">
        <v>1779</v>
      </c>
      <c r="O96" s="1332">
        <v>549</v>
      </c>
      <c r="P96" s="1332"/>
      <c r="Q96" s="1332">
        <v>793</v>
      </c>
      <c r="R96" s="1332">
        <v>0</v>
      </c>
      <c r="S96" s="1332">
        <v>0</v>
      </c>
      <c r="T96" s="1332">
        <v>562</v>
      </c>
      <c r="U96" s="1332"/>
      <c r="V96" s="1332">
        <v>14</v>
      </c>
      <c r="W96" s="1332">
        <v>53</v>
      </c>
      <c r="X96" s="1332">
        <v>7</v>
      </c>
      <c r="Y96" s="1332">
        <v>0</v>
      </c>
      <c r="Z96" s="1332">
        <v>4730</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1797</v>
      </c>
      <c r="G97" s="3608"/>
      <c r="H97" s="1332"/>
      <c r="I97" s="1332"/>
      <c r="J97" s="1332"/>
      <c r="K97" s="1418" t="s">
        <v>195</v>
      </c>
      <c r="L97" s="1332">
        <v>8702</v>
      </c>
      <c r="M97" s="1332">
        <v>4836</v>
      </c>
      <c r="N97" s="1332">
        <v>31807</v>
      </c>
      <c r="O97" s="1332">
        <v>12620</v>
      </c>
      <c r="P97" s="1332">
        <v>24229</v>
      </c>
      <c r="Q97" s="1332">
        <v>80793</v>
      </c>
      <c r="R97" s="1332">
        <v>0</v>
      </c>
      <c r="S97" s="1332">
        <v>0</v>
      </c>
      <c r="T97" s="1332">
        <v>115663</v>
      </c>
      <c r="U97" s="1332">
        <v>0</v>
      </c>
      <c r="V97" s="1332">
        <v>2260</v>
      </c>
      <c r="W97" s="1332">
        <v>1471</v>
      </c>
      <c r="X97" s="1332">
        <v>451</v>
      </c>
      <c r="Y97" s="1332">
        <v>0</v>
      </c>
      <c r="Z97" s="1332">
        <v>282832</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1798</v>
      </c>
      <c r="G98" s="3608"/>
      <c r="H98" s="1332"/>
      <c r="I98" s="1332"/>
      <c r="J98" s="1332"/>
      <c r="K98" s="1418" t="s">
        <v>196</v>
      </c>
      <c r="L98" s="1332">
        <v>942</v>
      </c>
      <c r="M98" s="1332">
        <v>506</v>
      </c>
      <c r="N98" s="1332">
        <v>5243</v>
      </c>
      <c r="O98" s="1332">
        <v>2312</v>
      </c>
      <c r="P98" s="1332">
        <v>0</v>
      </c>
      <c r="Q98" s="1332">
        <v>49173</v>
      </c>
      <c r="R98" s="1332">
        <v>0</v>
      </c>
      <c r="S98" s="1332">
        <v>0</v>
      </c>
      <c r="T98" s="1332">
        <v>21848</v>
      </c>
      <c r="U98" s="1332">
        <v>0</v>
      </c>
      <c r="V98" s="1332">
        <v>194</v>
      </c>
      <c r="W98" s="1332">
        <v>128</v>
      </c>
      <c r="X98" s="1332">
        <v>42</v>
      </c>
      <c r="Y98" s="1332">
        <v>0</v>
      </c>
      <c r="Z98" s="1332">
        <v>80388</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1799</v>
      </c>
      <c r="G99" s="3608"/>
      <c r="H99" s="1332"/>
      <c r="I99" s="1332"/>
      <c r="J99" s="1332"/>
      <c r="K99" s="1418" t="s">
        <v>197</v>
      </c>
      <c r="L99" s="1332">
        <v>4358</v>
      </c>
      <c r="M99" s="1332">
        <v>3460</v>
      </c>
      <c r="N99" s="1332">
        <v>16766</v>
      </c>
      <c r="O99" s="1332">
        <v>7379</v>
      </c>
      <c r="P99" s="1332">
        <v>21757</v>
      </c>
      <c r="Q99" s="1332">
        <v>48072</v>
      </c>
      <c r="R99" s="1332">
        <v>0</v>
      </c>
      <c r="S99" s="1332">
        <v>0</v>
      </c>
      <c r="T99" s="1332">
        <v>56403</v>
      </c>
      <c r="U99" s="1332">
        <v>0</v>
      </c>
      <c r="V99" s="1332">
        <v>1885</v>
      </c>
      <c r="W99" s="1332">
        <v>1810</v>
      </c>
      <c r="X99" s="1332">
        <v>414</v>
      </c>
      <c r="Y99" s="1332">
        <v>0</v>
      </c>
      <c r="Z99" s="1332">
        <v>162304</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1758</v>
      </c>
      <c r="C100" s="3688"/>
      <c r="D100" s="3688"/>
      <c r="E100" s="3688"/>
      <c r="F100" s="3688"/>
      <c r="G100" s="3688"/>
      <c r="H100" s="3688"/>
      <c r="I100" s="3688"/>
      <c r="J100" s="3688"/>
      <c r="K100" s="1418" t="s">
        <v>363</v>
      </c>
      <c r="L100" s="1332">
        <v>14002</v>
      </c>
      <c r="M100" s="1332">
        <v>8802</v>
      </c>
      <c r="N100" s="1332">
        <v>53816</v>
      </c>
      <c r="O100" s="1332">
        <v>22311</v>
      </c>
      <c r="P100" s="1332">
        <v>45986</v>
      </c>
      <c r="Q100" s="1332">
        <v>178038</v>
      </c>
      <c r="R100" s="1332">
        <v>0</v>
      </c>
      <c r="S100" s="1332">
        <v>0</v>
      </c>
      <c r="T100" s="1332">
        <v>193914</v>
      </c>
      <c r="U100" s="1332">
        <v>0</v>
      </c>
      <c r="V100" s="1332">
        <v>4339</v>
      </c>
      <c r="W100" s="1332">
        <v>3409</v>
      </c>
      <c r="X100" s="1332">
        <v>907</v>
      </c>
      <c r="Y100" s="1332">
        <v>0</v>
      </c>
      <c r="Z100" s="1332">
        <v>525524</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1759</v>
      </c>
      <c r="C101" s="3608"/>
      <c r="D101" s="3608"/>
      <c r="E101" s="3608"/>
      <c r="F101" s="3608"/>
      <c r="G101" s="3608"/>
      <c r="H101" s="3608"/>
      <c r="I101" s="3608"/>
      <c r="J101" s="3608"/>
      <c r="K101" s="1418" t="s">
        <v>41</v>
      </c>
      <c r="L101" s="1332">
        <v>0</v>
      </c>
      <c r="M101" s="1332">
        <v>0</v>
      </c>
      <c r="N101" s="1332">
        <v>0</v>
      </c>
      <c r="O101" s="1332">
        <v>0</v>
      </c>
      <c r="P101" s="1332">
        <v>0</v>
      </c>
      <c r="Q101" s="1332">
        <v>0</v>
      </c>
      <c r="R101" s="1332">
        <v>0</v>
      </c>
      <c r="S101" s="1332">
        <v>0</v>
      </c>
      <c r="T101" s="1332">
        <v>0</v>
      </c>
      <c r="U101" s="1332">
        <v>0</v>
      </c>
      <c r="V101" s="1332">
        <v>0</v>
      </c>
      <c r="W101" s="1332">
        <v>0</v>
      </c>
      <c r="X101" s="1332">
        <v>0</v>
      </c>
      <c r="Y101" s="1332">
        <v>0</v>
      </c>
      <c r="Z101" s="1332">
        <v>0</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1738</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1792</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1760</v>
      </c>
      <c r="C105" s="3608"/>
      <c r="D105" s="3608"/>
      <c r="E105" s="3608"/>
      <c r="F105" s="3608"/>
      <c r="G105" s="3608"/>
      <c r="H105" s="3608"/>
      <c r="I105" s="3608"/>
      <c r="J105" s="3608"/>
      <c r="K105" s="1418" t="s">
        <v>138</v>
      </c>
      <c r="L105" s="1332">
        <v>0</v>
      </c>
      <c r="M105" s="1332">
        <v>0</v>
      </c>
      <c r="N105" s="1332">
        <v>0</v>
      </c>
      <c r="O105" s="1332">
        <v>0</v>
      </c>
      <c r="P105" s="1332">
        <v>0</v>
      </c>
      <c r="Q105" s="1332">
        <v>0</v>
      </c>
      <c r="R105" s="1332">
        <v>0</v>
      </c>
      <c r="S105" s="1332">
        <v>0</v>
      </c>
      <c r="T105" s="1332">
        <v>0</v>
      </c>
      <c r="U105" s="1332">
        <v>0</v>
      </c>
      <c r="V105" s="1332">
        <v>0</v>
      </c>
      <c r="W105" s="1332">
        <v>0</v>
      </c>
      <c r="X105" s="1332">
        <v>0</v>
      </c>
      <c r="Y105" s="1332">
        <v>0</v>
      </c>
      <c r="Z105" s="1332">
        <v>0</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1761</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0</v>
      </c>
      <c r="M109" s="1332">
        <v>0</v>
      </c>
      <c r="N109" s="1332">
        <v>0</v>
      </c>
      <c r="O109" s="1332">
        <v>0</v>
      </c>
      <c r="P109" s="1332">
        <v>0</v>
      </c>
      <c r="Q109" s="1332">
        <v>0</v>
      </c>
      <c r="R109" s="1332">
        <v>0</v>
      </c>
      <c r="S109" s="1332">
        <v>0</v>
      </c>
      <c r="T109" s="1332">
        <v>0</v>
      </c>
      <c r="U109" s="1332">
        <v>0</v>
      </c>
      <c r="V109" s="1332">
        <v>0</v>
      </c>
      <c r="W109" s="1332">
        <v>0</v>
      </c>
      <c r="X109" s="1332">
        <v>0</v>
      </c>
      <c r="Y109" s="1332">
        <v>0</v>
      </c>
      <c r="Z109" s="1332">
        <v>0</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0</v>
      </c>
      <c r="M114" s="1332">
        <v>0</v>
      </c>
      <c r="N114" s="1332">
        <v>0</v>
      </c>
      <c r="O114" s="1332">
        <v>0</v>
      </c>
      <c r="P114" s="1332">
        <v>0</v>
      </c>
      <c r="Q114" s="1332">
        <v>0</v>
      </c>
      <c r="R114" s="1332">
        <v>0</v>
      </c>
      <c r="S114" s="1332">
        <v>0</v>
      </c>
      <c r="T114" s="1332">
        <v>0</v>
      </c>
      <c r="U114" s="1332">
        <v>0</v>
      </c>
      <c r="V114" s="1332">
        <v>0</v>
      </c>
      <c r="W114" s="1332">
        <v>0</v>
      </c>
      <c r="X114" s="1332">
        <v>0</v>
      </c>
      <c r="Y114" s="1332">
        <v>0</v>
      </c>
      <c r="Z114" s="1332">
        <v>0</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0</v>
      </c>
      <c r="S115" s="1332">
        <v>0</v>
      </c>
      <c r="T115" s="1332">
        <v>0</v>
      </c>
      <c r="U115" s="1332">
        <v>0</v>
      </c>
      <c r="V115" s="1332">
        <v>0</v>
      </c>
      <c r="W115" s="1332">
        <v>0</v>
      </c>
      <c r="X115" s="1332">
        <v>0</v>
      </c>
      <c r="Y115" s="1332">
        <v>0</v>
      </c>
      <c r="Z115" s="1332">
        <v>0</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0</v>
      </c>
      <c r="M117" s="1332">
        <v>0</v>
      </c>
      <c r="N117" s="1332">
        <v>0</v>
      </c>
      <c r="O117" s="1332">
        <v>0</v>
      </c>
      <c r="P117" s="1332">
        <v>0</v>
      </c>
      <c r="Q117" s="1332">
        <v>0</v>
      </c>
      <c r="R117" s="1332">
        <v>0</v>
      </c>
      <c r="S117" s="1332">
        <v>0</v>
      </c>
      <c r="T117" s="1332">
        <v>0</v>
      </c>
      <c r="U117" s="1332">
        <v>0</v>
      </c>
      <c r="V117" s="1332">
        <v>0</v>
      </c>
      <c r="W117" s="1332">
        <v>0</v>
      </c>
      <c r="X117" s="1332">
        <v>0</v>
      </c>
      <c r="Y117" s="1332">
        <v>0</v>
      </c>
      <c r="Z117" s="1332">
        <v>0</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1743</v>
      </c>
      <c r="C118" s="3608"/>
      <c r="D118" s="3608"/>
      <c r="E118" s="3608"/>
      <c r="F118" s="3608"/>
      <c r="G118" s="3608"/>
      <c r="H118" s="3608"/>
      <c r="I118" s="3608"/>
      <c r="J118" s="3608"/>
      <c r="K118" s="1418" t="s">
        <v>257</v>
      </c>
      <c r="L118" s="1332">
        <v>0</v>
      </c>
      <c r="M118" s="1332">
        <v>0</v>
      </c>
      <c r="N118" s="1332">
        <v>0</v>
      </c>
      <c r="O118" s="1332">
        <v>0</v>
      </c>
      <c r="P118" s="1332">
        <v>0</v>
      </c>
      <c r="Q118" s="1332">
        <v>0</v>
      </c>
      <c r="R118" s="1332">
        <v>0</v>
      </c>
      <c r="S118" s="1332">
        <v>0</v>
      </c>
      <c r="T118" s="1332">
        <v>0</v>
      </c>
      <c r="U118" s="1332">
        <v>0</v>
      </c>
      <c r="V118" s="1332">
        <v>0</v>
      </c>
      <c r="W118" s="1332">
        <v>0</v>
      </c>
      <c r="X118" s="1332">
        <v>0</v>
      </c>
      <c r="Y118" s="1332">
        <v>0</v>
      </c>
      <c r="Z118" s="1332">
        <v>0</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1768</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1800</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1769</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1748</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1770</v>
      </c>
      <c r="C127" s="3608"/>
      <c r="D127" s="3608"/>
      <c r="E127" s="3608"/>
      <c r="F127" s="3608"/>
      <c r="G127" s="3608"/>
      <c r="H127" s="3608"/>
      <c r="I127" s="3608"/>
      <c r="J127" s="3608"/>
      <c r="K127" s="1418" t="s">
        <v>348</v>
      </c>
      <c r="L127" s="1332">
        <v>0</v>
      </c>
      <c r="M127" s="1332">
        <v>0</v>
      </c>
      <c r="N127" s="1332">
        <v>0</v>
      </c>
      <c r="O127" s="1332">
        <v>0</v>
      </c>
      <c r="P127" s="1332">
        <v>0</v>
      </c>
      <c r="Q127" s="1332">
        <v>0</v>
      </c>
      <c r="R127" s="1332">
        <v>0</v>
      </c>
      <c r="S127" s="1332">
        <v>0</v>
      </c>
      <c r="T127" s="1332">
        <v>0</v>
      </c>
      <c r="U127" s="1332">
        <v>0</v>
      </c>
      <c r="V127" s="1332">
        <v>0</v>
      </c>
      <c r="W127" s="1332">
        <v>0</v>
      </c>
      <c r="X127" s="1332">
        <v>0</v>
      </c>
      <c r="Y127" s="1332">
        <v>0</v>
      </c>
      <c r="Z127" s="1332">
        <v>0</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1801</v>
      </c>
      <c r="C128" s="3688"/>
      <c r="D128" s="3688"/>
      <c r="E128" s="3688"/>
      <c r="F128" s="3688"/>
      <c r="G128" s="3688"/>
      <c r="H128" s="3688"/>
      <c r="I128" s="3688"/>
      <c r="J128" s="3688"/>
      <c r="K128" s="1418" t="s">
        <v>137</v>
      </c>
      <c r="L128" s="1332">
        <v>21270</v>
      </c>
      <c r="M128" s="1332">
        <v>10022</v>
      </c>
      <c r="N128" s="1332">
        <v>72843</v>
      </c>
      <c r="O128" s="1332">
        <v>29110</v>
      </c>
      <c r="P128" s="1332">
        <v>75888</v>
      </c>
      <c r="Q128" s="1332">
        <v>247801</v>
      </c>
      <c r="R128" s="1332">
        <v>3970</v>
      </c>
      <c r="S128" s="1332">
        <v>5550</v>
      </c>
      <c r="T128" s="1332">
        <v>262207</v>
      </c>
      <c r="U128" s="1332">
        <v>32762</v>
      </c>
      <c r="V128" s="1332">
        <v>5810</v>
      </c>
      <c r="W128" s="1332">
        <v>4705</v>
      </c>
      <c r="X128" s="1332">
        <v>1272</v>
      </c>
      <c r="Y128" s="1332">
        <v>0</v>
      </c>
      <c r="Z128" s="1332">
        <v>773210</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1772</v>
      </c>
      <c r="C129" s="3608"/>
      <c r="D129" s="3608"/>
      <c r="E129" s="3608"/>
      <c r="F129" s="3608"/>
      <c r="G129" s="3608"/>
      <c r="H129" s="3608"/>
      <c r="I129" s="3608"/>
      <c r="J129" s="3608"/>
      <c r="K129" s="1418" t="s">
        <v>7</v>
      </c>
      <c r="L129" s="1332">
        <v>0</v>
      </c>
      <c r="M129" s="1332">
        <v>0</v>
      </c>
      <c r="N129" s="1332">
        <v>0</v>
      </c>
      <c r="O129" s="1332">
        <v>0</v>
      </c>
      <c r="P129" s="1332">
        <v>0</v>
      </c>
      <c r="Q129" s="1332">
        <v>0</v>
      </c>
      <c r="R129" s="1332">
        <v>0</v>
      </c>
      <c r="S129" s="1332">
        <v>0</v>
      </c>
      <c r="T129" s="1332">
        <v>0</v>
      </c>
      <c r="U129" s="1332">
        <v>0</v>
      </c>
      <c r="V129" s="1332">
        <v>0</v>
      </c>
      <c r="W129" s="1332">
        <v>0</v>
      </c>
      <c r="X129" s="1332">
        <v>0</v>
      </c>
      <c r="Y129" s="1332">
        <v>0</v>
      </c>
      <c r="Z129" s="1332">
        <v>0</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1765</v>
      </c>
      <c r="C130" s="3608"/>
      <c r="D130" s="3608"/>
      <c r="E130" s="3608"/>
      <c r="F130" s="3608"/>
      <c r="G130" s="3608"/>
      <c r="H130" s="3608"/>
      <c r="I130" s="3608"/>
      <c r="J130" s="3608"/>
      <c r="K130" s="1418" t="s">
        <v>189</v>
      </c>
      <c r="L130" s="1332">
        <v>5536</v>
      </c>
      <c r="M130" s="1332">
        <v>2546</v>
      </c>
      <c r="N130" s="1332">
        <v>19370</v>
      </c>
      <c r="O130" s="1332">
        <v>8853</v>
      </c>
      <c r="P130" s="1332">
        <v>21095</v>
      </c>
      <c r="Q130" s="1332">
        <v>68872</v>
      </c>
      <c r="R130" s="1332">
        <v>1094</v>
      </c>
      <c r="S130" s="1332">
        <v>1505</v>
      </c>
      <c r="T130" s="1332">
        <v>80801</v>
      </c>
      <c r="U130" s="1332">
        <v>8937</v>
      </c>
      <c r="V130" s="1332">
        <v>1497</v>
      </c>
      <c r="W130" s="1332">
        <v>1217</v>
      </c>
      <c r="X130" s="1332">
        <v>329</v>
      </c>
      <c r="Y130" s="1332">
        <v>0</v>
      </c>
      <c r="Z130" s="1332">
        <v>221652</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1773</v>
      </c>
      <c r="C131" s="3688"/>
      <c r="D131" s="3688"/>
      <c r="E131" s="3688"/>
      <c r="F131" s="3688"/>
      <c r="G131" s="3688"/>
      <c r="H131" s="3688"/>
      <c r="I131" s="3688"/>
      <c r="J131" s="3688"/>
      <c r="K131" s="1418" t="s">
        <v>190</v>
      </c>
      <c r="L131" s="1332">
        <v>15734</v>
      </c>
      <c r="M131" s="1332">
        <v>7476</v>
      </c>
      <c r="N131" s="1332">
        <v>53473</v>
      </c>
      <c r="O131" s="1332">
        <v>20257</v>
      </c>
      <c r="P131" s="1332">
        <v>54793</v>
      </c>
      <c r="Q131" s="1332">
        <v>178929</v>
      </c>
      <c r="R131" s="1332">
        <v>2876</v>
      </c>
      <c r="S131" s="1332">
        <v>4045</v>
      </c>
      <c r="T131" s="1332">
        <v>181406</v>
      </c>
      <c r="U131" s="1332">
        <v>23825</v>
      </c>
      <c r="V131" s="1332">
        <v>4313</v>
      </c>
      <c r="W131" s="1332">
        <v>3488</v>
      </c>
      <c r="X131" s="1332">
        <v>943</v>
      </c>
      <c r="Y131" s="1332">
        <v>0</v>
      </c>
      <c r="Z131" s="1332">
        <v>551558</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1802</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1803</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1804</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1796</v>
      </c>
      <c r="G145" s="3608"/>
      <c r="H145" s="3608"/>
      <c r="I145" s="3608"/>
      <c r="J145" s="3608"/>
      <c r="K145" s="1418" t="s">
        <v>351</v>
      </c>
      <c r="L145" s="1332">
        <v>7061</v>
      </c>
      <c r="M145" s="1332">
        <v>1109</v>
      </c>
      <c r="N145" s="1332">
        <v>18290</v>
      </c>
      <c r="O145" s="1332">
        <v>6427</v>
      </c>
      <c r="P145" s="1332">
        <v>27075</v>
      </c>
      <c r="Q145" s="1332">
        <v>68606</v>
      </c>
      <c r="R145" s="1332">
        <v>3757</v>
      </c>
      <c r="S145" s="1332">
        <v>4749</v>
      </c>
      <c r="T145" s="1332">
        <v>66950</v>
      </c>
      <c r="U145" s="1332">
        <v>29801</v>
      </c>
      <c r="V145" s="1332">
        <v>1408</v>
      </c>
      <c r="W145" s="1332">
        <v>1230</v>
      </c>
      <c r="X145" s="1332">
        <v>337</v>
      </c>
      <c r="Y145" s="1332">
        <v>0</v>
      </c>
      <c r="Z145" s="1332">
        <v>236800</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7061</v>
      </c>
      <c r="M148" s="1332">
        <v>1109</v>
      </c>
      <c r="N148" s="1332">
        <v>18290</v>
      </c>
      <c r="O148" s="1332">
        <v>6427</v>
      </c>
      <c r="P148" s="1332"/>
      <c r="Q148" s="1332">
        <v>68606</v>
      </c>
      <c r="R148" s="1332">
        <v>3757</v>
      </c>
      <c r="S148" s="1332">
        <v>4749</v>
      </c>
      <c r="T148" s="1332">
        <v>66950</v>
      </c>
      <c r="U148" s="1332">
        <v>29801</v>
      </c>
      <c r="V148" s="1332">
        <v>1408</v>
      </c>
      <c r="W148" s="1332">
        <v>1230</v>
      </c>
      <c r="X148" s="1332">
        <v>337</v>
      </c>
      <c r="Y148" s="1332">
        <v>0</v>
      </c>
      <c r="Z148" s="1332">
        <v>236800</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1787</v>
      </c>
      <c r="G149" s="3608"/>
      <c r="H149" s="3608"/>
      <c r="I149" s="3608"/>
      <c r="J149" s="3608"/>
      <c r="K149" s="1418" t="s">
        <v>193</v>
      </c>
      <c r="L149" s="1332">
        <v>0</v>
      </c>
      <c r="M149" s="1332">
        <v>0</v>
      </c>
      <c r="N149" s="1332">
        <v>0</v>
      </c>
      <c r="O149" s="1332">
        <v>0</v>
      </c>
      <c r="P149" s="1332">
        <v>0</v>
      </c>
      <c r="Q149" s="1332">
        <v>0</v>
      </c>
      <c r="R149" s="1332">
        <v>0</v>
      </c>
      <c r="S149" s="1332">
        <v>0</v>
      </c>
      <c r="T149" s="1332">
        <v>0</v>
      </c>
      <c r="U149" s="1332">
        <v>0</v>
      </c>
      <c r="V149" s="1332">
        <v>0</v>
      </c>
      <c r="W149" s="1332">
        <v>0</v>
      </c>
      <c r="X149" s="1332">
        <v>0</v>
      </c>
      <c r="Y149" s="1332">
        <v>0</v>
      </c>
      <c r="Z149" s="1332">
        <v>0</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1756</v>
      </c>
      <c r="C150" s="3688"/>
      <c r="D150" s="3688"/>
      <c r="E150" s="3688"/>
      <c r="F150" s="3688"/>
      <c r="G150" s="3688"/>
      <c r="H150" s="3688"/>
      <c r="I150" s="3688"/>
      <c r="J150" s="3688"/>
      <c r="K150" s="1418" t="s">
        <v>187</v>
      </c>
      <c r="L150" s="1332">
        <v>7061</v>
      </c>
      <c r="M150" s="1332">
        <v>1109</v>
      </c>
      <c r="N150" s="1332">
        <v>18290</v>
      </c>
      <c r="O150" s="1332">
        <v>6427</v>
      </c>
      <c r="P150" s="1332">
        <v>27075</v>
      </c>
      <c r="Q150" s="1332">
        <v>68606</v>
      </c>
      <c r="R150" s="1332">
        <v>3757</v>
      </c>
      <c r="S150" s="1332">
        <v>4749</v>
      </c>
      <c r="T150" s="1332">
        <v>66950</v>
      </c>
      <c r="U150" s="1332">
        <v>29801</v>
      </c>
      <c r="V150" s="1332">
        <v>1408</v>
      </c>
      <c r="W150" s="1332">
        <v>1230</v>
      </c>
      <c r="X150" s="1332">
        <v>337</v>
      </c>
      <c r="Y150" s="1332">
        <v>0</v>
      </c>
      <c r="Z150" s="1332">
        <v>236800</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1735</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7554</v>
      </c>
      <c r="M153" s="1332">
        <v>3971</v>
      </c>
      <c r="N153" s="1332">
        <v>31003</v>
      </c>
      <c r="O153" s="1332">
        <v>11985</v>
      </c>
      <c r="P153" s="1332">
        <v>20864</v>
      </c>
      <c r="Q153" s="1332">
        <v>85214</v>
      </c>
      <c r="R153" s="1332">
        <v>0</v>
      </c>
      <c r="S153" s="1332">
        <v>0</v>
      </c>
      <c r="T153" s="1332">
        <v>111219</v>
      </c>
      <c r="U153" s="1332">
        <v>0</v>
      </c>
      <c r="V153" s="1332">
        <v>2009</v>
      </c>
      <c r="W153" s="1332">
        <v>1327</v>
      </c>
      <c r="X153" s="1332">
        <v>430</v>
      </c>
      <c r="Y153" s="1332">
        <v>0</v>
      </c>
      <c r="Z153" s="1332">
        <v>275576</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738</v>
      </c>
      <c r="M154" s="1332">
        <v>409</v>
      </c>
      <c r="N154" s="1332">
        <v>4386</v>
      </c>
      <c r="O154" s="1332">
        <v>1901</v>
      </c>
      <c r="P154" s="1332">
        <v>0</v>
      </c>
      <c r="Q154" s="1332">
        <v>46510</v>
      </c>
      <c r="R154" s="1332">
        <v>0</v>
      </c>
      <c r="S154" s="1332">
        <v>0</v>
      </c>
      <c r="T154" s="1332">
        <v>16378</v>
      </c>
      <c r="U154" s="1332">
        <v>0</v>
      </c>
      <c r="V154" s="1332">
        <v>196</v>
      </c>
      <c r="W154" s="1332">
        <v>129</v>
      </c>
      <c r="X154" s="1332">
        <v>47</v>
      </c>
      <c r="Y154" s="1332">
        <v>0</v>
      </c>
      <c r="Z154" s="1332">
        <v>70694</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3883</v>
      </c>
      <c r="M155" s="1332">
        <v>3439</v>
      </c>
      <c r="N155" s="1332">
        <v>15798</v>
      </c>
      <c r="O155" s="1332">
        <v>7225</v>
      </c>
      <c r="P155" s="1332">
        <v>17759</v>
      </c>
      <c r="Q155" s="1332">
        <v>46744</v>
      </c>
      <c r="R155" s="1332">
        <v>0</v>
      </c>
      <c r="S155" s="1332">
        <v>0</v>
      </c>
      <c r="T155" s="1332">
        <v>51680</v>
      </c>
      <c r="U155" s="1332">
        <v>0</v>
      </c>
      <c r="V155" s="1332">
        <v>1927</v>
      </c>
      <c r="W155" s="1332">
        <v>1819</v>
      </c>
      <c r="X155" s="1332">
        <v>485</v>
      </c>
      <c r="Y155" s="1332">
        <v>0</v>
      </c>
      <c r="Z155" s="1332">
        <v>150759</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12175</v>
      </c>
      <c r="M156" s="1332">
        <v>7819</v>
      </c>
      <c r="N156" s="1332">
        <v>51187</v>
      </c>
      <c r="O156" s="1332">
        <v>21111</v>
      </c>
      <c r="P156" s="1332">
        <v>38623</v>
      </c>
      <c r="Q156" s="1332">
        <v>178468</v>
      </c>
      <c r="R156" s="1332">
        <v>0</v>
      </c>
      <c r="S156" s="1332">
        <v>0</v>
      </c>
      <c r="T156" s="1332">
        <v>179277</v>
      </c>
      <c r="U156" s="1332">
        <v>0</v>
      </c>
      <c r="V156" s="1332">
        <v>4132</v>
      </c>
      <c r="W156" s="1332">
        <v>3275</v>
      </c>
      <c r="X156" s="1332">
        <v>962</v>
      </c>
      <c r="Y156" s="1332">
        <v>0</v>
      </c>
      <c r="Z156" s="1332">
        <v>497029</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147</v>
      </c>
      <c r="M157" s="1332">
        <v>70</v>
      </c>
      <c r="N157" s="1332">
        <v>546</v>
      </c>
      <c r="O157" s="1332">
        <v>352</v>
      </c>
      <c r="P157" s="1332">
        <v>117</v>
      </c>
      <c r="Q157" s="1332">
        <v>719</v>
      </c>
      <c r="R157" s="1332">
        <v>0</v>
      </c>
      <c r="S157" s="1332">
        <v>0</v>
      </c>
      <c r="T157" s="1332">
        <v>345</v>
      </c>
      <c r="U157" s="1332">
        <v>0</v>
      </c>
      <c r="V157" s="1332">
        <v>11</v>
      </c>
      <c r="W157" s="1332">
        <v>8</v>
      </c>
      <c r="X157" s="1332">
        <v>1</v>
      </c>
      <c r="Y157" s="1332">
        <v>0</v>
      </c>
      <c r="Z157" s="1332">
        <v>2316</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71</v>
      </c>
      <c r="M158" s="1332">
        <v>32</v>
      </c>
      <c r="N158" s="1332">
        <v>407</v>
      </c>
      <c r="O158" s="1332">
        <v>259</v>
      </c>
      <c r="P158" s="1332">
        <v>0</v>
      </c>
      <c r="Q158" s="1332">
        <v>2796</v>
      </c>
      <c r="R158" s="1332">
        <v>0</v>
      </c>
      <c r="S158" s="1332">
        <v>0</v>
      </c>
      <c r="T158" s="1332">
        <v>155</v>
      </c>
      <c r="U158" s="1332">
        <v>0</v>
      </c>
      <c r="V158" s="1332">
        <v>5</v>
      </c>
      <c r="W158" s="1332">
        <v>4</v>
      </c>
      <c r="X158" s="1332">
        <v>1</v>
      </c>
      <c r="Y158" s="1332">
        <v>0</v>
      </c>
      <c r="Z158" s="1332">
        <v>3730</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117</v>
      </c>
      <c r="M159" s="1332">
        <v>54</v>
      </c>
      <c r="N159" s="1332">
        <v>521</v>
      </c>
      <c r="O159" s="1332">
        <v>258</v>
      </c>
      <c r="P159" s="1332">
        <v>199</v>
      </c>
      <c r="Q159" s="1332">
        <v>221</v>
      </c>
      <c r="R159" s="1332">
        <v>0</v>
      </c>
      <c r="S159" s="1332">
        <v>0</v>
      </c>
      <c r="T159" s="1332">
        <v>656</v>
      </c>
      <c r="U159" s="1332">
        <v>0</v>
      </c>
      <c r="V159" s="1332">
        <v>17</v>
      </c>
      <c r="W159" s="1332">
        <v>18</v>
      </c>
      <c r="X159" s="1332">
        <v>2</v>
      </c>
      <c r="Y159" s="1332">
        <v>0</v>
      </c>
      <c r="Z159" s="1332">
        <v>2063</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335</v>
      </c>
      <c r="M160" s="1332">
        <v>156</v>
      </c>
      <c r="N160" s="1332">
        <v>1474</v>
      </c>
      <c r="O160" s="1332">
        <v>869</v>
      </c>
      <c r="P160" s="1332">
        <v>316</v>
      </c>
      <c r="Q160" s="1332">
        <v>3736</v>
      </c>
      <c r="R160" s="1332">
        <v>0</v>
      </c>
      <c r="S160" s="1332">
        <v>0</v>
      </c>
      <c r="T160" s="1332">
        <v>1156</v>
      </c>
      <c r="U160" s="1332">
        <v>0</v>
      </c>
      <c r="V160" s="1332">
        <v>33</v>
      </c>
      <c r="W160" s="1332">
        <v>30</v>
      </c>
      <c r="X160" s="1332">
        <v>4</v>
      </c>
      <c r="Y160" s="1332">
        <v>0</v>
      </c>
      <c r="Z160" s="1332">
        <v>8109</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522</v>
      </c>
      <c r="M161" s="1332">
        <v>181</v>
      </c>
      <c r="N161" s="1332">
        <v>1131</v>
      </c>
      <c r="O161" s="1332">
        <v>360</v>
      </c>
      <c r="P161" s="1332"/>
      <c r="Q161" s="1332">
        <v>456</v>
      </c>
      <c r="R161" s="1332">
        <v>0</v>
      </c>
      <c r="S161" s="1332">
        <v>0</v>
      </c>
      <c r="T161" s="1332">
        <v>360</v>
      </c>
      <c r="U161" s="1332"/>
      <c r="V161" s="1332">
        <v>8</v>
      </c>
      <c r="W161" s="1332">
        <v>25</v>
      </c>
      <c r="X161" s="1332">
        <v>5</v>
      </c>
      <c r="Y161" s="1332">
        <v>0</v>
      </c>
      <c r="Z161" s="1332">
        <v>3048</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60</v>
      </c>
      <c r="M162" s="1332">
        <v>25</v>
      </c>
      <c r="N162" s="1332">
        <v>197</v>
      </c>
      <c r="O162" s="1332">
        <v>70</v>
      </c>
      <c r="P162" s="1332"/>
      <c r="Q162" s="1332">
        <v>223</v>
      </c>
      <c r="R162" s="1332">
        <v>0</v>
      </c>
      <c r="S162" s="1332">
        <v>0</v>
      </c>
      <c r="T162" s="1332">
        <v>13</v>
      </c>
      <c r="U162" s="1332"/>
      <c r="V162" s="1332">
        <v>0</v>
      </c>
      <c r="W162" s="1332">
        <v>1</v>
      </c>
      <c r="X162" s="1332">
        <v>0</v>
      </c>
      <c r="Y162" s="1332">
        <v>0</v>
      </c>
      <c r="Z162" s="1332">
        <v>589</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177</v>
      </c>
      <c r="M163" s="1332">
        <v>75</v>
      </c>
      <c r="N163" s="1332">
        <v>434</v>
      </c>
      <c r="O163" s="1332">
        <v>162</v>
      </c>
      <c r="P163" s="1332"/>
      <c r="Q163" s="1332">
        <v>185</v>
      </c>
      <c r="R163" s="1332">
        <v>0</v>
      </c>
      <c r="S163" s="1332">
        <v>0</v>
      </c>
      <c r="T163" s="1332">
        <v>126</v>
      </c>
      <c r="U163" s="1332"/>
      <c r="V163" s="1332">
        <v>6</v>
      </c>
      <c r="W163" s="1332">
        <v>29</v>
      </c>
      <c r="X163" s="1332">
        <v>4</v>
      </c>
      <c r="Y163" s="1332">
        <v>0</v>
      </c>
      <c r="Z163" s="1332">
        <v>1198</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1789</v>
      </c>
      <c r="D164" s="3609"/>
      <c r="E164" s="3609"/>
      <c r="F164" s="3609"/>
      <c r="G164" s="3609"/>
      <c r="H164" s="3609"/>
      <c r="I164" s="3609"/>
      <c r="J164" s="3609"/>
      <c r="K164" s="1418" t="s">
        <v>829</v>
      </c>
      <c r="L164" s="1332">
        <v>759</v>
      </c>
      <c r="M164" s="1332">
        <v>281</v>
      </c>
      <c r="N164" s="1332">
        <v>1762</v>
      </c>
      <c r="O164" s="1332">
        <v>592</v>
      </c>
      <c r="P164" s="1332"/>
      <c r="Q164" s="1332">
        <v>864</v>
      </c>
      <c r="R164" s="1332">
        <v>0</v>
      </c>
      <c r="S164" s="1332">
        <v>0</v>
      </c>
      <c r="T164" s="1332">
        <v>499</v>
      </c>
      <c r="U164" s="1332"/>
      <c r="V164" s="1332">
        <v>14</v>
      </c>
      <c r="W164" s="1332">
        <v>55</v>
      </c>
      <c r="X164" s="1332">
        <v>9</v>
      </c>
      <c r="Y164" s="1332">
        <v>0</v>
      </c>
      <c r="Z164" s="1332">
        <v>4835</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1797</v>
      </c>
      <c r="G165" s="3608"/>
      <c r="H165" s="1332"/>
      <c r="I165" s="1332"/>
      <c r="J165" s="1332"/>
      <c r="K165" s="1418" t="s">
        <v>195</v>
      </c>
      <c r="L165" s="1332">
        <v>8223</v>
      </c>
      <c r="M165" s="1332">
        <v>4222</v>
      </c>
      <c r="N165" s="1332">
        <v>32680</v>
      </c>
      <c r="O165" s="1332">
        <v>12697</v>
      </c>
      <c r="P165" s="1332">
        <v>20981</v>
      </c>
      <c r="Q165" s="1332">
        <v>86389</v>
      </c>
      <c r="R165" s="1332">
        <v>0</v>
      </c>
      <c r="S165" s="1332">
        <v>0</v>
      </c>
      <c r="T165" s="1332">
        <v>111924</v>
      </c>
      <c r="U165" s="1332">
        <v>0</v>
      </c>
      <c r="V165" s="1332">
        <v>2028</v>
      </c>
      <c r="W165" s="1332">
        <v>1360</v>
      </c>
      <c r="X165" s="1332">
        <v>436</v>
      </c>
      <c r="Y165" s="1332">
        <v>0</v>
      </c>
      <c r="Z165" s="1332">
        <v>280940</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1798</v>
      </c>
      <c r="G166" s="3608"/>
      <c r="H166" s="1332"/>
      <c r="I166" s="1332"/>
      <c r="J166" s="1332"/>
      <c r="K166" s="1418" t="s">
        <v>196</v>
      </c>
      <c r="L166" s="1332">
        <v>869</v>
      </c>
      <c r="M166" s="1332">
        <v>466</v>
      </c>
      <c r="N166" s="1332">
        <v>4990</v>
      </c>
      <c r="O166" s="1332">
        <v>2230</v>
      </c>
      <c r="P166" s="1332">
        <v>0</v>
      </c>
      <c r="Q166" s="1332">
        <v>49529</v>
      </c>
      <c r="R166" s="1332">
        <v>0</v>
      </c>
      <c r="S166" s="1332">
        <v>0</v>
      </c>
      <c r="T166" s="1332">
        <v>16546</v>
      </c>
      <c r="U166" s="1332">
        <v>0</v>
      </c>
      <c r="V166" s="1332">
        <v>201</v>
      </c>
      <c r="W166" s="1332">
        <v>134</v>
      </c>
      <c r="X166" s="1332">
        <v>48</v>
      </c>
      <c r="Y166" s="1332">
        <v>0</v>
      </c>
      <c r="Z166" s="1332">
        <v>75013</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1799</v>
      </c>
      <c r="G167" s="3608"/>
      <c r="H167" s="1332"/>
      <c r="I167" s="1332"/>
      <c r="J167" s="1332"/>
      <c r="K167" s="1418" t="s">
        <v>197</v>
      </c>
      <c r="L167" s="1332">
        <v>4177</v>
      </c>
      <c r="M167" s="1332">
        <v>3568</v>
      </c>
      <c r="N167" s="1332">
        <v>16753</v>
      </c>
      <c r="O167" s="1332">
        <v>7645</v>
      </c>
      <c r="P167" s="1332">
        <v>17958</v>
      </c>
      <c r="Q167" s="1332">
        <v>47150</v>
      </c>
      <c r="R167" s="1332">
        <v>0</v>
      </c>
      <c r="S167" s="1332">
        <v>0</v>
      </c>
      <c r="T167" s="1332">
        <v>52462</v>
      </c>
      <c r="U167" s="1332">
        <v>0</v>
      </c>
      <c r="V167" s="1332">
        <v>1950</v>
      </c>
      <c r="W167" s="1332">
        <v>1866</v>
      </c>
      <c r="X167" s="1332">
        <v>491</v>
      </c>
      <c r="Y167" s="1332">
        <v>0</v>
      </c>
      <c r="Z167" s="1332">
        <v>154020</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1758</v>
      </c>
      <c r="C168" s="3688"/>
      <c r="D168" s="3688"/>
      <c r="E168" s="3688"/>
      <c r="F168" s="3688"/>
      <c r="G168" s="3688"/>
      <c r="H168" s="3688"/>
      <c r="I168" s="3688"/>
      <c r="J168" s="3688"/>
      <c r="K168" s="1418" t="s">
        <v>363</v>
      </c>
      <c r="L168" s="1332">
        <v>13269</v>
      </c>
      <c r="M168" s="1332">
        <v>8256</v>
      </c>
      <c r="N168" s="1332">
        <v>54423</v>
      </c>
      <c r="O168" s="1332">
        <v>22572</v>
      </c>
      <c r="P168" s="1332">
        <v>38939</v>
      </c>
      <c r="Q168" s="1332">
        <v>183068</v>
      </c>
      <c r="R168" s="1332">
        <v>0</v>
      </c>
      <c r="S168" s="1332">
        <v>0</v>
      </c>
      <c r="T168" s="1332">
        <v>180932</v>
      </c>
      <c r="U168" s="1332">
        <v>0</v>
      </c>
      <c r="V168" s="1332">
        <v>4179</v>
      </c>
      <c r="W168" s="1332">
        <v>3360</v>
      </c>
      <c r="X168" s="1332">
        <v>975</v>
      </c>
      <c r="Y168" s="1332">
        <v>0</v>
      </c>
      <c r="Z168" s="1332">
        <v>509973</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1759</v>
      </c>
      <c r="C169" s="3608"/>
      <c r="D169" s="3608"/>
      <c r="E169" s="3608"/>
      <c r="F169" s="3608"/>
      <c r="G169" s="3608"/>
      <c r="H169" s="3608"/>
      <c r="I169" s="3608"/>
      <c r="J169" s="3608"/>
      <c r="K169" s="1418" t="s">
        <v>41</v>
      </c>
      <c r="L169" s="1332">
        <v>0</v>
      </c>
      <c r="M169" s="1332">
        <v>0</v>
      </c>
      <c r="N169" s="1332">
        <v>0</v>
      </c>
      <c r="O169" s="1332">
        <v>0</v>
      </c>
      <c r="P169" s="1332">
        <v>0</v>
      </c>
      <c r="Q169" s="1332">
        <v>0</v>
      </c>
      <c r="R169" s="1332">
        <v>0</v>
      </c>
      <c r="S169" s="1332">
        <v>0</v>
      </c>
      <c r="T169" s="1332">
        <v>0</v>
      </c>
      <c r="U169" s="1332">
        <v>0</v>
      </c>
      <c r="V169" s="1332">
        <v>0</v>
      </c>
      <c r="W169" s="1332">
        <v>0</v>
      </c>
      <c r="X169" s="1332">
        <v>0</v>
      </c>
      <c r="Y169" s="1332">
        <v>0</v>
      </c>
      <c r="Z169" s="1332">
        <v>0</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1738</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1792</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1760</v>
      </c>
      <c r="C173" s="3608"/>
      <c r="D173" s="3608"/>
      <c r="E173" s="3608"/>
      <c r="F173" s="3608"/>
      <c r="G173" s="3608"/>
      <c r="H173" s="3608"/>
      <c r="I173" s="3608"/>
      <c r="J173" s="3608"/>
      <c r="K173" s="1418" t="s">
        <v>138</v>
      </c>
      <c r="L173" s="1332">
        <v>0</v>
      </c>
      <c r="M173" s="1332">
        <v>0</v>
      </c>
      <c r="N173" s="1332">
        <v>0</v>
      </c>
      <c r="O173" s="1332">
        <v>0</v>
      </c>
      <c r="P173" s="1332">
        <v>0</v>
      </c>
      <c r="Q173" s="1332">
        <v>0</v>
      </c>
      <c r="R173" s="1332">
        <v>0</v>
      </c>
      <c r="S173" s="1332">
        <v>0</v>
      </c>
      <c r="T173" s="1332">
        <v>0</v>
      </c>
      <c r="U173" s="1332">
        <v>0</v>
      </c>
      <c r="V173" s="1332">
        <v>0</v>
      </c>
      <c r="W173" s="1332">
        <v>0</v>
      </c>
      <c r="X173" s="1332">
        <v>0</v>
      </c>
      <c r="Y173" s="1332">
        <v>0</v>
      </c>
      <c r="Z173" s="1332">
        <v>0</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1761</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0</v>
      </c>
      <c r="O177" s="1332">
        <v>0</v>
      </c>
      <c r="P177" s="1332">
        <v>0</v>
      </c>
      <c r="Q177" s="1332">
        <v>0</v>
      </c>
      <c r="R177" s="1332">
        <v>0</v>
      </c>
      <c r="S177" s="1332">
        <v>0</v>
      </c>
      <c r="T177" s="1332">
        <v>0</v>
      </c>
      <c r="U177" s="1332">
        <v>0</v>
      </c>
      <c r="V177" s="1332">
        <v>0</v>
      </c>
      <c r="W177" s="1332">
        <v>0</v>
      </c>
      <c r="X177" s="1332">
        <v>0</v>
      </c>
      <c r="Y177" s="1332">
        <v>0</v>
      </c>
      <c r="Z177" s="1332">
        <v>0</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0</v>
      </c>
      <c r="R182" s="1332">
        <v>0</v>
      </c>
      <c r="S182" s="1332">
        <v>0</v>
      </c>
      <c r="T182" s="1332">
        <v>0</v>
      </c>
      <c r="U182" s="1332">
        <v>0</v>
      </c>
      <c r="V182" s="1332">
        <v>0</v>
      </c>
      <c r="W182" s="1332">
        <v>0</v>
      </c>
      <c r="X182" s="1332">
        <v>0</v>
      </c>
      <c r="Y182" s="1332">
        <v>0</v>
      </c>
      <c r="Z182" s="1332">
        <v>0</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0</v>
      </c>
      <c r="M185" s="1332">
        <v>0</v>
      </c>
      <c r="N185" s="1332">
        <v>0</v>
      </c>
      <c r="O185" s="1332">
        <v>0</v>
      </c>
      <c r="P185" s="1332">
        <v>0</v>
      </c>
      <c r="Q185" s="1332">
        <v>0</v>
      </c>
      <c r="R185" s="1332">
        <v>0</v>
      </c>
      <c r="S185" s="1332">
        <v>0</v>
      </c>
      <c r="T185" s="1332">
        <v>0</v>
      </c>
      <c r="U185" s="1332">
        <v>0</v>
      </c>
      <c r="V185" s="1332">
        <v>0</v>
      </c>
      <c r="W185" s="1332">
        <v>0</v>
      </c>
      <c r="X185" s="1332">
        <v>0</v>
      </c>
      <c r="Y185" s="1332">
        <v>0</v>
      </c>
      <c r="Z185" s="1332">
        <v>0</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1743</v>
      </c>
      <c r="C186" s="3608"/>
      <c r="D186" s="3608"/>
      <c r="E186" s="3608"/>
      <c r="F186" s="3608"/>
      <c r="G186" s="3608"/>
      <c r="H186" s="3608"/>
      <c r="I186" s="3608"/>
      <c r="J186" s="3608"/>
      <c r="K186" s="1418" t="s">
        <v>257</v>
      </c>
      <c r="L186" s="1332">
        <v>0</v>
      </c>
      <c r="M186" s="1332">
        <v>0</v>
      </c>
      <c r="N186" s="1332">
        <v>0</v>
      </c>
      <c r="O186" s="1332">
        <v>0</v>
      </c>
      <c r="P186" s="1332">
        <v>0</v>
      </c>
      <c r="Q186" s="1332">
        <v>0</v>
      </c>
      <c r="R186" s="1332">
        <v>0</v>
      </c>
      <c r="S186" s="1332">
        <v>0</v>
      </c>
      <c r="T186" s="1332">
        <v>0</v>
      </c>
      <c r="U186" s="1332">
        <v>0</v>
      </c>
      <c r="V186" s="1332">
        <v>0</v>
      </c>
      <c r="W186" s="1332">
        <v>0</v>
      </c>
      <c r="X186" s="1332">
        <v>0</v>
      </c>
      <c r="Y186" s="1332">
        <v>0</v>
      </c>
      <c r="Z186" s="1332">
        <v>0</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1768</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1800</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1769</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1748</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1770</v>
      </c>
      <c r="C195" s="3608"/>
      <c r="D195" s="3608"/>
      <c r="E195" s="3608"/>
      <c r="F195" s="3608"/>
      <c r="G195" s="3608"/>
      <c r="H195" s="3608"/>
      <c r="I195" s="3608"/>
      <c r="J195" s="3608"/>
      <c r="K195" s="1418" t="s">
        <v>348</v>
      </c>
      <c r="L195" s="1332">
        <v>0</v>
      </c>
      <c r="M195" s="1332">
        <v>0</v>
      </c>
      <c r="N195" s="1332">
        <v>0</v>
      </c>
      <c r="O195" s="1332">
        <v>0</v>
      </c>
      <c r="P195" s="1332">
        <v>0</v>
      </c>
      <c r="Q195" s="1332">
        <v>0</v>
      </c>
      <c r="R195" s="1332">
        <v>0</v>
      </c>
      <c r="S195" s="1332">
        <v>0</v>
      </c>
      <c r="T195" s="1332">
        <v>0</v>
      </c>
      <c r="U195" s="1332">
        <v>0</v>
      </c>
      <c r="V195" s="1332">
        <v>0</v>
      </c>
      <c r="W195" s="1332">
        <v>0</v>
      </c>
      <c r="X195" s="1332">
        <v>0</v>
      </c>
      <c r="Y195" s="1332">
        <v>0</v>
      </c>
      <c r="Z195" s="1332">
        <v>0</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1801</v>
      </c>
      <c r="C196" s="3688"/>
      <c r="D196" s="3688"/>
      <c r="E196" s="3688"/>
      <c r="F196" s="3688"/>
      <c r="G196" s="3688"/>
      <c r="H196" s="3688"/>
      <c r="I196" s="3688"/>
      <c r="J196" s="3688"/>
      <c r="K196" s="1418" t="s">
        <v>137</v>
      </c>
      <c r="L196" s="1332">
        <v>20330</v>
      </c>
      <c r="M196" s="1332">
        <v>9365</v>
      </c>
      <c r="N196" s="1332">
        <v>72713</v>
      </c>
      <c r="O196" s="1332">
        <v>28999</v>
      </c>
      <c r="P196" s="1332">
        <v>66014</v>
      </c>
      <c r="Q196" s="1332">
        <v>251674</v>
      </c>
      <c r="R196" s="1332">
        <v>3757</v>
      </c>
      <c r="S196" s="1332">
        <v>4749</v>
      </c>
      <c r="T196" s="1332">
        <v>247882</v>
      </c>
      <c r="U196" s="1332">
        <v>29801</v>
      </c>
      <c r="V196" s="1332">
        <v>5587</v>
      </c>
      <c r="W196" s="1332">
        <v>4590</v>
      </c>
      <c r="X196" s="1332">
        <v>1312</v>
      </c>
      <c r="Y196" s="1332">
        <v>0</v>
      </c>
      <c r="Z196" s="1332">
        <v>746773</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1772</v>
      </c>
      <c r="C197" s="3608"/>
      <c r="D197" s="3608"/>
      <c r="E197" s="3608"/>
      <c r="F197" s="3608"/>
      <c r="G197" s="3608"/>
      <c r="H197" s="3608"/>
      <c r="I197" s="3608"/>
      <c r="J197" s="3608"/>
      <c r="K197" s="1418" t="s">
        <v>7</v>
      </c>
      <c r="L197" s="1332">
        <v>0</v>
      </c>
      <c r="M197" s="1332">
        <v>0</v>
      </c>
      <c r="N197" s="1332">
        <v>0</v>
      </c>
      <c r="O197" s="1332">
        <v>0</v>
      </c>
      <c r="P197" s="1332">
        <v>0</v>
      </c>
      <c r="Q197" s="1332">
        <v>0</v>
      </c>
      <c r="R197" s="1332">
        <v>0</v>
      </c>
      <c r="S197" s="1332">
        <v>0</v>
      </c>
      <c r="T197" s="1332">
        <v>0</v>
      </c>
      <c r="U197" s="1332">
        <v>0</v>
      </c>
      <c r="V197" s="1332">
        <v>0</v>
      </c>
      <c r="W197" s="1332">
        <v>0</v>
      </c>
      <c r="X197" s="1332">
        <v>0</v>
      </c>
      <c r="Y197" s="1332">
        <v>0</v>
      </c>
      <c r="Z197" s="1332">
        <v>0</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1765</v>
      </c>
      <c r="C198" s="3608"/>
      <c r="D198" s="3608"/>
      <c r="E198" s="3608"/>
      <c r="F198" s="3608"/>
      <c r="G198" s="3608"/>
      <c r="H198" s="3608"/>
      <c r="I198" s="3608"/>
      <c r="J198" s="3608"/>
      <c r="K198" s="1418" t="s">
        <v>189</v>
      </c>
      <c r="L198" s="1332">
        <v>5240</v>
      </c>
      <c r="M198" s="1332">
        <v>2371</v>
      </c>
      <c r="N198" s="1332">
        <v>19008</v>
      </c>
      <c r="O198" s="1332">
        <v>10227</v>
      </c>
      <c r="P198" s="1332">
        <v>18057</v>
      </c>
      <c r="Q198" s="1332">
        <v>68121</v>
      </c>
      <c r="R198" s="1332">
        <v>1012</v>
      </c>
      <c r="S198" s="1332">
        <v>1269</v>
      </c>
      <c r="T198" s="1332">
        <v>72610</v>
      </c>
      <c r="U198" s="1332">
        <v>7996</v>
      </c>
      <c r="V198" s="1332">
        <v>1428</v>
      </c>
      <c r="W198" s="1332">
        <v>1176</v>
      </c>
      <c r="X198" s="1332">
        <v>336</v>
      </c>
      <c r="Y198" s="1332">
        <v>0</v>
      </c>
      <c r="Z198" s="1332">
        <v>208851</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1773</v>
      </c>
      <c r="C199" s="3688"/>
      <c r="D199" s="3688"/>
      <c r="E199" s="3688"/>
      <c r="F199" s="3688"/>
      <c r="G199" s="3688"/>
      <c r="H199" s="3688"/>
      <c r="I199" s="3688"/>
      <c r="J199" s="3688"/>
      <c r="K199" s="1418" t="s">
        <v>190</v>
      </c>
      <c r="L199" s="1332">
        <v>15090</v>
      </c>
      <c r="M199" s="1332">
        <v>6994</v>
      </c>
      <c r="N199" s="1332">
        <v>53705</v>
      </c>
      <c r="O199" s="1332">
        <v>18772</v>
      </c>
      <c r="P199" s="1332">
        <v>47957</v>
      </c>
      <c r="Q199" s="1332">
        <v>183553</v>
      </c>
      <c r="R199" s="1332">
        <v>2745</v>
      </c>
      <c r="S199" s="1332">
        <v>3480</v>
      </c>
      <c r="T199" s="1332">
        <v>175272</v>
      </c>
      <c r="U199" s="1332">
        <v>21805</v>
      </c>
      <c r="V199" s="1332">
        <v>4159</v>
      </c>
      <c r="W199" s="1332">
        <v>3414</v>
      </c>
      <c r="X199" s="1332">
        <v>976</v>
      </c>
      <c r="Y199" s="1332">
        <v>0</v>
      </c>
      <c r="Z199" s="1332">
        <v>537922</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1802</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1805</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1804</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1796</v>
      </c>
      <c r="G213" s="3608"/>
      <c r="H213" s="3608"/>
      <c r="I213" s="3608"/>
      <c r="J213" s="3608"/>
      <c r="K213" s="1418" t="s">
        <v>351</v>
      </c>
      <c r="L213" s="1332">
        <v>7618</v>
      </c>
      <c r="M213" s="1332">
        <v>5344</v>
      </c>
      <c r="N213" s="1332">
        <v>34264</v>
      </c>
      <c r="O213" s="1332">
        <v>9996</v>
      </c>
      <c r="P213" s="1332">
        <v>23035</v>
      </c>
      <c r="Q213" s="1332">
        <v>47411</v>
      </c>
      <c r="R213" s="1332">
        <v>1883</v>
      </c>
      <c r="S213" s="1332">
        <v>3662</v>
      </c>
      <c r="T213" s="1332">
        <v>32957</v>
      </c>
      <c r="U213" s="1332">
        <v>16722</v>
      </c>
      <c r="V213" s="1332">
        <v>1277</v>
      </c>
      <c r="W213" s="1332">
        <v>167</v>
      </c>
      <c r="X213" s="1332">
        <v>77</v>
      </c>
      <c r="Y213" s="1332">
        <v>0</v>
      </c>
      <c r="Z213" s="1332">
        <v>184413</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7618</v>
      </c>
      <c r="M216" s="1332">
        <v>5344</v>
      </c>
      <c r="N216" s="1332">
        <v>34264</v>
      </c>
      <c r="O216" s="1332">
        <v>9996</v>
      </c>
      <c r="P216" s="1332"/>
      <c r="Q216" s="1332">
        <v>47411</v>
      </c>
      <c r="R216" s="1332">
        <v>1883</v>
      </c>
      <c r="S216" s="1332">
        <v>3662</v>
      </c>
      <c r="T216" s="1332">
        <v>32957</v>
      </c>
      <c r="U216" s="1332">
        <v>16722</v>
      </c>
      <c r="V216" s="1332">
        <v>1277</v>
      </c>
      <c r="W216" s="1332">
        <v>167</v>
      </c>
      <c r="X216" s="1332">
        <v>77</v>
      </c>
      <c r="Y216" s="1332">
        <v>0</v>
      </c>
      <c r="Z216" s="1332">
        <v>184413</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1787</v>
      </c>
      <c r="G217" s="3608"/>
      <c r="H217" s="3608"/>
      <c r="I217" s="3608"/>
      <c r="J217" s="3608"/>
      <c r="K217" s="1418" t="s">
        <v>193</v>
      </c>
      <c r="L217" s="1332">
        <v>0</v>
      </c>
      <c r="M217" s="1332">
        <v>0</v>
      </c>
      <c r="N217" s="1332">
        <v>0</v>
      </c>
      <c r="O217" s="1332">
        <v>0</v>
      </c>
      <c r="P217" s="1332">
        <v>0</v>
      </c>
      <c r="Q217" s="1332">
        <v>0</v>
      </c>
      <c r="R217" s="1332">
        <v>0</v>
      </c>
      <c r="S217" s="1332">
        <v>0</v>
      </c>
      <c r="T217" s="1332">
        <v>0</v>
      </c>
      <c r="U217" s="1332">
        <v>0</v>
      </c>
      <c r="V217" s="1332">
        <v>0</v>
      </c>
      <c r="W217" s="1332">
        <v>0</v>
      </c>
      <c r="X217" s="1332">
        <v>0</v>
      </c>
      <c r="Y217" s="1332">
        <v>0</v>
      </c>
      <c r="Z217" s="1332">
        <v>0</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1756</v>
      </c>
      <c r="C218" s="3688"/>
      <c r="D218" s="3688"/>
      <c r="E218" s="3688"/>
      <c r="F218" s="3688"/>
      <c r="G218" s="3688"/>
      <c r="H218" s="3688"/>
      <c r="I218" s="3688"/>
      <c r="J218" s="3688"/>
      <c r="K218" s="1418" t="s">
        <v>187</v>
      </c>
      <c r="L218" s="1332">
        <v>7618</v>
      </c>
      <c r="M218" s="1332">
        <v>5344</v>
      </c>
      <c r="N218" s="1332">
        <v>34264</v>
      </c>
      <c r="O218" s="1332">
        <v>9996</v>
      </c>
      <c r="P218" s="1332">
        <v>23035</v>
      </c>
      <c r="Q218" s="1332">
        <v>47411</v>
      </c>
      <c r="R218" s="1332">
        <v>1883</v>
      </c>
      <c r="S218" s="1332">
        <v>3662</v>
      </c>
      <c r="T218" s="1332">
        <v>32957</v>
      </c>
      <c r="U218" s="1332">
        <v>16722</v>
      </c>
      <c r="V218" s="1332">
        <v>1277</v>
      </c>
      <c r="W218" s="1332">
        <v>167</v>
      </c>
      <c r="X218" s="1332">
        <v>77</v>
      </c>
      <c r="Y218" s="1332">
        <v>0</v>
      </c>
      <c r="Z218" s="1332">
        <v>184413</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1735</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2902</v>
      </c>
      <c r="M221" s="1332">
        <v>3775</v>
      </c>
      <c r="N221" s="1332">
        <v>25632</v>
      </c>
      <c r="O221" s="1332">
        <v>7415</v>
      </c>
      <c r="P221" s="1332">
        <v>12631</v>
      </c>
      <c r="Q221" s="1332">
        <v>38678</v>
      </c>
      <c r="R221" s="1332">
        <v>0</v>
      </c>
      <c r="S221" s="1332">
        <v>0</v>
      </c>
      <c r="T221" s="1332">
        <v>79392</v>
      </c>
      <c r="U221" s="1332">
        <v>0</v>
      </c>
      <c r="V221" s="1332">
        <v>1735</v>
      </c>
      <c r="W221" s="1332">
        <v>1039</v>
      </c>
      <c r="X221" s="1332">
        <v>186</v>
      </c>
      <c r="Y221" s="1332">
        <v>0</v>
      </c>
      <c r="Z221" s="1332">
        <v>173385</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759</v>
      </c>
      <c r="M222" s="1332">
        <v>346</v>
      </c>
      <c r="N222" s="1332">
        <v>3434</v>
      </c>
      <c r="O222" s="1332">
        <v>936</v>
      </c>
      <c r="P222" s="1332">
        <v>-6</v>
      </c>
      <c r="Q222" s="1332">
        <v>31456</v>
      </c>
      <c r="R222" s="1332">
        <v>0</v>
      </c>
      <c r="S222" s="1332">
        <v>0</v>
      </c>
      <c r="T222" s="1332">
        <v>20990</v>
      </c>
      <c r="U222" s="1332">
        <v>0</v>
      </c>
      <c r="V222" s="1332">
        <v>4</v>
      </c>
      <c r="W222" s="1332">
        <v>-19</v>
      </c>
      <c r="X222" s="1332">
        <v>-29</v>
      </c>
      <c r="Y222" s="1332">
        <v>0</v>
      </c>
      <c r="Z222" s="1332">
        <v>57871</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3643</v>
      </c>
      <c r="M223" s="1332">
        <v>2398</v>
      </c>
      <c r="N223" s="1332">
        <v>16517</v>
      </c>
      <c r="O223" s="1332">
        <v>7712</v>
      </c>
      <c r="P223" s="1332">
        <v>26381</v>
      </c>
      <c r="Q223" s="1332">
        <v>58511</v>
      </c>
      <c r="R223" s="1332">
        <v>0</v>
      </c>
      <c r="S223" s="1332">
        <v>0</v>
      </c>
      <c r="T223" s="1332">
        <v>44788</v>
      </c>
      <c r="U223" s="1332">
        <v>0</v>
      </c>
      <c r="V223" s="1332">
        <v>1330</v>
      </c>
      <c r="W223" s="1332">
        <v>895</v>
      </c>
      <c r="X223" s="1332">
        <v>210</v>
      </c>
      <c r="Y223" s="1332">
        <v>0</v>
      </c>
      <c r="Z223" s="1332">
        <v>162385</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7304</v>
      </c>
      <c r="M224" s="1332">
        <v>6519</v>
      </c>
      <c r="N224" s="1332">
        <v>45583</v>
      </c>
      <c r="O224" s="1332">
        <v>16063</v>
      </c>
      <c r="P224" s="1332">
        <v>39006</v>
      </c>
      <c r="Q224" s="1332">
        <v>128645</v>
      </c>
      <c r="R224" s="1332">
        <v>0</v>
      </c>
      <c r="S224" s="1332">
        <v>0</v>
      </c>
      <c r="T224" s="1332">
        <v>145170</v>
      </c>
      <c r="U224" s="1332">
        <v>0</v>
      </c>
      <c r="V224" s="1332">
        <v>3069</v>
      </c>
      <c r="W224" s="1332">
        <v>1915</v>
      </c>
      <c r="X224" s="1332">
        <v>367</v>
      </c>
      <c r="Y224" s="1332">
        <v>0</v>
      </c>
      <c r="Z224" s="1332">
        <v>393641</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51</v>
      </c>
      <c r="M225" s="1332">
        <v>13</v>
      </c>
      <c r="N225" s="1332">
        <v>-446</v>
      </c>
      <c r="O225" s="1332">
        <v>-74</v>
      </c>
      <c r="P225" s="1332">
        <v>35</v>
      </c>
      <c r="Q225" s="1332">
        <v>-199</v>
      </c>
      <c r="R225" s="1332">
        <v>0</v>
      </c>
      <c r="S225" s="1332">
        <v>0</v>
      </c>
      <c r="T225" s="1332">
        <v>797</v>
      </c>
      <c r="U225" s="1332">
        <v>0</v>
      </c>
      <c r="V225" s="1332">
        <v>9</v>
      </c>
      <c r="W225" s="1332">
        <v>7</v>
      </c>
      <c r="X225" s="1332">
        <v>1</v>
      </c>
      <c r="Y225" s="1332">
        <v>0</v>
      </c>
      <c r="Z225" s="1332">
        <v>194</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115</v>
      </c>
      <c r="M226" s="1332">
        <v>5</v>
      </c>
      <c r="N226" s="1332">
        <v>192</v>
      </c>
      <c r="O226" s="1332">
        <v>65</v>
      </c>
      <c r="P226" s="1332">
        <v>0</v>
      </c>
      <c r="Q226" s="1332">
        <v>-731</v>
      </c>
      <c r="R226" s="1332">
        <v>0</v>
      </c>
      <c r="S226" s="1332">
        <v>0</v>
      </c>
      <c r="T226" s="1332">
        <v>63</v>
      </c>
      <c r="U226" s="1332">
        <v>0</v>
      </c>
      <c r="V226" s="1332">
        <v>1</v>
      </c>
      <c r="W226" s="1332">
        <v>2</v>
      </c>
      <c r="X226" s="1332">
        <v>0</v>
      </c>
      <c r="Y226" s="1332">
        <v>0</v>
      </c>
      <c r="Z226" s="1332">
        <v>-288</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40</v>
      </c>
      <c r="M227" s="1332">
        <v>-4</v>
      </c>
      <c r="N227" s="1332">
        <v>117</v>
      </c>
      <c r="O227" s="1332">
        <v>74</v>
      </c>
      <c r="P227" s="1332">
        <v>71</v>
      </c>
      <c r="Q227" s="1332">
        <v>182</v>
      </c>
      <c r="R227" s="1332">
        <v>0</v>
      </c>
      <c r="S227" s="1332">
        <v>0</v>
      </c>
      <c r="T227" s="1332">
        <v>-2</v>
      </c>
      <c r="U227" s="1332">
        <v>0</v>
      </c>
      <c r="V227" s="1332">
        <v>-5</v>
      </c>
      <c r="W227" s="1332">
        <v>-6</v>
      </c>
      <c r="X227" s="1332">
        <v>-1</v>
      </c>
      <c r="Y227" s="1332">
        <v>0</v>
      </c>
      <c r="Z227" s="1332">
        <v>466</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206</v>
      </c>
      <c r="M228" s="1332">
        <v>14</v>
      </c>
      <c r="N228" s="1332">
        <v>-137</v>
      </c>
      <c r="O228" s="1332">
        <v>65</v>
      </c>
      <c r="P228" s="1332">
        <v>106</v>
      </c>
      <c r="Q228" s="1332">
        <v>-748</v>
      </c>
      <c r="R228" s="1332">
        <v>0</v>
      </c>
      <c r="S228" s="1332">
        <v>0</v>
      </c>
      <c r="T228" s="1332">
        <v>858</v>
      </c>
      <c r="U228" s="1332">
        <v>0</v>
      </c>
      <c r="V228" s="1332">
        <v>5</v>
      </c>
      <c r="W228" s="1332">
        <v>3</v>
      </c>
      <c r="X228" s="1332">
        <v>0</v>
      </c>
      <c r="Y228" s="1332">
        <v>0</v>
      </c>
      <c r="Z228" s="1332">
        <v>372</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303</v>
      </c>
      <c r="M229" s="1332">
        <v>68</v>
      </c>
      <c r="N229" s="1332">
        <v>687</v>
      </c>
      <c r="O229" s="1332">
        <v>199</v>
      </c>
      <c r="P229" s="1332"/>
      <c r="Q229" s="1332">
        <v>614</v>
      </c>
      <c r="R229" s="1332">
        <v>0</v>
      </c>
      <c r="S229" s="1332">
        <v>0</v>
      </c>
      <c r="T229" s="1332">
        <v>357</v>
      </c>
      <c r="U229" s="1332"/>
      <c r="V229" s="1332">
        <v>-5</v>
      </c>
      <c r="W229" s="1332">
        <v>14</v>
      </c>
      <c r="X229" s="1332">
        <v>1</v>
      </c>
      <c r="Y229" s="1332">
        <v>0</v>
      </c>
      <c r="Z229" s="1332">
        <v>2238</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34</v>
      </c>
      <c r="M230" s="1332">
        <v>7</v>
      </c>
      <c r="N230" s="1332">
        <v>81</v>
      </c>
      <c r="O230" s="1332">
        <v>42</v>
      </c>
      <c r="P230" s="1332"/>
      <c r="Q230" s="1332">
        <v>-113</v>
      </c>
      <c r="R230" s="1332">
        <v>0</v>
      </c>
      <c r="S230" s="1332">
        <v>0</v>
      </c>
      <c r="T230" s="1332">
        <v>31</v>
      </c>
      <c r="U230" s="1332"/>
      <c r="V230" s="1332">
        <v>1</v>
      </c>
      <c r="W230" s="1332">
        <v>0</v>
      </c>
      <c r="X230" s="1332">
        <v>0</v>
      </c>
      <c r="Y230" s="1332">
        <v>0</v>
      </c>
      <c r="Z230" s="1332">
        <v>83</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221</v>
      </c>
      <c r="M231" s="1332">
        <v>77</v>
      </c>
      <c r="N231" s="1332">
        <v>559</v>
      </c>
      <c r="O231" s="1332">
        <v>186</v>
      </c>
      <c r="P231" s="1332"/>
      <c r="Q231" s="1332">
        <v>64</v>
      </c>
      <c r="R231" s="1332">
        <v>0</v>
      </c>
      <c r="S231" s="1332">
        <v>0</v>
      </c>
      <c r="T231" s="1332">
        <v>111</v>
      </c>
      <c r="U231" s="1332"/>
      <c r="V231" s="1332">
        <v>3</v>
      </c>
      <c r="W231" s="1332">
        <v>13</v>
      </c>
      <c r="X231" s="1332">
        <v>-1</v>
      </c>
      <c r="Y231" s="1332">
        <v>0</v>
      </c>
      <c r="Z231" s="1332">
        <v>1233</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1789</v>
      </c>
      <c r="D232" s="3609"/>
      <c r="E232" s="3609"/>
      <c r="F232" s="3609"/>
      <c r="G232" s="3609"/>
      <c r="H232" s="3609"/>
      <c r="I232" s="3609"/>
      <c r="J232" s="3609"/>
      <c r="K232" s="1418" t="s">
        <v>829</v>
      </c>
      <c r="L232" s="1332">
        <v>558</v>
      </c>
      <c r="M232" s="1332">
        <v>152</v>
      </c>
      <c r="N232" s="1332">
        <v>1327</v>
      </c>
      <c r="O232" s="1332">
        <v>427</v>
      </c>
      <c r="P232" s="1332"/>
      <c r="Q232" s="1332">
        <v>565</v>
      </c>
      <c r="R232" s="1332">
        <v>0</v>
      </c>
      <c r="S232" s="1332">
        <v>0</v>
      </c>
      <c r="T232" s="1332">
        <v>499</v>
      </c>
      <c r="U232" s="1332"/>
      <c r="V232" s="1332">
        <v>-1</v>
      </c>
      <c r="W232" s="1332">
        <v>27</v>
      </c>
      <c r="X232" s="1332">
        <v>0</v>
      </c>
      <c r="Y232" s="1332">
        <v>0</v>
      </c>
      <c r="Z232" s="1332">
        <v>3554</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1797</v>
      </c>
      <c r="G233" s="3608"/>
      <c r="H233" s="1332"/>
      <c r="I233" s="1332"/>
      <c r="J233" s="1332"/>
      <c r="K233" s="1418" t="s">
        <v>195</v>
      </c>
      <c r="L233" s="1332">
        <v>3256</v>
      </c>
      <c r="M233" s="1332">
        <v>3856</v>
      </c>
      <c r="N233" s="1332">
        <v>25873</v>
      </c>
      <c r="O233" s="1332">
        <v>7540</v>
      </c>
      <c r="P233" s="1332">
        <v>12666</v>
      </c>
      <c r="Q233" s="1332">
        <v>39093</v>
      </c>
      <c r="R233" s="1332">
        <v>0</v>
      </c>
      <c r="S233" s="1332">
        <v>0</v>
      </c>
      <c r="T233" s="1332">
        <v>80546</v>
      </c>
      <c r="U233" s="1332">
        <v>0</v>
      </c>
      <c r="V233" s="1332">
        <v>1739</v>
      </c>
      <c r="W233" s="1332">
        <v>1060</v>
      </c>
      <c r="X233" s="1332">
        <v>188</v>
      </c>
      <c r="Y233" s="1332">
        <v>0</v>
      </c>
      <c r="Z233" s="1332">
        <v>175817</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1798</v>
      </c>
      <c r="G234" s="3608"/>
      <c r="H234" s="1332"/>
      <c r="I234" s="1332"/>
      <c r="J234" s="1332"/>
      <c r="K234" s="1418" t="s">
        <v>196</v>
      </c>
      <c r="L234" s="1332">
        <v>908</v>
      </c>
      <c r="M234" s="1332">
        <v>358</v>
      </c>
      <c r="N234" s="1332">
        <v>3707</v>
      </c>
      <c r="O234" s="1332">
        <v>1043</v>
      </c>
      <c r="P234" s="1332">
        <v>-6</v>
      </c>
      <c r="Q234" s="1332">
        <v>30612</v>
      </c>
      <c r="R234" s="1332">
        <v>0</v>
      </c>
      <c r="S234" s="1332">
        <v>0</v>
      </c>
      <c r="T234" s="1332">
        <v>21084</v>
      </c>
      <c r="U234" s="1332">
        <v>0</v>
      </c>
      <c r="V234" s="1332">
        <v>6</v>
      </c>
      <c r="W234" s="1332">
        <v>-17</v>
      </c>
      <c r="X234" s="1332">
        <v>-29</v>
      </c>
      <c r="Y234" s="1332">
        <v>0</v>
      </c>
      <c r="Z234" s="1332">
        <v>57666</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1799</v>
      </c>
      <c r="G235" s="3608"/>
      <c r="H235" s="1332"/>
      <c r="I235" s="1332"/>
      <c r="J235" s="1332"/>
      <c r="K235" s="1418" t="s">
        <v>197</v>
      </c>
      <c r="L235" s="1332">
        <v>3904</v>
      </c>
      <c r="M235" s="1332">
        <v>2471</v>
      </c>
      <c r="N235" s="1332">
        <v>17193</v>
      </c>
      <c r="O235" s="1332">
        <v>7972</v>
      </c>
      <c r="P235" s="1332">
        <v>26452</v>
      </c>
      <c r="Q235" s="1332">
        <v>58757</v>
      </c>
      <c r="R235" s="1332">
        <v>0</v>
      </c>
      <c r="S235" s="1332">
        <v>0</v>
      </c>
      <c r="T235" s="1332">
        <v>44897</v>
      </c>
      <c r="U235" s="1332">
        <v>0</v>
      </c>
      <c r="V235" s="1332">
        <v>1328</v>
      </c>
      <c r="W235" s="1332">
        <v>902</v>
      </c>
      <c r="X235" s="1332">
        <v>208</v>
      </c>
      <c r="Y235" s="1332">
        <v>0</v>
      </c>
      <c r="Z235" s="1332">
        <v>164084</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1758</v>
      </c>
      <c r="C236" s="3688"/>
      <c r="D236" s="3688"/>
      <c r="E236" s="3688"/>
      <c r="F236" s="3688"/>
      <c r="G236" s="3688"/>
      <c r="H236" s="3688"/>
      <c r="I236" s="3688"/>
      <c r="J236" s="3688"/>
      <c r="K236" s="1418" t="s">
        <v>363</v>
      </c>
      <c r="L236" s="1332">
        <v>8068</v>
      </c>
      <c r="M236" s="1332">
        <v>6685</v>
      </c>
      <c r="N236" s="1332">
        <v>46773</v>
      </c>
      <c r="O236" s="1332">
        <v>16555</v>
      </c>
      <c r="P236" s="1332">
        <v>39112</v>
      </c>
      <c r="Q236" s="1332">
        <v>128462</v>
      </c>
      <c r="R236" s="1332">
        <v>0</v>
      </c>
      <c r="S236" s="1332">
        <v>0</v>
      </c>
      <c r="T236" s="1332">
        <v>146527</v>
      </c>
      <c r="U236" s="1332">
        <v>0</v>
      </c>
      <c r="V236" s="1332">
        <v>3073</v>
      </c>
      <c r="W236" s="1332">
        <v>1945</v>
      </c>
      <c r="X236" s="1332">
        <v>367</v>
      </c>
      <c r="Y236" s="1332">
        <v>0</v>
      </c>
      <c r="Z236" s="1332">
        <v>397567</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1759</v>
      </c>
      <c r="C237" s="3608"/>
      <c r="D237" s="3608"/>
      <c r="E237" s="3608"/>
      <c r="F237" s="3608"/>
      <c r="G237" s="3608"/>
      <c r="H237" s="3608"/>
      <c r="I237" s="3608"/>
      <c r="J237" s="3608"/>
      <c r="K237" s="1418" t="s">
        <v>41</v>
      </c>
      <c r="L237" s="1332">
        <v>0</v>
      </c>
      <c r="M237" s="1332">
        <v>0</v>
      </c>
      <c r="N237" s="1332">
        <v>0</v>
      </c>
      <c r="O237" s="1332">
        <v>0</v>
      </c>
      <c r="P237" s="1332">
        <v>0</v>
      </c>
      <c r="Q237" s="1332">
        <v>0</v>
      </c>
      <c r="R237" s="1332">
        <v>0</v>
      </c>
      <c r="S237" s="1332">
        <v>0</v>
      </c>
      <c r="T237" s="1332">
        <v>0</v>
      </c>
      <c r="U237" s="1332">
        <v>0</v>
      </c>
      <c r="V237" s="1332">
        <v>0</v>
      </c>
      <c r="W237" s="1332">
        <v>0</v>
      </c>
      <c r="X237" s="1332">
        <v>0</v>
      </c>
      <c r="Y237" s="1332">
        <v>0</v>
      </c>
      <c r="Z237" s="1332">
        <v>0</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1738</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1792</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1760</v>
      </c>
      <c r="C241" s="3608"/>
      <c r="D241" s="3608"/>
      <c r="E241" s="3608"/>
      <c r="F241" s="3608"/>
      <c r="G241" s="3608"/>
      <c r="H241" s="3608"/>
      <c r="I241" s="3608"/>
      <c r="J241" s="3608"/>
      <c r="K241" s="1418" t="s">
        <v>138</v>
      </c>
      <c r="L241" s="1332">
        <v>0</v>
      </c>
      <c r="M241" s="1332">
        <v>0</v>
      </c>
      <c r="N241" s="1332">
        <v>0</v>
      </c>
      <c r="O241" s="1332">
        <v>0</v>
      </c>
      <c r="P241" s="1332">
        <v>0</v>
      </c>
      <c r="Q241" s="1332">
        <v>0</v>
      </c>
      <c r="R241" s="1332">
        <v>0</v>
      </c>
      <c r="S241" s="1332">
        <v>0</v>
      </c>
      <c r="T241" s="1332">
        <v>0</v>
      </c>
      <c r="U241" s="1332">
        <v>0</v>
      </c>
      <c r="V241" s="1332">
        <v>0</v>
      </c>
      <c r="W241" s="1332">
        <v>0</v>
      </c>
      <c r="X241" s="1332">
        <v>0</v>
      </c>
      <c r="Y241" s="1332">
        <v>0</v>
      </c>
      <c r="Z241" s="1332">
        <v>0</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1761</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0</v>
      </c>
      <c r="O245" s="1332">
        <v>0</v>
      </c>
      <c r="P245" s="1332">
        <v>0</v>
      </c>
      <c r="Q245" s="1332">
        <v>0</v>
      </c>
      <c r="R245" s="1332">
        <v>0</v>
      </c>
      <c r="S245" s="1332">
        <v>0</v>
      </c>
      <c r="T245" s="1332">
        <v>0</v>
      </c>
      <c r="U245" s="1332">
        <v>0</v>
      </c>
      <c r="V245" s="1332">
        <v>0</v>
      </c>
      <c r="W245" s="1332">
        <v>0</v>
      </c>
      <c r="X245" s="1332">
        <v>0</v>
      </c>
      <c r="Y245" s="1332">
        <v>0</v>
      </c>
      <c r="Z245" s="1332">
        <v>0</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0</v>
      </c>
      <c r="R250" s="1332">
        <v>0</v>
      </c>
      <c r="S250" s="1332">
        <v>0</v>
      </c>
      <c r="T250" s="1332">
        <v>0</v>
      </c>
      <c r="U250" s="1332">
        <v>0</v>
      </c>
      <c r="V250" s="1332">
        <v>0</v>
      </c>
      <c r="W250" s="1332">
        <v>0</v>
      </c>
      <c r="X250" s="1332">
        <v>0</v>
      </c>
      <c r="Y250" s="1332">
        <v>0</v>
      </c>
      <c r="Z250" s="1332">
        <v>0</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0</v>
      </c>
      <c r="M253" s="1332">
        <v>0</v>
      </c>
      <c r="N253" s="1332">
        <v>0</v>
      </c>
      <c r="O253" s="1332">
        <v>0</v>
      </c>
      <c r="P253" s="1332">
        <v>0</v>
      </c>
      <c r="Q253" s="1332">
        <v>0</v>
      </c>
      <c r="R253" s="1332">
        <v>0</v>
      </c>
      <c r="S253" s="1332">
        <v>0</v>
      </c>
      <c r="T253" s="1332">
        <v>0</v>
      </c>
      <c r="U253" s="1332">
        <v>0</v>
      </c>
      <c r="V253" s="1332">
        <v>0</v>
      </c>
      <c r="W253" s="1332">
        <v>0</v>
      </c>
      <c r="X253" s="1332">
        <v>0</v>
      </c>
      <c r="Y253" s="1332">
        <v>0</v>
      </c>
      <c r="Z253" s="1332">
        <v>0</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1743</v>
      </c>
      <c r="C254" s="3608"/>
      <c r="D254" s="3608"/>
      <c r="E254" s="3608"/>
      <c r="F254" s="3608"/>
      <c r="G254" s="3608"/>
      <c r="H254" s="3608"/>
      <c r="I254" s="3608"/>
      <c r="J254" s="3608"/>
      <c r="K254" s="1418" t="s">
        <v>257</v>
      </c>
      <c r="L254" s="1332">
        <v>0</v>
      </c>
      <c r="M254" s="1332">
        <v>0</v>
      </c>
      <c r="N254" s="1332">
        <v>0</v>
      </c>
      <c r="O254" s="1332">
        <v>0</v>
      </c>
      <c r="P254" s="1332">
        <v>0</v>
      </c>
      <c r="Q254" s="1332">
        <v>0</v>
      </c>
      <c r="R254" s="1332">
        <v>0</v>
      </c>
      <c r="S254" s="1332">
        <v>0</v>
      </c>
      <c r="T254" s="1332">
        <v>0</v>
      </c>
      <c r="U254" s="1332">
        <v>0</v>
      </c>
      <c r="V254" s="1332">
        <v>0</v>
      </c>
      <c r="W254" s="1332">
        <v>0</v>
      </c>
      <c r="X254" s="1332">
        <v>0</v>
      </c>
      <c r="Y254" s="1332">
        <v>0</v>
      </c>
      <c r="Z254" s="1332">
        <v>0</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1768</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1800</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1769</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1748</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1770</v>
      </c>
      <c r="C263" s="3608"/>
      <c r="D263" s="3608"/>
      <c r="E263" s="3608"/>
      <c r="F263" s="3608"/>
      <c r="G263" s="3608"/>
      <c r="H263" s="3608"/>
      <c r="I263" s="3608"/>
      <c r="J263" s="3608"/>
      <c r="K263" s="1418" t="s">
        <v>348</v>
      </c>
      <c r="L263" s="1332">
        <v>0</v>
      </c>
      <c r="M263" s="1332">
        <v>0</v>
      </c>
      <c r="N263" s="1332">
        <v>0</v>
      </c>
      <c r="O263" s="1332">
        <v>0</v>
      </c>
      <c r="P263" s="1332">
        <v>0</v>
      </c>
      <c r="Q263" s="1332">
        <v>0</v>
      </c>
      <c r="R263" s="1332">
        <v>0</v>
      </c>
      <c r="S263" s="1332">
        <v>0</v>
      </c>
      <c r="T263" s="1332">
        <v>0</v>
      </c>
      <c r="U263" s="1332">
        <v>0</v>
      </c>
      <c r="V263" s="1332">
        <v>0</v>
      </c>
      <c r="W263" s="1332">
        <v>0</v>
      </c>
      <c r="X263" s="1332">
        <v>0</v>
      </c>
      <c r="Y263" s="1332">
        <v>0</v>
      </c>
      <c r="Z263" s="1332">
        <v>0</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1801</v>
      </c>
      <c r="C264" s="3688"/>
      <c r="D264" s="3688"/>
      <c r="E264" s="3688"/>
      <c r="F264" s="3688"/>
      <c r="G264" s="3688"/>
      <c r="H264" s="3688"/>
      <c r="I264" s="3688"/>
      <c r="J264" s="3688"/>
      <c r="K264" s="1418" t="s">
        <v>137</v>
      </c>
      <c r="L264" s="1332">
        <v>15686</v>
      </c>
      <c r="M264" s="1332">
        <v>12029</v>
      </c>
      <c r="N264" s="1332">
        <v>81037</v>
      </c>
      <c r="O264" s="1332">
        <v>26551</v>
      </c>
      <c r="P264" s="1332">
        <v>62147</v>
      </c>
      <c r="Q264" s="1332">
        <v>175873</v>
      </c>
      <c r="R264" s="1332">
        <v>1883</v>
      </c>
      <c r="S264" s="1332">
        <v>3662</v>
      </c>
      <c r="T264" s="1332">
        <v>179484</v>
      </c>
      <c r="U264" s="1332">
        <v>16722</v>
      </c>
      <c r="V264" s="1332">
        <v>4350</v>
      </c>
      <c r="W264" s="1332">
        <v>2112</v>
      </c>
      <c r="X264" s="1332">
        <v>444</v>
      </c>
      <c r="Y264" s="1332">
        <v>0</v>
      </c>
      <c r="Z264" s="1332">
        <v>581980</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1772</v>
      </c>
      <c r="C265" s="3608"/>
      <c r="D265" s="3608"/>
      <c r="E265" s="3608"/>
      <c r="F265" s="3608"/>
      <c r="G265" s="3608"/>
      <c r="H265" s="3608"/>
      <c r="I265" s="3608"/>
      <c r="J265" s="3608"/>
      <c r="K265" s="1418" t="s">
        <v>7</v>
      </c>
      <c r="L265" s="1332">
        <v>0</v>
      </c>
      <c r="M265" s="1332">
        <v>0</v>
      </c>
      <c r="N265" s="1332">
        <v>0</v>
      </c>
      <c r="O265" s="1332">
        <v>0</v>
      </c>
      <c r="P265" s="1332">
        <v>0</v>
      </c>
      <c r="Q265" s="1332">
        <v>0</v>
      </c>
      <c r="R265" s="1332">
        <v>0</v>
      </c>
      <c r="S265" s="1332">
        <v>0</v>
      </c>
      <c r="T265" s="1332">
        <v>0</v>
      </c>
      <c r="U265" s="1332">
        <v>0</v>
      </c>
      <c r="V265" s="1332">
        <v>0</v>
      </c>
      <c r="W265" s="1332">
        <v>0</v>
      </c>
      <c r="X265" s="1332">
        <v>0</v>
      </c>
      <c r="Y265" s="1332">
        <v>0</v>
      </c>
      <c r="Z265" s="1332">
        <v>0</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1765</v>
      </c>
      <c r="C266" s="3608"/>
      <c r="D266" s="3608"/>
      <c r="E266" s="3608"/>
      <c r="F266" s="3608"/>
      <c r="G266" s="3608"/>
      <c r="H266" s="3608"/>
      <c r="I266" s="3608"/>
      <c r="J266" s="3608"/>
      <c r="K266" s="1418" t="s">
        <v>189</v>
      </c>
      <c r="L266" s="1332">
        <v>3911</v>
      </c>
      <c r="M266" s="1332">
        <v>2997</v>
      </c>
      <c r="N266" s="1332">
        <v>20217</v>
      </c>
      <c r="O266" s="1332">
        <v>16955</v>
      </c>
      <c r="P266" s="1332">
        <v>15612</v>
      </c>
      <c r="Q266" s="1332">
        <v>45433</v>
      </c>
      <c r="R266" s="1332">
        <v>470</v>
      </c>
      <c r="S266" s="1332">
        <v>915</v>
      </c>
      <c r="T266" s="1332">
        <v>44130</v>
      </c>
      <c r="U266" s="1332">
        <v>4177</v>
      </c>
      <c r="V266" s="1332">
        <v>1085</v>
      </c>
      <c r="W266" s="1332">
        <v>526</v>
      </c>
      <c r="X266" s="1332">
        <v>111</v>
      </c>
      <c r="Y266" s="1332">
        <v>0</v>
      </c>
      <c r="Z266" s="1332">
        <v>156539</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1773</v>
      </c>
      <c r="C267" s="3688"/>
      <c r="D267" s="3688"/>
      <c r="E267" s="3688"/>
      <c r="F267" s="3688"/>
      <c r="G267" s="3688"/>
      <c r="H267" s="3688"/>
      <c r="I267" s="3688"/>
      <c r="J267" s="3688"/>
      <c r="K267" s="1418" t="s">
        <v>190</v>
      </c>
      <c r="L267" s="1332">
        <v>11775</v>
      </c>
      <c r="M267" s="1332">
        <v>9032</v>
      </c>
      <c r="N267" s="1332">
        <v>60820</v>
      </c>
      <c r="O267" s="1332">
        <v>9596</v>
      </c>
      <c r="P267" s="1332">
        <v>46535</v>
      </c>
      <c r="Q267" s="1332">
        <v>130440</v>
      </c>
      <c r="R267" s="1332">
        <v>1413</v>
      </c>
      <c r="S267" s="1332">
        <v>2747</v>
      </c>
      <c r="T267" s="1332">
        <v>135354</v>
      </c>
      <c r="U267" s="1332">
        <v>12545</v>
      </c>
      <c r="V267" s="1332">
        <v>3265</v>
      </c>
      <c r="W267" s="1332">
        <v>1586</v>
      </c>
      <c r="X267" s="1332">
        <v>333</v>
      </c>
      <c r="Y267" s="1332">
        <v>0</v>
      </c>
      <c r="Z267" s="1332">
        <v>425441</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1802</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1806</v>
      </c>
      <c r="L8" s="3602"/>
      <c r="M8" s="3602"/>
      <c r="N8" s="3603"/>
      <c r="O8" s="1593" t="s">
        <v>1807</v>
      </c>
      <c r="P8" s="1293"/>
      <c r="Q8" s="1594"/>
    </row>
    <row r="9" spans="2:24" ht="12" customHeight="1">
      <c r="B9" s="1296"/>
      <c r="H9" s="329"/>
      <c r="I9" s="303"/>
      <c r="J9" s="303"/>
      <c r="K9" s="300"/>
      <c r="L9" s="1595"/>
      <c r="M9" s="303"/>
      <c r="N9" s="303"/>
      <c r="O9" s="303"/>
      <c r="P9" s="302"/>
      <c r="Q9" s="1298" t="s">
        <v>1808</v>
      </c>
    </row>
    <row r="10" spans="2:24" ht="12" customHeight="1">
      <c r="B10" s="1296"/>
      <c r="H10" s="329"/>
      <c r="I10" s="303" t="s">
        <v>886</v>
      </c>
      <c r="J10" s="303" t="s">
        <v>1809</v>
      </c>
      <c r="K10" s="303" t="s">
        <v>258</v>
      </c>
      <c r="L10" s="303" t="s">
        <v>38</v>
      </c>
      <c r="M10" s="303" t="s">
        <v>38</v>
      </c>
      <c r="N10" s="303" t="s">
        <v>259</v>
      </c>
      <c r="O10" s="303" t="s">
        <v>886</v>
      </c>
      <c r="P10" s="302" t="s">
        <v>1809</v>
      </c>
      <c r="Q10" s="1298" t="s">
        <v>1810</v>
      </c>
    </row>
    <row r="11" spans="2:24" ht="12" customHeight="1">
      <c r="B11" s="1296"/>
      <c r="H11" s="329"/>
      <c r="I11" s="303" t="s">
        <v>1811</v>
      </c>
      <c r="J11" s="303" t="s">
        <v>1811</v>
      </c>
      <c r="K11" s="303"/>
      <c r="L11" s="303" t="s">
        <v>39</v>
      </c>
      <c r="M11" s="303" t="s">
        <v>40</v>
      </c>
      <c r="N11" s="303"/>
      <c r="O11" s="303" t="s">
        <v>1812</v>
      </c>
      <c r="P11" s="302" t="s">
        <v>1812</v>
      </c>
      <c r="Q11" s="1298" t="s">
        <v>1813</v>
      </c>
    </row>
    <row r="12" spans="2:24" ht="12" customHeight="1">
      <c r="B12" s="3662" t="s">
        <v>1696</v>
      </c>
      <c r="C12" s="35"/>
      <c r="D12" s="35"/>
      <c r="E12" s="35"/>
      <c r="F12" s="35"/>
      <c r="G12" s="35"/>
      <c r="H12" s="34"/>
      <c r="I12" s="303" t="s">
        <v>1814</v>
      </c>
      <c r="J12" s="303" t="s">
        <v>1814</v>
      </c>
      <c r="K12" s="303"/>
      <c r="L12" s="303"/>
      <c r="M12" s="303"/>
      <c r="N12" s="303"/>
      <c r="O12" s="303" t="s">
        <v>157</v>
      </c>
      <c r="P12" s="302" t="s">
        <v>157</v>
      </c>
      <c r="Q12" s="1298" t="s">
        <v>1815</v>
      </c>
    </row>
    <row r="13" spans="2:24" ht="12" customHeight="1">
      <c r="B13" s="1296"/>
      <c r="H13" s="329"/>
      <c r="I13" s="303" t="s">
        <v>1816</v>
      </c>
      <c r="J13" s="303" t="s">
        <v>1816</v>
      </c>
      <c r="K13" s="303"/>
      <c r="L13" s="303"/>
      <c r="M13" s="303"/>
      <c r="N13" s="303"/>
      <c r="O13" s="303"/>
      <c r="P13" s="302"/>
      <c r="Q13" s="1298" t="s">
        <v>1817</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19332</v>
      </c>
      <c r="J15" s="1455">
        <v>6516</v>
      </c>
      <c r="K15" s="1455">
        <v>40868</v>
      </c>
      <c r="L15" s="1455">
        <v>0</v>
      </c>
      <c r="M15" s="1455">
        <v>15483</v>
      </c>
      <c r="N15" s="1455">
        <v>25385</v>
      </c>
      <c r="O15" s="1455">
        <v>20461</v>
      </c>
      <c r="P15" s="1599">
        <v>6705</v>
      </c>
      <c r="Q15" s="1482">
        <v>24445</v>
      </c>
    </row>
    <row r="16" spans="2:24" ht="12" customHeight="1">
      <c r="B16" s="3657" t="s">
        <v>1717</v>
      </c>
      <c r="C16" s="5"/>
      <c r="D16" s="5"/>
      <c r="E16" s="5"/>
      <c r="F16" s="5"/>
      <c r="G16" s="5"/>
      <c r="H16" s="323" t="s">
        <v>363</v>
      </c>
      <c r="I16" s="358">
        <v>24311</v>
      </c>
      <c r="J16" s="1455">
        <v>14630</v>
      </c>
      <c r="K16" s="1455">
        <v>66486</v>
      </c>
      <c r="L16" s="1455">
        <v>0</v>
      </c>
      <c r="M16" s="1455">
        <v>37267</v>
      </c>
      <c r="N16" s="1455">
        <v>29219</v>
      </c>
      <c r="O16" s="1455">
        <v>30044</v>
      </c>
      <c r="P16" s="1599">
        <v>14985</v>
      </c>
      <c r="Q16" s="1482">
        <v>23841</v>
      </c>
    </row>
    <row r="17" spans="2:17" ht="12" customHeight="1">
      <c r="B17" s="3657" t="s">
        <v>205</v>
      </c>
      <c r="C17" s="5"/>
      <c r="D17" s="5"/>
      <c r="E17" s="5"/>
      <c r="F17" s="5"/>
      <c r="G17" s="5"/>
      <c r="H17" s="323" t="s">
        <v>257</v>
      </c>
      <c r="I17" s="358">
        <v>0</v>
      </c>
      <c r="J17" s="1455">
        <v>0</v>
      </c>
      <c r="K17" s="1455">
        <v>0</v>
      </c>
      <c r="L17" s="1455">
        <v>0</v>
      </c>
      <c r="M17" s="1455">
        <v>0</v>
      </c>
      <c r="N17" s="1455">
        <v>0</v>
      </c>
      <c r="O17" s="1455">
        <v>0</v>
      </c>
      <c r="P17" s="1599">
        <v>0</v>
      </c>
      <c r="Q17" s="1482">
        <v>0</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0</v>
      </c>
      <c r="J19" s="1465">
        <v>0</v>
      </c>
      <c r="K19" s="1465">
        <v>0</v>
      </c>
      <c r="L19" s="1465">
        <v>0</v>
      </c>
      <c r="M19" s="1465">
        <v>0</v>
      </c>
      <c r="N19" s="1465">
        <v>0</v>
      </c>
      <c r="O19" s="1465">
        <v>0</v>
      </c>
      <c r="P19" s="1316">
        <v>0</v>
      </c>
      <c r="Q19" s="1484">
        <v>0</v>
      </c>
    </row>
    <row r="20" spans="2:17" ht="12" customHeight="1">
      <c r="B20" s="3677" t="s">
        <v>248</v>
      </c>
      <c r="C20" s="3678"/>
      <c r="D20" s="3678"/>
      <c r="E20" s="3678"/>
      <c r="F20" s="3678"/>
      <c r="G20" s="3678"/>
      <c r="H20" s="1468" t="s">
        <v>137</v>
      </c>
      <c r="I20" s="1469">
        <v>43643</v>
      </c>
      <c r="J20" s="1469">
        <v>21146</v>
      </c>
      <c r="K20" s="1469">
        <v>107354</v>
      </c>
      <c r="L20" s="1469">
        <v>0</v>
      </c>
      <c r="M20" s="1469">
        <v>52750</v>
      </c>
      <c r="N20" s="1469">
        <v>54604</v>
      </c>
      <c r="O20" s="1469">
        <v>50505</v>
      </c>
      <c r="P20" s="1600">
        <v>21690</v>
      </c>
      <c r="Q20" s="1493">
        <v>48286</v>
      </c>
    </row>
    <row r="21" spans="2:17" ht="12" customHeight="1">
      <c r="B21" s="1293"/>
      <c r="M21" s="3725" t="s">
        <v>1818</v>
      </c>
      <c r="N21" s="3726"/>
      <c r="O21" s="3726"/>
      <c r="P21" s="1293"/>
      <c r="Q21" s="1594"/>
    </row>
    <row r="22" spans="2:17" ht="12" customHeight="1">
      <c r="M22" s="3724" t="s">
        <v>1819</v>
      </c>
      <c r="N22" s="38"/>
      <c r="O22" s="38"/>
      <c r="Q22" s="1601"/>
    </row>
    <row r="23" spans="2:17" ht="12" customHeight="1">
      <c r="M23" s="3681" t="s">
        <v>1820</v>
      </c>
      <c r="N23" s="47"/>
      <c r="O23" s="47"/>
      <c r="P23" s="1602" t="s">
        <v>947</v>
      </c>
      <c r="Q23" s="1484">
        <v>100492</v>
      </c>
    </row>
    <row r="24" spans="2:17" ht="12" customHeight="1">
      <c r="M24" s="3657" t="s">
        <v>1821</v>
      </c>
      <c r="N24" s="5"/>
      <c r="O24" s="5"/>
      <c r="P24" s="1603" t="s">
        <v>750</v>
      </c>
      <c r="Q24" s="1482">
        <v>11187</v>
      </c>
    </row>
    <row r="25" spans="2:17" ht="12" customHeight="1">
      <c r="M25" s="3657" t="s">
        <v>1822</v>
      </c>
      <c r="N25" s="5"/>
      <c r="O25" s="5"/>
      <c r="P25" s="1603" t="s">
        <v>43</v>
      </c>
      <c r="Q25" s="1484">
        <v>0</v>
      </c>
    </row>
    <row r="26" spans="2:17" ht="12" customHeight="1">
      <c r="M26" s="3721" t="s">
        <v>1823</v>
      </c>
      <c r="N26" s="3263"/>
      <c r="O26" s="3263"/>
      <c r="P26" s="343" t="s">
        <v>186</v>
      </c>
      <c r="Q26" s="1484">
        <v>111679</v>
      </c>
    </row>
    <row r="27" spans="2:17" ht="12" customHeight="1">
      <c r="M27" s="3686" t="s">
        <v>1824</v>
      </c>
      <c r="N27" s="3687"/>
      <c r="O27" s="3687"/>
      <c r="P27" s="327"/>
      <c r="Q27" s="1486"/>
    </row>
    <row r="28" spans="2:17" ht="12" customHeight="1">
      <c r="M28" s="3681" t="s">
        <v>1825</v>
      </c>
      <c r="N28" s="47"/>
      <c r="O28" s="47"/>
      <c r="P28" s="1602" t="s">
        <v>355</v>
      </c>
      <c r="Q28" s="1484">
        <v>52206</v>
      </c>
    </row>
    <row r="29" spans="2:17" ht="12" customHeight="1">
      <c r="M29" s="3657" t="s">
        <v>1821</v>
      </c>
      <c r="N29" s="5"/>
      <c r="O29" s="5"/>
      <c r="P29" s="1603" t="s">
        <v>188</v>
      </c>
      <c r="Q29" s="1482">
        <v>0</v>
      </c>
    </row>
    <row r="30" spans="2:17" ht="12" customHeight="1">
      <c r="M30" s="3657" t="s">
        <v>1822</v>
      </c>
      <c r="N30" s="5"/>
      <c r="O30" s="5"/>
      <c r="P30" s="1603" t="s">
        <v>34</v>
      </c>
      <c r="Q30" s="1482">
        <v>0</v>
      </c>
    </row>
    <row r="31" spans="2:17" ht="12" customHeight="1">
      <c r="M31" s="3721" t="s">
        <v>1826</v>
      </c>
      <c r="N31" s="3263"/>
      <c r="O31" s="3263"/>
      <c r="P31" s="343" t="s">
        <v>839</v>
      </c>
      <c r="Q31" s="1484">
        <v>52206</v>
      </c>
    </row>
    <row r="32" spans="2:17" ht="12" customHeight="1">
      <c r="M32" s="3677" t="s">
        <v>1827</v>
      </c>
      <c r="N32" s="3678"/>
      <c r="O32" s="3678"/>
      <c r="P32" s="1604" t="s">
        <v>190</v>
      </c>
      <c r="Q32" s="1493">
        <v>59473</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1828</v>
      </c>
      <c r="C4" s="51"/>
      <c r="D4" s="51"/>
      <c r="E4" s="51"/>
      <c r="F4" s="51"/>
      <c r="G4" s="51"/>
      <c r="H4" s="290"/>
      <c r="I4" s="290"/>
      <c r="J4" s="15" t="s">
        <v>1829</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1830</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0</v>
      </c>
      <c r="Q16" s="356">
        <v>0</v>
      </c>
    </row>
    <row r="17" spans="2:17" ht="12" customHeight="1">
      <c r="B17" s="1306"/>
      <c r="C17" s="325"/>
      <c r="D17" s="5" t="s">
        <v>806</v>
      </c>
      <c r="E17" s="5"/>
      <c r="F17" s="5"/>
      <c r="G17" s="5"/>
      <c r="H17" s="5"/>
      <c r="I17" s="5"/>
      <c r="J17" s="5"/>
      <c r="K17" s="5"/>
      <c r="L17" s="5"/>
      <c r="M17" s="5"/>
      <c r="N17" s="5"/>
      <c r="O17" s="323" t="s">
        <v>352</v>
      </c>
      <c r="P17" s="358">
        <v>11</v>
      </c>
      <c r="Q17" s="358">
        <v>11</v>
      </c>
    </row>
    <row r="18" spans="2:17" ht="12" customHeight="1">
      <c r="B18" s="1306"/>
      <c r="C18" s="325"/>
      <c r="D18" s="5" t="s">
        <v>808</v>
      </c>
      <c r="E18" s="5"/>
      <c r="F18" s="5"/>
      <c r="G18" s="5"/>
      <c r="H18" s="5"/>
      <c r="I18" s="5"/>
      <c r="J18" s="5"/>
      <c r="K18" s="5"/>
      <c r="L18" s="5"/>
      <c r="M18" s="5"/>
      <c r="N18" s="5"/>
      <c r="O18" s="323" t="s">
        <v>353</v>
      </c>
      <c r="P18" s="358">
        <v>14274</v>
      </c>
      <c r="Q18" s="358">
        <v>20758</v>
      </c>
    </row>
    <row r="19" spans="2:17" ht="12" customHeight="1">
      <c r="B19" s="1306"/>
      <c r="C19" s="325"/>
      <c r="D19" s="5" t="s">
        <v>1831</v>
      </c>
      <c r="E19" s="5"/>
      <c r="F19" s="5"/>
      <c r="G19" s="5"/>
      <c r="H19" s="5"/>
      <c r="I19" s="5"/>
      <c r="J19" s="5"/>
      <c r="K19" s="5"/>
      <c r="L19" s="5"/>
      <c r="M19" s="5"/>
      <c r="N19" s="5"/>
      <c r="O19" s="323" t="s">
        <v>354</v>
      </c>
      <c r="P19" s="358">
        <v>81622</v>
      </c>
      <c r="Q19" s="358">
        <v>54948</v>
      </c>
    </row>
    <row r="20" spans="2:17" ht="12" customHeight="1">
      <c r="B20" s="1306"/>
      <c r="C20" s="5" t="s">
        <v>811</v>
      </c>
      <c r="D20" s="5"/>
      <c r="E20" s="5"/>
      <c r="F20" s="5"/>
      <c r="G20" s="5"/>
      <c r="H20" s="5"/>
      <c r="I20" s="5"/>
      <c r="J20" s="5"/>
      <c r="K20" s="5"/>
      <c r="L20" s="5"/>
      <c r="M20" s="5"/>
      <c r="N20" s="5"/>
      <c r="O20" s="323" t="s">
        <v>193</v>
      </c>
      <c r="P20" s="358">
        <v>5198</v>
      </c>
      <c r="Q20" s="358">
        <v>5087</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17332</v>
      </c>
      <c r="Q22" s="358">
        <v>15284</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550470</v>
      </c>
      <c r="Q25" s="358">
        <v>499448</v>
      </c>
    </row>
    <row r="26" spans="2:17" ht="12" customHeight="1">
      <c r="B26" s="1306"/>
      <c r="C26" s="5" t="s">
        <v>819</v>
      </c>
      <c r="D26" s="5"/>
      <c r="E26" s="5"/>
      <c r="F26" s="5"/>
      <c r="G26" s="5"/>
      <c r="H26" s="5"/>
      <c r="I26" s="5"/>
      <c r="J26" s="5"/>
      <c r="K26" s="5"/>
      <c r="L26" s="5"/>
      <c r="M26" s="5"/>
      <c r="N26" s="5"/>
      <c r="O26" s="323" t="s">
        <v>746</v>
      </c>
      <c r="P26" s="358">
        <v>1172807</v>
      </c>
      <c r="Q26" s="358">
        <v>1897843</v>
      </c>
    </row>
    <row r="27" spans="2:17" ht="12" customHeight="1">
      <c r="B27" s="1306"/>
      <c r="C27" s="5" t="s">
        <v>821</v>
      </c>
      <c r="D27" s="5"/>
      <c r="E27" s="5"/>
      <c r="F27" s="5"/>
      <c r="G27" s="5"/>
      <c r="H27" s="5"/>
      <c r="I27" s="5"/>
      <c r="J27" s="5"/>
      <c r="K27" s="5"/>
      <c r="L27" s="5"/>
      <c r="M27" s="5"/>
      <c r="N27" s="5"/>
      <c r="O27" s="323" t="s">
        <v>362</v>
      </c>
      <c r="P27" s="358">
        <v>21690</v>
      </c>
      <c r="Q27" s="358">
        <v>19972</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0</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0</v>
      </c>
      <c r="Q35" s="359">
        <v>0</v>
      </c>
    </row>
    <row r="36" spans="2:17" ht="12" customHeight="1">
      <c r="B36" s="1306"/>
      <c r="C36" s="53" t="s">
        <v>828</v>
      </c>
      <c r="D36" s="53"/>
      <c r="E36" s="53"/>
      <c r="F36" s="53"/>
      <c r="G36" s="53"/>
      <c r="H36" s="53"/>
      <c r="I36" s="53"/>
      <c r="J36" s="53"/>
      <c r="K36" s="53"/>
      <c r="L36" s="53"/>
      <c r="M36" s="53"/>
      <c r="N36" s="53"/>
      <c r="O36" s="323" t="s">
        <v>328</v>
      </c>
      <c r="P36" s="359">
        <v>0</v>
      </c>
      <c r="Q36" s="359">
        <v>0</v>
      </c>
    </row>
    <row r="37" spans="2:17" ht="12" customHeight="1">
      <c r="B37" s="1306"/>
      <c r="C37" s="5" t="s">
        <v>453</v>
      </c>
      <c r="D37" s="53"/>
      <c r="E37" s="53"/>
      <c r="F37" s="53"/>
      <c r="G37" s="53"/>
      <c r="H37" s="53"/>
      <c r="I37" s="53"/>
      <c r="J37" s="53"/>
      <c r="K37" s="53"/>
      <c r="L37" s="53"/>
      <c r="M37" s="53"/>
      <c r="N37" s="53"/>
      <c r="O37" s="323" t="s">
        <v>829</v>
      </c>
      <c r="P37" s="359">
        <v>0</v>
      </c>
      <c r="Q37" s="359">
        <v>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8871</v>
      </c>
      <c r="Q39" s="359">
        <v>21983</v>
      </c>
    </row>
    <row r="40" spans="2:17" ht="12" customHeight="1">
      <c r="B40" s="3663" t="s">
        <v>833</v>
      </c>
      <c r="C40" s="3260"/>
      <c r="D40" s="3260"/>
      <c r="E40" s="3260"/>
      <c r="F40" s="3260"/>
      <c r="G40" s="3260"/>
      <c r="H40" s="3260"/>
      <c r="I40" s="3260"/>
      <c r="J40" s="3260"/>
      <c r="K40" s="3260"/>
      <c r="L40" s="3260"/>
      <c r="M40" s="3260"/>
      <c r="N40" s="3260"/>
      <c r="O40" s="323" t="s">
        <v>363</v>
      </c>
      <c r="P40" s="359">
        <v>1872275</v>
      </c>
      <c r="Q40" s="359">
        <v>2535334</v>
      </c>
    </row>
    <row r="41" spans="2:17" ht="12" customHeight="1">
      <c r="B41" s="3685"/>
      <c r="C41" s="32"/>
      <c r="D41" s="32"/>
      <c r="E41" s="32"/>
      <c r="F41" s="32"/>
      <c r="G41" s="32"/>
      <c r="H41" s="32"/>
      <c r="I41" s="32"/>
      <c r="J41" s="32"/>
      <c r="K41" s="32"/>
      <c r="L41" s="32"/>
      <c r="M41" s="32"/>
      <c r="N41" s="32"/>
      <c r="P41" s="356"/>
      <c r="Q41" s="356"/>
    </row>
    <row r="42" spans="2:17" ht="12" customHeight="1">
      <c r="B42" s="3728" t="s">
        <v>1832</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251251</v>
      </c>
      <c r="Q44" s="358">
        <v>251251</v>
      </c>
    </row>
    <row r="45" spans="2:17" ht="12" customHeight="1">
      <c r="B45" s="1303"/>
      <c r="C45" s="324"/>
      <c r="D45" s="5" t="s">
        <v>836</v>
      </c>
      <c r="E45" s="5"/>
      <c r="F45" s="5"/>
      <c r="G45" s="5"/>
      <c r="H45" s="5"/>
      <c r="I45" s="5"/>
      <c r="J45" s="5"/>
      <c r="K45" s="5"/>
      <c r="L45" s="5"/>
      <c r="M45" s="5"/>
      <c r="N45" s="5"/>
      <c r="O45" s="321" t="s">
        <v>750</v>
      </c>
      <c r="P45" s="358">
        <v>0</v>
      </c>
      <c r="Q45" s="358">
        <v>0</v>
      </c>
    </row>
    <row r="46" spans="2:17" ht="12" customHeight="1">
      <c r="B46" s="1306"/>
      <c r="C46" s="5" t="s">
        <v>460</v>
      </c>
      <c r="D46" s="5"/>
      <c r="E46" s="5"/>
      <c r="F46" s="5"/>
      <c r="G46" s="5"/>
      <c r="H46" s="5"/>
      <c r="I46" s="5"/>
      <c r="J46" s="5"/>
      <c r="K46" s="5"/>
      <c r="L46" s="5"/>
      <c r="M46" s="5"/>
      <c r="N46" s="5"/>
      <c r="O46" s="323" t="s">
        <v>23</v>
      </c>
      <c r="P46" s="358">
        <v>10050</v>
      </c>
      <c r="Q46" s="358">
        <v>10050</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163438</v>
      </c>
      <c r="Q48" s="358">
        <v>158985</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-15602</v>
      </c>
      <c r="Q50" s="358">
        <v>-8324</v>
      </c>
    </row>
    <row r="51" spans="2:21" ht="12" customHeight="1">
      <c r="B51" s="3663" t="s">
        <v>466</v>
      </c>
      <c r="C51" s="3260"/>
      <c r="D51" s="3260"/>
      <c r="E51" s="3260"/>
      <c r="F51" s="3260"/>
      <c r="G51" s="3260"/>
      <c r="H51" s="3260"/>
      <c r="I51" s="3260"/>
      <c r="J51" s="3260"/>
      <c r="K51" s="3260"/>
      <c r="L51" s="3260"/>
      <c r="M51" s="3260"/>
      <c r="N51" s="3260"/>
      <c r="O51" s="323" t="s">
        <v>839</v>
      </c>
      <c r="P51" s="359">
        <v>409137</v>
      </c>
      <c r="Q51" s="359">
        <v>411962</v>
      </c>
    </row>
    <row r="52" spans="2:21" ht="12" customHeight="1">
      <c r="B52" s="3727" t="s">
        <v>467</v>
      </c>
      <c r="C52" s="3312"/>
      <c r="D52" s="3312"/>
      <c r="E52" s="3312"/>
      <c r="F52" s="3312"/>
      <c r="G52" s="3312"/>
      <c r="H52" s="3312"/>
      <c r="I52" s="3312"/>
      <c r="J52" s="3312"/>
      <c r="K52" s="3312"/>
      <c r="L52" s="3312"/>
      <c r="M52" s="3312"/>
      <c r="N52" s="3312"/>
      <c r="O52" s="310" t="s">
        <v>190</v>
      </c>
      <c r="P52" s="359">
        <v>2281412</v>
      </c>
      <c r="Q52" s="359">
        <v>2947296</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1833</v>
      </c>
      <c r="C4" s="51"/>
      <c r="D4" s="51"/>
      <c r="E4" s="51"/>
      <c r="F4" s="51"/>
      <c r="G4" s="51"/>
      <c r="H4" s="3308" t="s">
        <v>1829</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773210</v>
      </c>
      <c r="O12" s="356">
        <v>706172</v>
      </c>
    </row>
    <row r="13" spans="2:23" ht="12" customHeight="1">
      <c r="B13" s="1306"/>
      <c r="C13" s="325"/>
      <c r="D13" s="33" t="s">
        <v>845</v>
      </c>
      <c r="E13" s="33"/>
      <c r="F13" s="33"/>
      <c r="G13" s="33"/>
      <c r="H13" s="33"/>
      <c r="I13" s="33"/>
      <c r="J13" s="33"/>
      <c r="K13" s="33"/>
      <c r="L13" s="33"/>
      <c r="M13" s="323" t="s">
        <v>350</v>
      </c>
      <c r="N13" s="358">
        <v>0</v>
      </c>
      <c r="O13" s="358">
        <v>399344</v>
      </c>
    </row>
    <row r="14" spans="2:23" ht="12" customHeight="1">
      <c r="B14" s="1306"/>
      <c r="C14" s="325"/>
      <c r="D14" s="33" t="s">
        <v>846</v>
      </c>
      <c r="E14" s="33"/>
      <c r="F14" s="33"/>
      <c r="G14" s="33"/>
      <c r="H14" s="33"/>
      <c r="I14" s="33"/>
      <c r="J14" s="33"/>
      <c r="K14" s="33"/>
      <c r="L14" s="33"/>
      <c r="M14" s="323" t="s">
        <v>351</v>
      </c>
      <c r="N14" s="359">
        <v>221652</v>
      </c>
      <c r="O14" s="359">
        <v>598050</v>
      </c>
    </row>
    <row r="15" spans="2:23" ht="12" customHeight="1">
      <c r="B15" s="1306"/>
      <c r="C15" s="3260" t="s">
        <v>848</v>
      </c>
      <c r="D15" s="3260"/>
      <c r="E15" s="3260"/>
      <c r="F15" s="3260"/>
      <c r="G15" s="3260"/>
      <c r="H15" s="3260"/>
      <c r="I15" s="3260"/>
      <c r="J15" s="3260"/>
      <c r="K15" s="3260"/>
      <c r="L15" s="3260"/>
      <c r="M15" s="323" t="s">
        <v>352</v>
      </c>
      <c r="N15" s="358">
        <v>551558</v>
      </c>
      <c r="O15" s="358">
        <v>507466</v>
      </c>
    </row>
    <row r="16" spans="2:23" ht="12" customHeight="1">
      <c r="B16" s="1306"/>
      <c r="C16" s="325"/>
      <c r="D16" s="33" t="s">
        <v>849</v>
      </c>
      <c r="E16" s="33"/>
      <c r="F16" s="33"/>
      <c r="G16" s="33"/>
      <c r="H16" s="33"/>
      <c r="I16" s="33"/>
      <c r="J16" s="33"/>
      <c r="K16" s="33"/>
      <c r="L16" s="33"/>
      <c r="M16" s="323" t="s">
        <v>353</v>
      </c>
      <c r="N16" s="359">
        <v>-13636</v>
      </c>
      <c r="O16" s="359">
        <v>-1825</v>
      </c>
    </row>
    <row r="17" spans="2:15" ht="12" customHeight="1">
      <c r="B17" s="1306"/>
      <c r="C17" s="3260" t="s">
        <v>850</v>
      </c>
      <c r="D17" s="3260"/>
      <c r="E17" s="3260"/>
      <c r="F17" s="3260"/>
      <c r="G17" s="3260"/>
      <c r="H17" s="3260"/>
      <c r="I17" s="3260"/>
      <c r="J17" s="3260"/>
      <c r="K17" s="3260"/>
      <c r="L17" s="3260"/>
      <c r="M17" s="323" t="s">
        <v>354</v>
      </c>
      <c r="N17" s="356">
        <v>537922</v>
      </c>
      <c r="O17" s="356">
        <v>505641</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537922</v>
      </c>
      <c r="O20" s="359">
        <v>505641</v>
      </c>
    </row>
    <row r="21" spans="2:15" ht="12" customHeight="1">
      <c r="B21" s="1306"/>
      <c r="C21" s="325"/>
      <c r="D21" s="33" t="s">
        <v>854</v>
      </c>
      <c r="E21" s="33"/>
      <c r="F21" s="33"/>
      <c r="G21" s="33"/>
      <c r="H21" s="33"/>
      <c r="I21" s="33"/>
      <c r="J21" s="33"/>
      <c r="K21" s="33"/>
      <c r="L21" s="33"/>
      <c r="M21" s="323" t="s">
        <v>263</v>
      </c>
      <c r="N21" s="358">
        <v>581980</v>
      </c>
      <c r="O21" s="358">
        <v>661321</v>
      </c>
    </row>
    <row r="22" spans="2:15" ht="12" customHeight="1">
      <c r="B22" s="1306"/>
      <c r="C22" s="325"/>
      <c r="D22" s="33" t="s">
        <v>855</v>
      </c>
      <c r="E22" s="33"/>
      <c r="F22" s="33"/>
      <c r="G22" s="33"/>
      <c r="H22" s="33"/>
      <c r="I22" s="33"/>
      <c r="J22" s="33"/>
      <c r="K22" s="33"/>
      <c r="L22" s="33"/>
      <c r="M22" s="323" t="s">
        <v>265</v>
      </c>
      <c r="N22" s="359">
        <v>156539</v>
      </c>
      <c r="O22" s="359">
        <v>377377</v>
      </c>
    </row>
    <row r="23" spans="2:15" ht="12" customHeight="1">
      <c r="B23" s="1306"/>
      <c r="C23" s="3265" t="s">
        <v>856</v>
      </c>
      <c r="D23" s="3265"/>
      <c r="E23" s="3265"/>
      <c r="F23" s="3265"/>
      <c r="G23" s="3265"/>
      <c r="H23" s="3265"/>
      <c r="I23" s="3265"/>
      <c r="J23" s="3265"/>
      <c r="K23" s="3265"/>
      <c r="L23" s="3265"/>
      <c r="M23" s="323" t="s">
        <v>194</v>
      </c>
      <c r="N23" s="358">
        <v>425441</v>
      </c>
      <c r="O23" s="358">
        <v>283944</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111679</v>
      </c>
      <c r="O25" s="356">
        <v>225219</v>
      </c>
    </row>
    <row r="26" spans="2:15" ht="12" customHeight="1">
      <c r="B26" s="1306"/>
      <c r="C26" s="325"/>
      <c r="D26" s="325"/>
      <c r="E26" s="33" t="s">
        <v>859</v>
      </c>
      <c r="F26" s="33"/>
      <c r="G26" s="33"/>
      <c r="H26" s="33"/>
      <c r="I26" s="33"/>
      <c r="J26" s="33"/>
      <c r="K26" s="33"/>
      <c r="L26" s="33"/>
      <c r="M26" s="323" t="s">
        <v>347</v>
      </c>
      <c r="N26" s="358">
        <v>52206</v>
      </c>
      <c r="O26" s="358">
        <v>184021</v>
      </c>
    </row>
    <row r="27" spans="2:15" ht="12" customHeight="1">
      <c r="B27" s="1306"/>
      <c r="C27" s="325"/>
      <c r="D27" s="325"/>
      <c r="E27" s="33" t="s">
        <v>860</v>
      </c>
      <c r="F27" s="33"/>
      <c r="G27" s="33"/>
      <c r="H27" s="33"/>
      <c r="I27" s="33"/>
      <c r="J27" s="33"/>
      <c r="K27" s="33"/>
      <c r="L27" s="33"/>
      <c r="M27" s="323" t="s">
        <v>361</v>
      </c>
      <c r="N27" s="358">
        <v>27577</v>
      </c>
      <c r="O27" s="358">
        <v>26050</v>
      </c>
    </row>
    <row r="28" spans="2:15" ht="12" customHeight="1">
      <c r="B28" s="1306"/>
      <c r="C28" s="325"/>
      <c r="D28" s="325"/>
      <c r="E28" s="33" t="s">
        <v>852</v>
      </c>
      <c r="F28" s="33"/>
      <c r="G28" s="33"/>
      <c r="H28" s="33"/>
      <c r="I28" s="33"/>
      <c r="J28" s="33"/>
      <c r="K28" s="33"/>
      <c r="L28" s="33"/>
      <c r="M28" s="323" t="s">
        <v>362</v>
      </c>
      <c r="N28" s="358">
        <v>37006</v>
      </c>
      <c r="O28" s="358">
        <v>33116</v>
      </c>
    </row>
    <row r="29" spans="2:15" ht="12" customHeight="1">
      <c r="B29" s="1306"/>
      <c r="C29" s="325"/>
      <c r="D29" s="33" t="s">
        <v>862</v>
      </c>
      <c r="E29" s="33"/>
      <c r="F29" s="33"/>
      <c r="G29" s="33"/>
      <c r="H29" s="33"/>
      <c r="I29" s="33"/>
      <c r="J29" s="33"/>
      <c r="K29" s="33"/>
      <c r="L29" s="33"/>
      <c r="M29" s="323" t="s">
        <v>356</v>
      </c>
      <c r="N29" s="359">
        <v>44689</v>
      </c>
      <c r="O29" s="359">
        <v>57656</v>
      </c>
    </row>
    <row r="30" spans="2:15" ht="12" customHeight="1">
      <c r="B30" s="1306"/>
      <c r="C30" s="3260" t="s">
        <v>863</v>
      </c>
      <c r="D30" s="3260"/>
      <c r="E30" s="3260"/>
      <c r="F30" s="3260"/>
      <c r="G30" s="3260"/>
      <c r="H30" s="3260"/>
      <c r="I30" s="3260"/>
      <c r="J30" s="3260"/>
      <c r="K30" s="3260"/>
      <c r="L30" s="3260"/>
      <c r="M30" s="323" t="s">
        <v>195</v>
      </c>
      <c r="N30" s="359">
        <v>594186</v>
      </c>
      <c r="O30" s="359">
        <v>441964</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-56264</v>
      </c>
      <c r="O32" s="359">
        <v>63677</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30302</v>
      </c>
      <c r="O35" s="356">
        <v>14686</v>
      </c>
    </row>
    <row r="36" spans="2:15" ht="12" customHeight="1">
      <c r="B36" s="1303"/>
      <c r="C36" s="5" t="s">
        <v>869</v>
      </c>
      <c r="D36" s="5"/>
      <c r="E36" s="5"/>
      <c r="F36" s="5"/>
      <c r="G36" s="5"/>
      <c r="H36" s="5"/>
      <c r="I36" s="5"/>
      <c r="J36" s="5"/>
      <c r="K36" s="5"/>
      <c r="L36" s="5"/>
      <c r="M36" s="321" t="s">
        <v>43</v>
      </c>
      <c r="N36" s="356">
        <v>15790</v>
      </c>
      <c r="O36" s="356">
        <v>-31776</v>
      </c>
    </row>
    <row r="37" spans="2:15" ht="12" customHeight="1">
      <c r="B37" s="1306"/>
      <c r="C37" s="53" t="s">
        <v>870</v>
      </c>
      <c r="D37" s="53"/>
      <c r="E37" s="53"/>
      <c r="F37" s="53"/>
      <c r="G37" s="53"/>
      <c r="H37" s="53"/>
      <c r="I37" s="53"/>
      <c r="J37" s="53"/>
      <c r="K37" s="53"/>
      <c r="L37" s="53"/>
      <c r="M37" s="323" t="s">
        <v>750</v>
      </c>
      <c r="N37" s="358">
        <v>-6994</v>
      </c>
      <c r="O37" s="358">
        <v>-9577</v>
      </c>
    </row>
    <row r="38" spans="2:15" ht="12" customHeight="1">
      <c r="B38" s="1306"/>
      <c r="C38" s="33" t="s">
        <v>871</v>
      </c>
      <c r="D38" s="33"/>
      <c r="E38" s="33"/>
      <c r="F38" s="33"/>
      <c r="G38" s="33"/>
      <c r="H38" s="33"/>
      <c r="I38" s="33"/>
      <c r="J38" s="33"/>
      <c r="K38" s="33"/>
      <c r="L38" s="33"/>
      <c r="M38" s="323" t="s">
        <v>42</v>
      </c>
      <c r="N38" s="359">
        <v>649</v>
      </c>
      <c r="O38" s="359">
        <v>627</v>
      </c>
    </row>
    <row r="39" spans="2:15" ht="12" customHeight="1">
      <c r="B39" s="1306"/>
      <c r="C39" s="3260" t="s">
        <v>872</v>
      </c>
      <c r="D39" s="3260"/>
      <c r="E39" s="3260"/>
      <c r="F39" s="3260"/>
      <c r="G39" s="3260"/>
      <c r="H39" s="3260"/>
      <c r="I39" s="3260"/>
      <c r="J39" s="3260"/>
      <c r="K39" s="3260"/>
      <c r="L39" s="3260"/>
      <c r="M39" s="323" t="s">
        <v>186</v>
      </c>
      <c r="N39" s="359">
        <v>38449</v>
      </c>
      <c r="O39" s="359">
        <v>-27294</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0</v>
      </c>
      <c r="O42" s="356">
        <v>0</v>
      </c>
    </row>
    <row r="43" spans="2:15" ht="12" customHeight="1">
      <c r="B43" s="1306"/>
      <c r="C43" s="53" t="s">
        <v>876</v>
      </c>
      <c r="D43" s="53"/>
      <c r="E43" s="53"/>
      <c r="F43" s="53"/>
      <c r="G43" s="53"/>
      <c r="H43" s="53"/>
      <c r="I43" s="53"/>
      <c r="J43" s="53"/>
      <c r="K43" s="53"/>
      <c r="L43" s="53"/>
      <c r="M43" s="323" t="s">
        <v>21</v>
      </c>
      <c r="N43" s="358">
        <v>0</v>
      </c>
      <c r="O43" s="358">
        <v>0</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0</v>
      </c>
      <c r="O46" s="358">
        <v>0</v>
      </c>
    </row>
    <row r="47" spans="2:15" ht="12" customHeight="1">
      <c r="B47" s="1306"/>
      <c r="C47" s="33" t="s">
        <v>880</v>
      </c>
      <c r="D47" s="33"/>
      <c r="E47" s="33"/>
      <c r="F47" s="33"/>
      <c r="G47" s="33"/>
      <c r="H47" s="33"/>
      <c r="I47" s="33"/>
      <c r="J47" s="33"/>
      <c r="K47" s="33"/>
      <c r="L47" s="33"/>
      <c r="M47" s="323" t="s">
        <v>22</v>
      </c>
      <c r="N47" s="356">
        <v>17928</v>
      </c>
      <c r="O47" s="356">
        <v>16409</v>
      </c>
    </row>
    <row r="48" spans="2:15" ht="12" customHeight="1">
      <c r="B48" s="1306"/>
      <c r="C48" s="33" t="s">
        <v>881</v>
      </c>
      <c r="D48" s="33"/>
      <c r="E48" s="33"/>
      <c r="F48" s="33"/>
      <c r="G48" s="33"/>
      <c r="H48" s="33"/>
      <c r="I48" s="33"/>
      <c r="J48" s="33"/>
      <c r="K48" s="33"/>
      <c r="L48" s="33"/>
      <c r="M48" s="323" t="s">
        <v>34</v>
      </c>
      <c r="N48" s="358">
        <v>0</v>
      </c>
      <c r="O48" s="358">
        <v>0</v>
      </c>
    </row>
    <row r="49" spans="2:17" ht="12" customHeight="1">
      <c r="B49" s="1306"/>
      <c r="C49" s="33" t="s">
        <v>1834</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113</v>
      </c>
      <c r="O50" s="359">
        <v>52792</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-1011</v>
      </c>
      <c r="O52" s="356">
        <v>12549</v>
      </c>
    </row>
    <row r="53" spans="2:17" ht="12" customHeight="1">
      <c r="B53" s="1306"/>
      <c r="C53" s="53" t="s">
        <v>886</v>
      </c>
      <c r="D53" s="53"/>
      <c r="E53" s="53"/>
      <c r="F53" s="53"/>
      <c r="G53" s="53"/>
      <c r="H53" s="53"/>
      <c r="I53" s="53"/>
      <c r="J53" s="53"/>
      <c r="K53" s="53"/>
      <c r="L53" s="53"/>
      <c r="M53" s="323" t="s">
        <v>24</v>
      </c>
      <c r="N53" s="358">
        <v>-461</v>
      </c>
      <c r="O53" s="358">
        <v>33</v>
      </c>
    </row>
    <row r="54" spans="2:17" ht="12" customHeight="1">
      <c r="B54" s="1306"/>
      <c r="C54" s="3260" t="s">
        <v>481</v>
      </c>
      <c r="D54" s="3260"/>
      <c r="E54" s="3260"/>
      <c r="F54" s="3260"/>
      <c r="G54" s="3260"/>
      <c r="H54" s="3260"/>
      <c r="I54" s="3260"/>
      <c r="J54" s="3260"/>
      <c r="K54" s="3260"/>
      <c r="L54" s="3260"/>
      <c r="M54" s="323" t="s">
        <v>257</v>
      </c>
      <c r="N54" s="359">
        <v>-1472</v>
      </c>
      <c r="O54" s="359">
        <v>12582</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1585</v>
      </c>
      <c r="O56" s="358">
        <v>40210</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1835</v>
      </c>
      <c r="C4" s="51"/>
      <c r="D4" s="51"/>
      <c r="E4" s="51"/>
      <c r="F4" s="51"/>
      <c r="G4" s="51"/>
      <c r="H4" s="51"/>
      <c r="I4" s="51"/>
      <c r="J4" s="51"/>
      <c r="K4" s="290"/>
      <c r="L4" s="3730" t="s">
        <v>1836</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1837</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1838</v>
      </c>
      <c r="N7" s="3731" t="s">
        <v>1839</v>
      </c>
      <c r="O7" s="3732"/>
      <c r="P7" s="3732"/>
      <c r="Q7" s="3733"/>
      <c r="R7" s="1609" t="s">
        <v>149</v>
      </c>
      <c r="S7" s="1445" t="s">
        <v>149</v>
      </c>
      <c r="T7" s="1445" t="s">
        <v>149</v>
      </c>
      <c r="U7" s="1445" t="s">
        <v>150</v>
      </c>
      <c r="V7" s="3731" t="s">
        <v>1840</v>
      </c>
      <c r="W7" s="3732"/>
      <c r="X7" s="3732"/>
      <c r="Y7" s="3733"/>
      <c r="Z7" s="1610" t="s">
        <v>303</v>
      </c>
    </row>
    <row r="8" spans="2:36" ht="12" customHeight="1">
      <c r="B8" s="1296"/>
      <c r="K8" s="303"/>
      <c r="L8" s="303" t="s">
        <v>1617</v>
      </c>
      <c r="M8" s="303" t="s">
        <v>1841</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1842</v>
      </c>
      <c r="T9" s="303" t="s">
        <v>1843</v>
      </c>
      <c r="U9" s="306" t="s">
        <v>1623</v>
      </c>
      <c r="V9" s="328" t="s">
        <v>1844</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1845</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1846</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244606</v>
      </c>
      <c r="M14" s="1614">
        <v>5289</v>
      </c>
      <c r="N14" s="1315">
        <v>247686</v>
      </c>
      <c r="O14" s="1315">
        <v>0</v>
      </c>
      <c r="P14" s="1315">
        <v>86290</v>
      </c>
      <c r="Q14" s="1315">
        <v>161396</v>
      </c>
      <c r="R14" s="1315">
        <v>120660</v>
      </c>
      <c r="S14" s="1315">
        <v>0</v>
      </c>
      <c r="T14" s="1315">
        <v>123498</v>
      </c>
      <c r="U14" s="1315">
        <v>158558</v>
      </c>
      <c r="V14" s="1315">
        <v>184413</v>
      </c>
      <c r="W14" s="1315">
        <v>0</v>
      </c>
      <c r="X14" s="1315">
        <v>56204</v>
      </c>
      <c r="Y14" s="1315">
        <v>128209</v>
      </c>
      <c r="Z14" s="1615">
        <v>80</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244606</v>
      </c>
      <c r="M17" s="1616">
        <v>5289</v>
      </c>
      <c r="N17" s="1617">
        <v>247686</v>
      </c>
      <c r="O17" s="1617">
        <v>0</v>
      </c>
      <c r="P17" s="1617">
        <v>86290</v>
      </c>
      <c r="Q17" s="1617">
        <v>161396</v>
      </c>
      <c r="R17" s="1617">
        <v>120660</v>
      </c>
      <c r="S17" s="1617">
        <v>0</v>
      </c>
      <c r="T17" s="1617">
        <v>123498</v>
      </c>
      <c r="U17" s="1617">
        <v>158558</v>
      </c>
      <c r="V17" s="1617">
        <v>184413</v>
      </c>
      <c r="W17" s="1617">
        <v>0</v>
      </c>
      <c r="X17" s="1617">
        <v>56204</v>
      </c>
      <c r="Y17" s="1617">
        <v>128209</v>
      </c>
      <c r="Z17" s="1615">
        <v>80</v>
      </c>
    </row>
    <row r="18" spans="2:26" ht="12" customHeight="1">
      <c r="B18" s="1303"/>
      <c r="C18" s="355"/>
      <c r="D18" s="355"/>
      <c r="E18" s="355"/>
      <c r="F18" s="355"/>
      <c r="G18" s="5" t="s">
        <v>742</v>
      </c>
      <c r="H18" s="5"/>
      <c r="I18" s="5"/>
      <c r="J18" s="5"/>
      <c r="K18" s="323" t="s">
        <v>193</v>
      </c>
      <c r="L18" s="1614">
        <v>0</v>
      </c>
      <c r="M18" s="1616">
        <v>0</v>
      </c>
      <c r="N18" s="1617">
        <v>0</v>
      </c>
      <c r="O18" s="1617">
        <v>0</v>
      </c>
      <c r="P18" s="1617">
        <v>0</v>
      </c>
      <c r="Q18" s="1617">
        <v>0</v>
      </c>
      <c r="R18" s="1617">
        <v>0</v>
      </c>
      <c r="S18" s="1617">
        <v>0</v>
      </c>
      <c r="T18" s="1617">
        <v>0</v>
      </c>
      <c r="U18" s="1617">
        <v>0</v>
      </c>
      <c r="V18" s="1617">
        <v>0</v>
      </c>
      <c r="W18" s="1617">
        <v>0</v>
      </c>
      <c r="X18" s="1617">
        <v>0</v>
      </c>
      <c r="Y18" s="1617">
        <v>0</v>
      </c>
      <c r="Z18" s="1615">
        <v>0</v>
      </c>
    </row>
    <row r="19" spans="2:26" ht="12" customHeight="1">
      <c r="B19" s="3663" t="s">
        <v>1704</v>
      </c>
      <c r="C19" s="3260"/>
      <c r="D19" s="3260"/>
      <c r="E19" s="3260"/>
      <c r="F19" s="3260"/>
      <c r="G19" s="3260"/>
      <c r="H19" s="3260"/>
      <c r="I19" s="3260"/>
      <c r="J19" s="325"/>
      <c r="K19" s="323" t="s">
        <v>187</v>
      </c>
      <c r="L19" s="1614">
        <v>244606</v>
      </c>
      <c r="M19" s="1618">
        <v>5289</v>
      </c>
      <c r="N19" s="1619">
        <v>247686</v>
      </c>
      <c r="O19" s="1619">
        <v>0</v>
      </c>
      <c r="P19" s="1619">
        <v>86290</v>
      </c>
      <c r="Q19" s="1619">
        <v>161396</v>
      </c>
      <c r="R19" s="1619">
        <v>120660</v>
      </c>
      <c r="S19" s="1619">
        <v>0</v>
      </c>
      <c r="T19" s="1619">
        <v>123498</v>
      </c>
      <c r="U19" s="1619">
        <v>158558</v>
      </c>
      <c r="V19" s="1619">
        <v>184413</v>
      </c>
      <c r="W19" s="1619">
        <v>0</v>
      </c>
      <c r="X19" s="1619">
        <v>56204</v>
      </c>
      <c r="Y19" s="1619">
        <v>128209</v>
      </c>
      <c r="Z19" s="1615">
        <v>80</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317186</v>
      </c>
      <c r="M22" s="1621">
        <v>10936</v>
      </c>
      <c r="N22" s="1621">
        <v>276488</v>
      </c>
      <c r="O22" s="1621">
        <v>0</v>
      </c>
      <c r="P22" s="1621">
        <v>69122</v>
      </c>
      <c r="Q22" s="1621">
        <v>207366</v>
      </c>
      <c r="R22" s="1621">
        <v>160348</v>
      </c>
      <c r="S22" s="1621">
        <v>0</v>
      </c>
      <c r="T22" s="1621">
        <v>160526</v>
      </c>
      <c r="U22" s="1621">
        <v>207188</v>
      </c>
      <c r="V22" s="1621">
        <v>173385</v>
      </c>
      <c r="W22" s="1621">
        <v>0</v>
      </c>
      <c r="X22" s="1621">
        <v>43091</v>
      </c>
      <c r="Y22" s="1621">
        <v>130294</v>
      </c>
      <c r="Z22" s="1623">
        <v>62</v>
      </c>
    </row>
    <row r="23" spans="2:26" ht="12" customHeight="1">
      <c r="B23" s="1454"/>
      <c r="C23" s="38"/>
      <c r="D23" s="38"/>
      <c r="E23" s="38"/>
      <c r="F23" s="38"/>
      <c r="G23" s="38"/>
      <c r="H23" s="38"/>
      <c r="I23" s="38"/>
      <c r="J23" s="334" t="s">
        <v>1847</v>
      </c>
      <c r="K23" s="323" t="s">
        <v>361</v>
      </c>
      <c r="L23" s="1315">
        <v>268502</v>
      </c>
      <c r="M23" s="1617">
        <v>2977</v>
      </c>
      <c r="N23" s="1617">
        <v>74438</v>
      </c>
      <c r="O23" s="1617">
        <v>0</v>
      </c>
      <c r="P23" s="1617">
        <v>18610</v>
      </c>
      <c r="Q23" s="1617">
        <v>55828</v>
      </c>
      <c r="R23" s="1617">
        <v>30536</v>
      </c>
      <c r="S23" s="1617">
        <v>0</v>
      </c>
      <c r="T23" s="1617">
        <v>33250</v>
      </c>
      <c r="U23" s="1617">
        <v>53114</v>
      </c>
      <c r="V23" s="1617">
        <v>57871</v>
      </c>
      <c r="W23" s="1617">
        <v>0</v>
      </c>
      <c r="X23" s="1617">
        <v>14729</v>
      </c>
      <c r="Y23" s="1617">
        <v>43142</v>
      </c>
      <c r="Z23" s="1615">
        <v>81</v>
      </c>
    </row>
    <row r="24" spans="2:26" ht="12" customHeight="1">
      <c r="B24" s="1464"/>
      <c r="C24" s="3262"/>
      <c r="D24" s="3262"/>
      <c r="E24" s="3262"/>
      <c r="F24" s="3262"/>
      <c r="G24" s="3262"/>
      <c r="H24" s="3262"/>
      <c r="I24" s="3262"/>
      <c r="J24" s="334" t="s">
        <v>326</v>
      </c>
      <c r="K24" s="323" t="s">
        <v>746</v>
      </c>
      <c r="L24" s="1624">
        <v>270743</v>
      </c>
      <c r="M24" s="1619">
        <v>19419</v>
      </c>
      <c r="N24" s="1619">
        <v>158027</v>
      </c>
      <c r="O24" s="1619">
        <v>0</v>
      </c>
      <c r="P24" s="1619">
        <v>43487</v>
      </c>
      <c r="Q24" s="1619">
        <v>114540</v>
      </c>
      <c r="R24" s="1619">
        <v>72633</v>
      </c>
      <c r="S24" s="1619">
        <v>0</v>
      </c>
      <c r="T24" s="1619">
        <v>77013</v>
      </c>
      <c r="U24" s="1619">
        <v>110160</v>
      </c>
      <c r="V24" s="1619">
        <v>162385</v>
      </c>
      <c r="W24" s="1619">
        <v>0</v>
      </c>
      <c r="X24" s="1619">
        <v>41721</v>
      </c>
      <c r="Y24" s="1619">
        <v>120664</v>
      </c>
      <c r="Z24" s="1615">
        <v>109</v>
      </c>
    </row>
    <row r="25" spans="2:26" ht="12" customHeight="1">
      <c r="B25" s="1459"/>
      <c r="C25" s="53" t="s">
        <v>1706</v>
      </c>
      <c r="D25" s="53"/>
      <c r="E25" s="53"/>
      <c r="F25" s="53"/>
      <c r="G25" s="53"/>
      <c r="H25" s="53"/>
      <c r="I25" s="53"/>
      <c r="J25" s="325"/>
      <c r="K25" s="323" t="s">
        <v>362</v>
      </c>
      <c r="L25" s="1315">
        <v>317749</v>
      </c>
      <c r="M25" s="1617">
        <v>29119</v>
      </c>
      <c r="N25" s="1617">
        <v>508953</v>
      </c>
      <c r="O25" s="1617">
        <v>0</v>
      </c>
      <c r="P25" s="1617">
        <v>131219</v>
      </c>
      <c r="Q25" s="1617">
        <v>377734</v>
      </c>
      <c r="R25" s="1617">
        <v>263517</v>
      </c>
      <c r="S25" s="1617">
        <v>0</v>
      </c>
      <c r="T25" s="1617">
        <v>270789</v>
      </c>
      <c r="U25" s="1617">
        <v>370462</v>
      </c>
      <c r="V25" s="1617">
        <v>393641</v>
      </c>
      <c r="W25" s="1617">
        <v>0</v>
      </c>
      <c r="X25" s="1617">
        <v>99541</v>
      </c>
      <c r="Y25" s="1617">
        <v>294100</v>
      </c>
      <c r="Z25" s="1615">
        <v>79</v>
      </c>
    </row>
    <row r="26" spans="2:26" ht="12" customHeight="1">
      <c r="B26" s="1459"/>
      <c r="C26" s="53" t="s">
        <v>1707</v>
      </c>
      <c r="D26" s="53"/>
      <c r="E26" s="53"/>
      <c r="F26" s="53"/>
      <c r="G26" s="53"/>
      <c r="H26" s="53"/>
      <c r="I26" s="53"/>
      <c r="J26" s="331" t="s">
        <v>325</v>
      </c>
      <c r="K26" s="323" t="s">
        <v>503</v>
      </c>
      <c r="L26" s="1620">
        <v>19841</v>
      </c>
      <c r="M26" s="1621">
        <v>29</v>
      </c>
      <c r="N26" s="1621">
        <v>3382</v>
      </c>
      <c r="O26" s="1621">
        <v>0</v>
      </c>
      <c r="P26" s="1621">
        <v>846</v>
      </c>
      <c r="Q26" s="1621">
        <v>2536</v>
      </c>
      <c r="R26" s="1621">
        <v>408</v>
      </c>
      <c r="S26" s="1621">
        <v>0</v>
      </c>
      <c r="T26" s="1621">
        <v>1209</v>
      </c>
      <c r="U26" s="1621">
        <v>1735</v>
      </c>
      <c r="V26" s="1621">
        <v>194</v>
      </c>
      <c r="W26" s="1621">
        <v>0</v>
      </c>
      <c r="X26" s="1621">
        <v>45</v>
      </c>
      <c r="Y26" s="1621">
        <v>149</v>
      </c>
      <c r="Z26" s="1615">
        <v>8</v>
      </c>
    </row>
    <row r="27" spans="2:26" ht="12" customHeight="1">
      <c r="B27" s="1459"/>
      <c r="C27" s="325"/>
      <c r="D27" s="325"/>
      <c r="E27" s="325"/>
      <c r="F27" s="325"/>
      <c r="G27" s="325"/>
      <c r="H27" s="325"/>
      <c r="I27" s="325"/>
      <c r="J27" s="334" t="s">
        <v>239</v>
      </c>
      <c r="K27" s="323" t="s">
        <v>356</v>
      </c>
      <c r="L27" s="1315">
        <v>17602</v>
      </c>
      <c r="M27" s="1617">
        <v>33</v>
      </c>
      <c r="N27" s="1617">
        <v>5434</v>
      </c>
      <c r="O27" s="1617">
        <v>0</v>
      </c>
      <c r="P27" s="1617">
        <v>1359</v>
      </c>
      <c r="Q27" s="1617">
        <v>4075</v>
      </c>
      <c r="R27" s="1617">
        <v>591</v>
      </c>
      <c r="S27" s="1617">
        <v>0</v>
      </c>
      <c r="T27" s="1617">
        <v>1869</v>
      </c>
      <c r="U27" s="1617">
        <v>2797</v>
      </c>
      <c r="V27" s="1617">
        <v>-288</v>
      </c>
      <c r="W27" s="1617">
        <v>0</v>
      </c>
      <c r="X27" s="1617">
        <v>-255</v>
      </c>
      <c r="Y27" s="1617">
        <v>-33</v>
      </c>
      <c r="Z27" s="1615">
        <v>-1</v>
      </c>
    </row>
    <row r="28" spans="2:26" ht="12" customHeight="1">
      <c r="B28" s="1457"/>
      <c r="C28" s="325"/>
      <c r="D28" s="325"/>
      <c r="E28" s="325"/>
      <c r="F28" s="325"/>
      <c r="G28" s="325"/>
      <c r="H28" s="325"/>
      <c r="I28" s="325"/>
      <c r="J28" s="334" t="s">
        <v>326</v>
      </c>
      <c r="K28" s="323" t="s">
        <v>504</v>
      </c>
      <c r="L28" s="1620">
        <v>12670</v>
      </c>
      <c r="M28" s="1621">
        <v>60</v>
      </c>
      <c r="N28" s="1621">
        <v>3025</v>
      </c>
      <c r="O28" s="1621">
        <v>0</v>
      </c>
      <c r="P28" s="1621">
        <v>756</v>
      </c>
      <c r="Q28" s="1621">
        <v>2269</v>
      </c>
      <c r="R28" s="1621">
        <v>374</v>
      </c>
      <c r="S28" s="1621">
        <v>0</v>
      </c>
      <c r="T28" s="1621">
        <v>1096</v>
      </c>
      <c r="U28" s="1621">
        <v>1547</v>
      </c>
      <c r="V28" s="1621">
        <v>466</v>
      </c>
      <c r="W28" s="1621">
        <v>0</v>
      </c>
      <c r="X28" s="1621">
        <v>116</v>
      </c>
      <c r="Y28" s="1621">
        <v>350</v>
      </c>
      <c r="Z28" s="1615">
        <v>22</v>
      </c>
    </row>
    <row r="29" spans="2:26" ht="12" customHeight="1">
      <c r="B29" s="1457"/>
      <c r="C29" s="53" t="s">
        <v>1708</v>
      </c>
      <c r="D29" s="53"/>
      <c r="E29" s="53"/>
      <c r="F29" s="53"/>
      <c r="G29" s="53"/>
      <c r="H29" s="53"/>
      <c r="I29" s="53"/>
      <c r="J29" s="53"/>
      <c r="K29" s="323" t="s">
        <v>502</v>
      </c>
      <c r="L29" s="1315">
        <v>19841</v>
      </c>
      <c r="M29" s="1617">
        <v>97</v>
      </c>
      <c r="N29" s="1617">
        <v>11841</v>
      </c>
      <c r="O29" s="1617">
        <v>0</v>
      </c>
      <c r="P29" s="1617">
        <v>2961</v>
      </c>
      <c r="Q29" s="1617">
        <v>8880</v>
      </c>
      <c r="R29" s="1617">
        <v>1373</v>
      </c>
      <c r="S29" s="1617">
        <v>0</v>
      </c>
      <c r="T29" s="1617">
        <v>4174</v>
      </c>
      <c r="U29" s="1617">
        <v>6079</v>
      </c>
      <c r="V29" s="1617">
        <v>372</v>
      </c>
      <c r="W29" s="1617">
        <v>0</v>
      </c>
      <c r="X29" s="1617">
        <v>-94</v>
      </c>
      <c r="Y29" s="1617">
        <v>466</v>
      </c>
      <c r="Z29" s="1615">
        <v>7</v>
      </c>
    </row>
    <row r="30" spans="2:26" ht="12" customHeight="1">
      <c r="B30" s="1457"/>
      <c r="C30" s="33" t="s">
        <v>1709</v>
      </c>
      <c r="D30" s="33"/>
      <c r="E30" s="33"/>
      <c r="F30" s="33"/>
      <c r="G30" s="33"/>
      <c r="H30" s="33"/>
      <c r="I30" s="33"/>
      <c r="J30" s="331" t="s">
        <v>325</v>
      </c>
      <c r="K30" s="323" t="s">
        <v>359</v>
      </c>
      <c r="L30" s="1620"/>
      <c r="M30" s="1621"/>
      <c r="N30" s="1621">
        <v>2962</v>
      </c>
      <c r="O30" s="1621">
        <v>0</v>
      </c>
      <c r="P30" s="1621">
        <v>740</v>
      </c>
      <c r="Q30" s="1621">
        <v>2222</v>
      </c>
      <c r="R30" s="1621">
        <v>1584</v>
      </c>
      <c r="S30" s="1621">
        <v>0</v>
      </c>
      <c r="T30" s="1621">
        <v>2023</v>
      </c>
      <c r="U30" s="1621">
        <v>1783</v>
      </c>
      <c r="V30" s="1621">
        <v>2238</v>
      </c>
      <c r="W30" s="1621">
        <v>0</v>
      </c>
      <c r="X30" s="1621">
        <v>561</v>
      </c>
      <c r="Y30" s="1621">
        <v>1677</v>
      </c>
      <c r="Z30" s="1615">
        <v>94</v>
      </c>
    </row>
    <row r="31" spans="2:26" ht="12" customHeight="1">
      <c r="B31" s="1460"/>
      <c r="C31" s="326"/>
      <c r="D31" s="326"/>
      <c r="E31" s="326"/>
      <c r="F31" s="326"/>
      <c r="G31" s="326"/>
      <c r="H31" s="326"/>
      <c r="I31" s="326"/>
      <c r="J31" s="334" t="s">
        <v>239</v>
      </c>
      <c r="K31" s="323" t="s">
        <v>827</v>
      </c>
      <c r="L31" s="1315"/>
      <c r="M31" s="1617"/>
      <c r="N31" s="1617">
        <v>516</v>
      </c>
      <c r="O31" s="1617">
        <v>0</v>
      </c>
      <c r="P31" s="1617">
        <v>129</v>
      </c>
      <c r="Q31" s="1617">
        <v>387</v>
      </c>
      <c r="R31" s="1617">
        <v>340</v>
      </c>
      <c r="S31" s="1617">
        <v>0</v>
      </c>
      <c r="T31" s="1617">
        <v>379</v>
      </c>
      <c r="U31" s="1617">
        <v>348</v>
      </c>
      <c r="V31" s="1617">
        <v>83</v>
      </c>
      <c r="W31" s="1617">
        <v>0</v>
      </c>
      <c r="X31" s="1617">
        <v>19</v>
      </c>
      <c r="Y31" s="1617">
        <v>64</v>
      </c>
      <c r="Z31" s="1615">
        <v>18</v>
      </c>
    </row>
    <row r="32" spans="2:26" ht="12" customHeight="1">
      <c r="B32" s="1464"/>
      <c r="C32" s="240"/>
      <c r="D32" s="240"/>
      <c r="E32" s="240"/>
      <c r="F32" s="240"/>
      <c r="G32" s="240"/>
      <c r="H32" s="240"/>
      <c r="I32" s="240"/>
      <c r="J32" s="334" t="s">
        <v>326</v>
      </c>
      <c r="K32" s="323" t="s">
        <v>328</v>
      </c>
      <c r="L32" s="1620"/>
      <c r="M32" s="1621"/>
      <c r="N32" s="1621">
        <v>1252</v>
      </c>
      <c r="O32" s="1621">
        <v>0</v>
      </c>
      <c r="P32" s="1621">
        <v>313</v>
      </c>
      <c r="Q32" s="1621">
        <v>939</v>
      </c>
      <c r="R32" s="1621">
        <v>575</v>
      </c>
      <c r="S32" s="1621">
        <v>0</v>
      </c>
      <c r="T32" s="1621">
        <v>822</v>
      </c>
      <c r="U32" s="1621">
        <v>692</v>
      </c>
      <c r="V32" s="1621">
        <v>1233</v>
      </c>
      <c r="W32" s="1621">
        <v>0</v>
      </c>
      <c r="X32" s="1621">
        <v>308</v>
      </c>
      <c r="Y32" s="1621">
        <v>925</v>
      </c>
      <c r="Z32" s="1615">
        <v>133</v>
      </c>
    </row>
    <row r="33" spans="2:26" ht="12" customHeight="1">
      <c r="B33" s="1457"/>
      <c r="C33" s="33" t="s">
        <v>1641</v>
      </c>
      <c r="D33" s="33"/>
      <c r="E33" s="33"/>
      <c r="F33" s="33"/>
      <c r="G33" s="33"/>
      <c r="H33" s="33"/>
      <c r="I33" s="33"/>
      <c r="J33" s="33"/>
      <c r="K33" s="323" t="s">
        <v>829</v>
      </c>
      <c r="L33" s="1315"/>
      <c r="M33" s="1617"/>
      <c r="N33" s="1617">
        <v>4730</v>
      </c>
      <c r="O33" s="1617">
        <v>0</v>
      </c>
      <c r="P33" s="1617">
        <v>1182</v>
      </c>
      <c r="Q33" s="1617">
        <v>3548</v>
      </c>
      <c r="R33" s="1617">
        <v>2499</v>
      </c>
      <c r="S33" s="1617">
        <v>0</v>
      </c>
      <c r="T33" s="1617">
        <v>3224</v>
      </c>
      <c r="U33" s="1617">
        <v>2823</v>
      </c>
      <c r="V33" s="1617">
        <v>3554</v>
      </c>
      <c r="W33" s="1617">
        <v>0</v>
      </c>
      <c r="X33" s="1617">
        <v>888</v>
      </c>
      <c r="Y33" s="1617">
        <v>2666</v>
      </c>
      <c r="Z33" s="1615">
        <v>94</v>
      </c>
    </row>
    <row r="34" spans="2:26" ht="12" customHeight="1">
      <c r="B34" s="1457"/>
      <c r="C34" s="5" t="s">
        <v>1710</v>
      </c>
      <c r="D34" s="5"/>
      <c r="E34" s="5"/>
      <c r="F34" s="5"/>
      <c r="G34" s="5"/>
      <c r="H34" s="5"/>
      <c r="I34" s="5"/>
      <c r="J34" s="331" t="s">
        <v>325</v>
      </c>
      <c r="K34" s="323" t="s">
        <v>195</v>
      </c>
      <c r="L34" s="1620">
        <v>337027</v>
      </c>
      <c r="M34" s="1621">
        <v>10965</v>
      </c>
      <c r="N34" s="1621">
        <v>282832</v>
      </c>
      <c r="O34" s="1621">
        <v>0</v>
      </c>
      <c r="P34" s="1621">
        <v>70708</v>
      </c>
      <c r="Q34" s="1621">
        <v>212124</v>
      </c>
      <c r="R34" s="1621">
        <v>162340</v>
      </c>
      <c r="S34" s="1621">
        <v>0</v>
      </c>
      <c r="T34" s="1621">
        <v>163758</v>
      </c>
      <c r="U34" s="1621">
        <v>210706</v>
      </c>
      <c r="V34" s="1621">
        <v>175817</v>
      </c>
      <c r="W34" s="1621">
        <v>0</v>
      </c>
      <c r="X34" s="1621">
        <v>43697</v>
      </c>
      <c r="Y34" s="1621">
        <v>132120</v>
      </c>
      <c r="Z34" s="1615">
        <v>62</v>
      </c>
    </row>
    <row r="35" spans="2:26" ht="12" customHeight="1">
      <c r="B35" s="1311"/>
      <c r="F35" s="319"/>
      <c r="J35" s="334" t="s">
        <v>239</v>
      </c>
      <c r="K35" s="323" t="s">
        <v>196</v>
      </c>
      <c r="L35" s="1315">
        <v>286104</v>
      </c>
      <c r="M35" s="1617">
        <v>3010</v>
      </c>
      <c r="N35" s="1617">
        <v>80388</v>
      </c>
      <c r="O35" s="1617">
        <v>0</v>
      </c>
      <c r="P35" s="1617">
        <v>20098</v>
      </c>
      <c r="Q35" s="1617">
        <v>60290</v>
      </c>
      <c r="R35" s="1617">
        <v>31467</v>
      </c>
      <c r="S35" s="1617">
        <v>0</v>
      </c>
      <c r="T35" s="1617">
        <v>35498</v>
      </c>
      <c r="U35" s="1617">
        <v>56259</v>
      </c>
      <c r="V35" s="1617">
        <v>57666</v>
      </c>
      <c r="W35" s="1617">
        <v>0</v>
      </c>
      <c r="X35" s="1617">
        <v>14493</v>
      </c>
      <c r="Y35" s="1617">
        <v>43173</v>
      </c>
      <c r="Z35" s="1615">
        <v>76</v>
      </c>
    </row>
    <row r="36" spans="2:26" ht="12" customHeight="1">
      <c r="B36" s="1303"/>
      <c r="C36" s="240"/>
      <c r="D36" s="240"/>
      <c r="E36" s="240"/>
      <c r="F36" s="324"/>
      <c r="G36" s="240"/>
      <c r="I36" s="240"/>
      <c r="J36" s="334" t="s">
        <v>326</v>
      </c>
      <c r="K36" s="323" t="s">
        <v>197</v>
      </c>
      <c r="L36" s="1624">
        <v>283413</v>
      </c>
      <c r="M36" s="1619">
        <v>19479</v>
      </c>
      <c r="N36" s="1619">
        <v>162304</v>
      </c>
      <c r="O36" s="1619">
        <v>0</v>
      </c>
      <c r="P36" s="1619">
        <v>44556</v>
      </c>
      <c r="Q36" s="1619">
        <v>117748</v>
      </c>
      <c r="R36" s="1619">
        <v>73582</v>
      </c>
      <c r="S36" s="1619">
        <v>0</v>
      </c>
      <c r="T36" s="1619">
        <v>78931</v>
      </c>
      <c r="U36" s="1619">
        <v>112399</v>
      </c>
      <c r="V36" s="1619">
        <v>164084</v>
      </c>
      <c r="W36" s="1619">
        <v>0</v>
      </c>
      <c r="X36" s="1619">
        <v>42145</v>
      </c>
      <c r="Y36" s="1619">
        <v>121939</v>
      </c>
      <c r="Z36" s="1615">
        <v>108</v>
      </c>
    </row>
    <row r="37" spans="2:26" ht="12" customHeight="1">
      <c r="B37" s="3663" t="s">
        <v>1711</v>
      </c>
      <c r="C37" s="3260"/>
      <c r="D37" s="3260"/>
      <c r="E37" s="3260"/>
      <c r="F37" s="3260"/>
      <c r="G37" s="3260"/>
      <c r="H37" s="3260"/>
      <c r="I37" s="3260"/>
      <c r="J37" s="3260"/>
      <c r="K37" s="323" t="s">
        <v>363</v>
      </c>
      <c r="L37" s="1315">
        <v>337590</v>
      </c>
      <c r="M37" s="1619">
        <v>29216</v>
      </c>
      <c r="N37" s="1619">
        <v>525524</v>
      </c>
      <c r="O37" s="1619">
        <v>0</v>
      </c>
      <c r="P37" s="1619">
        <v>135362</v>
      </c>
      <c r="Q37" s="1619">
        <v>390162</v>
      </c>
      <c r="R37" s="1619">
        <v>267389</v>
      </c>
      <c r="S37" s="1619">
        <v>0</v>
      </c>
      <c r="T37" s="1619">
        <v>278187</v>
      </c>
      <c r="U37" s="1619">
        <v>379364</v>
      </c>
      <c r="V37" s="1619">
        <v>397567</v>
      </c>
      <c r="W37" s="1619">
        <v>0</v>
      </c>
      <c r="X37" s="1619">
        <v>100335</v>
      </c>
      <c r="Y37" s="1619">
        <v>297232</v>
      </c>
      <c r="Z37" s="1615">
        <v>78</v>
      </c>
    </row>
    <row r="38" spans="2:26" ht="12" customHeight="1">
      <c r="B38" s="3657" t="s">
        <v>748</v>
      </c>
      <c r="C38" s="5"/>
      <c r="D38" s="5"/>
      <c r="E38" s="5"/>
      <c r="F38" s="5"/>
      <c r="G38" s="5"/>
      <c r="H38" s="5"/>
      <c r="I38" s="5"/>
      <c r="J38" s="5"/>
      <c r="K38" s="323" t="s">
        <v>41</v>
      </c>
      <c r="L38" s="1315">
        <v>0</v>
      </c>
      <c r="M38" s="1315">
        <v>0</v>
      </c>
      <c r="N38" s="1315">
        <v>0</v>
      </c>
      <c r="O38" s="1315">
        <v>0</v>
      </c>
      <c r="P38" s="1315">
        <v>0</v>
      </c>
      <c r="Q38" s="1315">
        <v>0</v>
      </c>
      <c r="R38" s="1315">
        <v>0</v>
      </c>
      <c r="S38" s="1315">
        <v>0</v>
      </c>
      <c r="T38" s="1315">
        <v>0</v>
      </c>
      <c r="U38" s="1315">
        <v>0</v>
      </c>
      <c r="V38" s="1315">
        <v>0</v>
      </c>
      <c r="W38" s="1315">
        <v>0</v>
      </c>
      <c r="X38" s="1315">
        <v>0</v>
      </c>
      <c r="Y38" s="1315">
        <v>0</v>
      </c>
      <c r="Z38" s="1615">
        <v>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0</v>
      </c>
      <c r="O42" s="1617">
        <v>0</v>
      </c>
      <c r="P42" s="1617">
        <v>0</v>
      </c>
      <c r="Q42" s="1617">
        <v>0</v>
      </c>
      <c r="R42" s="1617">
        <v>0</v>
      </c>
      <c r="S42" s="1617">
        <v>0</v>
      </c>
      <c r="T42" s="1617">
        <v>0</v>
      </c>
      <c r="U42" s="1617">
        <v>0</v>
      </c>
      <c r="V42" s="1617">
        <v>0</v>
      </c>
      <c r="W42" s="1617">
        <v>0</v>
      </c>
      <c r="X42" s="1617">
        <v>0</v>
      </c>
      <c r="Y42" s="1617">
        <v>0</v>
      </c>
      <c r="Z42" s="1615">
        <v>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0</v>
      </c>
      <c r="O46" s="1617">
        <v>0</v>
      </c>
      <c r="P46" s="1617">
        <v>0</v>
      </c>
      <c r="Q46" s="1617">
        <v>0</v>
      </c>
      <c r="R46" s="1617">
        <v>0</v>
      </c>
      <c r="S46" s="1617">
        <v>0</v>
      </c>
      <c r="T46" s="1617">
        <v>0</v>
      </c>
      <c r="U46" s="1617">
        <v>0</v>
      </c>
      <c r="V46" s="1617">
        <v>0</v>
      </c>
      <c r="W46" s="1617">
        <v>0</v>
      </c>
      <c r="X46" s="1617">
        <v>0</v>
      </c>
      <c r="Y46" s="1617">
        <v>0</v>
      </c>
      <c r="Z46" s="1615">
        <v>0</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0</v>
      </c>
      <c r="O51" s="1617">
        <v>0</v>
      </c>
      <c r="P51" s="1617">
        <v>0</v>
      </c>
      <c r="Q51" s="1617">
        <v>0</v>
      </c>
      <c r="R51" s="1617">
        <v>0</v>
      </c>
      <c r="S51" s="1617">
        <v>0</v>
      </c>
      <c r="T51" s="1617">
        <v>0</v>
      </c>
      <c r="U51" s="1617">
        <v>0</v>
      </c>
      <c r="V51" s="1617">
        <v>0</v>
      </c>
      <c r="W51" s="1617">
        <v>0</v>
      </c>
      <c r="X51" s="1617">
        <v>0</v>
      </c>
      <c r="Y51" s="1617">
        <v>0</v>
      </c>
      <c r="Z51" s="1615">
        <v>0</v>
      </c>
    </row>
    <row r="52" spans="2:26" ht="12" customHeight="1">
      <c r="B52" s="1457"/>
      <c r="C52" s="5" t="s">
        <v>765</v>
      </c>
      <c r="D52" s="5"/>
      <c r="E52" s="5"/>
      <c r="F52" s="5"/>
      <c r="G52" s="5"/>
      <c r="H52" s="5"/>
      <c r="I52" s="5"/>
      <c r="J52" s="5"/>
      <c r="K52" s="323" t="s">
        <v>413</v>
      </c>
      <c r="L52" s="1315">
        <v>0</v>
      </c>
      <c r="M52" s="1617">
        <v>0</v>
      </c>
      <c r="N52" s="1617">
        <v>0</v>
      </c>
      <c r="O52" s="1617">
        <v>0</v>
      </c>
      <c r="P52" s="1617">
        <v>0</v>
      </c>
      <c r="Q52" s="1617">
        <v>0</v>
      </c>
      <c r="R52" s="1617">
        <v>0</v>
      </c>
      <c r="S52" s="1617">
        <v>0</v>
      </c>
      <c r="T52" s="1617">
        <v>0</v>
      </c>
      <c r="U52" s="1617">
        <v>0</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0</v>
      </c>
      <c r="O54" s="1617">
        <v>0</v>
      </c>
      <c r="P54" s="1617">
        <v>0</v>
      </c>
      <c r="Q54" s="1617">
        <v>0</v>
      </c>
      <c r="R54" s="1617">
        <v>0</v>
      </c>
      <c r="S54" s="1617">
        <v>0</v>
      </c>
      <c r="T54" s="1617">
        <v>0</v>
      </c>
      <c r="U54" s="1617">
        <v>0</v>
      </c>
      <c r="V54" s="1617">
        <v>0</v>
      </c>
      <c r="W54" s="1617">
        <v>0</v>
      </c>
      <c r="X54" s="1617">
        <v>0</v>
      </c>
      <c r="Y54" s="1617">
        <v>0</v>
      </c>
      <c r="Z54" s="1615">
        <v>0</v>
      </c>
    </row>
    <row r="55" spans="2:26" ht="12" customHeight="1">
      <c r="B55" s="3657" t="s">
        <v>1090</v>
      </c>
      <c r="C55" s="5"/>
      <c r="D55" s="5"/>
      <c r="E55" s="5"/>
      <c r="F55" s="5"/>
      <c r="G55" s="5"/>
      <c r="H55" s="5"/>
      <c r="I55" s="5"/>
      <c r="J55" s="5"/>
      <c r="K55" s="323" t="s">
        <v>257</v>
      </c>
      <c r="L55" s="1315">
        <v>0</v>
      </c>
      <c r="M55" s="1617">
        <v>0</v>
      </c>
      <c r="N55" s="1617">
        <v>0</v>
      </c>
      <c r="O55" s="1617">
        <v>0</v>
      </c>
      <c r="P55" s="1617">
        <v>0</v>
      </c>
      <c r="Q55" s="1617">
        <v>0</v>
      </c>
      <c r="R55" s="1617">
        <v>0</v>
      </c>
      <c r="S55" s="1617">
        <v>0</v>
      </c>
      <c r="T55" s="1617">
        <v>0</v>
      </c>
      <c r="U55" s="1617">
        <v>0</v>
      </c>
      <c r="V55" s="1617">
        <v>0</v>
      </c>
      <c r="W55" s="1617">
        <v>0</v>
      </c>
      <c r="X55" s="1617">
        <v>0</v>
      </c>
      <c r="Y55" s="1617">
        <v>0</v>
      </c>
      <c r="Z55" s="1615">
        <v>0</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0</v>
      </c>
      <c r="M64" s="1619">
        <v>0</v>
      </c>
      <c r="N64" s="1619">
        <v>0</v>
      </c>
      <c r="O64" s="1619">
        <v>0</v>
      </c>
      <c r="P64" s="1619">
        <v>0</v>
      </c>
      <c r="Q64" s="1619">
        <v>0</v>
      </c>
      <c r="R64" s="1619">
        <v>0</v>
      </c>
      <c r="S64" s="1619">
        <v>0</v>
      </c>
      <c r="T64" s="1619">
        <v>0</v>
      </c>
      <c r="U64" s="1619">
        <v>0</v>
      </c>
      <c r="V64" s="1619">
        <v>0</v>
      </c>
      <c r="W64" s="1619">
        <v>0</v>
      </c>
      <c r="X64" s="1619">
        <v>0</v>
      </c>
      <c r="Y64" s="1619">
        <v>0</v>
      </c>
      <c r="Z64" s="1615">
        <v>0</v>
      </c>
    </row>
    <row r="65" spans="2:26" ht="12" customHeight="1">
      <c r="B65" s="3677" t="s">
        <v>1848</v>
      </c>
      <c r="C65" s="3678"/>
      <c r="D65" s="3678"/>
      <c r="E65" s="3678"/>
      <c r="F65" s="3678"/>
      <c r="G65" s="3678"/>
      <c r="H65" s="3678"/>
      <c r="I65" s="3678"/>
      <c r="J65" s="3678"/>
      <c r="K65" s="1468" t="s">
        <v>190</v>
      </c>
      <c r="L65" s="1625">
        <v>582196</v>
      </c>
      <c r="M65" s="1625">
        <v>34505</v>
      </c>
      <c r="N65" s="1625">
        <v>773210</v>
      </c>
      <c r="O65" s="1625">
        <v>0</v>
      </c>
      <c r="P65" s="1625">
        <v>221652</v>
      </c>
      <c r="Q65" s="1625">
        <v>551558</v>
      </c>
      <c r="R65" s="1625">
        <v>388049</v>
      </c>
      <c r="S65" s="1625">
        <v>0</v>
      </c>
      <c r="T65" s="1625">
        <v>401685</v>
      </c>
      <c r="U65" s="1625">
        <v>537922</v>
      </c>
      <c r="V65" s="1625">
        <v>581980</v>
      </c>
      <c r="W65" s="1625">
        <v>0</v>
      </c>
      <c r="X65" s="1625">
        <v>156539</v>
      </c>
      <c r="Y65" s="1625">
        <v>425441</v>
      </c>
      <c r="Z65" s="1626">
        <v>79</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1849</v>
      </c>
      <c r="C4" s="3648"/>
      <c r="D4" s="3648"/>
      <c r="E4" s="3648"/>
      <c r="F4" s="3648"/>
      <c r="G4" s="3648"/>
      <c r="H4" s="3648"/>
      <c r="I4" s="1426"/>
      <c r="J4" s="3759" t="s">
        <v>1836</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1850</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1851</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184874</v>
      </c>
      <c r="M11" s="1651">
        <v>0</v>
      </c>
      <c r="N11" s="1650">
        <v>56364</v>
      </c>
      <c r="O11" s="1652">
        <v>128510</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184874</v>
      </c>
      <c r="M14" s="1651">
        <v>0</v>
      </c>
      <c r="N14" s="1650">
        <v>56364</v>
      </c>
      <c r="O14" s="1652">
        <v>128510</v>
      </c>
    </row>
    <row r="15" spans="2:23" ht="12" customHeight="1">
      <c r="B15" s="1657"/>
      <c r="C15" s="1658"/>
      <c r="D15" s="1658"/>
      <c r="E15" s="1658"/>
      <c r="F15" s="1658"/>
      <c r="G15" s="3738" t="s">
        <v>742</v>
      </c>
      <c r="H15" s="3738"/>
      <c r="I15" s="3738"/>
      <c r="J15" s="3738"/>
      <c r="K15" s="1656" t="s">
        <v>193</v>
      </c>
      <c r="L15" s="1650">
        <v>0</v>
      </c>
      <c r="M15" s="1651">
        <v>0</v>
      </c>
      <c r="N15" s="1650">
        <v>0</v>
      </c>
      <c r="O15" s="1652">
        <v>0</v>
      </c>
    </row>
    <row r="16" spans="2:23" ht="12" customHeight="1">
      <c r="B16" s="3739" t="s">
        <v>1704</v>
      </c>
      <c r="C16" s="3740"/>
      <c r="D16" s="3740"/>
      <c r="E16" s="3740"/>
      <c r="F16" s="3740"/>
      <c r="G16" s="3740"/>
      <c r="H16" s="3740"/>
      <c r="I16" s="3744"/>
      <c r="J16" s="3744"/>
      <c r="K16" s="1656" t="s">
        <v>187</v>
      </c>
      <c r="L16" s="1660">
        <v>184874</v>
      </c>
      <c r="M16" s="1661">
        <v>0</v>
      </c>
      <c r="N16" s="1660">
        <v>56364</v>
      </c>
      <c r="O16" s="1662">
        <v>128510</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172857</v>
      </c>
      <c r="M19" s="1665">
        <v>0</v>
      </c>
      <c r="N19" s="1664">
        <v>43227</v>
      </c>
      <c r="O19" s="1666">
        <v>129630</v>
      </c>
    </row>
    <row r="20" spans="2:15" ht="12" customHeight="1">
      <c r="B20" s="1457"/>
      <c r="C20" s="38"/>
      <c r="D20" s="38"/>
      <c r="E20" s="38"/>
      <c r="F20" s="38"/>
      <c r="G20" s="38"/>
      <c r="H20" s="38"/>
      <c r="I20" s="37" t="s">
        <v>239</v>
      </c>
      <c r="J20" s="37"/>
      <c r="K20" s="323" t="s">
        <v>361</v>
      </c>
      <c r="L20" s="1650">
        <v>60060</v>
      </c>
      <c r="M20" s="1651">
        <v>0</v>
      </c>
      <c r="N20" s="1650">
        <v>15441</v>
      </c>
      <c r="O20" s="1652">
        <v>44619</v>
      </c>
    </row>
    <row r="21" spans="2:15" ht="12" customHeight="1">
      <c r="B21" s="1457"/>
      <c r="C21" s="3262"/>
      <c r="D21" s="3262"/>
      <c r="E21" s="3262"/>
      <c r="F21" s="3262"/>
      <c r="G21" s="3262"/>
      <c r="H21" s="3262"/>
      <c r="I21" s="37" t="s">
        <v>326</v>
      </c>
      <c r="J21" s="37"/>
      <c r="K21" s="323" t="s">
        <v>746</v>
      </c>
      <c r="L21" s="1667">
        <v>162298</v>
      </c>
      <c r="M21" s="1665">
        <v>0</v>
      </c>
      <c r="N21" s="1664">
        <v>41718</v>
      </c>
      <c r="O21" s="1666">
        <v>120580</v>
      </c>
    </row>
    <row r="22" spans="2:15" ht="12" customHeight="1">
      <c r="B22" s="1459"/>
      <c r="C22" s="53" t="s">
        <v>1706</v>
      </c>
      <c r="D22" s="53"/>
      <c r="E22" s="53"/>
      <c r="F22" s="53"/>
      <c r="G22" s="53"/>
      <c r="H22" s="53"/>
      <c r="I22" s="325"/>
      <c r="J22" s="325"/>
      <c r="K22" s="323" t="s">
        <v>362</v>
      </c>
      <c r="L22" s="1650">
        <v>395215</v>
      </c>
      <c r="M22" s="1651">
        <v>0</v>
      </c>
      <c r="N22" s="1650">
        <v>100386</v>
      </c>
      <c r="O22" s="1652">
        <v>294829</v>
      </c>
    </row>
    <row r="23" spans="2:15" ht="12" customHeight="1">
      <c r="B23" s="1459"/>
      <c r="C23" s="53" t="s">
        <v>1707</v>
      </c>
      <c r="D23" s="53"/>
      <c r="E23" s="53"/>
      <c r="F23" s="53"/>
      <c r="G23" s="53"/>
      <c r="H23" s="53"/>
      <c r="I23" s="37" t="s">
        <v>325</v>
      </c>
      <c r="J23" s="37"/>
      <c r="K23" s="323" t="s">
        <v>503</v>
      </c>
      <c r="L23" s="1667">
        <v>237</v>
      </c>
      <c r="M23" s="1665">
        <v>0</v>
      </c>
      <c r="N23" s="1664">
        <v>60</v>
      </c>
      <c r="O23" s="1666">
        <v>177</v>
      </c>
    </row>
    <row r="24" spans="2:15" ht="12" customHeight="1">
      <c r="B24" s="1459"/>
      <c r="C24" s="325"/>
      <c r="D24" s="325"/>
      <c r="E24" s="325"/>
      <c r="F24" s="325"/>
      <c r="G24" s="325"/>
      <c r="H24" s="325"/>
      <c r="I24" s="37" t="s">
        <v>239</v>
      </c>
      <c r="J24" s="37"/>
      <c r="K24" s="323" t="s">
        <v>356</v>
      </c>
      <c r="L24" s="1650">
        <v>-310</v>
      </c>
      <c r="M24" s="1651">
        <v>0</v>
      </c>
      <c r="N24" s="1650">
        <v>-316</v>
      </c>
      <c r="O24" s="1652">
        <v>6</v>
      </c>
    </row>
    <row r="25" spans="2:15" ht="12" customHeight="1">
      <c r="B25" s="1457"/>
      <c r="C25" s="325"/>
      <c r="D25" s="325"/>
      <c r="E25" s="325"/>
      <c r="F25" s="325"/>
      <c r="G25" s="325"/>
      <c r="H25" s="325"/>
      <c r="I25" s="37" t="s">
        <v>326</v>
      </c>
      <c r="J25" s="37"/>
      <c r="K25" s="323" t="s">
        <v>504</v>
      </c>
      <c r="L25" s="1667">
        <v>467</v>
      </c>
      <c r="M25" s="1665">
        <v>0</v>
      </c>
      <c r="N25" s="1664">
        <v>117</v>
      </c>
      <c r="O25" s="1666">
        <v>350</v>
      </c>
    </row>
    <row r="26" spans="2:15" ht="12" customHeight="1">
      <c r="B26" s="1457"/>
      <c r="C26" s="53" t="s">
        <v>1708</v>
      </c>
      <c r="D26" s="53"/>
      <c r="E26" s="53"/>
      <c r="F26" s="53"/>
      <c r="G26" s="53"/>
      <c r="H26" s="53"/>
      <c r="I26" s="53"/>
      <c r="J26" s="53"/>
      <c r="K26" s="323" t="s">
        <v>502</v>
      </c>
      <c r="L26" s="1650">
        <v>394</v>
      </c>
      <c r="M26" s="1651">
        <v>0</v>
      </c>
      <c r="N26" s="1650">
        <v>-139</v>
      </c>
      <c r="O26" s="1652">
        <v>533</v>
      </c>
    </row>
    <row r="27" spans="2:15" ht="12" customHeight="1">
      <c r="B27" s="1457"/>
      <c r="C27" s="33" t="s">
        <v>1709</v>
      </c>
      <c r="D27" s="33"/>
      <c r="E27" s="33"/>
      <c r="F27" s="33"/>
      <c r="G27" s="33"/>
      <c r="H27" s="33"/>
      <c r="I27" s="37" t="s">
        <v>325</v>
      </c>
      <c r="J27" s="37"/>
      <c r="K27" s="323" t="s">
        <v>359</v>
      </c>
      <c r="L27" s="1667">
        <v>2237</v>
      </c>
      <c r="M27" s="1665">
        <v>0</v>
      </c>
      <c r="N27" s="1664">
        <v>561</v>
      </c>
      <c r="O27" s="1666">
        <v>1676</v>
      </c>
    </row>
    <row r="28" spans="2:15" ht="12" customHeight="1">
      <c r="B28" s="1457"/>
      <c r="C28" s="325"/>
      <c r="D28" s="325"/>
      <c r="E28" s="325"/>
      <c r="F28" s="325"/>
      <c r="G28" s="325"/>
      <c r="H28" s="1659"/>
      <c r="I28" s="37" t="s">
        <v>239</v>
      </c>
      <c r="J28" s="37"/>
      <c r="K28" s="323" t="s">
        <v>827</v>
      </c>
      <c r="L28" s="1650">
        <v>83</v>
      </c>
      <c r="M28" s="1651">
        <v>0</v>
      </c>
      <c r="N28" s="1650">
        <v>19</v>
      </c>
      <c r="O28" s="1652">
        <v>64</v>
      </c>
    </row>
    <row r="29" spans="2:15" ht="12" customHeight="1">
      <c r="B29" s="1457"/>
      <c r="C29" s="325"/>
      <c r="D29" s="325"/>
      <c r="E29" s="325"/>
      <c r="F29" s="325"/>
      <c r="G29" s="325"/>
      <c r="H29" s="1659"/>
      <c r="I29" s="37" t="s">
        <v>326</v>
      </c>
      <c r="J29" s="37"/>
      <c r="K29" s="323" t="s">
        <v>328</v>
      </c>
      <c r="L29" s="1667">
        <v>1234</v>
      </c>
      <c r="M29" s="1665">
        <v>0</v>
      </c>
      <c r="N29" s="1664">
        <v>308</v>
      </c>
      <c r="O29" s="1666">
        <v>926</v>
      </c>
    </row>
    <row r="30" spans="2:15" ht="12" customHeight="1">
      <c r="B30" s="1457"/>
      <c r="C30" s="33" t="s">
        <v>1641</v>
      </c>
      <c r="D30" s="33"/>
      <c r="E30" s="33"/>
      <c r="F30" s="33"/>
      <c r="G30" s="33"/>
      <c r="H30" s="33"/>
      <c r="I30" s="33"/>
      <c r="J30" s="33"/>
      <c r="K30" s="323" t="s">
        <v>829</v>
      </c>
      <c r="L30" s="1650">
        <v>3554</v>
      </c>
      <c r="M30" s="1651">
        <v>0</v>
      </c>
      <c r="N30" s="1650">
        <v>888</v>
      </c>
      <c r="O30" s="1652">
        <v>2666</v>
      </c>
    </row>
    <row r="31" spans="2:15" ht="12" customHeight="1">
      <c r="B31" s="1457"/>
      <c r="C31" s="3311" t="s">
        <v>1710</v>
      </c>
      <c r="D31" s="3311"/>
      <c r="E31" s="3311"/>
      <c r="F31" s="3311"/>
      <c r="G31" s="3311"/>
      <c r="H31" s="3311"/>
      <c r="I31" s="37" t="s">
        <v>325</v>
      </c>
      <c r="J31" s="37"/>
      <c r="K31" s="1656" t="s">
        <v>195</v>
      </c>
      <c r="L31" s="1667">
        <v>175331</v>
      </c>
      <c r="M31" s="1665">
        <v>0</v>
      </c>
      <c r="N31" s="1664">
        <v>43848</v>
      </c>
      <c r="O31" s="1666">
        <v>131483</v>
      </c>
    </row>
    <row r="32" spans="2:15" ht="12" customHeight="1">
      <c r="B32" s="1306"/>
      <c r="C32" s="325"/>
      <c r="D32" s="325"/>
      <c r="E32" s="325"/>
      <c r="F32" s="320"/>
      <c r="G32" s="325"/>
      <c r="I32" s="37" t="s">
        <v>239</v>
      </c>
      <c r="J32" s="37"/>
      <c r="K32" s="1656" t="s">
        <v>196</v>
      </c>
      <c r="L32" s="1650">
        <v>59833</v>
      </c>
      <c r="M32" s="1651">
        <v>0</v>
      </c>
      <c r="N32" s="1650">
        <v>15144</v>
      </c>
      <c r="O32" s="1652">
        <v>44689</v>
      </c>
    </row>
    <row r="33" spans="2:15" ht="12" customHeight="1">
      <c r="B33" s="1306"/>
      <c r="C33" s="325"/>
      <c r="D33" s="325"/>
      <c r="E33" s="325"/>
      <c r="F33" s="320"/>
      <c r="G33" s="325"/>
      <c r="I33" s="37" t="s">
        <v>326</v>
      </c>
      <c r="J33" s="37"/>
      <c r="K33" s="1656" t="s">
        <v>197</v>
      </c>
      <c r="L33" s="1667">
        <v>163999</v>
      </c>
      <c r="M33" s="1665">
        <v>0</v>
      </c>
      <c r="N33" s="1664">
        <v>42143</v>
      </c>
      <c r="O33" s="1666">
        <v>121856</v>
      </c>
    </row>
    <row r="34" spans="2:15" ht="12" customHeight="1">
      <c r="B34" s="3739" t="s">
        <v>1711</v>
      </c>
      <c r="C34" s="3740"/>
      <c r="D34" s="3740"/>
      <c r="E34" s="3740"/>
      <c r="F34" s="3740"/>
      <c r="G34" s="3740"/>
      <c r="H34" s="3740"/>
      <c r="I34" s="3740"/>
      <c r="J34" s="3740"/>
      <c r="K34" s="1656" t="s">
        <v>363</v>
      </c>
      <c r="L34" s="1650">
        <v>399163</v>
      </c>
      <c r="M34" s="1651">
        <v>0</v>
      </c>
      <c r="N34" s="1650">
        <v>101135</v>
      </c>
      <c r="O34" s="1652">
        <v>298028</v>
      </c>
    </row>
    <row r="35" spans="2:15" ht="12" customHeight="1">
      <c r="B35" s="3737" t="s">
        <v>748</v>
      </c>
      <c r="C35" s="3738"/>
      <c r="D35" s="3738"/>
      <c r="E35" s="3738"/>
      <c r="F35" s="3738"/>
      <c r="G35" s="3738"/>
      <c r="H35" s="3738"/>
      <c r="I35" s="3738"/>
      <c r="J35" s="3738"/>
      <c r="K35" s="1656" t="s">
        <v>41</v>
      </c>
      <c r="L35" s="1667">
        <v>0</v>
      </c>
      <c r="M35" s="1665">
        <v>0</v>
      </c>
      <c r="N35" s="1664">
        <v>0</v>
      </c>
      <c r="O35" s="1666">
        <v>0</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0</v>
      </c>
      <c r="M39" s="1651">
        <v>0</v>
      </c>
      <c r="N39" s="1650">
        <v>0</v>
      </c>
      <c r="O39" s="1652">
        <v>0</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0</v>
      </c>
      <c r="M43" s="1651">
        <v>0</v>
      </c>
      <c r="N43" s="1650">
        <v>0</v>
      </c>
      <c r="O43" s="1652">
        <v>0</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0</v>
      </c>
      <c r="M48" s="1651">
        <v>0</v>
      </c>
      <c r="N48" s="1650">
        <v>0</v>
      </c>
      <c r="O48" s="1652">
        <v>0</v>
      </c>
    </row>
    <row r="49" spans="2:15" ht="12" customHeight="1">
      <c r="B49" s="1663"/>
      <c r="C49" s="3738" t="s">
        <v>765</v>
      </c>
      <c r="D49" s="3738"/>
      <c r="E49" s="3738"/>
      <c r="F49" s="3738"/>
      <c r="G49" s="3738"/>
      <c r="H49" s="3738"/>
      <c r="I49" s="3738"/>
      <c r="J49" s="3738"/>
      <c r="K49" s="1656" t="s">
        <v>413</v>
      </c>
      <c r="L49" s="1650">
        <v>0</v>
      </c>
      <c r="M49" s="1651">
        <v>0</v>
      </c>
      <c r="N49" s="1650">
        <v>0</v>
      </c>
      <c r="O49" s="1652">
        <v>0</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0</v>
      </c>
      <c r="M51" s="1651">
        <v>0</v>
      </c>
      <c r="N51" s="1650">
        <v>0</v>
      </c>
      <c r="O51" s="1652">
        <v>0</v>
      </c>
    </row>
    <row r="52" spans="2:15" ht="12" customHeight="1">
      <c r="B52" s="3737" t="s">
        <v>1090</v>
      </c>
      <c r="C52" s="3738"/>
      <c r="D52" s="3738"/>
      <c r="E52" s="3738"/>
      <c r="F52" s="3738"/>
      <c r="G52" s="3738"/>
      <c r="H52" s="3738"/>
      <c r="I52" s="3738"/>
      <c r="J52" s="3738"/>
      <c r="K52" s="1656" t="s">
        <v>257</v>
      </c>
      <c r="L52" s="1650">
        <v>0</v>
      </c>
      <c r="M52" s="1651">
        <v>0</v>
      </c>
      <c r="N52" s="1650">
        <v>0</v>
      </c>
      <c r="O52" s="1652">
        <v>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0</v>
      </c>
      <c r="M61" s="1661">
        <v>0</v>
      </c>
      <c r="N61" s="1660">
        <v>0</v>
      </c>
      <c r="O61" s="1662">
        <v>0</v>
      </c>
    </row>
    <row r="62" spans="2:15" ht="12" customHeight="1">
      <c r="B62" s="3748" t="s">
        <v>1848</v>
      </c>
      <c r="C62" s="3749"/>
      <c r="D62" s="3749"/>
      <c r="E62" s="3749"/>
      <c r="F62" s="3749"/>
      <c r="G62" s="3749"/>
      <c r="H62" s="3749"/>
      <c r="I62" s="3749"/>
      <c r="J62" s="3749"/>
      <c r="K62" s="1670" t="s">
        <v>190</v>
      </c>
      <c r="L62" s="1671">
        <v>584037</v>
      </c>
      <c r="M62" s="1672">
        <v>0</v>
      </c>
      <c r="N62" s="1673">
        <v>157499</v>
      </c>
      <c r="O62" s="1674">
        <v>426538</v>
      </c>
    </row>
    <row r="64" spans="2:15" ht="12" customHeight="1">
      <c r="B64" s="3743" t="s">
        <v>1852</v>
      </c>
      <c r="C64" s="3743"/>
      <c r="D64" s="3743"/>
      <c r="E64" s="3743"/>
      <c r="F64" s="3743"/>
      <c r="G64" s="3743"/>
      <c r="H64" s="3743"/>
      <c r="I64" s="3743"/>
      <c r="J64" s="3743"/>
      <c r="K64" s="1675"/>
      <c r="L64" s="1675"/>
      <c r="M64" s="1675"/>
      <c r="N64" s="1675"/>
      <c r="O64" s="1675"/>
    </row>
    <row r="65" spans="2:15" ht="12" customHeight="1">
      <c r="B65" s="3734" t="s">
        <v>1853</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1854</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-56264</v>
      </c>
      <c r="O69" s="1685">
        <v>63677</v>
      </c>
    </row>
    <row r="70" spans="2:15" ht="12" customHeight="1">
      <c r="B70" s="1686"/>
      <c r="C70" s="1659"/>
      <c r="D70" s="3744" t="s">
        <v>1855</v>
      </c>
      <c r="E70" s="3744"/>
      <c r="F70" s="3744"/>
      <c r="G70" s="3744"/>
      <c r="H70" s="3744"/>
      <c r="I70" s="3744"/>
      <c r="J70" s="3744"/>
      <c r="K70" s="1659"/>
      <c r="L70" s="1659"/>
      <c r="M70" s="1687" t="s">
        <v>784</v>
      </c>
      <c r="N70" s="1688">
        <v>-1096</v>
      </c>
      <c r="O70" s="1689">
        <v>-42366</v>
      </c>
    </row>
    <row r="71" spans="2:15" ht="12" customHeight="1">
      <c r="B71" s="1686"/>
      <c r="C71" s="1659"/>
      <c r="D71" s="3744" t="s">
        <v>1856</v>
      </c>
      <c r="E71" s="3744"/>
      <c r="F71" s="3744"/>
      <c r="G71" s="3744"/>
      <c r="H71" s="3744"/>
      <c r="I71" s="3744"/>
      <c r="J71" s="3744"/>
      <c r="K71" s="1659"/>
      <c r="L71" s="1659"/>
      <c r="M71" s="1687" t="s">
        <v>786</v>
      </c>
      <c r="N71" s="1688">
        <v>0</v>
      </c>
      <c r="O71" s="1689">
        <v>0</v>
      </c>
    </row>
    <row r="72" spans="2:15" ht="12" customHeight="1">
      <c r="B72" s="1690"/>
      <c r="C72" s="3747" t="s">
        <v>1857</v>
      </c>
      <c r="D72" s="3747"/>
      <c r="E72" s="3747"/>
      <c r="F72" s="3747"/>
      <c r="G72" s="3747"/>
      <c r="H72" s="3747"/>
      <c r="I72" s="3747"/>
      <c r="J72" s="3747"/>
      <c r="K72" s="1691"/>
      <c r="L72" s="1691"/>
      <c r="M72" s="1692" t="s">
        <v>1669</v>
      </c>
      <c r="N72" s="1671">
        <v>-57360</v>
      </c>
      <c r="O72" s="1693">
        <v>21311</v>
      </c>
    </row>
    <row r="74" spans="2:15" ht="12" customHeight="1">
      <c r="B74" s="3743" t="s">
        <v>1858</v>
      </c>
      <c r="C74" s="3743"/>
      <c r="D74" s="3743"/>
      <c r="E74" s="3743"/>
      <c r="F74" s="3743"/>
      <c r="G74" s="3743"/>
      <c r="H74" s="3743"/>
      <c r="I74" s="3743"/>
      <c r="J74" s="3743"/>
      <c r="K74" s="1675"/>
      <c r="L74" s="1675"/>
      <c r="M74" s="1675"/>
      <c r="N74" s="1675"/>
      <c r="O74" s="1675"/>
    </row>
    <row r="75" spans="2:15" ht="12" customHeight="1">
      <c r="B75" s="3734" t="s">
        <v>1853</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1859</v>
      </c>
      <c r="D79" s="3736"/>
      <c r="E79" s="3736"/>
      <c r="F79" s="3736"/>
      <c r="G79" s="3736"/>
      <c r="H79" s="3736"/>
      <c r="I79" s="3736"/>
      <c r="J79" s="3736"/>
      <c r="K79" s="1658"/>
      <c r="L79" s="1658"/>
      <c r="M79" s="1683" t="s">
        <v>1672</v>
      </c>
      <c r="N79" s="1667">
        <v>-6994</v>
      </c>
      <c r="O79" s="1695">
        <v>-9511</v>
      </c>
    </row>
    <row r="80" spans="2:15" ht="12" customHeight="1">
      <c r="B80" s="1686"/>
      <c r="C80" s="3744" t="s">
        <v>1860</v>
      </c>
      <c r="D80" s="3744"/>
      <c r="E80" s="3744"/>
      <c r="F80" s="3744"/>
      <c r="G80" s="3744"/>
      <c r="H80" s="3744"/>
      <c r="I80" s="3744"/>
      <c r="J80" s="3744"/>
      <c r="K80" s="1659"/>
      <c r="L80" s="1659"/>
      <c r="M80" s="1687" t="s">
        <v>921</v>
      </c>
      <c r="N80" s="1688">
        <v>0</v>
      </c>
      <c r="O80" s="1689">
        <v>-66</v>
      </c>
    </row>
    <row r="81" spans="2:17" ht="12" customHeight="1">
      <c r="B81" s="1686"/>
      <c r="C81" s="3744" t="s">
        <v>1861</v>
      </c>
      <c r="D81" s="3744"/>
      <c r="E81" s="3744"/>
      <c r="F81" s="3744"/>
      <c r="G81" s="3744"/>
      <c r="H81" s="3744"/>
      <c r="I81" s="3744"/>
      <c r="J81" s="3744"/>
      <c r="K81" s="1659"/>
      <c r="L81" s="1659"/>
      <c r="M81" s="1687" t="s">
        <v>923</v>
      </c>
      <c r="N81" s="1669">
        <v>15790</v>
      </c>
      <c r="O81" s="1696">
        <v>-31776</v>
      </c>
    </row>
    <row r="82" spans="2:17" ht="12" customHeight="1">
      <c r="B82" s="1690"/>
      <c r="C82" s="3750" t="s">
        <v>1862</v>
      </c>
      <c r="D82" s="3750"/>
      <c r="E82" s="3750"/>
      <c r="F82" s="3750"/>
      <c r="G82" s="3750"/>
      <c r="H82" s="3750"/>
      <c r="I82" s="3750"/>
      <c r="J82" s="3750"/>
      <c r="K82" s="1697"/>
      <c r="L82" s="1697"/>
      <c r="M82" s="1692" t="s">
        <v>927</v>
      </c>
      <c r="N82" s="1698">
        <v>8796</v>
      </c>
      <c r="O82" s="1699">
        <v>-41353</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1863</v>
      </c>
      <c r="C4" s="51"/>
      <c r="D4" s="51"/>
      <c r="E4" s="51"/>
      <c r="F4" s="51"/>
      <c r="G4" s="51"/>
      <c r="H4" s="51"/>
      <c r="I4" s="51"/>
      <c r="J4" s="51"/>
      <c r="K4" s="290"/>
      <c r="L4" s="290"/>
      <c r="M4" s="15" t="s">
        <v>1836</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1844</v>
      </c>
      <c r="N9" s="329"/>
      <c r="O9" s="329"/>
      <c r="P9" s="329" t="s">
        <v>1864</v>
      </c>
      <c r="Q9" s="329" t="s">
        <v>1844</v>
      </c>
      <c r="R9" s="329"/>
      <c r="S9" s="329"/>
      <c r="T9" s="329" t="s">
        <v>1865</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1843</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161900</v>
      </c>
      <c r="N15" s="1455">
        <v>0</v>
      </c>
      <c r="O15" s="1455">
        <v>53461</v>
      </c>
      <c r="P15" s="1455">
        <v>108439</v>
      </c>
      <c r="Q15" s="1455">
        <v>192140</v>
      </c>
      <c r="R15" s="1455">
        <v>0</v>
      </c>
      <c r="S15" s="1455">
        <v>59865</v>
      </c>
      <c r="T15" s="1455">
        <v>132275</v>
      </c>
      <c r="U15" s="1455">
        <v>111240</v>
      </c>
      <c r="V15" s="1455">
        <v>0</v>
      </c>
      <c r="W15" s="1455">
        <v>62400</v>
      </c>
      <c r="X15" s="1455">
        <v>2601</v>
      </c>
      <c r="Y15" s="1455">
        <v>48810</v>
      </c>
      <c r="Z15" s="1456">
        <v>2631</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161900</v>
      </c>
      <c r="N18" s="1455">
        <v>0</v>
      </c>
      <c r="O18" s="1455">
        <v>53461</v>
      </c>
      <c r="P18" s="1455">
        <v>108439</v>
      </c>
      <c r="Q18" s="1455">
        <v>192140</v>
      </c>
      <c r="R18" s="1455">
        <v>0</v>
      </c>
      <c r="S18" s="1455">
        <v>59865</v>
      </c>
      <c r="T18" s="1455">
        <v>132275</v>
      </c>
      <c r="U18" s="1455">
        <v>111240</v>
      </c>
      <c r="V18" s="1455">
        <v>0</v>
      </c>
      <c r="W18" s="1455">
        <v>62400</v>
      </c>
      <c r="X18" s="1455">
        <v>2601</v>
      </c>
      <c r="Y18" s="1455">
        <v>48810</v>
      </c>
      <c r="Z18" s="1456">
        <v>2631</v>
      </c>
    </row>
    <row r="19" spans="2:26" ht="12" customHeight="1">
      <c r="B19" s="1303"/>
      <c r="C19" s="355"/>
      <c r="D19" s="355"/>
      <c r="E19" s="355"/>
      <c r="F19" s="5" t="s">
        <v>742</v>
      </c>
      <c r="G19" s="5"/>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161900</v>
      </c>
      <c r="N20" s="1465">
        <v>0</v>
      </c>
      <c r="O20" s="1465">
        <v>53461</v>
      </c>
      <c r="P20" s="1465">
        <v>108439</v>
      </c>
      <c r="Q20" s="1465">
        <v>192140</v>
      </c>
      <c r="R20" s="1465">
        <v>0</v>
      </c>
      <c r="S20" s="1465">
        <v>59865</v>
      </c>
      <c r="T20" s="1465">
        <v>132275</v>
      </c>
      <c r="U20" s="1465">
        <v>111240</v>
      </c>
      <c r="V20" s="1465">
        <v>0</v>
      </c>
      <c r="W20" s="1465">
        <v>62400</v>
      </c>
      <c r="X20" s="1465">
        <v>2601</v>
      </c>
      <c r="Y20" s="1465">
        <v>48810</v>
      </c>
      <c r="Z20" s="1466">
        <v>2631</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172972</v>
      </c>
      <c r="N23" s="1452">
        <v>0</v>
      </c>
      <c r="O23" s="1452">
        <v>43255</v>
      </c>
      <c r="P23" s="1452">
        <v>129717</v>
      </c>
      <c r="Q23" s="1452">
        <v>644435</v>
      </c>
      <c r="R23" s="1452">
        <v>0</v>
      </c>
      <c r="S23" s="1452">
        <v>160922</v>
      </c>
      <c r="T23" s="1452">
        <v>483513</v>
      </c>
      <c r="U23" s="1452">
        <v>482934</v>
      </c>
      <c r="V23" s="1452">
        <v>0</v>
      </c>
      <c r="W23" s="1452">
        <v>84473</v>
      </c>
      <c r="X23" s="1452">
        <v>14047</v>
      </c>
      <c r="Y23" s="1452">
        <v>381442</v>
      </c>
      <c r="Z23" s="1453">
        <v>31066</v>
      </c>
    </row>
    <row r="24" spans="2:26" ht="12" customHeight="1">
      <c r="B24" s="1457"/>
      <c r="C24" s="38"/>
      <c r="D24" s="38"/>
      <c r="E24" s="38"/>
      <c r="F24" s="38"/>
      <c r="G24" s="38"/>
      <c r="H24" s="38"/>
      <c r="I24" s="38"/>
      <c r="J24" s="37" t="s">
        <v>239</v>
      </c>
      <c r="K24" s="37"/>
      <c r="L24" s="323" t="s">
        <v>361</v>
      </c>
      <c r="M24" s="358">
        <v>66702</v>
      </c>
      <c r="N24" s="1455">
        <v>0</v>
      </c>
      <c r="O24" s="1455">
        <v>16763</v>
      </c>
      <c r="P24" s="1455">
        <v>49939</v>
      </c>
      <c r="Q24" s="1455">
        <v>246274</v>
      </c>
      <c r="R24" s="1455">
        <v>0</v>
      </c>
      <c r="S24" s="1455">
        <v>63925</v>
      </c>
      <c r="T24" s="1455">
        <v>182349</v>
      </c>
      <c r="U24" s="1455">
        <v>189146</v>
      </c>
      <c r="V24" s="1455">
        <v>0</v>
      </c>
      <c r="W24" s="1455">
        <v>40753</v>
      </c>
      <c r="X24" s="1455">
        <v>5270</v>
      </c>
      <c r="Y24" s="1455">
        <v>135122</v>
      </c>
      <c r="Z24" s="1456">
        <v>18541</v>
      </c>
    </row>
    <row r="25" spans="2:26" ht="12" customHeight="1">
      <c r="B25" s="1457"/>
      <c r="C25" s="3262"/>
      <c r="D25" s="3262"/>
      <c r="E25" s="3262"/>
      <c r="F25" s="3262"/>
      <c r="G25" s="3262"/>
      <c r="H25" s="3262"/>
      <c r="I25" s="3262"/>
      <c r="J25" s="37" t="s">
        <v>326</v>
      </c>
      <c r="K25" s="37"/>
      <c r="L25" s="323" t="s">
        <v>746</v>
      </c>
      <c r="M25" s="356">
        <v>155266</v>
      </c>
      <c r="N25" s="1452">
        <v>0</v>
      </c>
      <c r="O25" s="1452">
        <v>40227</v>
      </c>
      <c r="P25" s="1452">
        <v>115039</v>
      </c>
      <c r="Q25" s="1452">
        <v>46282</v>
      </c>
      <c r="R25" s="1452">
        <v>0</v>
      </c>
      <c r="S25" s="1452">
        <v>12466</v>
      </c>
      <c r="T25" s="1452">
        <v>33816</v>
      </c>
      <c r="U25" s="1452">
        <v>28141</v>
      </c>
      <c r="V25" s="1452">
        <v>0</v>
      </c>
      <c r="W25" s="1452">
        <v>22463</v>
      </c>
      <c r="X25" s="1452">
        <v>486</v>
      </c>
      <c r="Y25" s="1452">
        <v>1785</v>
      </c>
      <c r="Z25" s="1453">
        <v>4379</v>
      </c>
    </row>
    <row r="26" spans="2:26" ht="12" customHeight="1">
      <c r="B26" s="1459"/>
      <c r="C26" s="53" t="s">
        <v>1706</v>
      </c>
      <c r="D26" s="53"/>
      <c r="E26" s="53"/>
      <c r="F26" s="53"/>
      <c r="G26" s="53"/>
      <c r="H26" s="53"/>
      <c r="I26" s="53"/>
      <c r="J26" s="325"/>
      <c r="K26" s="325"/>
      <c r="L26" s="323" t="s">
        <v>362</v>
      </c>
      <c r="M26" s="358">
        <v>394940</v>
      </c>
      <c r="N26" s="1455">
        <v>0</v>
      </c>
      <c r="O26" s="1455">
        <v>100245</v>
      </c>
      <c r="P26" s="1455">
        <v>294695</v>
      </c>
      <c r="Q26" s="1455">
        <v>936991</v>
      </c>
      <c r="R26" s="1455">
        <v>0</v>
      </c>
      <c r="S26" s="1455">
        <v>237313</v>
      </c>
      <c r="T26" s="1455">
        <v>699678</v>
      </c>
      <c r="U26" s="1455">
        <v>700221</v>
      </c>
      <c r="V26" s="1455">
        <v>0</v>
      </c>
      <c r="W26" s="1455">
        <v>147689</v>
      </c>
      <c r="X26" s="1455">
        <v>19803</v>
      </c>
      <c r="Y26" s="1455">
        <v>518349</v>
      </c>
      <c r="Z26" s="1456">
        <v>53986</v>
      </c>
    </row>
    <row r="27" spans="2:26" ht="12" customHeight="1">
      <c r="B27" s="1459"/>
      <c r="C27" s="53" t="s">
        <v>1707</v>
      </c>
      <c r="D27" s="53"/>
      <c r="E27" s="53"/>
      <c r="F27" s="53"/>
      <c r="G27" s="53"/>
      <c r="H27" s="53"/>
      <c r="I27" s="53"/>
      <c r="J27" s="37" t="s">
        <v>325</v>
      </c>
      <c r="K27" s="37"/>
      <c r="L27" s="323" t="s">
        <v>503</v>
      </c>
      <c r="M27" s="356">
        <v>1758</v>
      </c>
      <c r="N27" s="1452">
        <v>0</v>
      </c>
      <c r="O27" s="1452">
        <v>440</v>
      </c>
      <c r="P27" s="1452">
        <v>1318</v>
      </c>
      <c r="Q27" s="1452">
        <v>9752</v>
      </c>
      <c r="R27" s="1452">
        <v>0</v>
      </c>
      <c r="S27" s="1452">
        <v>2435</v>
      </c>
      <c r="T27" s="1452">
        <v>7317</v>
      </c>
      <c r="U27" s="1452">
        <v>8486</v>
      </c>
      <c r="V27" s="1452">
        <v>0</v>
      </c>
      <c r="W27" s="1452">
        <v>1247</v>
      </c>
      <c r="X27" s="1452">
        <v>236</v>
      </c>
      <c r="Y27" s="1452">
        <v>6046</v>
      </c>
      <c r="Z27" s="1453">
        <v>1429</v>
      </c>
    </row>
    <row r="28" spans="2:26" ht="12" customHeight="1">
      <c r="B28" s="1459"/>
      <c r="C28" s="325"/>
      <c r="D28" s="325"/>
      <c r="E28" s="325"/>
      <c r="F28" s="325"/>
      <c r="G28" s="325"/>
      <c r="H28" s="325"/>
      <c r="I28" s="325"/>
      <c r="J28" s="37" t="s">
        <v>239</v>
      </c>
      <c r="K28" s="37"/>
      <c r="L28" s="323" t="s">
        <v>356</v>
      </c>
      <c r="M28" s="358">
        <v>1822</v>
      </c>
      <c r="N28" s="1455">
        <v>0</v>
      </c>
      <c r="O28" s="1455">
        <v>529</v>
      </c>
      <c r="P28" s="1455">
        <v>1293</v>
      </c>
      <c r="Q28" s="1455">
        <v>24868</v>
      </c>
      <c r="R28" s="1455">
        <v>0</v>
      </c>
      <c r="S28" s="1455">
        <v>7021</v>
      </c>
      <c r="T28" s="1455">
        <v>17847</v>
      </c>
      <c r="U28" s="1455">
        <v>19173</v>
      </c>
      <c r="V28" s="1455">
        <v>0</v>
      </c>
      <c r="W28" s="1455">
        <v>1264</v>
      </c>
      <c r="X28" s="1455">
        <v>567</v>
      </c>
      <c r="Y28" s="1455">
        <v>15735</v>
      </c>
      <c r="Z28" s="1456">
        <v>2741</v>
      </c>
    </row>
    <row r="29" spans="2:26" ht="12" customHeight="1">
      <c r="B29" s="1457"/>
      <c r="C29" s="325"/>
      <c r="D29" s="325"/>
      <c r="E29" s="325"/>
      <c r="F29" s="325"/>
      <c r="G29" s="325"/>
      <c r="H29" s="325"/>
      <c r="I29" s="325"/>
      <c r="J29" s="37" t="s">
        <v>326</v>
      </c>
      <c r="K29" s="37"/>
      <c r="L29" s="323" t="s">
        <v>504</v>
      </c>
      <c r="M29" s="356">
        <v>651</v>
      </c>
      <c r="N29" s="1452">
        <v>0</v>
      </c>
      <c r="O29" s="1452">
        <v>163</v>
      </c>
      <c r="P29" s="1452">
        <v>488</v>
      </c>
      <c r="Q29" s="1452">
        <v>304</v>
      </c>
      <c r="R29" s="1452">
        <v>0</v>
      </c>
      <c r="S29" s="1452">
        <v>76</v>
      </c>
      <c r="T29" s="1452">
        <v>228</v>
      </c>
      <c r="U29" s="1452">
        <v>368</v>
      </c>
      <c r="V29" s="1452">
        <v>0</v>
      </c>
      <c r="W29" s="1452">
        <v>205</v>
      </c>
      <c r="X29" s="1452">
        <v>7</v>
      </c>
      <c r="Y29" s="1452">
        <v>50</v>
      </c>
      <c r="Z29" s="1453">
        <v>120</v>
      </c>
    </row>
    <row r="30" spans="2:26" ht="12" customHeight="1">
      <c r="B30" s="1457"/>
      <c r="C30" s="53" t="s">
        <v>1708</v>
      </c>
      <c r="D30" s="53"/>
      <c r="E30" s="53"/>
      <c r="F30" s="53"/>
      <c r="G30" s="53"/>
      <c r="H30" s="53"/>
      <c r="I30" s="53"/>
      <c r="J30" s="53"/>
      <c r="K30" s="53"/>
      <c r="L30" s="323" t="s">
        <v>502</v>
      </c>
      <c r="M30" s="358">
        <v>4231</v>
      </c>
      <c r="N30" s="1455">
        <v>0</v>
      </c>
      <c r="O30" s="1455">
        <v>1132</v>
      </c>
      <c r="P30" s="1455">
        <v>3099</v>
      </c>
      <c r="Q30" s="1455">
        <v>34924</v>
      </c>
      <c r="R30" s="1455">
        <v>0</v>
      </c>
      <c r="S30" s="1455">
        <v>9532</v>
      </c>
      <c r="T30" s="1455">
        <v>25392</v>
      </c>
      <c r="U30" s="1455">
        <v>28027</v>
      </c>
      <c r="V30" s="1455">
        <v>0</v>
      </c>
      <c r="W30" s="1455">
        <v>2716</v>
      </c>
      <c r="X30" s="1455">
        <v>810</v>
      </c>
      <c r="Y30" s="1455">
        <v>21831</v>
      </c>
      <c r="Z30" s="1456">
        <v>4290</v>
      </c>
    </row>
    <row r="31" spans="2:26" ht="12" customHeight="1">
      <c r="B31" s="1457"/>
      <c r="C31" s="33" t="s">
        <v>1709</v>
      </c>
      <c r="D31" s="33"/>
      <c r="E31" s="33"/>
      <c r="F31" s="33"/>
      <c r="G31" s="33"/>
      <c r="H31" s="33"/>
      <c r="I31" s="33"/>
      <c r="J31" s="37" t="s">
        <v>325</v>
      </c>
      <c r="K31" s="37"/>
      <c r="L31" s="323" t="s">
        <v>359</v>
      </c>
      <c r="M31" s="356">
        <v>1923</v>
      </c>
      <c r="N31" s="1452">
        <v>0</v>
      </c>
      <c r="O31" s="1452">
        <v>481</v>
      </c>
      <c r="P31" s="1452">
        <v>1442</v>
      </c>
      <c r="Q31" s="1452">
        <v>6445</v>
      </c>
      <c r="R31" s="1452">
        <v>0</v>
      </c>
      <c r="S31" s="1452">
        <v>1615</v>
      </c>
      <c r="T31" s="1452">
        <v>4830</v>
      </c>
      <c r="U31" s="1452">
        <v>4596</v>
      </c>
      <c r="V31" s="1452">
        <v>0</v>
      </c>
      <c r="W31" s="1452">
        <v>1000</v>
      </c>
      <c r="X31" s="1452">
        <v>172</v>
      </c>
      <c r="Y31" s="1452">
        <v>5969</v>
      </c>
      <c r="Z31" s="1453">
        <v>-2201</v>
      </c>
    </row>
    <row r="32" spans="2:26" ht="12" customHeight="1">
      <c r="B32" s="1457"/>
      <c r="C32" s="325"/>
      <c r="D32" s="325"/>
      <c r="E32" s="325"/>
      <c r="F32" s="325"/>
      <c r="G32" s="325"/>
      <c r="H32" s="325"/>
      <c r="I32" s="325"/>
      <c r="J32" s="37" t="s">
        <v>239</v>
      </c>
      <c r="K32" s="37"/>
      <c r="L32" s="323" t="s">
        <v>827</v>
      </c>
      <c r="M32" s="358">
        <v>514</v>
      </c>
      <c r="N32" s="1455">
        <v>0</v>
      </c>
      <c r="O32" s="1455">
        <v>128</v>
      </c>
      <c r="P32" s="1455">
        <v>386</v>
      </c>
      <c r="Q32" s="1455">
        <v>1404</v>
      </c>
      <c r="R32" s="1455">
        <v>0</v>
      </c>
      <c r="S32" s="1455">
        <v>355</v>
      </c>
      <c r="T32" s="1455">
        <v>1049</v>
      </c>
      <c r="U32" s="1455">
        <v>1371</v>
      </c>
      <c r="V32" s="1455">
        <v>0</v>
      </c>
      <c r="W32" s="1455">
        <v>393</v>
      </c>
      <c r="X32" s="1455">
        <v>40</v>
      </c>
      <c r="Y32" s="1455">
        <v>1060</v>
      </c>
      <c r="Z32" s="1456">
        <v>-42</v>
      </c>
    </row>
    <row r="33" spans="2:26" ht="12" customHeight="1">
      <c r="B33" s="1457"/>
      <c r="C33" s="325"/>
      <c r="D33" s="325"/>
      <c r="E33" s="325"/>
      <c r="F33" s="325"/>
      <c r="G33" s="325"/>
      <c r="H33" s="325"/>
      <c r="I33" s="325"/>
      <c r="J33" s="37" t="s">
        <v>326</v>
      </c>
      <c r="K33" s="37"/>
      <c r="L33" s="323" t="s">
        <v>328</v>
      </c>
      <c r="M33" s="356">
        <v>1202</v>
      </c>
      <c r="N33" s="1452">
        <v>0</v>
      </c>
      <c r="O33" s="1452">
        <v>301</v>
      </c>
      <c r="P33" s="1452">
        <v>901</v>
      </c>
      <c r="Q33" s="1452">
        <v>903</v>
      </c>
      <c r="R33" s="1452">
        <v>0</v>
      </c>
      <c r="S33" s="1452">
        <v>226</v>
      </c>
      <c r="T33" s="1452">
        <v>677</v>
      </c>
      <c r="U33" s="1452">
        <v>654</v>
      </c>
      <c r="V33" s="1452">
        <v>0</v>
      </c>
      <c r="W33" s="1452">
        <v>101</v>
      </c>
      <c r="X33" s="1452">
        <v>16</v>
      </c>
      <c r="Y33" s="1452">
        <v>326</v>
      </c>
      <c r="Z33" s="1453">
        <v>243</v>
      </c>
    </row>
    <row r="34" spans="2:26" ht="12" customHeight="1">
      <c r="B34" s="1457"/>
      <c r="C34" s="33" t="s">
        <v>1641</v>
      </c>
      <c r="D34" s="33"/>
      <c r="E34" s="33"/>
      <c r="F34" s="33"/>
      <c r="G34" s="33"/>
      <c r="H34" s="33"/>
      <c r="I34" s="33"/>
      <c r="J34" s="33"/>
      <c r="K34" s="33"/>
      <c r="L34" s="323" t="s">
        <v>829</v>
      </c>
      <c r="M34" s="358">
        <v>3639</v>
      </c>
      <c r="N34" s="1455">
        <v>0</v>
      </c>
      <c r="O34" s="1455">
        <v>910</v>
      </c>
      <c r="P34" s="1455">
        <v>2729</v>
      </c>
      <c r="Q34" s="1455">
        <v>8752</v>
      </c>
      <c r="R34" s="1455">
        <v>0</v>
      </c>
      <c r="S34" s="1455">
        <v>2196</v>
      </c>
      <c r="T34" s="1455">
        <v>6556</v>
      </c>
      <c r="U34" s="1455">
        <v>6621</v>
      </c>
      <c r="V34" s="1455">
        <v>0</v>
      </c>
      <c r="W34" s="1455">
        <v>1494</v>
      </c>
      <c r="X34" s="1455">
        <v>228</v>
      </c>
      <c r="Y34" s="1455">
        <v>7355</v>
      </c>
      <c r="Z34" s="1456">
        <v>-2000</v>
      </c>
    </row>
    <row r="35" spans="2:26" ht="12" customHeight="1">
      <c r="B35" s="1457"/>
      <c r="C35" s="3311" t="s">
        <v>1710</v>
      </c>
      <c r="D35" s="3311"/>
      <c r="E35" s="3311"/>
      <c r="F35" s="3311"/>
      <c r="G35" s="3311"/>
      <c r="H35" s="3311"/>
      <c r="I35" s="3311"/>
      <c r="J35" s="37" t="s">
        <v>325</v>
      </c>
      <c r="K35" s="37"/>
      <c r="L35" s="323" t="s">
        <v>195</v>
      </c>
      <c r="M35" s="356">
        <v>176653</v>
      </c>
      <c r="N35" s="1452">
        <v>0</v>
      </c>
      <c r="O35" s="1452">
        <v>44176</v>
      </c>
      <c r="P35" s="1452">
        <v>132477</v>
      </c>
      <c r="Q35" s="1452">
        <v>660632</v>
      </c>
      <c r="R35" s="1452">
        <v>0</v>
      </c>
      <c r="S35" s="1452">
        <v>164972</v>
      </c>
      <c r="T35" s="1452">
        <v>495660</v>
      </c>
      <c r="U35" s="1452">
        <v>496016</v>
      </c>
      <c r="V35" s="1452">
        <v>0</v>
      </c>
      <c r="W35" s="1452">
        <v>86720</v>
      </c>
      <c r="X35" s="1452">
        <v>14455</v>
      </c>
      <c r="Y35" s="1452">
        <v>393457</v>
      </c>
      <c r="Z35" s="1453">
        <v>30294</v>
      </c>
    </row>
    <row r="36" spans="2:26" ht="12" customHeight="1">
      <c r="B36" s="1306"/>
      <c r="C36" s="325"/>
      <c r="D36" s="325"/>
      <c r="E36" s="325"/>
      <c r="F36" s="320"/>
      <c r="G36" s="325"/>
      <c r="H36" s="325"/>
      <c r="J36" s="37" t="s">
        <v>239</v>
      </c>
      <c r="K36" s="37"/>
      <c r="L36" s="323" t="s">
        <v>196</v>
      </c>
      <c r="M36" s="358">
        <v>69038</v>
      </c>
      <c r="N36" s="1455">
        <v>0</v>
      </c>
      <c r="O36" s="1455">
        <v>17420</v>
      </c>
      <c r="P36" s="1455">
        <v>51618</v>
      </c>
      <c r="Q36" s="1455">
        <v>272546</v>
      </c>
      <c r="R36" s="1455">
        <v>0</v>
      </c>
      <c r="S36" s="1455">
        <v>71301</v>
      </c>
      <c r="T36" s="1455">
        <v>201245</v>
      </c>
      <c r="U36" s="1455">
        <v>209690</v>
      </c>
      <c r="V36" s="1455">
        <v>0</v>
      </c>
      <c r="W36" s="1455">
        <v>42410</v>
      </c>
      <c r="X36" s="1455">
        <v>5877</v>
      </c>
      <c r="Y36" s="1455">
        <v>151917</v>
      </c>
      <c r="Z36" s="1456">
        <v>21240</v>
      </c>
    </row>
    <row r="37" spans="2:26" ht="12" customHeight="1">
      <c r="B37" s="1306"/>
      <c r="C37" s="325"/>
      <c r="D37" s="325"/>
      <c r="E37" s="325"/>
      <c r="F37" s="320"/>
      <c r="G37" s="325"/>
      <c r="H37" s="325"/>
      <c r="J37" s="37" t="s">
        <v>326</v>
      </c>
      <c r="K37" s="37"/>
      <c r="L37" s="323" t="s">
        <v>197</v>
      </c>
      <c r="M37" s="1465">
        <v>157119</v>
      </c>
      <c r="N37" s="1465">
        <v>0</v>
      </c>
      <c r="O37" s="1465">
        <v>40691</v>
      </c>
      <c r="P37" s="1465">
        <v>116428</v>
      </c>
      <c r="Q37" s="1465">
        <v>47489</v>
      </c>
      <c r="R37" s="1465">
        <v>0</v>
      </c>
      <c r="S37" s="1465">
        <v>12768</v>
      </c>
      <c r="T37" s="1465">
        <v>34721</v>
      </c>
      <c r="U37" s="1465">
        <v>29163</v>
      </c>
      <c r="V37" s="1465">
        <v>0</v>
      </c>
      <c r="W37" s="1465">
        <v>22769</v>
      </c>
      <c r="X37" s="1465">
        <v>509</v>
      </c>
      <c r="Y37" s="1465">
        <v>2161</v>
      </c>
      <c r="Z37" s="1466">
        <v>4742</v>
      </c>
    </row>
    <row r="38" spans="2:26" ht="12" customHeight="1">
      <c r="B38" s="3663" t="s">
        <v>1711</v>
      </c>
      <c r="C38" s="3260"/>
      <c r="D38" s="3260"/>
      <c r="E38" s="3260"/>
      <c r="F38" s="3260"/>
      <c r="G38" s="3260"/>
      <c r="H38" s="3260"/>
      <c r="I38" s="3260"/>
      <c r="J38" s="3260"/>
      <c r="K38" s="3260"/>
      <c r="L38" s="323" t="s">
        <v>363</v>
      </c>
      <c r="M38" s="1465">
        <v>402810</v>
      </c>
      <c r="N38" s="1465">
        <v>0</v>
      </c>
      <c r="O38" s="1465">
        <v>102287</v>
      </c>
      <c r="P38" s="1465">
        <v>300523</v>
      </c>
      <c r="Q38" s="1465">
        <v>980667</v>
      </c>
      <c r="R38" s="1465">
        <v>0</v>
      </c>
      <c r="S38" s="1465">
        <v>249041</v>
      </c>
      <c r="T38" s="1465">
        <v>731626</v>
      </c>
      <c r="U38" s="1465">
        <v>734869</v>
      </c>
      <c r="V38" s="1465">
        <v>0</v>
      </c>
      <c r="W38" s="1465">
        <v>151899</v>
      </c>
      <c r="X38" s="1465">
        <v>20841</v>
      </c>
      <c r="Y38" s="1465">
        <v>547535</v>
      </c>
      <c r="Z38" s="1466">
        <v>56276</v>
      </c>
    </row>
    <row r="39" spans="2:26" ht="12" customHeight="1">
      <c r="B39" s="3657" t="s">
        <v>748</v>
      </c>
      <c r="C39" s="5"/>
      <c r="D39" s="5"/>
      <c r="E39" s="5"/>
      <c r="F39" s="5"/>
      <c r="G39" s="5"/>
      <c r="H39" s="5"/>
      <c r="I39" s="5"/>
      <c r="J39" s="5"/>
      <c r="K39" s="5"/>
      <c r="L39" s="323" t="s">
        <v>41</v>
      </c>
      <c r="M39" s="1452">
        <v>0</v>
      </c>
      <c r="N39" s="1452">
        <v>0</v>
      </c>
      <c r="O39" s="1452">
        <v>0</v>
      </c>
      <c r="P39" s="1452">
        <v>0</v>
      </c>
      <c r="Q39" s="1452">
        <v>0</v>
      </c>
      <c r="R39" s="1452">
        <v>0</v>
      </c>
      <c r="S39" s="1452">
        <v>0</v>
      </c>
      <c r="T39" s="1452">
        <v>0</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0</v>
      </c>
      <c r="R47" s="1455">
        <v>0</v>
      </c>
      <c r="S47" s="1455">
        <v>0</v>
      </c>
      <c r="T47" s="1455">
        <v>0</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6" ht="12" customHeight="1">
      <c r="B66" s="3677" t="s">
        <v>1712</v>
      </c>
      <c r="C66" s="3678"/>
      <c r="D66" s="3678"/>
      <c r="E66" s="3678"/>
      <c r="F66" s="3678"/>
      <c r="G66" s="3678"/>
      <c r="H66" s="3678"/>
      <c r="I66" s="3678"/>
      <c r="J66" s="3678"/>
      <c r="K66" s="3678"/>
      <c r="L66" s="1468" t="s">
        <v>190</v>
      </c>
      <c r="M66" s="1469">
        <v>564710</v>
      </c>
      <c r="N66" s="1469">
        <v>0</v>
      </c>
      <c r="O66" s="1469">
        <v>155748</v>
      </c>
      <c r="P66" s="1469">
        <v>408962</v>
      </c>
      <c r="Q66" s="1469">
        <v>1172807</v>
      </c>
      <c r="R66" s="1469">
        <v>0</v>
      </c>
      <c r="S66" s="1469">
        <v>308906</v>
      </c>
      <c r="T66" s="1469">
        <v>863901</v>
      </c>
      <c r="U66" s="1469">
        <v>846109</v>
      </c>
      <c r="V66" s="1469">
        <v>0</v>
      </c>
      <c r="W66" s="1469">
        <v>214299</v>
      </c>
      <c r="X66" s="1469">
        <v>23442</v>
      </c>
      <c r="Y66" s="1469">
        <v>596345</v>
      </c>
      <c r="Z66" s="1470">
        <v>58907</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1866</v>
      </c>
      <c r="C4" s="51"/>
      <c r="D4" s="51"/>
      <c r="E4" s="51"/>
      <c r="F4" s="51"/>
      <c r="G4" s="51"/>
      <c r="H4" s="51"/>
      <c r="I4" s="51"/>
      <c r="J4" s="51"/>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7061</v>
      </c>
      <c r="N12" s="358">
        <v>1109</v>
      </c>
      <c r="O12" s="358">
        <v>18290</v>
      </c>
      <c r="P12" s="358">
        <v>6427</v>
      </c>
      <c r="Q12" s="358">
        <v>27075</v>
      </c>
      <c r="R12" s="358">
        <v>68606</v>
      </c>
      <c r="S12" s="358">
        <v>3757</v>
      </c>
      <c r="T12" s="358">
        <v>4749</v>
      </c>
      <c r="U12" s="358">
        <v>66950</v>
      </c>
      <c r="V12" s="358">
        <v>29801</v>
      </c>
      <c r="W12" s="358">
        <v>1408</v>
      </c>
      <c r="X12" s="358">
        <v>1230</v>
      </c>
      <c r="Y12" s="358">
        <v>337</v>
      </c>
      <c r="Z12" s="358">
        <v>0</v>
      </c>
      <c r="AA12" s="1482">
        <v>236800</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7061</v>
      </c>
      <c r="N15" s="1479">
        <v>1109</v>
      </c>
      <c r="O15" s="1479">
        <v>18290</v>
      </c>
      <c r="P15" s="1479">
        <v>6427</v>
      </c>
      <c r="Q15" s="1479"/>
      <c r="R15" s="1479">
        <v>68606</v>
      </c>
      <c r="S15" s="1479">
        <v>3757</v>
      </c>
      <c r="T15" s="1479">
        <v>4749</v>
      </c>
      <c r="U15" s="1479">
        <v>66950</v>
      </c>
      <c r="V15" s="1479">
        <v>29801</v>
      </c>
      <c r="W15" s="1479">
        <v>1408</v>
      </c>
      <c r="X15" s="1479">
        <v>1230</v>
      </c>
      <c r="Y15" s="1479">
        <v>337</v>
      </c>
      <c r="Z15" s="1479">
        <v>0</v>
      </c>
      <c r="AA15" s="1482">
        <v>236800</v>
      </c>
    </row>
    <row r="16" spans="2:38" ht="12" customHeight="1">
      <c r="B16" s="1303"/>
      <c r="C16" s="355"/>
      <c r="D16" s="355"/>
      <c r="E16" s="355"/>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5"/>
      <c r="K17" s="325"/>
      <c r="L17" s="323" t="s">
        <v>187</v>
      </c>
      <c r="M17" s="1479">
        <v>7061</v>
      </c>
      <c r="N17" s="1479">
        <v>1109</v>
      </c>
      <c r="O17" s="1479">
        <v>18290</v>
      </c>
      <c r="P17" s="1479">
        <v>6427</v>
      </c>
      <c r="Q17" s="1479">
        <v>27075</v>
      </c>
      <c r="R17" s="1479">
        <v>68606</v>
      </c>
      <c r="S17" s="1479">
        <v>3757</v>
      </c>
      <c r="T17" s="1479">
        <v>4749</v>
      </c>
      <c r="U17" s="1479">
        <v>66950</v>
      </c>
      <c r="V17" s="1479">
        <v>29801</v>
      </c>
      <c r="W17" s="1479">
        <v>1408</v>
      </c>
      <c r="X17" s="1479">
        <v>1230</v>
      </c>
      <c r="Y17" s="1479">
        <v>337</v>
      </c>
      <c r="Z17" s="1479">
        <v>0</v>
      </c>
      <c r="AA17" s="1482">
        <v>236800</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7554</v>
      </c>
      <c r="N20" s="1485">
        <v>3971</v>
      </c>
      <c r="O20" s="1485">
        <v>31003</v>
      </c>
      <c r="P20" s="1485">
        <v>11985</v>
      </c>
      <c r="Q20" s="1485">
        <v>20864</v>
      </c>
      <c r="R20" s="1485">
        <v>85214</v>
      </c>
      <c r="S20" s="1485">
        <v>0</v>
      </c>
      <c r="T20" s="1485">
        <v>0</v>
      </c>
      <c r="U20" s="1485">
        <v>111219</v>
      </c>
      <c r="V20" s="1485">
        <v>0</v>
      </c>
      <c r="W20" s="1485">
        <v>2009</v>
      </c>
      <c r="X20" s="1485">
        <v>1327</v>
      </c>
      <c r="Y20" s="1485">
        <v>430</v>
      </c>
      <c r="Z20" s="1485">
        <v>0</v>
      </c>
      <c r="AA20" s="1486">
        <v>275576</v>
      </c>
    </row>
    <row r="21" spans="2:27" ht="12" customHeight="1">
      <c r="B21" s="1457"/>
      <c r="C21" s="33"/>
      <c r="D21" s="33"/>
      <c r="E21" s="33"/>
      <c r="F21" s="33"/>
      <c r="G21" s="33"/>
      <c r="H21" s="334" t="s">
        <v>239</v>
      </c>
      <c r="I21" s="325"/>
      <c r="J21" s="325"/>
      <c r="K21" s="325"/>
      <c r="L21" s="323" t="s">
        <v>361</v>
      </c>
      <c r="M21" s="1479">
        <v>738</v>
      </c>
      <c r="N21" s="1479">
        <v>409</v>
      </c>
      <c r="O21" s="1479">
        <v>4386</v>
      </c>
      <c r="P21" s="1479">
        <v>1901</v>
      </c>
      <c r="Q21" s="1479">
        <v>0</v>
      </c>
      <c r="R21" s="1479">
        <v>46510</v>
      </c>
      <c r="S21" s="1479">
        <v>0</v>
      </c>
      <c r="T21" s="1479">
        <v>0</v>
      </c>
      <c r="U21" s="1479">
        <v>16378</v>
      </c>
      <c r="V21" s="1479">
        <v>0</v>
      </c>
      <c r="W21" s="1479">
        <v>196</v>
      </c>
      <c r="X21" s="1479">
        <v>129</v>
      </c>
      <c r="Y21" s="1479">
        <v>47</v>
      </c>
      <c r="Z21" s="1479">
        <v>0</v>
      </c>
      <c r="AA21" s="1482">
        <v>70694</v>
      </c>
    </row>
    <row r="22" spans="2:27" ht="12" customHeight="1">
      <c r="B22" s="1457"/>
      <c r="C22" s="33"/>
      <c r="D22" s="33"/>
      <c r="E22" s="33"/>
      <c r="F22" s="33"/>
      <c r="G22" s="33"/>
      <c r="H22" s="334" t="s">
        <v>326</v>
      </c>
      <c r="I22" s="325"/>
      <c r="J22" s="325"/>
      <c r="K22" s="325"/>
      <c r="L22" s="323" t="s">
        <v>746</v>
      </c>
      <c r="M22" s="1485">
        <v>3883</v>
      </c>
      <c r="N22" s="1485">
        <v>3439</v>
      </c>
      <c r="O22" s="1485">
        <v>15798</v>
      </c>
      <c r="P22" s="1485">
        <v>7225</v>
      </c>
      <c r="Q22" s="1485">
        <v>17759</v>
      </c>
      <c r="R22" s="1485">
        <v>46744</v>
      </c>
      <c r="S22" s="1485">
        <v>0</v>
      </c>
      <c r="T22" s="1485">
        <v>0</v>
      </c>
      <c r="U22" s="1485">
        <v>51680</v>
      </c>
      <c r="V22" s="1485">
        <v>0</v>
      </c>
      <c r="W22" s="1485">
        <v>1927</v>
      </c>
      <c r="X22" s="1485">
        <v>1819</v>
      </c>
      <c r="Y22" s="1485">
        <v>485</v>
      </c>
      <c r="Z22" s="1485">
        <v>0</v>
      </c>
      <c r="AA22" s="1486">
        <v>150759</v>
      </c>
    </row>
    <row r="23" spans="2:27" ht="12" customHeight="1">
      <c r="B23" s="1459"/>
      <c r="C23" s="53" t="s">
        <v>1706</v>
      </c>
      <c r="D23" s="53"/>
      <c r="E23" s="53"/>
      <c r="F23" s="53"/>
      <c r="G23" s="53"/>
      <c r="H23" s="53"/>
      <c r="I23" s="53"/>
      <c r="J23" s="53"/>
      <c r="K23" s="53"/>
      <c r="L23" s="323" t="s">
        <v>362</v>
      </c>
      <c r="M23" s="1479">
        <v>12175</v>
      </c>
      <c r="N23" s="1479">
        <v>7819</v>
      </c>
      <c r="O23" s="1479">
        <v>51187</v>
      </c>
      <c r="P23" s="1479">
        <v>21111</v>
      </c>
      <c r="Q23" s="1479">
        <v>38623</v>
      </c>
      <c r="R23" s="1479">
        <v>178468</v>
      </c>
      <c r="S23" s="1479">
        <v>0</v>
      </c>
      <c r="T23" s="1479">
        <v>0</v>
      </c>
      <c r="U23" s="1479">
        <v>179277</v>
      </c>
      <c r="V23" s="1479">
        <v>0</v>
      </c>
      <c r="W23" s="1479">
        <v>4132</v>
      </c>
      <c r="X23" s="1479">
        <v>3275</v>
      </c>
      <c r="Y23" s="1479">
        <v>962</v>
      </c>
      <c r="Z23" s="1479">
        <v>0</v>
      </c>
      <c r="AA23" s="1482">
        <v>497029</v>
      </c>
    </row>
    <row r="24" spans="2:27" ht="12" customHeight="1">
      <c r="B24" s="1459"/>
      <c r="C24" s="53" t="s">
        <v>1707</v>
      </c>
      <c r="D24" s="53"/>
      <c r="E24" s="53"/>
      <c r="F24" s="53"/>
      <c r="G24" s="53"/>
      <c r="H24" s="53"/>
      <c r="I24" s="53"/>
      <c r="J24" s="37" t="s">
        <v>325</v>
      </c>
      <c r="K24" s="37"/>
      <c r="L24" s="323" t="s">
        <v>503</v>
      </c>
      <c r="M24" s="1485">
        <v>147</v>
      </c>
      <c r="N24" s="1485">
        <v>70</v>
      </c>
      <c r="O24" s="1485">
        <v>546</v>
      </c>
      <c r="P24" s="1485">
        <v>352</v>
      </c>
      <c r="Q24" s="1485">
        <v>117</v>
      </c>
      <c r="R24" s="1485">
        <v>719</v>
      </c>
      <c r="S24" s="1485">
        <v>0</v>
      </c>
      <c r="T24" s="1485">
        <v>0</v>
      </c>
      <c r="U24" s="1485">
        <v>345</v>
      </c>
      <c r="V24" s="1485">
        <v>0</v>
      </c>
      <c r="W24" s="1485">
        <v>11</v>
      </c>
      <c r="X24" s="1485">
        <v>8</v>
      </c>
      <c r="Y24" s="1485">
        <v>1</v>
      </c>
      <c r="Z24" s="1485">
        <v>0</v>
      </c>
      <c r="AA24" s="1486">
        <v>2316</v>
      </c>
    </row>
    <row r="25" spans="2:27" ht="12" customHeight="1">
      <c r="B25" s="1459"/>
      <c r="C25" s="325"/>
      <c r="D25" s="325"/>
      <c r="E25" s="325"/>
      <c r="F25" s="325"/>
      <c r="G25" s="325"/>
      <c r="H25" s="325"/>
      <c r="I25" s="325"/>
      <c r="J25" s="37" t="s">
        <v>239</v>
      </c>
      <c r="K25" s="37"/>
      <c r="L25" s="323" t="s">
        <v>356</v>
      </c>
      <c r="M25" s="1479">
        <v>71</v>
      </c>
      <c r="N25" s="1479">
        <v>32</v>
      </c>
      <c r="O25" s="1479">
        <v>407</v>
      </c>
      <c r="P25" s="1479">
        <v>259</v>
      </c>
      <c r="Q25" s="1479">
        <v>0</v>
      </c>
      <c r="R25" s="1479">
        <v>2796</v>
      </c>
      <c r="S25" s="1479">
        <v>0</v>
      </c>
      <c r="T25" s="1479">
        <v>0</v>
      </c>
      <c r="U25" s="1479">
        <v>155</v>
      </c>
      <c r="V25" s="1479">
        <v>0</v>
      </c>
      <c r="W25" s="1479">
        <v>5</v>
      </c>
      <c r="X25" s="1479">
        <v>4</v>
      </c>
      <c r="Y25" s="1479">
        <v>1</v>
      </c>
      <c r="Z25" s="1479">
        <v>0</v>
      </c>
      <c r="AA25" s="1482">
        <v>3730</v>
      </c>
    </row>
    <row r="26" spans="2:27" ht="12" customHeight="1">
      <c r="B26" s="1457"/>
      <c r="C26" s="325"/>
      <c r="D26" s="325"/>
      <c r="E26" s="325"/>
      <c r="F26" s="325"/>
      <c r="G26" s="325"/>
      <c r="H26" s="325"/>
      <c r="I26" s="325"/>
      <c r="J26" s="37" t="s">
        <v>326</v>
      </c>
      <c r="K26" s="37"/>
      <c r="L26" s="323" t="s">
        <v>504</v>
      </c>
      <c r="M26" s="1485">
        <v>117</v>
      </c>
      <c r="N26" s="1485">
        <v>54</v>
      </c>
      <c r="O26" s="1485">
        <v>521</v>
      </c>
      <c r="P26" s="1485">
        <v>258</v>
      </c>
      <c r="Q26" s="1485">
        <v>199</v>
      </c>
      <c r="R26" s="1485">
        <v>221</v>
      </c>
      <c r="S26" s="1485">
        <v>0</v>
      </c>
      <c r="T26" s="1485">
        <v>0</v>
      </c>
      <c r="U26" s="1485">
        <v>656</v>
      </c>
      <c r="V26" s="1485">
        <v>0</v>
      </c>
      <c r="W26" s="1485">
        <v>17</v>
      </c>
      <c r="X26" s="1485">
        <v>18</v>
      </c>
      <c r="Y26" s="1485">
        <v>2</v>
      </c>
      <c r="Z26" s="1485">
        <v>0</v>
      </c>
      <c r="AA26" s="1486">
        <v>2063</v>
      </c>
    </row>
    <row r="27" spans="2:27" ht="12" customHeight="1">
      <c r="B27" s="1457"/>
      <c r="C27" s="53" t="s">
        <v>1708</v>
      </c>
      <c r="D27" s="53"/>
      <c r="E27" s="53"/>
      <c r="F27" s="53"/>
      <c r="G27" s="53"/>
      <c r="H27" s="53"/>
      <c r="I27" s="53"/>
      <c r="J27" s="53"/>
      <c r="K27" s="53"/>
      <c r="L27" s="323" t="s">
        <v>502</v>
      </c>
      <c r="M27" s="1479">
        <v>335</v>
      </c>
      <c r="N27" s="1479">
        <v>156</v>
      </c>
      <c r="O27" s="1479">
        <v>1474</v>
      </c>
      <c r="P27" s="1479">
        <v>869</v>
      </c>
      <c r="Q27" s="1479">
        <v>316</v>
      </c>
      <c r="R27" s="1479">
        <v>3736</v>
      </c>
      <c r="S27" s="1479">
        <v>0</v>
      </c>
      <c r="T27" s="1479">
        <v>0</v>
      </c>
      <c r="U27" s="1479">
        <v>1156</v>
      </c>
      <c r="V27" s="1479">
        <v>0</v>
      </c>
      <c r="W27" s="1479">
        <v>33</v>
      </c>
      <c r="X27" s="1479">
        <v>30</v>
      </c>
      <c r="Y27" s="1479">
        <v>4</v>
      </c>
      <c r="Z27" s="1479">
        <v>0</v>
      </c>
      <c r="AA27" s="1482">
        <v>8109</v>
      </c>
    </row>
    <row r="28" spans="2:27" ht="12" customHeight="1">
      <c r="B28" s="1457"/>
      <c r="C28" s="33" t="s">
        <v>1709</v>
      </c>
      <c r="D28" s="33"/>
      <c r="E28" s="33"/>
      <c r="F28" s="33"/>
      <c r="G28" s="33"/>
      <c r="H28" s="33"/>
      <c r="I28" s="33"/>
      <c r="J28" s="37" t="s">
        <v>325</v>
      </c>
      <c r="K28" s="37"/>
      <c r="L28" s="323" t="s">
        <v>359</v>
      </c>
      <c r="M28" s="1485">
        <v>522</v>
      </c>
      <c r="N28" s="1485">
        <v>181</v>
      </c>
      <c r="O28" s="1485">
        <v>1131</v>
      </c>
      <c r="P28" s="1485">
        <v>360</v>
      </c>
      <c r="Q28" s="1485"/>
      <c r="R28" s="1485">
        <v>456</v>
      </c>
      <c r="S28" s="1485">
        <v>0</v>
      </c>
      <c r="T28" s="1485">
        <v>0</v>
      </c>
      <c r="U28" s="1485">
        <v>360</v>
      </c>
      <c r="V28" s="1485"/>
      <c r="W28" s="1485">
        <v>8</v>
      </c>
      <c r="X28" s="1485">
        <v>25</v>
      </c>
      <c r="Y28" s="1485">
        <v>5</v>
      </c>
      <c r="Z28" s="1485">
        <v>0</v>
      </c>
      <c r="AA28" s="1486">
        <v>3048</v>
      </c>
    </row>
    <row r="29" spans="2:27" ht="12" customHeight="1">
      <c r="B29" s="1457"/>
      <c r="C29" s="325"/>
      <c r="D29" s="325"/>
      <c r="E29" s="325"/>
      <c r="F29" s="325"/>
      <c r="G29" s="325"/>
      <c r="H29" s="325"/>
      <c r="I29" s="325"/>
      <c r="J29" s="37" t="s">
        <v>239</v>
      </c>
      <c r="K29" s="37"/>
      <c r="L29" s="323" t="s">
        <v>827</v>
      </c>
      <c r="M29" s="1479">
        <v>60</v>
      </c>
      <c r="N29" s="1479">
        <v>25</v>
      </c>
      <c r="O29" s="1479">
        <v>197</v>
      </c>
      <c r="P29" s="1479">
        <v>70</v>
      </c>
      <c r="Q29" s="1479"/>
      <c r="R29" s="1479">
        <v>223</v>
      </c>
      <c r="S29" s="1479">
        <v>0</v>
      </c>
      <c r="T29" s="1479">
        <v>0</v>
      </c>
      <c r="U29" s="1479">
        <v>13</v>
      </c>
      <c r="V29" s="1479"/>
      <c r="W29" s="1479">
        <v>0</v>
      </c>
      <c r="X29" s="1479">
        <v>1</v>
      </c>
      <c r="Y29" s="1479">
        <v>0</v>
      </c>
      <c r="Z29" s="1479">
        <v>0</v>
      </c>
      <c r="AA29" s="1482">
        <v>589</v>
      </c>
    </row>
    <row r="30" spans="2:27" ht="12" customHeight="1">
      <c r="B30" s="1457"/>
      <c r="C30" s="325"/>
      <c r="D30" s="325"/>
      <c r="E30" s="325"/>
      <c r="F30" s="325"/>
      <c r="G30" s="325"/>
      <c r="H30" s="325"/>
      <c r="I30" s="325"/>
      <c r="J30" s="37" t="s">
        <v>326</v>
      </c>
      <c r="K30" s="37"/>
      <c r="L30" s="323" t="s">
        <v>328</v>
      </c>
      <c r="M30" s="1485">
        <v>177</v>
      </c>
      <c r="N30" s="1485">
        <v>75</v>
      </c>
      <c r="O30" s="1485">
        <v>434</v>
      </c>
      <c r="P30" s="1485">
        <v>162</v>
      </c>
      <c r="Q30" s="1485"/>
      <c r="R30" s="1485">
        <v>185</v>
      </c>
      <c r="S30" s="1485">
        <v>0</v>
      </c>
      <c r="T30" s="1485">
        <v>0</v>
      </c>
      <c r="U30" s="1485">
        <v>126</v>
      </c>
      <c r="V30" s="1485"/>
      <c r="W30" s="1485">
        <v>6</v>
      </c>
      <c r="X30" s="1485">
        <v>29</v>
      </c>
      <c r="Y30" s="1485">
        <v>4</v>
      </c>
      <c r="Z30" s="1485">
        <v>0</v>
      </c>
      <c r="AA30" s="1486">
        <v>1198</v>
      </c>
    </row>
    <row r="31" spans="2:27" ht="12" customHeight="1">
      <c r="B31" s="1457"/>
      <c r="C31" s="33" t="s">
        <v>1641</v>
      </c>
      <c r="D31" s="33"/>
      <c r="E31" s="33"/>
      <c r="F31" s="33"/>
      <c r="G31" s="33"/>
      <c r="H31" s="33"/>
      <c r="I31" s="33"/>
      <c r="J31" s="33"/>
      <c r="K31" s="33"/>
      <c r="L31" s="323" t="s">
        <v>829</v>
      </c>
      <c r="M31" s="1479">
        <v>759</v>
      </c>
      <c r="N31" s="1479">
        <v>281</v>
      </c>
      <c r="O31" s="1479">
        <v>1762</v>
      </c>
      <c r="P31" s="1479">
        <v>592</v>
      </c>
      <c r="Q31" s="1479"/>
      <c r="R31" s="1479">
        <v>864</v>
      </c>
      <c r="S31" s="1479">
        <v>0</v>
      </c>
      <c r="T31" s="1479">
        <v>0</v>
      </c>
      <c r="U31" s="1479">
        <v>499</v>
      </c>
      <c r="V31" s="1479"/>
      <c r="W31" s="1479">
        <v>14</v>
      </c>
      <c r="X31" s="1479">
        <v>55</v>
      </c>
      <c r="Y31" s="1479">
        <v>9</v>
      </c>
      <c r="Z31" s="1479">
        <v>0</v>
      </c>
      <c r="AA31" s="1482">
        <v>4835</v>
      </c>
    </row>
    <row r="32" spans="2:27" ht="12" customHeight="1">
      <c r="B32" s="1457"/>
      <c r="C32" s="3311" t="s">
        <v>1710</v>
      </c>
      <c r="D32" s="3311"/>
      <c r="E32" s="3311"/>
      <c r="F32" s="3311"/>
      <c r="G32" s="3311"/>
      <c r="H32" s="3311"/>
      <c r="I32" s="3311"/>
      <c r="J32" s="37" t="s">
        <v>325</v>
      </c>
      <c r="K32" s="37"/>
      <c r="L32" s="323" t="s">
        <v>195</v>
      </c>
      <c r="M32" s="1485">
        <v>8223</v>
      </c>
      <c r="N32" s="1485">
        <v>4222</v>
      </c>
      <c r="O32" s="1485">
        <v>32680</v>
      </c>
      <c r="P32" s="1485">
        <v>12697</v>
      </c>
      <c r="Q32" s="1485">
        <v>20981</v>
      </c>
      <c r="R32" s="1485">
        <v>86389</v>
      </c>
      <c r="S32" s="1485">
        <v>0</v>
      </c>
      <c r="T32" s="1485">
        <v>0</v>
      </c>
      <c r="U32" s="1485">
        <v>111924</v>
      </c>
      <c r="V32" s="1485">
        <v>0</v>
      </c>
      <c r="W32" s="1485">
        <v>2028</v>
      </c>
      <c r="X32" s="1485">
        <v>1360</v>
      </c>
      <c r="Y32" s="1485">
        <v>436</v>
      </c>
      <c r="Z32" s="1485">
        <v>0</v>
      </c>
      <c r="AA32" s="1486">
        <v>280940</v>
      </c>
    </row>
    <row r="33" spans="2:27" ht="12" customHeight="1">
      <c r="B33" s="1306"/>
      <c r="C33" s="325"/>
      <c r="D33" s="325"/>
      <c r="E33" s="325"/>
      <c r="F33" s="320"/>
      <c r="G33" s="325"/>
      <c r="H33" s="325"/>
      <c r="J33" s="37" t="s">
        <v>239</v>
      </c>
      <c r="K33" s="37"/>
      <c r="L33" s="323" t="s">
        <v>196</v>
      </c>
      <c r="M33" s="1479">
        <v>869</v>
      </c>
      <c r="N33" s="1479">
        <v>466</v>
      </c>
      <c r="O33" s="1479">
        <v>4990</v>
      </c>
      <c r="P33" s="1479">
        <v>2230</v>
      </c>
      <c r="Q33" s="1479">
        <v>0</v>
      </c>
      <c r="R33" s="1479">
        <v>49529</v>
      </c>
      <c r="S33" s="1479">
        <v>0</v>
      </c>
      <c r="T33" s="1479">
        <v>0</v>
      </c>
      <c r="U33" s="1479">
        <v>16546</v>
      </c>
      <c r="V33" s="1479">
        <v>0</v>
      </c>
      <c r="W33" s="1479">
        <v>201</v>
      </c>
      <c r="X33" s="1479">
        <v>134</v>
      </c>
      <c r="Y33" s="1479">
        <v>48</v>
      </c>
      <c r="Z33" s="1479">
        <v>0</v>
      </c>
      <c r="AA33" s="1482">
        <v>75013</v>
      </c>
    </row>
    <row r="34" spans="2:27" ht="12" customHeight="1">
      <c r="B34" s="1306"/>
      <c r="C34" s="325"/>
      <c r="D34" s="325"/>
      <c r="E34" s="325"/>
      <c r="F34" s="320"/>
      <c r="G34" s="325"/>
      <c r="H34" s="325"/>
      <c r="J34" s="37" t="s">
        <v>326</v>
      </c>
      <c r="K34" s="37"/>
      <c r="L34" s="323" t="s">
        <v>197</v>
      </c>
      <c r="M34" s="1487">
        <v>4177</v>
      </c>
      <c r="N34" s="1487">
        <v>3568</v>
      </c>
      <c r="O34" s="1487">
        <v>16753</v>
      </c>
      <c r="P34" s="1487">
        <v>7645</v>
      </c>
      <c r="Q34" s="1487">
        <v>17958</v>
      </c>
      <c r="R34" s="1487">
        <v>47150</v>
      </c>
      <c r="S34" s="1487">
        <v>0</v>
      </c>
      <c r="T34" s="1487">
        <v>0</v>
      </c>
      <c r="U34" s="1487">
        <v>52462</v>
      </c>
      <c r="V34" s="1487">
        <v>0</v>
      </c>
      <c r="W34" s="1487">
        <v>1950</v>
      </c>
      <c r="X34" s="1487">
        <v>1866</v>
      </c>
      <c r="Y34" s="1487">
        <v>491</v>
      </c>
      <c r="Z34" s="1487">
        <v>0</v>
      </c>
      <c r="AA34" s="1488">
        <v>154020</v>
      </c>
    </row>
    <row r="35" spans="2:27" ht="12" customHeight="1">
      <c r="B35" s="3663" t="s">
        <v>1717</v>
      </c>
      <c r="C35" s="3260"/>
      <c r="D35" s="3260"/>
      <c r="E35" s="3260"/>
      <c r="F35" s="3260"/>
      <c r="G35" s="3260"/>
      <c r="H35" s="3260"/>
      <c r="I35" s="3260"/>
      <c r="J35" s="3260"/>
      <c r="K35" s="3260"/>
      <c r="L35" s="323" t="s">
        <v>363</v>
      </c>
      <c r="M35" s="1479">
        <v>13269</v>
      </c>
      <c r="N35" s="1479">
        <v>8256</v>
      </c>
      <c r="O35" s="1479">
        <v>54423</v>
      </c>
      <c r="P35" s="1479">
        <v>22572</v>
      </c>
      <c r="Q35" s="1479">
        <v>38939</v>
      </c>
      <c r="R35" s="1479">
        <v>183068</v>
      </c>
      <c r="S35" s="1479">
        <v>0</v>
      </c>
      <c r="T35" s="1479">
        <v>0</v>
      </c>
      <c r="U35" s="1479">
        <v>180932</v>
      </c>
      <c r="V35" s="1479">
        <v>0</v>
      </c>
      <c r="W35" s="1479">
        <v>4179</v>
      </c>
      <c r="X35" s="1479">
        <v>3360</v>
      </c>
      <c r="Y35" s="1479">
        <v>975</v>
      </c>
      <c r="Z35" s="1479">
        <v>0</v>
      </c>
      <c r="AA35" s="1482">
        <v>509973</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205</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20330</v>
      </c>
      <c r="N63" s="1479">
        <v>9365</v>
      </c>
      <c r="O63" s="1479">
        <v>72713</v>
      </c>
      <c r="P63" s="1479">
        <v>28999</v>
      </c>
      <c r="Q63" s="1479">
        <v>66014</v>
      </c>
      <c r="R63" s="1479">
        <v>251674</v>
      </c>
      <c r="S63" s="1479">
        <v>3757</v>
      </c>
      <c r="T63" s="1479">
        <v>4749</v>
      </c>
      <c r="U63" s="1479">
        <v>247882</v>
      </c>
      <c r="V63" s="1479">
        <v>29801</v>
      </c>
      <c r="W63" s="1479">
        <v>5587</v>
      </c>
      <c r="X63" s="1479">
        <v>4590</v>
      </c>
      <c r="Y63" s="1479">
        <v>1312</v>
      </c>
      <c r="Z63" s="1479">
        <v>0</v>
      </c>
      <c r="AA63" s="1482">
        <v>746773</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5240</v>
      </c>
      <c r="N65" s="1483">
        <v>2371</v>
      </c>
      <c r="O65" s="1483">
        <v>19008</v>
      </c>
      <c r="P65" s="1483">
        <v>10227</v>
      </c>
      <c r="Q65" s="1483">
        <v>18057</v>
      </c>
      <c r="R65" s="1483">
        <v>68121</v>
      </c>
      <c r="S65" s="1483">
        <v>1012</v>
      </c>
      <c r="T65" s="1483">
        <v>1269</v>
      </c>
      <c r="U65" s="1483">
        <v>72610</v>
      </c>
      <c r="V65" s="1483">
        <v>7996</v>
      </c>
      <c r="W65" s="1483">
        <v>1428</v>
      </c>
      <c r="X65" s="1483">
        <v>336</v>
      </c>
      <c r="Y65" s="1483"/>
      <c r="Z65" s="1483">
        <v>0</v>
      </c>
      <c r="AA65" s="1484">
        <v>208851</v>
      </c>
    </row>
    <row r="66" spans="2:27" ht="12" customHeight="1">
      <c r="B66" s="3677" t="s">
        <v>1722</v>
      </c>
      <c r="C66" s="3678"/>
      <c r="D66" s="3678"/>
      <c r="E66" s="3678"/>
      <c r="F66" s="3678"/>
      <c r="G66" s="3678"/>
      <c r="H66" s="3678"/>
      <c r="I66" s="3678"/>
      <c r="J66" s="3678"/>
      <c r="K66" s="3678"/>
      <c r="L66" s="1491" t="s">
        <v>190</v>
      </c>
      <c r="M66" s="1492">
        <v>15090</v>
      </c>
      <c r="N66" s="1492">
        <v>6994</v>
      </c>
      <c r="O66" s="1492">
        <v>53705</v>
      </c>
      <c r="P66" s="1492">
        <v>18772</v>
      </c>
      <c r="Q66" s="1492">
        <v>47957</v>
      </c>
      <c r="R66" s="1492">
        <v>183553</v>
      </c>
      <c r="S66" s="1492">
        <v>2745</v>
      </c>
      <c r="T66" s="1492">
        <v>3480</v>
      </c>
      <c r="U66" s="1492">
        <v>175272</v>
      </c>
      <c r="V66" s="1492">
        <v>21805</v>
      </c>
      <c r="W66" s="1492">
        <v>4159</v>
      </c>
      <c r="X66" s="1492">
        <v>3414</v>
      </c>
      <c r="Y66" s="1492">
        <v>976</v>
      </c>
      <c r="Z66" s="1492">
        <v>0</v>
      </c>
      <c r="AA66" s="1493">
        <v>537922</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1867</v>
      </c>
      <c r="C4" s="51"/>
      <c r="D4" s="51"/>
      <c r="E4" s="51"/>
      <c r="F4" s="51"/>
      <c r="G4" s="51"/>
      <c r="H4" s="51"/>
      <c r="I4" s="51"/>
      <c r="J4" s="51"/>
      <c r="K4" s="290"/>
      <c r="L4" s="290"/>
      <c r="M4" s="3730" t="s">
        <v>1836</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1725</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7618</v>
      </c>
      <c r="N12" s="358">
        <v>5344</v>
      </c>
      <c r="O12" s="358">
        <v>34264</v>
      </c>
      <c r="P12" s="358">
        <v>9996</v>
      </c>
      <c r="Q12" s="358">
        <v>23035</v>
      </c>
      <c r="R12" s="358">
        <v>47411</v>
      </c>
      <c r="S12" s="358">
        <v>1883</v>
      </c>
      <c r="T12" s="358">
        <v>3662</v>
      </c>
      <c r="U12" s="358">
        <v>32957</v>
      </c>
      <c r="V12" s="358">
        <v>16722</v>
      </c>
      <c r="W12" s="358">
        <v>1277</v>
      </c>
      <c r="X12" s="358">
        <v>167</v>
      </c>
      <c r="Y12" s="358">
        <v>77</v>
      </c>
      <c r="Z12" s="358">
        <v>0</v>
      </c>
      <c r="AA12" s="1482">
        <v>184413</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7618</v>
      </c>
      <c r="N15" s="1479">
        <v>5344</v>
      </c>
      <c r="O15" s="1479">
        <v>34264</v>
      </c>
      <c r="P15" s="1479">
        <v>9996</v>
      </c>
      <c r="Q15" s="1479"/>
      <c r="R15" s="1479">
        <v>47411</v>
      </c>
      <c r="S15" s="1479">
        <v>1883</v>
      </c>
      <c r="T15" s="1479">
        <v>3662</v>
      </c>
      <c r="U15" s="1479">
        <v>32957</v>
      </c>
      <c r="V15" s="1479">
        <v>16722</v>
      </c>
      <c r="W15" s="1479">
        <v>1277</v>
      </c>
      <c r="X15" s="1479">
        <v>167</v>
      </c>
      <c r="Y15" s="1479">
        <v>77</v>
      </c>
      <c r="Z15" s="1479">
        <v>0</v>
      </c>
      <c r="AA15" s="1482">
        <v>184413</v>
      </c>
    </row>
    <row r="16" spans="2:38" ht="12" customHeight="1">
      <c r="B16" s="1303"/>
      <c r="C16" s="240"/>
      <c r="D16" s="240"/>
      <c r="E16" s="240"/>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5"/>
      <c r="L17" s="323" t="s">
        <v>187</v>
      </c>
      <c r="M17" s="1479">
        <v>7618</v>
      </c>
      <c r="N17" s="1479">
        <v>5344</v>
      </c>
      <c r="O17" s="1479">
        <v>34264</v>
      </c>
      <c r="P17" s="1479">
        <v>9996</v>
      </c>
      <c r="Q17" s="1479">
        <v>23035</v>
      </c>
      <c r="R17" s="1479">
        <v>47411</v>
      </c>
      <c r="S17" s="1479">
        <v>1883</v>
      </c>
      <c r="T17" s="1479">
        <v>3662</v>
      </c>
      <c r="U17" s="1479">
        <v>32957</v>
      </c>
      <c r="V17" s="1479">
        <v>16722</v>
      </c>
      <c r="W17" s="1479">
        <v>1277</v>
      </c>
      <c r="X17" s="1479">
        <v>167</v>
      </c>
      <c r="Y17" s="1479">
        <v>77</v>
      </c>
      <c r="Z17" s="1479">
        <v>0</v>
      </c>
      <c r="AA17" s="1482">
        <v>184413</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2902</v>
      </c>
      <c r="N20" s="1485">
        <v>3775</v>
      </c>
      <c r="O20" s="1485">
        <v>25632</v>
      </c>
      <c r="P20" s="1485">
        <v>7415</v>
      </c>
      <c r="Q20" s="1485">
        <v>12631</v>
      </c>
      <c r="R20" s="1485">
        <v>38678</v>
      </c>
      <c r="S20" s="1485">
        <v>0</v>
      </c>
      <c r="T20" s="1485">
        <v>0</v>
      </c>
      <c r="U20" s="1485">
        <v>79392</v>
      </c>
      <c r="V20" s="1485">
        <v>0</v>
      </c>
      <c r="W20" s="1485">
        <v>1735</v>
      </c>
      <c r="X20" s="1485">
        <v>1039</v>
      </c>
      <c r="Y20" s="1485">
        <v>186</v>
      </c>
      <c r="Z20" s="1485">
        <v>0</v>
      </c>
      <c r="AA20" s="1486">
        <v>173385</v>
      </c>
    </row>
    <row r="21" spans="2:27" ht="12" customHeight="1">
      <c r="B21" s="1457"/>
      <c r="C21" s="38"/>
      <c r="D21" s="38"/>
      <c r="E21" s="38"/>
      <c r="F21" s="38"/>
      <c r="G21" s="38"/>
      <c r="H21" s="38"/>
      <c r="I21" s="38"/>
      <c r="J21" s="38"/>
      <c r="K21" s="334" t="s">
        <v>1868</v>
      </c>
      <c r="L21" s="323" t="s">
        <v>361</v>
      </c>
      <c r="M21" s="1479">
        <v>759</v>
      </c>
      <c r="N21" s="1479">
        <v>346</v>
      </c>
      <c r="O21" s="1479">
        <v>3434</v>
      </c>
      <c r="P21" s="1479">
        <v>936</v>
      </c>
      <c r="Q21" s="1479">
        <v>-6</v>
      </c>
      <c r="R21" s="1479">
        <v>31456</v>
      </c>
      <c r="S21" s="1479">
        <v>0</v>
      </c>
      <c r="T21" s="1479">
        <v>0</v>
      </c>
      <c r="U21" s="1479">
        <v>20990</v>
      </c>
      <c r="V21" s="1479">
        <v>0</v>
      </c>
      <c r="W21" s="1479">
        <v>4</v>
      </c>
      <c r="X21" s="1479">
        <v>-19</v>
      </c>
      <c r="Y21" s="1479">
        <v>-29</v>
      </c>
      <c r="Z21" s="1479">
        <v>0</v>
      </c>
      <c r="AA21" s="1482">
        <v>57871</v>
      </c>
    </row>
    <row r="22" spans="2:27" ht="12" customHeight="1">
      <c r="B22" s="1457"/>
      <c r="C22" s="3262"/>
      <c r="D22" s="3262"/>
      <c r="E22" s="3262"/>
      <c r="F22" s="3262"/>
      <c r="G22" s="3262"/>
      <c r="H22" s="3262"/>
      <c r="I22" s="3262"/>
      <c r="J22" s="3262"/>
      <c r="K22" s="334" t="s">
        <v>326</v>
      </c>
      <c r="L22" s="323" t="s">
        <v>746</v>
      </c>
      <c r="M22" s="1485">
        <v>3643</v>
      </c>
      <c r="N22" s="1485">
        <v>2398</v>
      </c>
      <c r="O22" s="1485">
        <v>16517</v>
      </c>
      <c r="P22" s="1485">
        <v>7712</v>
      </c>
      <c r="Q22" s="1485">
        <v>26381</v>
      </c>
      <c r="R22" s="1485">
        <v>58511</v>
      </c>
      <c r="S22" s="1485">
        <v>0</v>
      </c>
      <c r="T22" s="1485">
        <v>0</v>
      </c>
      <c r="U22" s="1485">
        <v>44788</v>
      </c>
      <c r="V22" s="1485">
        <v>0</v>
      </c>
      <c r="W22" s="1485">
        <v>1330</v>
      </c>
      <c r="X22" s="1485">
        <v>895</v>
      </c>
      <c r="Y22" s="1485">
        <v>210</v>
      </c>
      <c r="Z22" s="1485">
        <v>0</v>
      </c>
      <c r="AA22" s="1486">
        <v>162385</v>
      </c>
    </row>
    <row r="23" spans="2:27" ht="12" customHeight="1">
      <c r="B23" s="1459"/>
      <c r="C23" s="53" t="s">
        <v>1706</v>
      </c>
      <c r="D23" s="53"/>
      <c r="E23" s="53"/>
      <c r="F23" s="53"/>
      <c r="G23" s="53"/>
      <c r="H23" s="53"/>
      <c r="I23" s="53"/>
      <c r="J23" s="53"/>
      <c r="K23" s="325"/>
      <c r="L23" s="323" t="s">
        <v>362</v>
      </c>
      <c r="M23" s="1479">
        <v>7304</v>
      </c>
      <c r="N23" s="1479">
        <v>6519</v>
      </c>
      <c r="O23" s="1479">
        <v>45583</v>
      </c>
      <c r="P23" s="1479">
        <v>16063</v>
      </c>
      <c r="Q23" s="1479">
        <v>39006</v>
      </c>
      <c r="R23" s="1479">
        <v>128645</v>
      </c>
      <c r="S23" s="1479">
        <v>0</v>
      </c>
      <c r="T23" s="1479">
        <v>0</v>
      </c>
      <c r="U23" s="1479">
        <v>145170</v>
      </c>
      <c r="V23" s="1479">
        <v>0</v>
      </c>
      <c r="W23" s="1479">
        <v>3069</v>
      </c>
      <c r="X23" s="1479">
        <v>1915</v>
      </c>
      <c r="Y23" s="1479">
        <v>367</v>
      </c>
      <c r="Z23" s="1479">
        <v>0</v>
      </c>
      <c r="AA23" s="1482">
        <v>393641</v>
      </c>
    </row>
    <row r="24" spans="2:27" ht="12" customHeight="1">
      <c r="B24" s="1459"/>
      <c r="C24" s="53" t="s">
        <v>1707</v>
      </c>
      <c r="D24" s="53"/>
      <c r="E24" s="53"/>
      <c r="F24" s="53"/>
      <c r="G24" s="53"/>
      <c r="H24" s="53"/>
      <c r="I24" s="53"/>
      <c r="J24" s="53"/>
      <c r="K24" s="331" t="s">
        <v>325</v>
      </c>
      <c r="L24" s="323" t="s">
        <v>503</v>
      </c>
      <c r="M24" s="1485">
        <v>51</v>
      </c>
      <c r="N24" s="1485">
        <v>13</v>
      </c>
      <c r="O24" s="1485">
        <v>-446</v>
      </c>
      <c r="P24" s="1485">
        <v>-74</v>
      </c>
      <c r="Q24" s="1485">
        <v>35</v>
      </c>
      <c r="R24" s="1485">
        <v>-199</v>
      </c>
      <c r="S24" s="1485">
        <v>0</v>
      </c>
      <c r="T24" s="1485">
        <v>0</v>
      </c>
      <c r="U24" s="1485">
        <v>797</v>
      </c>
      <c r="V24" s="1485">
        <v>0</v>
      </c>
      <c r="W24" s="1485">
        <v>9</v>
      </c>
      <c r="X24" s="1485">
        <v>7</v>
      </c>
      <c r="Y24" s="1485">
        <v>1</v>
      </c>
      <c r="Z24" s="1485">
        <v>0</v>
      </c>
      <c r="AA24" s="1486">
        <v>194</v>
      </c>
    </row>
    <row r="25" spans="2:27" ht="12" customHeight="1">
      <c r="B25" s="1459"/>
      <c r="C25" s="325"/>
      <c r="D25" s="325"/>
      <c r="E25" s="325"/>
      <c r="F25" s="325"/>
      <c r="G25" s="325"/>
      <c r="H25" s="325"/>
      <c r="I25" s="325"/>
      <c r="J25" s="325"/>
      <c r="K25" s="334" t="s">
        <v>239</v>
      </c>
      <c r="L25" s="323" t="s">
        <v>356</v>
      </c>
      <c r="M25" s="1479">
        <v>115</v>
      </c>
      <c r="N25" s="1479">
        <v>5</v>
      </c>
      <c r="O25" s="1479">
        <v>192</v>
      </c>
      <c r="P25" s="1479">
        <v>65</v>
      </c>
      <c r="Q25" s="1479">
        <v>0</v>
      </c>
      <c r="R25" s="1479">
        <v>-731</v>
      </c>
      <c r="S25" s="1479">
        <v>0</v>
      </c>
      <c r="T25" s="1479">
        <v>0</v>
      </c>
      <c r="U25" s="1479">
        <v>63</v>
      </c>
      <c r="V25" s="1479">
        <v>0</v>
      </c>
      <c r="W25" s="1479">
        <v>1</v>
      </c>
      <c r="X25" s="1479">
        <v>2</v>
      </c>
      <c r="Y25" s="1479">
        <v>0</v>
      </c>
      <c r="Z25" s="1479">
        <v>0</v>
      </c>
      <c r="AA25" s="1482">
        <v>-288</v>
      </c>
    </row>
    <row r="26" spans="2:27" ht="12" customHeight="1">
      <c r="B26" s="1457"/>
      <c r="C26" s="325"/>
      <c r="D26" s="325"/>
      <c r="E26" s="325"/>
      <c r="F26" s="325"/>
      <c r="G26" s="325"/>
      <c r="H26" s="325"/>
      <c r="I26" s="325"/>
      <c r="J26" s="325"/>
      <c r="K26" s="334" t="s">
        <v>326</v>
      </c>
      <c r="L26" s="323" t="s">
        <v>504</v>
      </c>
      <c r="M26" s="1485">
        <v>40</v>
      </c>
      <c r="N26" s="1485">
        <v>-4</v>
      </c>
      <c r="O26" s="1485">
        <v>117</v>
      </c>
      <c r="P26" s="1485">
        <v>74</v>
      </c>
      <c r="Q26" s="1485">
        <v>71</v>
      </c>
      <c r="R26" s="1485">
        <v>182</v>
      </c>
      <c r="S26" s="1485">
        <v>0</v>
      </c>
      <c r="T26" s="1485">
        <v>0</v>
      </c>
      <c r="U26" s="1485">
        <v>-2</v>
      </c>
      <c r="V26" s="1485">
        <v>0</v>
      </c>
      <c r="W26" s="1485">
        <v>-5</v>
      </c>
      <c r="X26" s="1485">
        <v>-6</v>
      </c>
      <c r="Y26" s="1485">
        <v>-1</v>
      </c>
      <c r="Z26" s="1485">
        <v>0</v>
      </c>
      <c r="AA26" s="1486">
        <v>466</v>
      </c>
    </row>
    <row r="27" spans="2:27" ht="12" customHeight="1">
      <c r="B27" s="1457"/>
      <c r="C27" s="53" t="s">
        <v>1708</v>
      </c>
      <c r="D27" s="53"/>
      <c r="E27" s="53"/>
      <c r="F27" s="53"/>
      <c r="G27" s="53"/>
      <c r="H27" s="53"/>
      <c r="I27" s="53"/>
      <c r="J27" s="53"/>
      <c r="K27" s="53"/>
      <c r="L27" s="323" t="s">
        <v>502</v>
      </c>
      <c r="M27" s="1479">
        <v>206</v>
      </c>
      <c r="N27" s="1479">
        <v>14</v>
      </c>
      <c r="O27" s="1479">
        <v>-137</v>
      </c>
      <c r="P27" s="1479">
        <v>65</v>
      </c>
      <c r="Q27" s="1479">
        <v>106</v>
      </c>
      <c r="R27" s="1479">
        <v>-748</v>
      </c>
      <c r="S27" s="1479">
        <v>0</v>
      </c>
      <c r="T27" s="1479">
        <v>0</v>
      </c>
      <c r="U27" s="1479">
        <v>858</v>
      </c>
      <c r="V27" s="1479">
        <v>0</v>
      </c>
      <c r="W27" s="1479">
        <v>5</v>
      </c>
      <c r="X27" s="1479">
        <v>3</v>
      </c>
      <c r="Y27" s="1479">
        <v>0</v>
      </c>
      <c r="Z27" s="1479">
        <v>0</v>
      </c>
      <c r="AA27" s="1482">
        <v>372</v>
      </c>
    </row>
    <row r="28" spans="2:27" ht="12" customHeight="1">
      <c r="B28" s="1457"/>
      <c r="C28" s="33" t="s">
        <v>1709</v>
      </c>
      <c r="D28" s="33"/>
      <c r="E28" s="33"/>
      <c r="F28" s="33"/>
      <c r="G28" s="33"/>
      <c r="H28" s="33"/>
      <c r="I28" s="33"/>
      <c r="J28" s="33"/>
      <c r="K28" s="331" t="s">
        <v>325</v>
      </c>
      <c r="L28" s="323" t="s">
        <v>359</v>
      </c>
      <c r="M28" s="1485">
        <v>303</v>
      </c>
      <c r="N28" s="1485">
        <v>68</v>
      </c>
      <c r="O28" s="1485">
        <v>687</v>
      </c>
      <c r="P28" s="1485">
        <v>199</v>
      </c>
      <c r="Q28" s="1485"/>
      <c r="R28" s="1485">
        <v>614</v>
      </c>
      <c r="S28" s="1485">
        <v>0</v>
      </c>
      <c r="T28" s="1485">
        <v>0</v>
      </c>
      <c r="U28" s="1485">
        <v>357</v>
      </c>
      <c r="V28" s="1485"/>
      <c r="W28" s="1485">
        <v>-5</v>
      </c>
      <c r="X28" s="1485">
        <v>14</v>
      </c>
      <c r="Y28" s="1485">
        <v>1</v>
      </c>
      <c r="Z28" s="1485">
        <v>0</v>
      </c>
      <c r="AA28" s="1486">
        <v>2238</v>
      </c>
    </row>
    <row r="29" spans="2:27" ht="12" customHeight="1">
      <c r="B29" s="1457"/>
      <c r="C29" s="325"/>
      <c r="D29" s="325"/>
      <c r="E29" s="325"/>
      <c r="F29" s="325"/>
      <c r="G29" s="325"/>
      <c r="H29" s="325"/>
      <c r="I29" s="325"/>
      <c r="J29" s="325"/>
      <c r="K29" s="334" t="s">
        <v>239</v>
      </c>
      <c r="L29" s="323" t="s">
        <v>827</v>
      </c>
      <c r="M29" s="1479">
        <v>34</v>
      </c>
      <c r="N29" s="1479">
        <v>7</v>
      </c>
      <c r="O29" s="1479">
        <v>81</v>
      </c>
      <c r="P29" s="1479">
        <v>42</v>
      </c>
      <c r="Q29" s="1479"/>
      <c r="R29" s="1479">
        <v>-113</v>
      </c>
      <c r="S29" s="1479">
        <v>0</v>
      </c>
      <c r="T29" s="1479">
        <v>0</v>
      </c>
      <c r="U29" s="1479">
        <v>31</v>
      </c>
      <c r="V29" s="1479"/>
      <c r="W29" s="1479">
        <v>1</v>
      </c>
      <c r="X29" s="1479">
        <v>0</v>
      </c>
      <c r="Y29" s="1479">
        <v>0</v>
      </c>
      <c r="Z29" s="1479">
        <v>0</v>
      </c>
      <c r="AA29" s="1482">
        <v>83</v>
      </c>
    </row>
    <row r="30" spans="2:27" ht="12" customHeight="1">
      <c r="B30" s="1457"/>
      <c r="C30" s="325"/>
      <c r="D30" s="325"/>
      <c r="E30" s="325"/>
      <c r="F30" s="325"/>
      <c r="G30" s="325"/>
      <c r="H30" s="325"/>
      <c r="I30" s="325"/>
      <c r="J30" s="325"/>
      <c r="K30" s="334" t="s">
        <v>326</v>
      </c>
      <c r="L30" s="323" t="s">
        <v>328</v>
      </c>
      <c r="M30" s="1485">
        <v>221</v>
      </c>
      <c r="N30" s="1485">
        <v>77</v>
      </c>
      <c r="O30" s="1485">
        <v>559</v>
      </c>
      <c r="P30" s="1485">
        <v>186</v>
      </c>
      <c r="Q30" s="1485"/>
      <c r="R30" s="1485">
        <v>64</v>
      </c>
      <c r="S30" s="1485">
        <v>0</v>
      </c>
      <c r="T30" s="1485">
        <v>0</v>
      </c>
      <c r="U30" s="1485">
        <v>111</v>
      </c>
      <c r="V30" s="1485"/>
      <c r="W30" s="1485">
        <v>3</v>
      </c>
      <c r="X30" s="1485">
        <v>13</v>
      </c>
      <c r="Y30" s="1485">
        <v>-1</v>
      </c>
      <c r="Z30" s="1485">
        <v>0</v>
      </c>
      <c r="AA30" s="1486">
        <v>1233</v>
      </c>
    </row>
    <row r="31" spans="2:27" ht="12" customHeight="1">
      <c r="B31" s="1457"/>
      <c r="C31" s="33" t="s">
        <v>1641</v>
      </c>
      <c r="D31" s="33"/>
      <c r="E31" s="33"/>
      <c r="F31" s="33"/>
      <c r="G31" s="33"/>
      <c r="H31" s="33"/>
      <c r="I31" s="33"/>
      <c r="J31" s="33"/>
      <c r="K31" s="33"/>
      <c r="L31" s="323" t="s">
        <v>829</v>
      </c>
      <c r="M31" s="1479">
        <v>558</v>
      </c>
      <c r="N31" s="1479">
        <v>152</v>
      </c>
      <c r="O31" s="1479">
        <v>1327</v>
      </c>
      <c r="P31" s="1479">
        <v>427</v>
      </c>
      <c r="Q31" s="1479"/>
      <c r="R31" s="1479">
        <v>565</v>
      </c>
      <c r="S31" s="1479">
        <v>0</v>
      </c>
      <c r="T31" s="1479">
        <v>0</v>
      </c>
      <c r="U31" s="1479">
        <v>499</v>
      </c>
      <c r="V31" s="1479"/>
      <c r="W31" s="1479">
        <v>-1</v>
      </c>
      <c r="X31" s="1479">
        <v>27</v>
      </c>
      <c r="Y31" s="1479">
        <v>0</v>
      </c>
      <c r="Z31" s="1479">
        <v>0</v>
      </c>
      <c r="AA31" s="1482">
        <v>3554</v>
      </c>
    </row>
    <row r="32" spans="2:27" ht="12" customHeight="1">
      <c r="B32" s="1457"/>
      <c r="C32" s="3311" t="s">
        <v>1710</v>
      </c>
      <c r="D32" s="3311"/>
      <c r="E32" s="3311"/>
      <c r="F32" s="3311"/>
      <c r="G32" s="3311"/>
      <c r="H32" s="3311"/>
      <c r="I32" s="3311"/>
      <c r="J32" s="3311"/>
      <c r="K32" s="331" t="s">
        <v>325</v>
      </c>
      <c r="L32" s="323" t="s">
        <v>195</v>
      </c>
      <c r="M32" s="1485">
        <v>3256</v>
      </c>
      <c r="N32" s="1485">
        <v>3856</v>
      </c>
      <c r="O32" s="1485">
        <v>25873</v>
      </c>
      <c r="P32" s="1485">
        <v>7540</v>
      </c>
      <c r="Q32" s="1485">
        <v>12666</v>
      </c>
      <c r="R32" s="1485">
        <v>39093</v>
      </c>
      <c r="S32" s="1485">
        <v>0</v>
      </c>
      <c r="T32" s="1485">
        <v>0</v>
      </c>
      <c r="U32" s="1485">
        <v>80546</v>
      </c>
      <c r="V32" s="1485">
        <v>0</v>
      </c>
      <c r="W32" s="1485">
        <v>1739</v>
      </c>
      <c r="X32" s="1485">
        <v>1060</v>
      </c>
      <c r="Y32" s="1485">
        <v>188</v>
      </c>
      <c r="Z32" s="1485">
        <v>0</v>
      </c>
      <c r="AA32" s="1486">
        <v>175817</v>
      </c>
    </row>
    <row r="33" spans="2:27" ht="12" customHeight="1">
      <c r="B33" s="1306"/>
      <c r="C33" s="325"/>
      <c r="D33" s="325"/>
      <c r="E33" s="325"/>
      <c r="F33" s="320"/>
      <c r="G33" s="325"/>
      <c r="H33" s="325"/>
      <c r="J33" s="325"/>
      <c r="K33" s="334" t="s">
        <v>239</v>
      </c>
      <c r="L33" s="323" t="s">
        <v>196</v>
      </c>
      <c r="M33" s="1479">
        <v>908</v>
      </c>
      <c r="N33" s="1479">
        <v>358</v>
      </c>
      <c r="O33" s="1479">
        <v>3707</v>
      </c>
      <c r="P33" s="1479">
        <v>1043</v>
      </c>
      <c r="Q33" s="1479">
        <v>-6</v>
      </c>
      <c r="R33" s="1479">
        <v>30612</v>
      </c>
      <c r="S33" s="1479">
        <v>0</v>
      </c>
      <c r="T33" s="1479">
        <v>0</v>
      </c>
      <c r="U33" s="1479">
        <v>21084</v>
      </c>
      <c r="V33" s="1479">
        <v>0</v>
      </c>
      <c r="W33" s="1479">
        <v>6</v>
      </c>
      <c r="X33" s="1479">
        <v>-17</v>
      </c>
      <c r="Y33" s="1479">
        <v>-29</v>
      </c>
      <c r="Z33" s="1479">
        <v>0</v>
      </c>
      <c r="AA33" s="1482">
        <v>57666</v>
      </c>
    </row>
    <row r="34" spans="2:27" ht="12" customHeight="1">
      <c r="B34" s="1306"/>
      <c r="C34" s="325"/>
      <c r="D34" s="325"/>
      <c r="E34" s="325"/>
      <c r="F34" s="320"/>
      <c r="G34" s="325"/>
      <c r="H34" s="325"/>
      <c r="J34" s="325"/>
      <c r="K34" s="334" t="s">
        <v>326</v>
      </c>
      <c r="L34" s="323" t="s">
        <v>197</v>
      </c>
      <c r="M34" s="1487">
        <v>3904</v>
      </c>
      <c r="N34" s="1487">
        <v>2471</v>
      </c>
      <c r="O34" s="1487">
        <v>17193</v>
      </c>
      <c r="P34" s="1487">
        <v>7972</v>
      </c>
      <c r="Q34" s="1487">
        <v>26452</v>
      </c>
      <c r="R34" s="1487">
        <v>58757</v>
      </c>
      <c r="S34" s="1487">
        <v>0</v>
      </c>
      <c r="T34" s="1487">
        <v>0</v>
      </c>
      <c r="U34" s="1487">
        <v>44897</v>
      </c>
      <c r="V34" s="1487">
        <v>0</v>
      </c>
      <c r="W34" s="1487">
        <v>1328</v>
      </c>
      <c r="X34" s="1487">
        <v>902</v>
      </c>
      <c r="Y34" s="1487">
        <v>208</v>
      </c>
      <c r="Z34" s="1487">
        <v>0</v>
      </c>
      <c r="AA34" s="1488">
        <v>164084</v>
      </c>
    </row>
    <row r="35" spans="2:27" ht="12" customHeight="1">
      <c r="B35" s="3663" t="s">
        <v>1717</v>
      </c>
      <c r="C35" s="3260"/>
      <c r="D35" s="3260"/>
      <c r="E35" s="3260"/>
      <c r="F35" s="3260"/>
      <c r="G35" s="3260"/>
      <c r="H35" s="3260"/>
      <c r="I35" s="3260"/>
      <c r="J35" s="3260"/>
      <c r="K35" s="3260"/>
      <c r="L35" s="323" t="s">
        <v>363</v>
      </c>
      <c r="M35" s="1479">
        <v>8068</v>
      </c>
      <c r="N35" s="1479">
        <v>6685</v>
      </c>
      <c r="O35" s="1479">
        <v>46773</v>
      </c>
      <c r="P35" s="1479">
        <v>16555</v>
      </c>
      <c r="Q35" s="1479">
        <v>39112</v>
      </c>
      <c r="R35" s="1479">
        <v>128462</v>
      </c>
      <c r="S35" s="1479">
        <v>0</v>
      </c>
      <c r="T35" s="1479">
        <v>0</v>
      </c>
      <c r="U35" s="1479">
        <v>146527</v>
      </c>
      <c r="V35" s="1479">
        <v>0</v>
      </c>
      <c r="W35" s="1479">
        <v>3073</v>
      </c>
      <c r="X35" s="1479">
        <v>1945</v>
      </c>
      <c r="Y35" s="1479">
        <v>367</v>
      </c>
      <c r="Z35" s="1479">
        <v>0</v>
      </c>
      <c r="AA35" s="1482">
        <v>397567</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15686</v>
      </c>
      <c r="N63" s="1479">
        <v>12029</v>
      </c>
      <c r="O63" s="1479">
        <v>81037</v>
      </c>
      <c r="P63" s="1479">
        <v>26551</v>
      </c>
      <c r="Q63" s="1479">
        <v>62147</v>
      </c>
      <c r="R63" s="1479">
        <v>175873</v>
      </c>
      <c r="S63" s="1479">
        <v>1883</v>
      </c>
      <c r="T63" s="1479">
        <v>3662</v>
      </c>
      <c r="U63" s="1479">
        <v>179484</v>
      </c>
      <c r="V63" s="1479">
        <v>16722</v>
      </c>
      <c r="W63" s="1479">
        <v>4350</v>
      </c>
      <c r="X63" s="1479">
        <v>2112</v>
      </c>
      <c r="Y63" s="1479">
        <v>444</v>
      </c>
      <c r="Z63" s="1479">
        <v>0</v>
      </c>
      <c r="AA63" s="1482">
        <v>581980</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3911</v>
      </c>
      <c r="N65" s="1483">
        <v>2997</v>
      </c>
      <c r="O65" s="1483">
        <v>20217</v>
      </c>
      <c r="P65" s="1483">
        <v>16955</v>
      </c>
      <c r="Q65" s="1483">
        <v>15612</v>
      </c>
      <c r="R65" s="1483">
        <v>45433</v>
      </c>
      <c r="S65" s="1483">
        <v>470</v>
      </c>
      <c r="T65" s="1483">
        <v>915</v>
      </c>
      <c r="U65" s="1483">
        <v>44130</v>
      </c>
      <c r="V65" s="1483">
        <v>4177</v>
      </c>
      <c r="W65" s="1483">
        <v>1085</v>
      </c>
      <c r="X65" s="1483">
        <v>526</v>
      </c>
      <c r="Y65" s="1483">
        <v>111</v>
      </c>
      <c r="Z65" s="1483">
        <v>0</v>
      </c>
      <c r="AA65" s="1484">
        <v>156539</v>
      </c>
    </row>
    <row r="66" spans="2:27" ht="12" customHeight="1">
      <c r="B66" s="3677" t="s">
        <v>1722</v>
      </c>
      <c r="C66" s="3678"/>
      <c r="D66" s="3678"/>
      <c r="E66" s="3678"/>
      <c r="F66" s="3678"/>
      <c r="G66" s="3678"/>
      <c r="H66" s="3678"/>
      <c r="I66" s="3678"/>
      <c r="J66" s="3678"/>
      <c r="K66" s="3678"/>
      <c r="L66" s="1491" t="s">
        <v>190</v>
      </c>
      <c r="M66" s="1492">
        <v>11775</v>
      </c>
      <c r="N66" s="1492">
        <v>9032</v>
      </c>
      <c r="O66" s="1492">
        <v>60820</v>
      </c>
      <c r="P66" s="1492">
        <v>9596</v>
      </c>
      <c r="Q66" s="1492">
        <v>46535</v>
      </c>
      <c r="R66" s="1492">
        <v>130440</v>
      </c>
      <c r="S66" s="1492">
        <v>1413</v>
      </c>
      <c r="T66" s="1492">
        <v>2747</v>
      </c>
      <c r="U66" s="1492">
        <v>135354</v>
      </c>
      <c r="V66" s="1492">
        <v>12545</v>
      </c>
      <c r="W66" s="1492">
        <v>3265</v>
      </c>
      <c r="X66" s="1492">
        <v>1586</v>
      </c>
      <c r="Y66" s="1492">
        <v>333</v>
      </c>
      <c r="Z66" s="1492">
        <v>0</v>
      </c>
      <c r="AA66" s="1493">
        <v>425441</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1869</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1870</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1871</v>
      </c>
      <c r="U9" s="3769"/>
      <c r="V9" s="3766" t="s">
        <v>1872</v>
      </c>
      <c r="W9" s="3767"/>
    </row>
    <row r="10" spans="2:29" ht="12" customHeight="1">
      <c r="B10" s="353" t="s">
        <v>366</v>
      </c>
      <c r="R10" s="304" t="s">
        <v>241</v>
      </c>
      <c r="S10" s="306" t="s">
        <v>1873</v>
      </c>
      <c r="T10" s="306" t="s">
        <v>1874</v>
      </c>
      <c r="U10" s="306" t="s">
        <v>1873</v>
      </c>
      <c r="V10" s="352" t="s">
        <v>1875</v>
      </c>
      <c r="W10" s="303" t="s">
        <v>1873</v>
      </c>
    </row>
    <row r="11" spans="2:29" ht="12" customHeight="1">
      <c r="B11" s="353"/>
      <c r="R11" s="304"/>
      <c r="S11" s="306" t="s">
        <v>1876</v>
      </c>
      <c r="T11" s="306"/>
      <c r="U11" s="306" t="s">
        <v>1876</v>
      </c>
      <c r="V11" s="353"/>
      <c r="W11" s="303" t="s">
        <v>1876</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203547</v>
      </c>
      <c r="S14" s="359"/>
      <c r="T14" s="359">
        <v>126512</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12467</v>
      </c>
      <c r="S16" s="358"/>
      <c r="T16" s="358">
        <v>8482</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1877</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1878</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0</v>
      </c>
      <c r="S25" s="359"/>
      <c r="T25" s="359">
        <v>0</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0</v>
      </c>
      <c r="S27" s="356"/>
      <c r="T27" s="356">
        <v>0</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0</v>
      </c>
      <c r="S28" s="358"/>
      <c r="T28" s="358">
        <v>0</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17142</v>
      </c>
      <c r="S30" s="358"/>
      <c r="T30" s="358">
        <v>14686</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623</v>
      </c>
      <c r="S31" s="358"/>
      <c r="T31" s="358">
        <v>285</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2281412</v>
      </c>
      <c r="S32" s="359"/>
      <c r="T32" s="359">
        <v>2947296</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1879</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1880</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53" t="s">
        <v>366</v>
      </c>
      <c r="R10" s="304" t="s">
        <v>241</v>
      </c>
      <c r="S10" s="306" t="s">
        <v>241</v>
      </c>
      <c r="T10" s="352" t="s">
        <v>1881</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1882</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1883</v>
      </c>
      <c r="E20" s="32"/>
      <c r="F20" s="32"/>
      <c r="G20" s="32"/>
      <c r="H20" s="32"/>
      <c r="I20" s="32"/>
      <c r="J20" s="32"/>
      <c r="K20" s="32"/>
      <c r="L20" s="32"/>
      <c r="M20" s="32"/>
      <c r="N20" s="32"/>
      <c r="O20" s="32"/>
      <c r="P20" s="32"/>
      <c r="Q20" s="1708"/>
      <c r="R20" s="1461"/>
      <c r="S20" s="1461"/>
      <c r="T20" s="1461"/>
    </row>
    <row r="21" spans="2:20" ht="12" customHeight="1">
      <c r="B21" s="353"/>
      <c r="C21" s="322"/>
      <c r="E21" s="3262" t="s">
        <v>1884</v>
      </c>
      <c r="F21" s="3262"/>
      <c r="G21" s="3262"/>
      <c r="H21" s="3262"/>
      <c r="I21" s="3262"/>
      <c r="J21" s="3262"/>
      <c r="K21" s="3262"/>
      <c r="L21" s="3262"/>
      <c r="M21" s="3262"/>
      <c r="N21" s="3262"/>
      <c r="O21" s="3262"/>
      <c r="P21" s="3262"/>
      <c r="Q21" s="1706" t="s">
        <v>1885</v>
      </c>
      <c r="R21" s="359"/>
      <c r="S21" s="359"/>
      <c r="T21" s="359"/>
    </row>
    <row r="22" spans="2:20" ht="12" customHeight="1">
      <c r="B22" s="353" t="s">
        <v>1877</v>
      </c>
      <c r="C22" s="322"/>
      <c r="E22" s="33" t="s">
        <v>1886</v>
      </c>
      <c r="F22" s="33"/>
      <c r="G22" s="33"/>
      <c r="H22" s="33"/>
      <c r="I22" s="33"/>
      <c r="J22" s="33"/>
      <c r="K22" s="33"/>
      <c r="L22" s="33"/>
      <c r="M22" s="33"/>
      <c r="N22" s="33"/>
      <c r="O22" s="33"/>
      <c r="P22" s="33"/>
      <c r="Q22" s="1706" t="s">
        <v>1887</v>
      </c>
      <c r="R22" s="358"/>
      <c r="S22" s="358"/>
      <c r="T22" s="358"/>
    </row>
    <row r="23" spans="2:20" ht="12" customHeight="1">
      <c r="B23" s="304" t="s">
        <v>1878</v>
      </c>
      <c r="C23" s="322"/>
      <c r="E23" s="33" t="s">
        <v>1888</v>
      </c>
      <c r="F23" s="33"/>
      <c r="G23" s="33"/>
      <c r="H23" s="33"/>
      <c r="I23" s="33"/>
      <c r="J23" s="33"/>
      <c r="K23" s="33"/>
      <c r="L23" s="33"/>
      <c r="M23" s="33"/>
      <c r="N23" s="33"/>
      <c r="O23" s="33"/>
      <c r="P23" s="33"/>
      <c r="Q23" s="1706" t="s">
        <v>1889</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1890</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1891</v>
      </c>
      <c r="F26" s="47"/>
      <c r="G26" s="47"/>
      <c r="H26" s="47"/>
      <c r="I26" s="47"/>
      <c r="J26" s="47"/>
      <c r="K26" s="47"/>
      <c r="L26" s="47"/>
      <c r="M26" s="47"/>
      <c r="N26" s="47"/>
      <c r="O26" s="47"/>
      <c r="P26" s="47"/>
      <c r="Q26" s="1706" t="s">
        <v>1892</v>
      </c>
      <c r="R26" s="359"/>
      <c r="S26" s="359"/>
      <c r="T26" s="359"/>
    </row>
    <row r="27" spans="2:20" ht="12" customHeight="1">
      <c r="B27" s="328"/>
      <c r="E27" s="33" t="s">
        <v>1893</v>
      </c>
      <c r="F27" s="33"/>
      <c r="G27" s="33"/>
      <c r="H27" s="33"/>
      <c r="I27" s="33"/>
      <c r="J27" s="33"/>
      <c r="K27" s="33"/>
      <c r="L27" s="33"/>
      <c r="M27" s="33"/>
      <c r="N27" s="33"/>
      <c r="O27" s="33"/>
      <c r="P27" s="33"/>
      <c r="Q27" s="1705" t="s">
        <v>1894</v>
      </c>
      <c r="R27" s="358"/>
      <c r="S27" s="358"/>
      <c r="T27" s="358"/>
    </row>
    <row r="28" spans="2:20" ht="12" customHeight="1">
      <c r="B28" s="304"/>
      <c r="C28" s="322"/>
      <c r="E28" s="3262" t="s">
        <v>1895</v>
      </c>
      <c r="F28" s="3262"/>
      <c r="G28" s="3262"/>
      <c r="H28" s="3262"/>
      <c r="I28" s="3262"/>
      <c r="J28" s="3262"/>
      <c r="K28" s="3262"/>
      <c r="L28" s="3262"/>
      <c r="M28" s="3262"/>
      <c r="N28" s="3262"/>
      <c r="O28" s="3262"/>
      <c r="P28" s="3262"/>
      <c r="Q28" s="1706" t="s">
        <v>1896</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1897</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1898</v>
      </c>
      <c r="F38" s="26"/>
      <c r="G38" s="26"/>
      <c r="H38" s="26"/>
      <c r="I38" s="26"/>
      <c r="J38" s="26"/>
      <c r="K38" s="26"/>
      <c r="L38" s="26"/>
      <c r="M38" s="26"/>
      <c r="N38" s="26"/>
      <c r="O38" s="26"/>
      <c r="P38" s="26"/>
      <c r="Q38" s="1706" t="s">
        <v>1899</v>
      </c>
      <c r="R38" s="359"/>
      <c r="S38" s="359"/>
      <c r="T38" s="359"/>
    </row>
    <row r="39" spans="2:20" ht="12" customHeight="1">
      <c r="B39" s="304"/>
      <c r="C39" s="322"/>
      <c r="D39" s="295"/>
      <c r="E39" s="37" t="s">
        <v>1900</v>
      </c>
      <c r="F39" s="37"/>
      <c r="G39" s="37"/>
      <c r="H39" s="37"/>
      <c r="I39" s="37"/>
      <c r="J39" s="37"/>
      <c r="K39" s="37"/>
      <c r="L39" s="37"/>
      <c r="M39" s="37"/>
      <c r="N39" s="37"/>
      <c r="O39" s="37"/>
      <c r="P39" s="37"/>
      <c r="Q39" s="1706" t="s">
        <v>1901</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1902</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1903</v>
      </c>
      <c r="F43" s="26"/>
      <c r="G43" s="26"/>
      <c r="H43" s="26"/>
      <c r="I43" s="26"/>
      <c r="J43" s="26"/>
      <c r="K43" s="26"/>
      <c r="L43" s="26"/>
      <c r="M43" s="26"/>
      <c r="N43" s="26"/>
      <c r="O43" s="26"/>
      <c r="P43" s="26"/>
      <c r="Q43" s="1706" t="s">
        <v>544</v>
      </c>
      <c r="R43" s="359"/>
      <c r="S43" s="359"/>
      <c r="T43" s="359"/>
    </row>
    <row r="44" spans="2:20" ht="12" customHeight="1">
      <c r="B44" s="304"/>
      <c r="C44" s="322"/>
      <c r="D44" s="295"/>
      <c r="E44" s="37" t="s">
        <v>1904</v>
      </c>
      <c r="F44" s="37"/>
      <c r="G44" s="37"/>
      <c r="H44" s="37"/>
      <c r="I44" s="37"/>
      <c r="J44" s="37"/>
      <c r="K44" s="37"/>
      <c r="L44" s="37"/>
      <c r="M44" s="37"/>
      <c r="N44" s="37"/>
      <c r="O44" s="37"/>
      <c r="P44" s="37"/>
      <c r="Q44" s="1706" t="s">
        <v>556</v>
      </c>
      <c r="R44" s="358"/>
      <c r="S44" s="358"/>
      <c r="T44" s="358"/>
    </row>
    <row r="45" spans="2:20" ht="12" customHeight="1">
      <c r="B45" s="304"/>
      <c r="C45" s="322"/>
      <c r="D45" s="295"/>
      <c r="E45" s="37" t="s">
        <v>1905</v>
      </c>
      <c r="F45" s="37"/>
      <c r="G45" s="37"/>
      <c r="H45" s="37"/>
      <c r="I45" s="37"/>
      <c r="J45" s="37"/>
      <c r="K45" s="37"/>
      <c r="L45" s="37"/>
      <c r="M45" s="37"/>
      <c r="N45" s="37"/>
      <c r="O45" s="37"/>
      <c r="P45" s="37"/>
      <c r="Q45" s="1705" t="s">
        <v>1906</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1832</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1907</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1908</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1903</v>
      </c>
      <c r="F51" s="26"/>
      <c r="G51" s="26"/>
      <c r="H51" s="26"/>
      <c r="I51" s="26"/>
      <c r="J51" s="26"/>
      <c r="K51" s="26"/>
      <c r="L51" s="26"/>
      <c r="M51" s="26"/>
      <c r="N51" s="26"/>
      <c r="O51" s="26"/>
      <c r="P51" s="26"/>
      <c r="Q51" s="1706" t="s">
        <v>1909</v>
      </c>
      <c r="R51" s="359"/>
      <c r="S51" s="359"/>
      <c r="T51" s="359"/>
    </row>
    <row r="52" spans="2:20" ht="12" customHeight="1">
      <c r="B52" s="304"/>
      <c r="C52" s="322"/>
      <c r="D52" s="295"/>
      <c r="E52" s="37" t="s">
        <v>1910</v>
      </c>
      <c r="F52" s="37"/>
      <c r="G52" s="37"/>
      <c r="H52" s="37"/>
      <c r="I52" s="37"/>
      <c r="J52" s="37"/>
      <c r="K52" s="37"/>
      <c r="L52" s="37"/>
      <c r="M52" s="37"/>
      <c r="N52" s="37"/>
      <c r="O52" s="37"/>
      <c r="P52" s="37"/>
      <c r="Q52" s="1706" t="s">
        <v>555</v>
      </c>
      <c r="R52" s="358"/>
      <c r="S52" s="358"/>
      <c r="T52" s="358"/>
    </row>
    <row r="53" spans="2:20" ht="12" customHeight="1">
      <c r="B53" s="304"/>
      <c r="C53" s="322"/>
      <c r="D53" s="295"/>
      <c r="E53" s="37" t="s">
        <v>1911</v>
      </c>
      <c r="F53" s="37"/>
      <c r="G53" s="37"/>
      <c r="H53" s="37"/>
      <c r="I53" s="37"/>
      <c r="J53" s="37"/>
      <c r="K53" s="37"/>
      <c r="L53" s="37"/>
      <c r="M53" s="37"/>
      <c r="N53" s="37"/>
      <c r="O53" s="37"/>
      <c r="P53" s="37"/>
      <c r="Q53" s="1705" t="s">
        <v>545</v>
      </c>
      <c r="R53" s="358"/>
      <c r="S53" s="358"/>
      <c r="T53" s="358"/>
    </row>
    <row r="54" spans="2:20" ht="12" customHeight="1">
      <c r="B54" s="304"/>
      <c r="C54" s="322"/>
      <c r="D54" s="295"/>
      <c r="E54" s="37" t="s">
        <v>1912</v>
      </c>
      <c r="F54" s="37"/>
      <c r="G54" s="37"/>
      <c r="H54" s="37"/>
      <c r="I54" s="37"/>
      <c r="J54" s="37"/>
      <c r="K54" s="37"/>
      <c r="L54" s="37"/>
      <c r="M54" s="37"/>
      <c r="N54" s="37"/>
      <c r="O54" s="37"/>
      <c r="P54" s="37"/>
      <c r="Q54" s="1705" t="s">
        <v>546</v>
      </c>
      <c r="R54" s="358"/>
      <c r="S54" s="358"/>
      <c r="T54" s="358"/>
    </row>
    <row r="55" spans="2:20" ht="12" customHeight="1">
      <c r="B55" s="304"/>
      <c r="C55" s="322"/>
      <c r="D55" s="295"/>
      <c r="E55" s="37" t="s">
        <v>1913</v>
      </c>
      <c r="F55" s="37"/>
      <c r="G55" s="37"/>
      <c r="H55" s="37"/>
      <c r="I55" s="37"/>
      <c r="J55" s="37"/>
      <c r="K55" s="37"/>
      <c r="L55" s="37"/>
      <c r="M55" s="37"/>
      <c r="N55" s="37"/>
      <c r="O55" s="37"/>
      <c r="P55" s="37"/>
      <c r="Q55" s="1705" t="s">
        <v>1914</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1915</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1916</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1917</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1918</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1871</v>
      </c>
      <c r="N7" s="3789"/>
      <c r="O7" s="3789"/>
      <c r="P7" s="3789"/>
      <c r="Q7" s="3789"/>
      <c r="R7" s="3790"/>
    </row>
    <row r="8" spans="2:18" s="1711" customFormat="1" ht="15" customHeight="1">
      <c r="B8" s="1713"/>
      <c r="C8" s="1714"/>
      <c r="D8" s="1714"/>
      <c r="E8" s="1714"/>
      <c r="F8" s="1715"/>
      <c r="G8" s="1716" t="s">
        <v>1919</v>
      </c>
      <c r="H8" s="1716" t="s">
        <v>1920</v>
      </c>
      <c r="I8" s="3773" t="s">
        <v>1921</v>
      </c>
      <c r="J8" s="3774"/>
      <c r="K8" s="3775"/>
      <c r="L8" s="1717" t="s">
        <v>248</v>
      </c>
      <c r="M8" s="1716" t="s">
        <v>1919</v>
      </c>
      <c r="N8" s="1716" t="s">
        <v>1920</v>
      </c>
      <c r="O8" s="3773" t="s">
        <v>1921</v>
      </c>
      <c r="P8" s="3774"/>
      <c r="Q8" s="3775"/>
      <c r="R8" s="1717" t="s">
        <v>248</v>
      </c>
    </row>
    <row r="9" spans="2:18" s="1711" customFormat="1" ht="15" customHeight="1">
      <c r="B9" s="1718"/>
      <c r="C9" s="1719"/>
      <c r="D9" s="1719"/>
      <c r="E9" s="1719"/>
      <c r="F9" s="1720"/>
      <c r="G9" s="1716" t="s">
        <v>1922</v>
      </c>
      <c r="H9" s="1716" t="s">
        <v>1923</v>
      </c>
      <c r="I9" s="1716" t="s">
        <v>1924</v>
      </c>
      <c r="J9" s="1716" t="s">
        <v>1925</v>
      </c>
      <c r="K9" s="1721" t="s">
        <v>1926</v>
      </c>
      <c r="L9" s="1717"/>
      <c r="M9" s="1716" t="s">
        <v>1922</v>
      </c>
      <c r="N9" s="1716" t="s">
        <v>1923</v>
      </c>
      <c r="O9" s="1716" t="s">
        <v>1927</v>
      </c>
      <c r="P9" s="1716" t="s">
        <v>1573</v>
      </c>
      <c r="Q9" s="1721" t="s">
        <v>852</v>
      </c>
      <c r="R9" s="1717"/>
    </row>
    <row r="10" spans="2:18" s="1711" customFormat="1" ht="15" customHeight="1">
      <c r="B10" s="1718"/>
      <c r="C10" s="1719"/>
      <c r="D10" s="1719"/>
      <c r="E10" s="1719"/>
      <c r="F10" s="1720"/>
      <c r="G10" s="1716" t="s">
        <v>1928</v>
      </c>
      <c r="H10" s="1716"/>
      <c r="I10" s="1716" t="s">
        <v>1929</v>
      </c>
      <c r="J10" s="1716"/>
      <c r="K10" s="1721"/>
      <c r="L10" s="1717"/>
      <c r="M10" s="1716" t="s">
        <v>1928</v>
      </c>
      <c r="N10" s="1716"/>
      <c r="O10" s="1716"/>
      <c r="P10" s="1716"/>
      <c r="Q10" s="1721"/>
      <c r="R10" s="1717"/>
    </row>
    <row r="11" spans="2:18" s="1711" customFormat="1" ht="15" customHeight="1">
      <c r="B11" s="1718"/>
      <c r="C11" s="1719"/>
      <c r="D11" s="1719"/>
      <c r="E11" s="1719"/>
      <c r="F11" s="1720"/>
      <c r="G11" s="1716" t="s">
        <v>1930</v>
      </c>
      <c r="H11" s="1716"/>
      <c r="I11" s="1716"/>
      <c r="J11" s="1716"/>
      <c r="K11" s="1721"/>
      <c r="L11" s="1717"/>
      <c r="M11" s="1716" t="s">
        <v>1930</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1931</v>
      </c>
      <c r="O12" s="1722" t="s">
        <v>1932</v>
      </c>
      <c r="P12" s="1722" t="s">
        <v>1933</v>
      </c>
      <c r="Q12" s="1722" t="s">
        <v>1934</v>
      </c>
      <c r="R12" s="1723" t="s">
        <v>1935</v>
      </c>
    </row>
    <row r="13" spans="2:18" s="1711" customFormat="1" ht="15" customHeight="1">
      <c r="B13" s="3778" t="s">
        <v>1936</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1937</v>
      </c>
      <c r="C14" s="3781"/>
      <c r="D14" s="3781"/>
      <c r="E14" s="3781"/>
      <c r="F14" s="1729" t="s">
        <v>1938</v>
      </c>
      <c r="G14" s="1730" t="s">
        <v>1939</v>
      </c>
      <c r="H14" s="1730" t="s">
        <v>1939</v>
      </c>
      <c r="I14" s="1730" t="s">
        <v>1939</v>
      </c>
      <c r="J14" s="1730"/>
      <c r="K14" s="1730"/>
      <c r="L14" s="1730" t="s">
        <v>1939</v>
      </c>
      <c r="M14" s="1730" t="s">
        <v>1939</v>
      </c>
      <c r="N14" s="1730" t="s">
        <v>1939</v>
      </c>
      <c r="O14" s="1730" t="s">
        <v>1939</v>
      </c>
      <c r="P14" s="1730"/>
      <c r="Q14" s="1730"/>
      <c r="R14" s="1730" t="s">
        <v>1939</v>
      </c>
    </row>
    <row r="15" spans="2:18" s="1711" customFormat="1" ht="15" customHeight="1">
      <c r="B15" s="3782" t="s">
        <v>1940</v>
      </c>
      <c r="C15" s="3783"/>
      <c r="D15" s="3783"/>
      <c r="E15" s="3783"/>
      <c r="F15" s="1733" t="s">
        <v>1941</v>
      </c>
      <c r="G15" s="1730"/>
      <c r="H15" s="1730"/>
      <c r="I15" s="1730"/>
      <c r="J15" s="1730"/>
      <c r="K15" s="1730"/>
      <c r="L15" s="1730"/>
      <c r="M15" s="1730"/>
      <c r="N15" s="1730"/>
      <c r="O15" s="1730"/>
      <c r="P15" s="1730"/>
      <c r="Q15" s="1730"/>
      <c r="R15" s="1730"/>
    </row>
    <row r="16" spans="2:18" s="1711" customFormat="1" ht="15" customHeight="1">
      <c r="B16" s="3776" t="s">
        <v>1942</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1943</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1944</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1945</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1946</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1947</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1948</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1949</v>
      </c>
      <c r="F23" s="1729" t="s">
        <v>1950</v>
      </c>
      <c r="G23" s="1735"/>
      <c r="H23" s="1735"/>
      <c r="I23" s="1735"/>
      <c r="J23" s="1735"/>
      <c r="K23" s="1735"/>
      <c r="L23" s="1735"/>
      <c r="M23" s="1735"/>
      <c r="N23" s="1735"/>
      <c r="O23" s="1735"/>
      <c r="P23" s="1735"/>
      <c r="Q23" s="1735"/>
      <c r="R23" s="1735"/>
    </row>
    <row r="24" spans="2:18" s="1711" customFormat="1" ht="15" customHeight="1">
      <c r="B24" s="1741"/>
      <c r="C24" s="1742"/>
      <c r="D24" s="1742"/>
      <c r="E24" s="1742" t="s">
        <v>1951</v>
      </c>
      <c r="F24" s="1733" t="s">
        <v>1952</v>
      </c>
      <c r="G24" s="1743"/>
      <c r="H24" s="1743"/>
      <c r="I24" s="1743"/>
      <c r="J24" s="1743"/>
      <c r="K24" s="1743"/>
      <c r="L24" s="1743"/>
      <c r="M24" s="1743"/>
      <c r="N24" s="1743"/>
      <c r="O24" s="1743"/>
      <c r="P24" s="1743"/>
      <c r="Q24" s="1743"/>
      <c r="R24" s="1743"/>
    </row>
    <row r="25" spans="2:18" s="1711" customFormat="1" ht="15" customHeight="1">
      <c r="B25" s="1741"/>
      <c r="C25" s="1742"/>
      <c r="D25" s="1742"/>
      <c r="E25" s="1742" t="s">
        <v>1953</v>
      </c>
      <c r="F25" s="1733" t="s">
        <v>1954</v>
      </c>
      <c r="G25" s="1745"/>
      <c r="H25" s="1745"/>
      <c r="I25" s="1745"/>
      <c r="J25" s="1745"/>
      <c r="K25" s="1745"/>
      <c r="L25" s="1745"/>
      <c r="M25" s="1745"/>
      <c r="N25" s="1745"/>
      <c r="O25" s="1745"/>
      <c r="P25" s="1745"/>
      <c r="Q25" s="1745"/>
      <c r="R25" s="1745"/>
    </row>
    <row r="26" spans="2:18" s="1711" customFormat="1" ht="15" customHeight="1">
      <c r="B26" s="1741"/>
      <c r="C26" s="1742"/>
      <c r="D26" s="3786" t="s">
        <v>1955</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1956</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1957</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1958</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1959</v>
      </c>
      <c r="D30" s="3786"/>
      <c r="E30" s="3786"/>
      <c r="F30" s="1733" t="s">
        <v>523</v>
      </c>
      <c r="G30" s="1735" t="s">
        <v>1939</v>
      </c>
      <c r="H30" s="1735" t="s">
        <v>1939</v>
      </c>
      <c r="I30" s="1735" t="s">
        <v>1939</v>
      </c>
      <c r="J30" s="1735"/>
      <c r="K30" s="1735"/>
      <c r="L30" s="1735" t="s">
        <v>1939</v>
      </c>
      <c r="M30" s="1735" t="s">
        <v>1939</v>
      </c>
      <c r="N30" s="1735" t="s">
        <v>1939</v>
      </c>
      <c r="O30" s="1735" t="s">
        <v>1939</v>
      </c>
      <c r="P30" s="1735"/>
      <c r="Q30" s="1735"/>
      <c r="R30" s="1735" t="s">
        <v>1939</v>
      </c>
    </row>
    <row r="31" spans="2:18" s="1711" customFormat="1" ht="15" customHeight="1">
      <c r="B31" s="1738"/>
      <c r="C31" s="3783" t="s">
        <v>1960</v>
      </c>
      <c r="D31" s="3783"/>
      <c r="E31" s="3783"/>
      <c r="F31" s="1750" t="s">
        <v>1909</v>
      </c>
      <c r="G31" s="1730"/>
      <c r="H31" s="1740"/>
      <c r="I31" s="1730"/>
      <c r="J31" s="1730"/>
      <c r="K31" s="1730"/>
      <c r="L31" s="1730"/>
      <c r="M31" s="1730"/>
      <c r="N31" s="1740"/>
      <c r="O31" s="1730"/>
      <c r="P31" s="1730"/>
      <c r="Q31" s="1730"/>
      <c r="R31" s="1730"/>
    </row>
    <row r="32" spans="2:18" s="1711" customFormat="1" ht="15" customHeight="1">
      <c r="B32" s="1741"/>
      <c r="C32" s="3794" t="s">
        <v>1961</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1962</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1963</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1964</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1965</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1966</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1968</v>
      </c>
      <c r="C39" s="3783"/>
      <c r="D39" s="3783"/>
      <c r="E39" s="3783"/>
      <c r="F39" s="1751" t="s">
        <v>1969</v>
      </c>
      <c r="G39" s="1735"/>
      <c r="H39" s="1735"/>
      <c r="I39" s="1735"/>
      <c r="J39" s="1735"/>
      <c r="K39" s="1735"/>
      <c r="L39" s="1735"/>
      <c r="M39" s="1735"/>
      <c r="N39" s="1735"/>
      <c r="O39" s="1735"/>
      <c r="P39" s="1735"/>
      <c r="Q39" s="1735"/>
      <c r="R39" s="1735"/>
    </row>
    <row r="40" spans="2:18" s="1711" customFormat="1" ht="15" customHeight="1">
      <c r="B40" s="3799" t="s">
        <v>1970</v>
      </c>
      <c r="C40" s="3786"/>
      <c r="D40" s="3786"/>
      <c r="E40" s="3786"/>
      <c r="F40" s="1733" t="s">
        <v>1971</v>
      </c>
      <c r="G40" s="1735"/>
      <c r="H40" s="1735"/>
      <c r="I40" s="1735"/>
      <c r="J40" s="1735"/>
      <c r="K40" s="1735"/>
      <c r="L40" s="1735"/>
      <c r="M40" s="1735"/>
      <c r="N40" s="1735"/>
      <c r="O40" s="1735"/>
      <c r="P40" s="1735"/>
      <c r="Q40" s="1735"/>
      <c r="R40" s="1735"/>
    </row>
    <row r="41" spans="2:18" s="1711" customFormat="1" ht="15" customHeight="1">
      <c r="B41" s="3800" t="s">
        <v>1972</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1973</v>
      </c>
      <c r="C42" s="3781"/>
      <c r="D42" s="3781"/>
      <c r="E42" s="3781"/>
      <c r="F42" s="1729" t="s">
        <v>1974</v>
      </c>
      <c r="G42" s="1730"/>
      <c r="H42" s="1740"/>
      <c r="I42" s="1740"/>
      <c r="J42" s="1740"/>
      <c r="K42" s="1740"/>
      <c r="L42" s="1730"/>
      <c r="M42" s="1730"/>
      <c r="N42" s="1740"/>
      <c r="O42" s="1740"/>
      <c r="P42" s="1740"/>
      <c r="Q42" s="1740"/>
      <c r="R42" s="1730"/>
    </row>
    <row r="43" spans="2:18" s="1711" customFormat="1" ht="15" customHeight="1">
      <c r="B43" s="3782" t="s">
        <v>1975</v>
      </c>
      <c r="C43" s="3783"/>
      <c r="D43" s="3783"/>
      <c r="E43" s="3783"/>
      <c r="F43" s="1733" t="s">
        <v>1976</v>
      </c>
      <c r="G43" s="1730"/>
      <c r="H43" s="1740"/>
      <c r="I43" s="1740"/>
      <c r="J43" s="1740"/>
      <c r="K43" s="1740"/>
      <c r="L43" s="1730"/>
      <c r="M43" s="1730"/>
      <c r="N43" s="1740"/>
      <c r="O43" s="1740"/>
      <c r="P43" s="1740"/>
      <c r="Q43" s="1740"/>
      <c r="R43" s="1730"/>
    </row>
    <row r="44" spans="2:18" s="1711" customFormat="1" ht="15" customHeight="1">
      <c r="B44" s="3797" t="s">
        <v>1970</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1977</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1871</v>
      </c>
      <c r="O7" s="3815"/>
      <c r="P7" s="3815"/>
      <c r="Q7" s="3815"/>
      <c r="R7" s="3815"/>
      <c r="S7" s="3816"/>
    </row>
    <row r="8" spans="2:19">
      <c r="B8" s="1764"/>
      <c r="H8" s="3814" t="s">
        <v>1978</v>
      </c>
      <c r="I8" s="3815"/>
      <c r="J8" s="1766" t="s">
        <v>1979</v>
      </c>
      <c r="K8" s="3817" t="s">
        <v>1980</v>
      </c>
      <c r="L8" s="3818"/>
      <c r="M8" s="1766" t="s">
        <v>248</v>
      </c>
      <c r="N8" s="3814" t="s">
        <v>1978</v>
      </c>
      <c r="O8" s="3816"/>
      <c r="P8" s="1768" t="s">
        <v>1979</v>
      </c>
      <c r="Q8" s="3814" t="s">
        <v>1980</v>
      </c>
      <c r="R8" s="3816"/>
      <c r="S8" s="1766" t="s">
        <v>248</v>
      </c>
    </row>
    <row r="9" spans="2:19">
      <c r="B9" s="1764"/>
      <c r="H9" s="1766" t="s">
        <v>1981</v>
      </c>
      <c r="I9" s="1766" t="s">
        <v>1982</v>
      </c>
      <c r="J9" s="1769" t="s">
        <v>1983</v>
      </c>
      <c r="K9" s="1766" t="s">
        <v>1984</v>
      </c>
      <c r="L9" s="1767" t="s">
        <v>1985</v>
      </c>
      <c r="M9" s="1769"/>
      <c r="N9" s="1766" t="s">
        <v>1986</v>
      </c>
      <c r="O9" s="1766" t="s">
        <v>1589</v>
      </c>
      <c r="P9" s="1768" t="s">
        <v>1983</v>
      </c>
      <c r="Q9" s="1766" t="s">
        <v>1987</v>
      </c>
      <c r="R9" s="1767" t="s">
        <v>1985</v>
      </c>
      <c r="S9" s="1769"/>
    </row>
    <row r="10" spans="2:19">
      <c r="B10" s="1764"/>
      <c r="H10" s="1769" t="s">
        <v>1988</v>
      </c>
      <c r="I10" s="1769"/>
      <c r="J10" s="1769" t="s">
        <v>1989</v>
      </c>
      <c r="K10" s="1769" t="s">
        <v>1990</v>
      </c>
      <c r="L10" s="1770"/>
      <c r="M10" s="1769"/>
      <c r="N10" s="1769" t="s">
        <v>1991</v>
      </c>
      <c r="O10" s="1769" t="s">
        <v>1991</v>
      </c>
      <c r="P10" s="1768" t="s">
        <v>1989</v>
      </c>
      <c r="Q10" s="1769" t="s">
        <v>1992</v>
      </c>
      <c r="R10" s="1770"/>
      <c r="S10" s="1769"/>
    </row>
    <row r="11" spans="2:19">
      <c r="B11" s="1764"/>
      <c r="H11" s="1769"/>
      <c r="I11" s="1769"/>
      <c r="J11" s="1769" t="s">
        <v>1993</v>
      </c>
      <c r="K11" s="1769" t="s">
        <v>1994</v>
      </c>
      <c r="L11" s="1770"/>
      <c r="M11" s="1769"/>
      <c r="N11" s="1769"/>
      <c r="O11" s="1769"/>
      <c r="P11" s="1768" t="s">
        <v>1993</v>
      </c>
      <c r="Q11" s="1769" t="s">
        <v>1995</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1931</v>
      </c>
      <c r="S12" s="1771" t="s">
        <v>1331</v>
      </c>
    </row>
    <row r="13" spans="2:19">
      <c r="B13" s="1764"/>
      <c r="H13" s="1774"/>
      <c r="I13" s="1774"/>
      <c r="J13" s="1774"/>
      <c r="K13" s="1774"/>
      <c r="L13" s="1774"/>
      <c r="M13" s="1774"/>
      <c r="N13" s="1774"/>
      <c r="O13" s="1774"/>
      <c r="P13" s="1774"/>
      <c r="Q13" s="1774"/>
      <c r="R13" s="1774"/>
      <c r="S13" s="1774"/>
    </row>
    <row r="14" spans="2:19">
      <c r="B14" s="3806" t="s">
        <v>1936</v>
      </c>
      <c r="C14" s="3807"/>
      <c r="D14" s="3807"/>
      <c r="E14" s="3807"/>
      <c r="F14" s="3807"/>
      <c r="H14" s="1775"/>
      <c r="I14" s="1775"/>
      <c r="J14" s="1775"/>
      <c r="K14" s="1775"/>
      <c r="L14" s="1775"/>
      <c r="M14" s="1775"/>
      <c r="N14" s="1775"/>
      <c r="O14" s="1775"/>
      <c r="P14" s="1775"/>
      <c r="Q14" s="1775"/>
      <c r="R14" s="1775"/>
      <c r="S14" s="1775"/>
    </row>
    <row r="15" spans="2:19">
      <c r="B15" s="3808" t="s">
        <v>1937</v>
      </c>
      <c r="C15" s="3809"/>
      <c r="D15" s="3809"/>
      <c r="E15" s="3809"/>
      <c r="F15" s="3809"/>
      <c r="G15" s="1778" t="s">
        <v>1938</v>
      </c>
      <c r="H15" s="1779"/>
      <c r="I15" s="1779"/>
      <c r="J15" s="1779"/>
      <c r="K15" s="1779"/>
      <c r="L15" s="1779"/>
      <c r="M15" s="1779"/>
      <c r="N15" s="1779"/>
      <c r="O15" s="1779"/>
      <c r="P15" s="1779"/>
      <c r="Q15" s="1779"/>
      <c r="R15" s="1779"/>
      <c r="S15" s="1779"/>
    </row>
    <row r="16" spans="2:19">
      <c r="B16" s="3804" t="s">
        <v>1940</v>
      </c>
      <c r="C16" s="3805"/>
      <c r="D16" s="3805"/>
      <c r="E16" s="3805"/>
      <c r="F16" s="3805"/>
      <c r="G16" s="1782" t="s">
        <v>1941</v>
      </c>
      <c r="H16" s="1783"/>
      <c r="I16" s="1783"/>
      <c r="J16" s="1783"/>
      <c r="K16" s="1783"/>
      <c r="L16" s="1783"/>
      <c r="M16" s="1783"/>
      <c r="N16" s="1783"/>
      <c r="O16" s="1783"/>
      <c r="P16" s="1783"/>
      <c r="Q16" s="1783"/>
      <c r="R16" s="1783"/>
      <c r="S16" s="1783"/>
    </row>
    <row r="17" spans="2:19">
      <c r="B17" s="3804" t="s">
        <v>1942</v>
      </c>
      <c r="C17" s="3805"/>
      <c r="D17" s="3805"/>
      <c r="E17" s="3805"/>
      <c r="F17" s="3805"/>
      <c r="G17" s="1782" t="s">
        <v>542</v>
      </c>
      <c r="H17" s="1783"/>
      <c r="I17" s="1783"/>
      <c r="J17" s="1783"/>
      <c r="K17" s="1783"/>
      <c r="L17" s="1783"/>
      <c r="M17" s="1783"/>
      <c r="N17" s="1783"/>
      <c r="O17" s="1783"/>
      <c r="P17" s="1783"/>
      <c r="Q17" s="1783"/>
      <c r="R17" s="1783"/>
      <c r="S17" s="1783"/>
    </row>
    <row r="18" spans="2:19">
      <c r="B18" s="3806" t="s">
        <v>1943</v>
      </c>
      <c r="C18" s="3807"/>
      <c r="D18" s="3807"/>
      <c r="E18" s="3807"/>
      <c r="F18" s="3807"/>
      <c r="H18" s="1774"/>
      <c r="I18" s="1774"/>
      <c r="J18" s="1774"/>
      <c r="K18" s="1774"/>
      <c r="L18" s="1774"/>
      <c r="M18" s="1774"/>
      <c r="N18" s="1774"/>
      <c r="O18" s="1774"/>
      <c r="P18" s="1774"/>
      <c r="Q18" s="1774"/>
      <c r="R18" s="1774"/>
      <c r="S18" s="1774"/>
    </row>
    <row r="19" spans="2:19">
      <c r="B19" s="1764"/>
      <c r="E19" s="3809" t="s">
        <v>1996</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1997</v>
      </c>
      <c r="E22" s="3809"/>
      <c r="F22" s="3809"/>
      <c r="G22" s="1778" t="s">
        <v>520</v>
      </c>
      <c r="H22" s="1783"/>
      <c r="I22" s="1783"/>
      <c r="J22" s="1783"/>
      <c r="K22" s="1783"/>
      <c r="L22" s="1783"/>
      <c r="M22" s="1783"/>
      <c r="N22" s="1783"/>
      <c r="O22" s="1783"/>
      <c r="P22" s="1783"/>
      <c r="Q22" s="1783"/>
      <c r="R22" s="1783"/>
      <c r="S22" s="1783"/>
    </row>
    <row r="23" spans="2:19">
      <c r="B23" s="1764"/>
      <c r="E23" s="3805" t="s">
        <v>1998</v>
      </c>
      <c r="F23" s="3805"/>
      <c r="G23" s="1782" t="s">
        <v>1950</v>
      </c>
      <c r="H23" s="1783"/>
      <c r="I23" s="1783"/>
      <c r="J23" s="1783"/>
      <c r="K23" s="1783"/>
      <c r="L23" s="1783"/>
      <c r="M23" s="1783"/>
      <c r="N23" s="1783"/>
      <c r="O23" s="1783"/>
      <c r="P23" s="1783"/>
      <c r="Q23" s="1783"/>
      <c r="R23" s="1783"/>
      <c r="S23" s="1783"/>
    </row>
    <row r="24" spans="2:19">
      <c r="B24" s="1764"/>
      <c r="E24" s="3805" t="s">
        <v>1999</v>
      </c>
      <c r="F24" s="3805"/>
      <c r="G24" s="1782" t="s">
        <v>2000</v>
      </c>
      <c r="H24" s="1783"/>
      <c r="I24" s="1783"/>
      <c r="J24" s="1783"/>
      <c r="K24" s="1783"/>
      <c r="L24" s="1783"/>
      <c r="M24" s="1783"/>
      <c r="N24" s="1783"/>
      <c r="O24" s="1783"/>
      <c r="P24" s="1783"/>
      <c r="Q24" s="1783"/>
      <c r="R24" s="1783"/>
      <c r="S24" s="1783"/>
    </row>
    <row r="25" spans="2:19">
      <c r="B25" s="1764"/>
      <c r="E25" s="3805" t="s">
        <v>2001</v>
      </c>
      <c r="F25" s="3805"/>
      <c r="G25" s="1782" t="s">
        <v>1952</v>
      </c>
      <c r="H25" s="1783"/>
      <c r="I25" s="1783"/>
      <c r="J25" s="1783"/>
      <c r="K25" s="1783"/>
      <c r="L25" s="1783"/>
      <c r="M25" s="1783"/>
      <c r="N25" s="1783"/>
      <c r="O25" s="1783"/>
      <c r="P25" s="1783"/>
      <c r="Q25" s="1783"/>
      <c r="R25" s="1783"/>
      <c r="S25" s="1783"/>
    </row>
    <row r="26" spans="2:19">
      <c r="B26" s="1764"/>
      <c r="E26" s="3805" t="s">
        <v>1956</v>
      </c>
      <c r="F26" s="3805"/>
      <c r="G26" s="1782" t="s">
        <v>1954</v>
      </c>
      <c r="H26" s="1783"/>
      <c r="I26" s="1783"/>
      <c r="J26" s="1783"/>
      <c r="K26" s="1783"/>
      <c r="L26" s="1783"/>
      <c r="M26" s="1783"/>
      <c r="N26" s="1783"/>
      <c r="O26" s="1783"/>
      <c r="P26" s="1783"/>
      <c r="Q26" s="1783"/>
      <c r="R26" s="1783"/>
      <c r="S26" s="1783"/>
    </row>
    <row r="27" spans="2:19">
      <c r="B27" s="1764"/>
      <c r="D27" s="3809" t="s">
        <v>2002</v>
      </c>
      <c r="E27" s="3809"/>
      <c r="F27" s="3809"/>
      <c r="G27" s="1778" t="s">
        <v>521</v>
      </c>
      <c r="H27" s="1783"/>
      <c r="I27" s="1783"/>
      <c r="J27" s="1783"/>
      <c r="K27" s="1783"/>
      <c r="L27" s="1783"/>
      <c r="M27" s="1783"/>
      <c r="N27" s="1783"/>
      <c r="O27" s="1783"/>
      <c r="P27" s="1783"/>
      <c r="Q27" s="1783"/>
      <c r="R27" s="1783"/>
      <c r="S27" s="1783"/>
    </row>
    <row r="28" spans="2:19">
      <c r="B28" s="1764"/>
      <c r="D28" s="3805" t="s">
        <v>2003</v>
      </c>
      <c r="E28" s="3805"/>
      <c r="F28" s="3805"/>
      <c r="G28" s="1782" t="s">
        <v>544</v>
      </c>
      <c r="H28" s="1783"/>
      <c r="I28" s="1783"/>
      <c r="J28" s="1783"/>
      <c r="K28" s="1783"/>
      <c r="L28" s="1783"/>
      <c r="M28" s="1783"/>
      <c r="N28" s="1783"/>
      <c r="O28" s="1783"/>
      <c r="P28" s="1783"/>
      <c r="Q28" s="1783"/>
      <c r="R28" s="1783"/>
      <c r="S28" s="1783"/>
    </row>
    <row r="29" spans="2:19">
      <c r="B29" s="1764"/>
      <c r="C29" s="3809" t="s">
        <v>1959</v>
      </c>
      <c r="D29" s="3809"/>
      <c r="E29" s="3809"/>
      <c r="F29" s="3809"/>
      <c r="G29" s="1778" t="s">
        <v>523</v>
      </c>
      <c r="H29" s="1783"/>
      <c r="I29" s="1783"/>
      <c r="J29" s="1783"/>
      <c r="K29" s="1783"/>
      <c r="L29" s="1783"/>
      <c r="M29" s="1783"/>
      <c r="N29" s="1783"/>
      <c r="O29" s="1783"/>
      <c r="P29" s="1783"/>
      <c r="Q29" s="1783"/>
      <c r="R29" s="1783"/>
      <c r="S29" s="1783"/>
    </row>
    <row r="30" spans="2:19">
      <c r="B30" s="1764"/>
      <c r="C30" s="3805" t="s">
        <v>1960</v>
      </c>
      <c r="D30" s="3805"/>
      <c r="E30" s="3805"/>
      <c r="F30" s="3805"/>
      <c r="G30" s="1782" t="s">
        <v>1909</v>
      </c>
      <c r="H30" s="1783"/>
      <c r="I30" s="1783"/>
      <c r="J30" s="1783"/>
      <c r="K30" s="1783"/>
      <c r="L30" s="1783"/>
      <c r="M30" s="1783"/>
      <c r="N30" s="1783"/>
      <c r="O30" s="1783"/>
      <c r="P30" s="1783"/>
      <c r="Q30" s="1783"/>
      <c r="R30" s="1783"/>
      <c r="S30" s="1783"/>
    </row>
    <row r="31" spans="2:19">
      <c r="B31" s="1764"/>
      <c r="C31" s="3805" t="s">
        <v>2004</v>
      </c>
      <c r="D31" s="3805"/>
      <c r="E31" s="3805"/>
      <c r="F31" s="3805"/>
      <c r="G31" s="1782" t="s">
        <v>545</v>
      </c>
      <c r="H31" s="1783"/>
      <c r="I31" s="1783"/>
      <c r="J31" s="1783"/>
      <c r="K31" s="1783"/>
      <c r="L31" s="1783"/>
      <c r="M31" s="1783"/>
      <c r="N31" s="1783"/>
      <c r="O31" s="1783"/>
      <c r="P31" s="1783"/>
      <c r="Q31" s="1783"/>
      <c r="R31" s="1783"/>
      <c r="S31" s="1783"/>
    </row>
    <row r="32" spans="2:19">
      <c r="B32" s="3808" t="s">
        <v>1962</v>
      </c>
      <c r="C32" s="3809"/>
      <c r="D32" s="3809"/>
      <c r="E32" s="3809"/>
      <c r="F32" s="3809"/>
      <c r="G32" s="1778" t="s">
        <v>524</v>
      </c>
      <c r="H32" s="1783"/>
      <c r="I32" s="1783"/>
      <c r="J32" s="1783"/>
      <c r="K32" s="1783"/>
      <c r="L32" s="1783"/>
      <c r="M32" s="1783"/>
      <c r="N32" s="1783"/>
      <c r="O32" s="1783"/>
      <c r="P32" s="1783"/>
      <c r="Q32" s="1783"/>
      <c r="R32" s="1783"/>
      <c r="S32" s="1783"/>
    </row>
    <row r="33" spans="2:19">
      <c r="B33" s="3806" t="s">
        <v>1963</v>
      </c>
      <c r="C33" s="3807"/>
      <c r="D33" s="3807"/>
      <c r="E33" s="3807"/>
      <c r="F33" s="3807"/>
      <c r="H33" s="1774"/>
      <c r="I33" s="1774"/>
      <c r="J33" s="1774"/>
      <c r="K33" s="1774"/>
      <c r="L33" s="1774"/>
      <c r="M33" s="1774"/>
      <c r="N33" s="1774"/>
      <c r="O33" s="1774"/>
      <c r="P33" s="1774"/>
      <c r="Q33" s="1774"/>
      <c r="R33" s="1774"/>
      <c r="S33" s="1774"/>
    </row>
    <row r="34" spans="2:19">
      <c r="B34" s="1764"/>
      <c r="C34" s="3809" t="s">
        <v>1964</v>
      </c>
      <c r="D34" s="3809"/>
      <c r="E34" s="3809"/>
      <c r="F34" s="3809"/>
      <c r="G34" s="1778" t="s">
        <v>525</v>
      </c>
      <c r="H34" s="1779"/>
      <c r="I34" s="1779"/>
      <c r="J34" s="1779"/>
      <c r="K34" s="1779"/>
      <c r="L34" s="1779"/>
      <c r="M34" s="1779"/>
      <c r="N34" s="1779"/>
      <c r="O34" s="1779"/>
      <c r="P34" s="1779"/>
      <c r="Q34" s="1779"/>
      <c r="R34" s="1779"/>
      <c r="S34" s="1779"/>
    </row>
    <row r="35" spans="2:19">
      <c r="B35" s="1764"/>
      <c r="C35" s="3805" t="s">
        <v>1965</v>
      </c>
      <c r="D35" s="3805"/>
      <c r="E35" s="3805"/>
      <c r="F35" s="3805"/>
      <c r="G35" s="1782" t="s">
        <v>526</v>
      </c>
      <c r="H35" s="1783"/>
      <c r="I35" s="1783"/>
      <c r="J35" s="1783"/>
      <c r="K35" s="1783"/>
      <c r="L35" s="1783"/>
      <c r="M35" s="1783"/>
      <c r="N35" s="1783"/>
      <c r="O35" s="1783"/>
      <c r="P35" s="1783"/>
      <c r="Q35" s="1783"/>
      <c r="R35" s="1783"/>
      <c r="S35" s="1783"/>
    </row>
    <row r="36" spans="2:19">
      <c r="B36" s="1764"/>
      <c r="C36" s="3805" t="s">
        <v>1966</v>
      </c>
      <c r="D36" s="3805"/>
      <c r="E36" s="3805"/>
      <c r="F36" s="3805"/>
      <c r="G36" s="1782" t="s">
        <v>527</v>
      </c>
      <c r="H36" s="1783"/>
      <c r="I36" s="1783"/>
      <c r="J36" s="1783"/>
      <c r="K36" s="1783"/>
      <c r="L36" s="1783"/>
      <c r="M36" s="1783"/>
      <c r="N36" s="1783"/>
      <c r="O36" s="1783"/>
      <c r="P36" s="1783"/>
      <c r="Q36" s="1783"/>
      <c r="R36" s="1783"/>
      <c r="S36" s="1783"/>
    </row>
    <row r="37" spans="2:19">
      <c r="B37" s="3808" t="s">
        <v>1967</v>
      </c>
      <c r="C37" s="3809"/>
      <c r="D37" s="3809"/>
      <c r="E37" s="3809"/>
      <c r="F37" s="3809"/>
      <c r="G37" s="1778" t="s">
        <v>532</v>
      </c>
      <c r="H37" s="1783"/>
      <c r="I37" s="1783"/>
      <c r="J37" s="1783"/>
      <c r="K37" s="1783"/>
      <c r="L37" s="1783"/>
      <c r="M37" s="1783"/>
      <c r="N37" s="1783"/>
      <c r="O37" s="1783"/>
      <c r="P37" s="1783"/>
      <c r="Q37" s="1783"/>
      <c r="R37" s="1783"/>
      <c r="S37" s="1783"/>
    </row>
    <row r="38" spans="2:19">
      <c r="B38" s="3804" t="s">
        <v>2005</v>
      </c>
      <c r="C38" s="3805"/>
      <c r="D38" s="3805"/>
      <c r="E38" s="3805"/>
      <c r="F38" s="3805"/>
      <c r="G38" s="1782" t="s">
        <v>1969</v>
      </c>
      <c r="H38" s="1783"/>
      <c r="I38" s="1783"/>
      <c r="J38" s="1783"/>
      <c r="K38" s="1783"/>
      <c r="L38" s="1783"/>
      <c r="M38" s="1783"/>
      <c r="N38" s="1783"/>
      <c r="O38" s="1783"/>
      <c r="P38" s="1783"/>
      <c r="Q38" s="1783"/>
      <c r="R38" s="1783"/>
      <c r="S38" s="1783"/>
    </row>
    <row r="39" spans="2:19">
      <c r="B39" s="3804" t="s">
        <v>1970</v>
      </c>
      <c r="C39" s="3805"/>
      <c r="D39" s="3805"/>
      <c r="E39" s="3805"/>
      <c r="F39" s="3805"/>
      <c r="G39" s="1782" t="s">
        <v>1971</v>
      </c>
      <c r="H39" s="1783"/>
      <c r="I39" s="1783"/>
      <c r="J39" s="1783"/>
      <c r="K39" s="1783"/>
      <c r="L39" s="1783"/>
      <c r="M39" s="1783"/>
      <c r="N39" s="1783"/>
      <c r="O39" s="1783"/>
      <c r="P39" s="1783"/>
      <c r="Q39" s="1783"/>
      <c r="R39" s="1783"/>
      <c r="S39" s="1783"/>
    </row>
    <row r="40" spans="2:19">
      <c r="B40" s="3806" t="s">
        <v>1972</v>
      </c>
      <c r="C40" s="3807"/>
      <c r="D40" s="3807"/>
      <c r="E40" s="3807"/>
      <c r="F40" s="3807"/>
      <c r="H40" s="1774"/>
      <c r="I40" s="1774"/>
      <c r="J40" s="1774"/>
      <c r="K40" s="1774"/>
      <c r="L40" s="1774"/>
      <c r="M40" s="1774"/>
      <c r="N40" s="1774"/>
      <c r="O40" s="1774"/>
      <c r="P40" s="1774"/>
      <c r="Q40" s="1774"/>
      <c r="R40" s="1774"/>
      <c r="S40" s="1774"/>
    </row>
    <row r="41" spans="2:19">
      <c r="B41" s="3808" t="s">
        <v>2006</v>
      </c>
      <c r="C41" s="3809"/>
      <c r="D41" s="3809"/>
      <c r="E41" s="3809"/>
      <c r="F41" s="3809"/>
      <c r="G41" s="1778" t="s">
        <v>1974</v>
      </c>
      <c r="H41" s="1779"/>
      <c r="I41" s="1779"/>
      <c r="J41" s="1779"/>
      <c r="K41" s="1779"/>
      <c r="L41" s="1779"/>
      <c r="M41" s="1779"/>
      <c r="N41" s="1779"/>
      <c r="O41" s="1779"/>
      <c r="P41" s="1779"/>
      <c r="Q41" s="1779"/>
      <c r="R41" s="1779"/>
      <c r="S41" s="1779"/>
    </row>
    <row r="42" spans="2:19">
      <c r="B42" s="3804" t="s">
        <v>2007</v>
      </c>
      <c r="C42" s="3805"/>
      <c r="D42" s="3805"/>
      <c r="E42" s="3805"/>
      <c r="F42" s="3805"/>
      <c r="G42" s="1782" t="s">
        <v>1976</v>
      </c>
      <c r="H42" s="1783"/>
      <c r="I42" s="1783"/>
      <c r="J42" s="1783"/>
      <c r="K42" s="1783"/>
      <c r="L42" s="1783"/>
      <c r="M42" s="1783"/>
      <c r="N42" s="1783"/>
      <c r="O42" s="1783"/>
      <c r="P42" s="1783"/>
      <c r="Q42" s="1783"/>
      <c r="R42" s="1783"/>
      <c r="S42" s="1783"/>
    </row>
    <row r="43" spans="2:19">
      <c r="B43" s="3810" t="s">
        <v>1970</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2008</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1871</v>
      </c>
      <c r="N7" s="3819"/>
      <c r="O7" s="3819"/>
      <c r="P7" s="3819"/>
      <c r="Q7" s="3819"/>
      <c r="R7" s="3819"/>
    </row>
    <row r="8" spans="2:20">
      <c r="B8" s="1764"/>
      <c r="G8" s="1766" t="s">
        <v>1919</v>
      </c>
      <c r="H8" s="1766" t="s">
        <v>1920</v>
      </c>
      <c r="I8" s="3814" t="s">
        <v>1921</v>
      </c>
      <c r="J8" s="3815"/>
      <c r="K8" s="3816"/>
      <c r="L8" s="1766" t="s">
        <v>248</v>
      </c>
      <c r="M8" s="1766" t="s">
        <v>2009</v>
      </c>
      <c r="N8" s="1766" t="s">
        <v>1252</v>
      </c>
      <c r="O8" s="3814" t="s">
        <v>1921</v>
      </c>
      <c r="P8" s="3815"/>
      <c r="Q8" s="3816"/>
      <c r="R8" s="1766" t="s">
        <v>248</v>
      </c>
    </row>
    <row r="9" spans="2:20">
      <c r="B9" s="1764"/>
      <c r="G9" s="1769" t="s">
        <v>2010</v>
      </c>
      <c r="H9" s="1769" t="s">
        <v>1923</v>
      </c>
      <c r="I9" s="1766" t="s">
        <v>2011</v>
      </c>
      <c r="J9" s="1766" t="s">
        <v>2012</v>
      </c>
      <c r="K9" s="1766" t="s">
        <v>2013</v>
      </c>
      <c r="L9" s="1769"/>
      <c r="M9" s="1769" t="s">
        <v>2014</v>
      </c>
      <c r="N9" s="1769" t="s">
        <v>2015</v>
      </c>
      <c r="O9" s="1766" t="s">
        <v>2016</v>
      </c>
      <c r="P9" s="1766" t="s">
        <v>2012</v>
      </c>
      <c r="Q9" s="1766" t="s">
        <v>2013</v>
      </c>
      <c r="R9" s="1769"/>
    </row>
    <row r="10" spans="2:20">
      <c r="B10" s="1764"/>
      <c r="G10" s="1769" t="s">
        <v>1928</v>
      </c>
      <c r="H10" s="1769"/>
      <c r="I10" s="1769" t="s">
        <v>1929</v>
      </c>
      <c r="J10" s="1769"/>
      <c r="K10" s="1769"/>
      <c r="L10" s="1769"/>
      <c r="M10" s="1769" t="s">
        <v>2017</v>
      </c>
      <c r="N10" s="1769"/>
      <c r="O10" s="1769" t="s">
        <v>2018</v>
      </c>
      <c r="P10" s="1769"/>
      <c r="Q10" s="1769"/>
      <c r="R10" s="1769"/>
    </row>
    <row r="11" spans="2:20">
      <c r="B11" s="1764"/>
      <c r="G11" s="1769" t="s">
        <v>2019</v>
      </c>
      <c r="H11" s="1769"/>
      <c r="I11" s="1769"/>
      <c r="J11" s="1769"/>
      <c r="K11" s="1769"/>
      <c r="L11" s="1769"/>
      <c r="M11" s="1769" t="s">
        <v>2020</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1931</v>
      </c>
      <c r="O12" s="1771" t="s">
        <v>1932</v>
      </c>
      <c r="P12" s="1771" t="s">
        <v>1933</v>
      </c>
      <c r="Q12" s="1771" t="s">
        <v>1934</v>
      </c>
      <c r="R12" s="1771" t="s">
        <v>1935</v>
      </c>
    </row>
    <row r="13" spans="2:20">
      <c r="B13" s="3806" t="s">
        <v>1936</v>
      </c>
      <c r="C13" s="3807"/>
      <c r="D13" s="3807"/>
      <c r="E13" s="3807"/>
      <c r="G13" s="1774"/>
      <c r="H13" s="1774"/>
      <c r="I13" s="1774"/>
      <c r="J13" s="1774"/>
      <c r="K13" s="1774"/>
      <c r="L13" s="1774"/>
      <c r="M13" s="1774"/>
      <c r="N13" s="1774"/>
      <c r="O13" s="1774"/>
      <c r="P13" s="1774"/>
      <c r="Q13" s="1774"/>
      <c r="R13" s="1774"/>
    </row>
    <row r="14" spans="2:20">
      <c r="B14" s="3808" t="s">
        <v>2021</v>
      </c>
      <c r="C14" s="3809"/>
      <c r="D14" s="3809"/>
      <c r="E14" s="3809"/>
      <c r="F14" s="1778" t="s">
        <v>1938</v>
      </c>
      <c r="G14" s="1779"/>
      <c r="H14" s="1779"/>
      <c r="I14" s="1779"/>
      <c r="J14" s="1779"/>
      <c r="K14" s="1779"/>
      <c r="L14" s="1779"/>
      <c r="M14" s="1779"/>
      <c r="N14" s="1779"/>
      <c r="O14" s="1779"/>
      <c r="P14" s="1779"/>
      <c r="Q14" s="1779"/>
      <c r="R14" s="1779"/>
    </row>
    <row r="15" spans="2:20">
      <c r="B15" s="3804"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20">
      <c r="B16" s="3804" t="s">
        <v>2023</v>
      </c>
      <c r="C16" s="3805"/>
      <c r="D16" s="3805"/>
      <c r="E16" s="3805"/>
      <c r="F16" s="1782" t="s">
        <v>542</v>
      </c>
      <c r="G16" s="1783"/>
      <c r="H16" s="1783"/>
      <c r="I16" s="1783"/>
      <c r="J16" s="1783"/>
      <c r="K16" s="1783"/>
      <c r="L16" s="1783"/>
      <c r="M16" s="1783"/>
      <c r="N16" s="1783"/>
      <c r="O16" s="1783"/>
      <c r="P16" s="1783"/>
      <c r="Q16" s="1783"/>
      <c r="R16" s="1783"/>
    </row>
    <row r="17" spans="2:18">
      <c r="B17" s="3806" t="s">
        <v>1943</v>
      </c>
      <c r="C17" s="3807"/>
      <c r="D17" s="3807"/>
      <c r="E17" s="3807"/>
      <c r="G17" s="1774"/>
      <c r="H17" s="1774"/>
      <c r="I17" s="1774"/>
      <c r="J17" s="1774"/>
      <c r="K17" s="1774"/>
      <c r="L17" s="1774"/>
      <c r="M17" s="1774"/>
      <c r="N17" s="1774"/>
      <c r="O17" s="1774"/>
      <c r="P17" s="1774"/>
      <c r="Q17" s="1774"/>
      <c r="R17" s="1774"/>
    </row>
    <row r="18" spans="2:18">
      <c r="B18" s="1764"/>
      <c r="E18" s="1777" t="s">
        <v>2024</v>
      </c>
      <c r="F18" s="1778" t="s">
        <v>515</v>
      </c>
      <c r="G18" s="1779"/>
      <c r="H18" s="1779"/>
      <c r="I18" s="1779"/>
      <c r="J18" s="1779"/>
      <c r="K18" s="1779"/>
      <c r="L18" s="1779"/>
      <c r="M18" s="1779"/>
      <c r="N18" s="1779"/>
      <c r="O18" s="1779"/>
      <c r="P18" s="1779"/>
      <c r="Q18" s="1779"/>
      <c r="R18" s="1779"/>
    </row>
    <row r="19" spans="2:18">
      <c r="B19" s="1764"/>
      <c r="E19" s="1781" t="s">
        <v>1945</v>
      </c>
      <c r="F19" s="1782" t="s">
        <v>516</v>
      </c>
      <c r="G19" s="1783"/>
      <c r="H19" s="1783"/>
      <c r="I19" s="1783"/>
      <c r="J19" s="1783"/>
      <c r="K19" s="1783"/>
      <c r="L19" s="1783"/>
      <c r="M19" s="1783"/>
      <c r="N19" s="1783"/>
      <c r="O19" s="1783"/>
      <c r="P19" s="1783"/>
      <c r="Q19" s="1783"/>
      <c r="R19" s="1783"/>
    </row>
    <row r="20" spans="2:18">
      <c r="B20" s="1764"/>
      <c r="E20" s="1781" t="s">
        <v>1946</v>
      </c>
      <c r="F20" s="1782" t="s">
        <v>517</v>
      </c>
      <c r="G20" s="1783"/>
      <c r="H20" s="1783"/>
      <c r="I20" s="1783"/>
      <c r="J20" s="1783"/>
      <c r="K20" s="1783"/>
      <c r="L20" s="1783"/>
      <c r="M20" s="1783"/>
      <c r="N20" s="1783"/>
      <c r="O20" s="1783"/>
      <c r="P20" s="1783"/>
      <c r="Q20" s="1783"/>
      <c r="R20" s="1783"/>
    </row>
    <row r="21" spans="2:18">
      <c r="B21" s="1764"/>
      <c r="E21" s="1781" t="s">
        <v>2025</v>
      </c>
      <c r="F21" s="1782" t="s">
        <v>518</v>
      </c>
      <c r="G21" s="1783"/>
      <c r="H21" s="1783"/>
      <c r="I21" s="1783"/>
      <c r="J21" s="1783"/>
      <c r="K21" s="1783"/>
      <c r="L21" s="1783"/>
      <c r="M21" s="1783"/>
      <c r="N21" s="1783"/>
      <c r="O21" s="1783"/>
      <c r="P21" s="1783"/>
      <c r="Q21" s="1783"/>
      <c r="R21" s="1783"/>
    </row>
    <row r="22" spans="2:18">
      <c r="B22" s="1764"/>
      <c r="D22" s="3809" t="s">
        <v>1948</v>
      </c>
      <c r="E22" s="3809"/>
      <c r="F22" s="1778" t="s">
        <v>520</v>
      </c>
      <c r="G22" s="1783"/>
      <c r="H22" s="1783"/>
      <c r="I22" s="1783"/>
      <c r="J22" s="1783"/>
      <c r="K22" s="1783"/>
      <c r="L22" s="1783"/>
      <c r="M22" s="1783"/>
      <c r="N22" s="1783"/>
      <c r="O22" s="1783"/>
      <c r="P22" s="1783"/>
      <c r="Q22" s="1783"/>
      <c r="R22" s="1783"/>
    </row>
    <row r="23" spans="2:18">
      <c r="B23" s="1764"/>
      <c r="E23" s="1781" t="s">
        <v>1949</v>
      </c>
      <c r="F23" s="1782" t="s">
        <v>1950</v>
      </c>
      <c r="G23" s="1783"/>
      <c r="H23" s="1783"/>
      <c r="I23" s="1783"/>
      <c r="J23" s="1783"/>
      <c r="K23" s="1783"/>
      <c r="L23" s="1783"/>
      <c r="M23" s="1783"/>
      <c r="N23" s="1783"/>
      <c r="O23" s="1783"/>
      <c r="P23" s="1783"/>
      <c r="Q23" s="1783"/>
      <c r="R23" s="1783"/>
    </row>
    <row r="24" spans="2:18">
      <c r="B24" s="1764"/>
      <c r="E24" s="1781" t="s">
        <v>1951</v>
      </c>
      <c r="F24" s="1782" t="s">
        <v>2000</v>
      </c>
      <c r="G24" s="1783"/>
      <c r="H24" s="1783"/>
      <c r="I24" s="1783"/>
      <c r="J24" s="1783"/>
      <c r="K24" s="1783"/>
      <c r="L24" s="1783"/>
      <c r="M24" s="1783"/>
      <c r="N24" s="1783"/>
      <c r="O24" s="1783"/>
      <c r="P24" s="1783"/>
      <c r="Q24" s="1783"/>
      <c r="R24" s="1783"/>
    </row>
    <row r="25" spans="2:18">
      <c r="B25" s="1764"/>
      <c r="E25" s="1781" t="s">
        <v>2026</v>
      </c>
      <c r="F25" s="1782" t="s">
        <v>1952</v>
      </c>
      <c r="G25" s="1783"/>
      <c r="H25" s="1783"/>
      <c r="I25" s="1783"/>
      <c r="J25" s="1783"/>
      <c r="K25" s="1783"/>
      <c r="L25" s="1783"/>
      <c r="M25" s="1783"/>
      <c r="N25" s="1783"/>
      <c r="O25" s="1783"/>
      <c r="P25" s="1783"/>
      <c r="Q25" s="1783"/>
      <c r="R25" s="1783"/>
    </row>
    <row r="26" spans="2:18">
      <c r="B26" s="1764"/>
      <c r="E26" s="1781" t="s">
        <v>2027</v>
      </c>
      <c r="F26" s="1782" t="s">
        <v>1954</v>
      </c>
      <c r="G26" s="1783"/>
      <c r="H26" s="1783"/>
      <c r="I26" s="1783"/>
      <c r="J26" s="1783"/>
      <c r="K26" s="1783"/>
      <c r="L26" s="1783"/>
      <c r="M26" s="1783"/>
      <c r="N26" s="1783"/>
      <c r="O26" s="1783"/>
      <c r="P26" s="1783"/>
      <c r="Q26" s="1783"/>
      <c r="R26" s="1783"/>
    </row>
    <row r="27" spans="2:18">
      <c r="B27" s="1764"/>
      <c r="D27" s="3809" t="s">
        <v>1955</v>
      </c>
      <c r="E27" s="3809"/>
      <c r="F27" s="1778" t="s">
        <v>521</v>
      </c>
      <c r="G27" s="1783"/>
      <c r="H27" s="1783"/>
      <c r="I27" s="1783"/>
      <c r="J27" s="1783"/>
      <c r="K27" s="1783"/>
      <c r="L27" s="1783"/>
      <c r="M27" s="1783"/>
      <c r="N27" s="1783"/>
      <c r="O27" s="1783"/>
      <c r="P27" s="1783"/>
      <c r="Q27" s="1783"/>
      <c r="R27" s="1783"/>
    </row>
    <row r="28" spans="2:18">
      <c r="B28" s="1764"/>
      <c r="E28" s="1781" t="s">
        <v>2028</v>
      </c>
      <c r="F28" s="1782" t="s">
        <v>544</v>
      </c>
      <c r="G28" s="1783"/>
      <c r="H28" s="1783"/>
      <c r="I28" s="1783"/>
      <c r="J28" s="1783"/>
      <c r="K28" s="1783"/>
      <c r="L28" s="1783"/>
      <c r="M28" s="1783"/>
      <c r="N28" s="1783"/>
      <c r="O28" s="1783"/>
      <c r="P28" s="1783"/>
      <c r="Q28" s="1783"/>
      <c r="R28" s="1783"/>
    </row>
    <row r="29" spans="2:18">
      <c r="B29" s="1764"/>
      <c r="E29" s="1781" t="s">
        <v>1957</v>
      </c>
      <c r="F29" s="1782" t="s">
        <v>556</v>
      </c>
      <c r="G29" s="1783"/>
      <c r="H29" s="1783"/>
      <c r="I29" s="1783"/>
      <c r="J29" s="1783"/>
      <c r="K29" s="1783"/>
      <c r="L29" s="1783"/>
      <c r="M29" s="1783"/>
      <c r="N29" s="1783"/>
      <c r="O29" s="1783"/>
      <c r="P29" s="1783"/>
      <c r="Q29" s="1783"/>
      <c r="R29" s="1783"/>
    </row>
    <row r="30" spans="2:18">
      <c r="B30" s="1764"/>
      <c r="D30" s="3809" t="s">
        <v>1958</v>
      </c>
      <c r="E30" s="3809"/>
      <c r="F30" s="1778" t="s">
        <v>522</v>
      </c>
      <c r="G30" s="1783"/>
      <c r="H30" s="1783"/>
      <c r="I30" s="1783"/>
      <c r="J30" s="1783"/>
      <c r="K30" s="1783"/>
      <c r="L30" s="1783"/>
      <c r="M30" s="1783"/>
      <c r="N30" s="1783"/>
      <c r="O30" s="1783"/>
      <c r="P30" s="1783"/>
      <c r="Q30" s="1783"/>
      <c r="R30" s="1783"/>
    </row>
    <row r="31" spans="2:18">
      <c r="B31" s="1764"/>
      <c r="D31" s="3805" t="s">
        <v>2029</v>
      </c>
      <c r="E31" s="3805"/>
      <c r="F31" s="1782" t="s">
        <v>2030</v>
      </c>
      <c r="G31" s="1783"/>
      <c r="H31" s="1783"/>
      <c r="I31" s="1783"/>
      <c r="J31" s="1783"/>
      <c r="K31" s="1783"/>
      <c r="L31" s="1783"/>
      <c r="M31" s="1783"/>
      <c r="N31" s="1783"/>
      <c r="O31" s="1783"/>
      <c r="P31" s="1783"/>
      <c r="Q31" s="1783"/>
      <c r="R31" s="1783"/>
    </row>
    <row r="32" spans="2:18">
      <c r="B32" s="1764"/>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B33" s="1764"/>
      <c r="C33" s="3805" t="s">
        <v>2032</v>
      </c>
      <c r="D33" s="3805"/>
      <c r="E33" s="3805"/>
      <c r="F33" s="1782" t="s">
        <v>1909</v>
      </c>
      <c r="G33" s="1783"/>
      <c r="H33" s="1783"/>
      <c r="I33" s="1783"/>
      <c r="J33" s="1783"/>
      <c r="K33" s="1783"/>
      <c r="L33" s="1783"/>
      <c r="M33" s="1783"/>
      <c r="N33" s="1783"/>
      <c r="O33" s="1783"/>
      <c r="P33" s="1783"/>
      <c r="Q33" s="1783"/>
      <c r="R33" s="1783"/>
    </row>
    <row r="34" spans="2:18">
      <c r="B34" s="1764"/>
      <c r="C34" s="3805" t="s">
        <v>1961</v>
      </c>
      <c r="D34" s="3805"/>
      <c r="E34" s="3805"/>
      <c r="F34" s="1782" t="s">
        <v>545</v>
      </c>
      <c r="G34" s="1783"/>
      <c r="H34" s="1783"/>
      <c r="I34" s="1783"/>
      <c r="J34" s="1783"/>
      <c r="K34" s="1783"/>
      <c r="L34" s="1783"/>
      <c r="M34" s="1783"/>
      <c r="N34" s="1783"/>
      <c r="O34" s="1783"/>
      <c r="P34" s="1783"/>
      <c r="Q34" s="1783"/>
      <c r="R34" s="1783"/>
    </row>
    <row r="35" spans="2:18">
      <c r="B35" s="3806" t="s">
        <v>1962</v>
      </c>
      <c r="C35" s="3807"/>
      <c r="D35" s="3807"/>
      <c r="E35" s="3807"/>
      <c r="F35" s="1786" t="s">
        <v>524</v>
      </c>
      <c r="G35" s="1783"/>
      <c r="H35" s="1783"/>
      <c r="I35" s="1783"/>
      <c r="J35" s="1783"/>
      <c r="K35" s="1783"/>
      <c r="L35" s="1783"/>
      <c r="M35" s="1783"/>
      <c r="N35" s="1783"/>
      <c r="O35" s="1783"/>
      <c r="P35" s="1783"/>
      <c r="Q35" s="1783"/>
      <c r="R35" s="1783"/>
    </row>
    <row r="36" spans="2:18">
      <c r="B36" s="3806" t="s">
        <v>1963</v>
      </c>
      <c r="C36" s="3807"/>
      <c r="D36" s="3807"/>
      <c r="E36" s="3807"/>
      <c r="G36" s="1774"/>
      <c r="H36" s="1774"/>
      <c r="I36" s="1774"/>
      <c r="J36" s="1774"/>
      <c r="K36" s="1774"/>
      <c r="L36" s="1774"/>
      <c r="M36" s="1774"/>
      <c r="N36" s="1774"/>
      <c r="O36" s="1774"/>
      <c r="P36" s="1774"/>
      <c r="Q36" s="1774"/>
      <c r="R36" s="1774"/>
    </row>
    <row r="37" spans="2:18">
      <c r="B37" s="1764"/>
      <c r="C37" s="3809" t="s">
        <v>2033</v>
      </c>
      <c r="D37" s="3809"/>
      <c r="E37" s="3809"/>
      <c r="F37" s="1778" t="s">
        <v>525</v>
      </c>
      <c r="G37" s="1779"/>
      <c r="H37" s="1779"/>
      <c r="I37" s="1779"/>
      <c r="J37" s="1779"/>
      <c r="K37" s="1779"/>
      <c r="L37" s="1779"/>
      <c r="M37" s="1779"/>
      <c r="N37" s="1779"/>
      <c r="O37" s="1779"/>
      <c r="P37" s="1779"/>
      <c r="Q37" s="1779"/>
      <c r="R37" s="1779"/>
    </row>
    <row r="38" spans="2:18">
      <c r="B38" s="1764"/>
      <c r="C38" s="3805" t="s">
        <v>2034</v>
      </c>
      <c r="D38" s="3805"/>
      <c r="E38" s="3805"/>
      <c r="F38" s="1782" t="s">
        <v>526</v>
      </c>
      <c r="G38" s="1783"/>
      <c r="H38" s="1783"/>
      <c r="I38" s="1783"/>
      <c r="J38" s="1783"/>
      <c r="K38" s="1783"/>
      <c r="L38" s="1783"/>
      <c r="M38" s="1783"/>
      <c r="N38" s="1783"/>
      <c r="O38" s="1783"/>
      <c r="P38" s="1783"/>
      <c r="Q38" s="1783"/>
      <c r="R38" s="1783"/>
    </row>
    <row r="39" spans="2:18">
      <c r="B39" s="1764"/>
      <c r="C39" s="3805" t="s">
        <v>2035</v>
      </c>
      <c r="D39" s="3805"/>
      <c r="E39" s="3805"/>
      <c r="F39" s="1782" t="s">
        <v>527</v>
      </c>
      <c r="G39" s="1783"/>
      <c r="H39" s="1783"/>
      <c r="I39" s="1783"/>
      <c r="J39" s="1783"/>
      <c r="K39" s="1783"/>
      <c r="L39" s="1783"/>
      <c r="M39" s="1783"/>
      <c r="N39" s="1783"/>
      <c r="O39" s="1783"/>
      <c r="P39" s="1783"/>
      <c r="Q39" s="1783"/>
      <c r="R39" s="1783"/>
    </row>
    <row r="40" spans="2:18">
      <c r="B40" s="3808" t="s">
        <v>1967</v>
      </c>
      <c r="C40" s="3809"/>
      <c r="D40" s="3809"/>
      <c r="E40" s="3809"/>
      <c r="F40" s="1778" t="s">
        <v>532</v>
      </c>
      <c r="G40" s="1783"/>
      <c r="H40" s="1783"/>
      <c r="I40" s="1783"/>
      <c r="J40" s="1783"/>
      <c r="K40" s="1783"/>
      <c r="L40" s="1783"/>
      <c r="M40" s="1783"/>
      <c r="N40" s="1783"/>
      <c r="O40" s="1783"/>
      <c r="P40" s="1783"/>
      <c r="Q40" s="1783"/>
      <c r="R40" s="1783"/>
    </row>
    <row r="41" spans="2:18">
      <c r="B41" s="3804" t="s">
        <v>2036</v>
      </c>
      <c r="C41" s="3805"/>
      <c r="D41" s="3805"/>
      <c r="E41" s="3805"/>
      <c r="F41" s="1782" t="s">
        <v>1969</v>
      </c>
      <c r="G41" s="1783"/>
      <c r="H41" s="1783"/>
      <c r="I41" s="1783"/>
      <c r="J41" s="1783"/>
      <c r="K41" s="1783"/>
      <c r="L41" s="1783"/>
      <c r="M41" s="1783"/>
      <c r="N41" s="1783"/>
      <c r="O41" s="1783"/>
      <c r="P41" s="1783"/>
      <c r="Q41" s="1783"/>
      <c r="R41" s="1783"/>
    </row>
    <row r="42" spans="2:18">
      <c r="B42" s="3804" t="s">
        <v>2037</v>
      </c>
      <c r="C42" s="3805"/>
      <c r="D42" s="3805"/>
      <c r="E42" s="3805"/>
      <c r="F42" s="1782" t="s">
        <v>1971</v>
      </c>
      <c r="G42" s="1783"/>
      <c r="H42" s="1783"/>
      <c r="I42" s="1783"/>
      <c r="J42" s="1783"/>
      <c r="K42" s="1783"/>
      <c r="L42" s="1783"/>
      <c r="M42" s="1783"/>
      <c r="N42" s="1783"/>
      <c r="O42" s="1783"/>
      <c r="P42" s="1783"/>
      <c r="Q42" s="1783"/>
      <c r="R42" s="1783"/>
    </row>
    <row r="43" spans="2:18">
      <c r="B43" s="3806" t="s">
        <v>1972</v>
      </c>
      <c r="C43" s="3807"/>
      <c r="D43" s="3807"/>
      <c r="E43" s="3807"/>
      <c r="G43" s="1774"/>
      <c r="H43" s="1774"/>
      <c r="I43" s="1774"/>
      <c r="J43" s="1774"/>
      <c r="K43" s="1774"/>
      <c r="L43" s="1774"/>
      <c r="M43" s="1774"/>
      <c r="N43" s="1774"/>
      <c r="O43" s="1774"/>
      <c r="P43" s="1774"/>
      <c r="Q43" s="1774"/>
      <c r="R43" s="1774"/>
    </row>
    <row r="44" spans="2:18">
      <c r="B44" s="3808" t="s">
        <v>2038</v>
      </c>
      <c r="C44" s="3809"/>
      <c r="D44" s="3809"/>
      <c r="E44" s="3809"/>
      <c r="F44" s="1778" t="s">
        <v>1974</v>
      </c>
      <c r="G44" s="1779"/>
      <c r="H44" s="1779"/>
      <c r="I44" s="1779"/>
      <c r="J44" s="1779"/>
      <c r="K44" s="1779"/>
      <c r="L44" s="1779"/>
      <c r="M44" s="1779"/>
      <c r="N44" s="1779"/>
      <c r="O44" s="1779"/>
      <c r="P44" s="1779"/>
      <c r="Q44" s="1779"/>
      <c r="R44" s="1779"/>
    </row>
    <row r="45" spans="2:18">
      <c r="B45" s="3804" t="s">
        <v>2039</v>
      </c>
      <c r="C45" s="3805"/>
      <c r="D45" s="3805"/>
      <c r="E45" s="3805"/>
      <c r="F45" s="1782" t="s">
        <v>1976</v>
      </c>
      <c r="G45" s="1783"/>
      <c r="H45" s="1783"/>
      <c r="I45" s="1783"/>
      <c r="J45" s="1783"/>
      <c r="K45" s="1783"/>
      <c r="L45" s="1783"/>
      <c r="M45" s="1783"/>
      <c r="N45" s="1783"/>
      <c r="O45" s="1783"/>
      <c r="P45" s="1783"/>
      <c r="Q45" s="1783"/>
      <c r="R45" s="1783"/>
    </row>
    <row r="46" spans="2:18">
      <c r="B46" s="3810" t="s">
        <v>2037</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1871</v>
      </c>
      <c r="N7" s="3789"/>
      <c r="O7" s="3789"/>
      <c r="P7" s="3789"/>
      <c r="Q7" s="3789"/>
      <c r="R7" s="3790"/>
    </row>
    <row r="8" spans="2:18" s="1711" customFormat="1" ht="15" customHeight="1">
      <c r="B8" s="1787"/>
      <c r="C8" s="1788"/>
      <c r="D8" s="1788"/>
      <c r="E8" s="1788"/>
      <c r="F8" s="1788"/>
      <c r="G8" s="3820" t="s">
        <v>2041</v>
      </c>
      <c r="H8" s="3820"/>
      <c r="I8" s="1789" t="s">
        <v>2042</v>
      </c>
      <c r="J8" s="3822" t="s">
        <v>2043</v>
      </c>
      <c r="K8" s="3823"/>
      <c r="L8" s="1790" t="s">
        <v>248</v>
      </c>
      <c r="M8" s="3820" t="s">
        <v>2041</v>
      </c>
      <c r="N8" s="3820"/>
      <c r="O8" s="1789" t="s">
        <v>2044</v>
      </c>
      <c r="P8" s="3822" t="s">
        <v>2043</v>
      </c>
      <c r="Q8" s="3823"/>
      <c r="R8" s="1790" t="s">
        <v>248</v>
      </c>
    </row>
    <row r="9" spans="2:18" s="1711" customFormat="1" ht="15" customHeight="1">
      <c r="B9" s="1791"/>
      <c r="C9" s="1792"/>
      <c r="D9" s="1792"/>
      <c r="E9" s="1792"/>
      <c r="F9" s="1792"/>
      <c r="G9" s="1793" t="s">
        <v>2045</v>
      </c>
      <c r="H9" s="1793" t="s">
        <v>2046</v>
      </c>
      <c r="I9" s="1794" t="s">
        <v>2047</v>
      </c>
      <c r="J9" s="1795" t="s">
        <v>1919</v>
      </c>
      <c r="K9" s="1795" t="s">
        <v>1920</v>
      </c>
      <c r="L9" s="1796"/>
      <c r="M9" s="1793" t="s">
        <v>2048</v>
      </c>
      <c r="N9" s="1793" t="s">
        <v>2046</v>
      </c>
      <c r="O9" s="1794" t="s">
        <v>2049</v>
      </c>
      <c r="P9" s="1795" t="s">
        <v>1919</v>
      </c>
      <c r="Q9" s="1795" t="s">
        <v>1920</v>
      </c>
      <c r="R9" s="1796"/>
    </row>
    <row r="10" spans="2:18" s="1711" customFormat="1" ht="15" customHeight="1">
      <c r="B10" s="1791"/>
      <c r="C10" s="1792"/>
      <c r="D10" s="1792"/>
      <c r="E10" s="1792"/>
      <c r="F10" s="1792"/>
      <c r="G10" s="1721" t="s">
        <v>2050</v>
      </c>
      <c r="H10" s="1721" t="s">
        <v>1988</v>
      </c>
      <c r="I10" s="1794" t="s">
        <v>2051</v>
      </c>
      <c r="J10" s="1716" t="s">
        <v>2052</v>
      </c>
      <c r="K10" s="1716" t="s">
        <v>2053</v>
      </c>
      <c r="L10" s="1717"/>
      <c r="M10" s="1721" t="s">
        <v>2054</v>
      </c>
      <c r="N10" s="1721" t="s">
        <v>1988</v>
      </c>
      <c r="O10" s="1794" t="s">
        <v>2055</v>
      </c>
      <c r="P10" s="1716" t="s">
        <v>2010</v>
      </c>
      <c r="Q10" s="1716" t="s">
        <v>2053</v>
      </c>
      <c r="R10" s="1717"/>
    </row>
    <row r="11" spans="2:18" s="1711" customFormat="1" ht="15" customHeight="1">
      <c r="B11" s="1791"/>
      <c r="C11" s="1792"/>
      <c r="D11" s="1792"/>
      <c r="E11" s="1792"/>
      <c r="F11" s="1792"/>
      <c r="G11" s="1721" t="s">
        <v>2054</v>
      </c>
      <c r="H11" s="1721"/>
      <c r="I11" s="1794" t="s">
        <v>1993</v>
      </c>
      <c r="J11" s="1716" t="s">
        <v>2056</v>
      </c>
      <c r="K11" s="1716"/>
      <c r="L11" s="1717"/>
      <c r="M11" s="1721" t="s">
        <v>1988</v>
      </c>
      <c r="O11" s="1794" t="s">
        <v>1993</v>
      </c>
      <c r="P11" s="1716" t="s">
        <v>2057</v>
      </c>
      <c r="Q11" s="1716"/>
      <c r="R11" s="1717"/>
    </row>
    <row r="12" spans="2:18" s="1711" customFormat="1" ht="15" customHeight="1">
      <c r="B12" s="1791"/>
      <c r="C12" s="1792"/>
      <c r="D12" s="1792"/>
      <c r="E12" s="1792"/>
      <c r="F12" s="1792"/>
      <c r="G12" s="1721" t="s">
        <v>2058</v>
      </c>
      <c r="H12" s="1721"/>
      <c r="J12" s="1716" t="s">
        <v>2059</v>
      </c>
      <c r="K12" s="1716"/>
      <c r="L12" s="1717"/>
      <c r="M12" s="1721"/>
      <c r="N12" s="1721"/>
      <c r="P12" s="1716" t="s">
        <v>2060</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1931</v>
      </c>
      <c r="R13" s="1798" t="s">
        <v>1331</v>
      </c>
    </row>
    <row r="14" spans="2:18" s="1711" customFormat="1" ht="15" customHeight="1">
      <c r="B14" s="3778" t="s">
        <v>1936</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2021</v>
      </c>
      <c r="C15" s="3781"/>
      <c r="D15" s="3781"/>
      <c r="E15" s="3781"/>
      <c r="F15" s="1750" t="s">
        <v>1938</v>
      </c>
      <c r="G15" s="1802"/>
      <c r="H15" s="1803"/>
      <c r="I15" s="1803"/>
      <c r="J15" s="1803"/>
      <c r="K15" s="1803"/>
      <c r="L15" s="1803"/>
      <c r="M15" s="1803"/>
      <c r="N15" s="1803"/>
      <c r="O15" s="1803"/>
      <c r="P15" s="1803"/>
      <c r="Q15" s="1803"/>
      <c r="R15" s="1803"/>
    </row>
    <row r="16" spans="2:18" s="1711" customFormat="1" ht="15" customHeight="1">
      <c r="B16" s="3782" t="s">
        <v>2022</v>
      </c>
      <c r="C16" s="3783"/>
      <c r="D16" s="3783"/>
      <c r="E16" s="3783"/>
      <c r="F16" s="1729" t="s">
        <v>1941</v>
      </c>
      <c r="G16" s="1804"/>
      <c r="H16" s="1803"/>
      <c r="I16" s="1803"/>
      <c r="J16" s="1803"/>
      <c r="K16" s="1803"/>
      <c r="L16" s="1803"/>
      <c r="M16" s="1803"/>
      <c r="N16" s="1803"/>
      <c r="O16" s="1803"/>
      <c r="P16" s="1803"/>
      <c r="Q16" s="1803"/>
      <c r="R16" s="1803"/>
    </row>
    <row r="17" spans="2:18" s="1711" customFormat="1" ht="15" customHeight="1">
      <c r="B17" s="3799" t="s">
        <v>2023</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1943</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1996</v>
      </c>
      <c r="F19" s="1729" t="s">
        <v>2061</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2062</v>
      </c>
      <c r="G21" s="1804"/>
      <c r="H21" s="1805"/>
      <c r="I21" s="1805"/>
      <c r="J21" s="1805"/>
      <c r="K21" s="1805"/>
      <c r="L21" s="1805"/>
      <c r="M21" s="1805"/>
      <c r="N21" s="1805"/>
      <c r="O21" s="1805"/>
      <c r="P21" s="1805"/>
      <c r="Q21" s="1805"/>
      <c r="R21" s="1805"/>
    </row>
    <row r="22" spans="2:18" s="1746" customFormat="1" ht="15" customHeight="1">
      <c r="B22" s="1811"/>
      <c r="C22" s="1812"/>
      <c r="D22" s="3824" t="s">
        <v>2063</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2064</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2065</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2066</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2067</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2068</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2069</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2029</v>
      </c>
      <c r="E29" s="3794"/>
      <c r="F29" s="1729" t="s">
        <v>1889</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2070</v>
      </c>
      <c r="D31" s="3783"/>
      <c r="E31" s="3783"/>
      <c r="F31" s="1729" t="s">
        <v>1950</v>
      </c>
      <c r="G31" s="1804"/>
      <c r="H31" s="1803"/>
      <c r="I31" s="1803"/>
      <c r="J31" s="1805"/>
      <c r="K31" s="1740"/>
      <c r="L31" s="1803"/>
      <c r="M31" s="1803"/>
      <c r="N31" s="1803"/>
      <c r="O31" s="1803"/>
      <c r="P31" s="1805"/>
      <c r="Q31" s="1740"/>
      <c r="R31" s="1803"/>
    </row>
    <row r="32" spans="2:18" s="1711" customFormat="1" ht="15" customHeight="1">
      <c r="B32" s="1734"/>
      <c r="C32" s="3783" t="s">
        <v>1961</v>
      </c>
      <c r="D32" s="3783"/>
      <c r="E32" s="3783"/>
      <c r="F32" s="1733" t="s">
        <v>1952</v>
      </c>
      <c r="G32" s="1804"/>
      <c r="H32" s="1805"/>
      <c r="I32" s="1805"/>
      <c r="J32" s="1805"/>
      <c r="K32" s="1805"/>
      <c r="L32" s="1805"/>
      <c r="M32" s="1805"/>
      <c r="N32" s="1805"/>
      <c r="O32" s="1805"/>
      <c r="P32" s="1805"/>
      <c r="Q32" s="1805"/>
      <c r="R32" s="1805"/>
    </row>
    <row r="33" spans="2:18" s="1711" customFormat="1" ht="15" customHeight="1">
      <c r="B33" s="3799" t="s">
        <v>1962</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1963</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2033</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2034</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2035</v>
      </c>
      <c r="D37" s="3794"/>
      <c r="E37" s="3794"/>
      <c r="F37" s="1733" t="s">
        <v>1906</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2036</v>
      </c>
      <c r="C39" s="3783"/>
      <c r="D39" s="3783"/>
      <c r="E39" s="3783"/>
      <c r="F39" s="1733" t="s">
        <v>1909</v>
      </c>
      <c r="G39" s="1804"/>
      <c r="H39" s="1805"/>
      <c r="I39" s="1805"/>
      <c r="J39" s="1805"/>
      <c r="K39" s="1805"/>
      <c r="L39" s="1805"/>
      <c r="M39" s="1805"/>
      <c r="N39" s="1805"/>
      <c r="O39" s="1805"/>
      <c r="P39" s="1805"/>
      <c r="Q39" s="1805"/>
      <c r="R39" s="1805"/>
    </row>
    <row r="40" spans="2:18" s="1711" customFormat="1" ht="15" customHeight="1">
      <c r="B40" s="3799" t="s">
        <v>2071</v>
      </c>
      <c r="C40" s="3786"/>
      <c r="D40" s="3786"/>
      <c r="E40" s="3786"/>
      <c r="F40" s="1733" t="s">
        <v>2072</v>
      </c>
      <c r="G40" s="1804"/>
      <c r="H40" s="1805"/>
      <c r="I40" s="1805"/>
      <c r="J40" s="1805"/>
      <c r="K40" s="1805"/>
      <c r="L40" s="1805"/>
      <c r="M40" s="1805"/>
      <c r="N40" s="1805"/>
      <c r="O40" s="1805"/>
      <c r="P40" s="1805"/>
      <c r="Q40" s="1805"/>
      <c r="R40" s="1805"/>
    </row>
    <row r="41" spans="2:18" s="1711" customFormat="1" ht="15" customHeight="1">
      <c r="B41" s="3800" t="s">
        <v>1972</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2073</v>
      </c>
      <c r="C42" s="3781"/>
      <c r="D42" s="3781"/>
      <c r="E42" s="3781"/>
      <c r="F42" s="1729" t="s">
        <v>2074</v>
      </c>
      <c r="G42" s="1806"/>
      <c r="H42" s="1803"/>
      <c r="I42" s="1803"/>
      <c r="J42" s="1803"/>
      <c r="K42" s="1803"/>
      <c r="L42" s="1803"/>
      <c r="M42" s="1803"/>
      <c r="N42" s="1803"/>
      <c r="O42" s="1803"/>
      <c r="P42" s="1803"/>
      <c r="Q42" s="1803"/>
      <c r="R42" s="1803"/>
    </row>
    <row r="43" spans="2:18" s="1711" customFormat="1" ht="15" customHeight="1">
      <c r="B43" s="3782" t="s">
        <v>2075</v>
      </c>
      <c r="C43" s="3783"/>
      <c r="D43" s="3783"/>
      <c r="E43" s="3783"/>
      <c r="F43" s="1729" t="s">
        <v>2076</v>
      </c>
      <c r="G43" s="1804"/>
      <c r="H43" s="1803"/>
      <c r="I43" s="1803"/>
      <c r="J43" s="1803"/>
      <c r="K43" s="1803"/>
      <c r="L43" s="1803"/>
      <c r="M43" s="1803"/>
      <c r="N43" s="1803"/>
      <c r="O43" s="1803"/>
      <c r="P43" s="1803"/>
      <c r="Q43" s="1803"/>
      <c r="R43" s="1803"/>
    </row>
    <row r="44" spans="2:18" s="1711" customFormat="1" ht="15" customHeight="1">
      <c r="B44" s="3797" t="s">
        <v>2071</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2077</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2078</v>
      </c>
      <c r="E15" s="5"/>
      <c r="F15" s="5"/>
      <c r="G15" s="5"/>
      <c r="H15" s="5"/>
      <c r="I15" s="5"/>
      <c r="J15" s="5"/>
      <c r="K15" s="5"/>
      <c r="L15" s="5"/>
      <c r="M15" s="5"/>
      <c r="N15" s="5"/>
      <c r="O15" s="5"/>
      <c r="P15" s="5"/>
      <c r="Q15" s="1706" t="s">
        <v>1938</v>
      </c>
      <c r="R15" s="359"/>
      <c r="S15" s="358"/>
    </row>
    <row r="16" spans="2:25" ht="12" customHeight="1">
      <c r="B16" s="328"/>
      <c r="C16" s="357"/>
      <c r="D16" s="3772" t="s">
        <v>2079</v>
      </c>
      <c r="E16" s="3772"/>
      <c r="F16" s="3772"/>
      <c r="G16" s="3772"/>
      <c r="H16" s="3772"/>
      <c r="I16" s="3772"/>
      <c r="J16" s="3772"/>
      <c r="K16" s="3772"/>
      <c r="L16" s="3772"/>
      <c r="M16" s="3772"/>
      <c r="N16" s="3772"/>
      <c r="O16" s="3772"/>
      <c r="P16" s="3772"/>
      <c r="Q16" s="1706" t="s">
        <v>1941</v>
      </c>
      <c r="R16" s="358"/>
      <c r="S16" s="358"/>
    </row>
    <row r="17" spans="2:19" ht="12" customHeight="1">
      <c r="B17" s="328"/>
      <c r="D17" s="33" t="s">
        <v>2080</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2081</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2082</v>
      </c>
      <c r="C22" s="357"/>
      <c r="D22" s="33" t="s">
        <v>2083</v>
      </c>
      <c r="E22" s="33"/>
      <c r="F22" s="33"/>
      <c r="G22" s="33"/>
      <c r="H22" s="33"/>
      <c r="I22" s="33"/>
      <c r="J22" s="33"/>
      <c r="K22" s="33"/>
      <c r="L22" s="33"/>
      <c r="M22" s="33"/>
      <c r="N22" s="33"/>
      <c r="O22" s="33"/>
      <c r="P22" s="33"/>
      <c r="Q22" s="1706" t="s">
        <v>2000</v>
      </c>
      <c r="R22" s="358"/>
      <c r="S22" s="358"/>
    </row>
    <row r="23" spans="2:19" ht="12" customHeight="1">
      <c r="B23" s="1816" t="s">
        <v>2084</v>
      </c>
      <c r="C23" s="357"/>
      <c r="D23" s="33" t="s">
        <v>2085</v>
      </c>
      <c r="E23" s="33"/>
      <c r="F23" s="33"/>
      <c r="G23" s="33"/>
      <c r="H23" s="33"/>
      <c r="I23" s="33"/>
      <c r="J23" s="33"/>
      <c r="K23" s="33"/>
      <c r="L23" s="33"/>
      <c r="M23" s="33"/>
      <c r="N23" s="33"/>
      <c r="O23" s="33"/>
      <c r="P23" s="33"/>
      <c r="Q23" s="1705" t="s">
        <v>1952</v>
      </c>
      <c r="R23" s="358"/>
      <c r="S23" s="358"/>
    </row>
    <row r="24" spans="2:19" ht="12" customHeight="1">
      <c r="B24" s="1816"/>
      <c r="C24" s="357"/>
      <c r="D24" s="33" t="s">
        <v>2086</v>
      </c>
      <c r="E24" s="33"/>
      <c r="F24" s="33"/>
      <c r="G24" s="33"/>
      <c r="H24" s="33"/>
      <c r="I24" s="33"/>
      <c r="J24" s="33"/>
      <c r="K24" s="33"/>
      <c r="L24" s="33"/>
      <c r="M24" s="33"/>
      <c r="N24" s="33"/>
      <c r="O24" s="33"/>
      <c r="P24" s="33"/>
      <c r="Q24" s="1705" t="s">
        <v>1954</v>
      </c>
      <c r="R24" s="359"/>
      <c r="S24" s="358"/>
    </row>
    <row r="25" spans="2:19" ht="12" customHeight="1">
      <c r="B25" s="1816" t="s">
        <v>2087</v>
      </c>
      <c r="C25" s="354"/>
      <c r="D25" s="37" t="s">
        <v>2088</v>
      </c>
      <c r="E25" s="37"/>
      <c r="F25" s="37"/>
      <c r="G25" s="37"/>
      <c r="H25" s="37"/>
      <c r="I25" s="37"/>
      <c r="J25" s="37"/>
      <c r="K25" s="37"/>
      <c r="L25" s="37"/>
      <c r="M25" s="37"/>
      <c r="N25" s="37"/>
      <c r="O25" s="37"/>
      <c r="P25" s="37"/>
      <c r="Q25" s="1705" t="s">
        <v>2089</v>
      </c>
      <c r="R25" s="358"/>
      <c r="S25" s="358"/>
    </row>
    <row r="26" spans="2:19" ht="12" customHeight="1">
      <c r="B26" s="1816" t="s">
        <v>2084</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2090</v>
      </c>
      <c r="E28" s="26"/>
      <c r="F28" s="26"/>
      <c r="G28" s="26"/>
      <c r="H28" s="26"/>
      <c r="I28" s="26"/>
      <c r="J28" s="26"/>
      <c r="K28" s="26"/>
      <c r="L28" s="26"/>
      <c r="M28" s="26"/>
      <c r="N28" s="26"/>
      <c r="O28" s="26"/>
      <c r="P28" s="26"/>
      <c r="Q28" s="1706" t="s">
        <v>2091</v>
      </c>
      <c r="R28" s="356"/>
      <c r="S28" s="356"/>
    </row>
    <row r="29" spans="2:19" ht="12" customHeight="1">
      <c r="B29" s="328"/>
      <c r="C29" s="357"/>
      <c r="D29" s="37" t="s">
        <v>2092</v>
      </c>
      <c r="E29" s="37"/>
      <c r="F29" s="37"/>
      <c r="G29" s="37"/>
      <c r="H29" s="37"/>
      <c r="I29" s="37"/>
      <c r="J29" s="37"/>
      <c r="K29" s="37"/>
      <c r="L29" s="37"/>
      <c r="M29" s="37"/>
      <c r="N29" s="37"/>
      <c r="O29" s="37"/>
      <c r="P29" s="37"/>
      <c r="Q29" s="1705" t="s">
        <v>556</v>
      </c>
      <c r="R29" s="358"/>
      <c r="S29" s="358"/>
    </row>
    <row r="30" spans="2:19" ht="12" customHeight="1">
      <c r="B30" s="328"/>
      <c r="C30" s="357"/>
      <c r="D30" s="37" t="s">
        <v>2093</v>
      </c>
      <c r="E30" s="37"/>
      <c r="F30" s="37"/>
      <c r="G30" s="37"/>
      <c r="H30" s="37"/>
      <c r="I30" s="37"/>
      <c r="J30" s="37"/>
      <c r="K30" s="37"/>
      <c r="L30" s="37"/>
      <c r="M30" s="37"/>
      <c r="N30" s="37"/>
      <c r="O30" s="37"/>
      <c r="P30" s="37"/>
      <c r="Q30" s="1705" t="s">
        <v>1906</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2094</v>
      </c>
      <c r="C33" s="357"/>
      <c r="D33" s="37" t="s">
        <v>2095</v>
      </c>
      <c r="E33" s="37"/>
      <c r="F33" s="37"/>
      <c r="G33" s="37"/>
      <c r="H33" s="37"/>
      <c r="I33" s="37"/>
      <c r="J33" s="37"/>
      <c r="K33" s="37"/>
      <c r="L33" s="37"/>
      <c r="M33" s="37"/>
      <c r="N33" s="37"/>
      <c r="O33" s="37"/>
      <c r="P33" s="37"/>
      <c r="Q33" s="1706" t="s">
        <v>1909</v>
      </c>
      <c r="R33" s="358"/>
      <c r="S33" s="358"/>
    </row>
    <row r="34" spans="2:19" ht="12" customHeight="1">
      <c r="B34" s="1816"/>
      <c r="C34" s="357"/>
      <c r="D34" s="37" t="s">
        <v>2096</v>
      </c>
      <c r="E34" s="37"/>
      <c r="F34" s="37"/>
      <c r="G34" s="37"/>
      <c r="H34" s="37"/>
      <c r="I34" s="37"/>
      <c r="J34" s="37"/>
      <c r="K34" s="37"/>
      <c r="L34" s="37"/>
      <c r="M34" s="37"/>
      <c r="N34" s="37"/>
      <c r="O34" s="37"/>
      <c r="P34" s="37"/>
      <c r="Q34" s="1706" t="s">
        <v>2097</v>
      </c>
      <c r="R34" s="358"/>
      <c r="S34" s="358"/>
    </row>
    <row r="35" spans="2:19" ht="12" customHeight="1">
      <c r="B35" s="1816" t="s">
        <v>2098</v>
      </c>
      <c r="C35" s="357"/>
      <c r="D35" s="37" t="s">
        <v>2099</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2100</v>
      </c>
      <c r="E40" s="37"/>
      <c r="F40" s="37"/>
      <c r="G40" s="37"/>
      <c r="H40" s="37"/>
      <c r="I40" s="37"/>
      <c r="J40" s="37"/>
      <c r="K40" s="37"/>
      <c r="L40" s="37"/>
      <c r="M40" s="37"/>
      <c r="N40" s="37"/>
      <c r="O40" s="37"/>
      <c r="P40" s="37"/>
      <c r="Q40" s="1818" t="s">
        <v>1914</v>
      </c>
      <c r="R40" s="358"/>
      <c r="S40" s="358"/>
    </row>
    <row r="41" spans="2:19" ht="12" customHeight="1">
      <c r="B41" s="304"/>
      <c r="C41" s="357"/>
      <c r="D41" s="37" t="s">
        <v>2101</v>
      </c>
      <c r="E41" s="37"/>
      <c r="F41" s="37"/>
      <c r="G41" s="37"/>
      <c r="H41" s="37"/>
      <c r="I41" s="37"/>
      <c r="J41" s="37"/>
      <c r="K41" s="37"/>
      <c r="L41" s="37"/>
      <c r="M41" s="37"/>
      <c r="N41" s="37"/>
      <c r="O41" s="37"/>
      <c r="P41" s="37"/>
      <c r="Q41" s="1820" t="s">
        <v>2102</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2103</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2104</v>
      </c>
      <c r="E51" s="26"/>
      <c r="F51" s="26"/>
      <c r="G51" s="26"/>
      <c r="H51" s="26"/>
      <c r="I51" s="26"/>
      <c r="J51" s="26"/>
      <c r="K51" s="26"/>
      <c r="L51" s="26"/>
      <c r="M51" s="26"/>
      <c r="N51" s="26"/>
      <c r="O51" s="26"/>
      <c r="P51" s="26"/>
      <c r="Q51" s="1706" t="s">
        <v>1969</v>
      </c>
      <c r="R51" s="359"/>
      <c r="S51" s="359"/>
    </row>
    <row r="52" spans="2:19" ht="12" customHeight="1">
      <c r="B52" s="304"/>
      <c r="C52" s="357"/>
      <c r="D52" s="37" t="s">
        <v>2105</v>
      </c>
      <c r="E52" s="37"/>
      <c r="F52" s="37"/>
      <c r="G52" s="37"/>
      <c r="H52" s="37"/>
      <c r="I52" s="37"/>
      <c r="J52" s="37"/>
      <c r="K52" s="37"/>
      <c r="L52" s="37"/>
      <c r="M52" s="37"/>
      <c r="N52" s="37"/>
      <c r="O52" s="37"/>
      <c r="P52" s="37"/>
      <c r="Q52" s="1705" t="s">
        <v>533</v>
      </c>
      <c r="R52" s="358"/>
      <c r="S52" s="358"/>
    </row>
    <row r="53" spans="2:19" ht="12" customHeight="1">
      <c r="B53" s="304"/>
      <c r="C53" s="357"/>
      <c r="D53" s="37" t="s">
        <v>2106</v>
      </c>
      <c r="E53" s="37"/>
      <c r="F53" s="37"/>
      <c r="G53" s="37"/>
      <c r="H53" s="37"/>
      <c r="I53" s="37"/>
      <c r="J53" s="37"/>
      <c r="K53" s="37"/>
      <c r="L53" s="37"/>
      <c r="M53" s="37"/>
      <c r="N53" s="37"/>
      <c r="O53" s="37"/>
      <c r="P53" s="37"/>
      <c r="Q53" s="1705" t="s">
        <v>2107</v>
      </c>
      <c r="R53" s="358"/>
      <c r="S53" s="358"/>
    </row>
    <row r="54" spans="2:19" ht="12" customHeight="1">
      <c r="B54" s="304"/>
      <c r="C54" s="357"/>
      <c r="D54" s="37" t="s">
        <v>465</v>
      </c>
      <c r="E54" s="37"/>
      <c r="F54" s="37"/>
      <c r="G54" s="37"/>
      <c r="H54" s="37"/>
      <c r="I54" s="37"/>
      <c r="J54" s="37"/>
      <c r="K54" s="37"/>
      <c r="L54" s="37"/>
      <c r="M54" s="37"/>
      <c r="N54" s="37"/>
      <c r="O54" s="37"/>
      <c r="P54" s="37"/>
      <c r="Q54" s="1706" t="s">
        <v>2108</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2109</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2110</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2111</v>
      </c>
      <c r="C8" s="1829" t="s">
        <v>2112</v>
      </c>
      <c r="D8" s="1830"/>
      <c r="E8" s="1830"/>
      <c r="F8" s="1830"/>
      <c r="G8" s="1831" t="s">
        <v>931</v>
      </c>
      <c r="H8" s="1832" t="s">
        <v>1871</v>
      </c>
    </row>
    <row r="9" spans="2:11" s="1711" customFormat="1">
      <c r="B9" s="1833" t="s">
        <v>2113</v>
      </c>
      <c r="C9" s="1834" t="s">
        <v>2111</v>
      </c>
      <c r="D9" s="3831"/>
      <c r="E9" s="3832"/>
      <c r="F9" s="1835"/>
      <c r="G9" s="1836" t="s">
        <v>231</v>
      </c>
      <c r="H9" s="1837" t="s">
        <v>233</v>
      </c>
    </row>
    <row r="10" spans="2:11" s="1711" customFormat="1" ht="18" customHeight="1">
      <c r="B10" s="1838"/>
      <c r="C10" s="1838"/>
      <c r="D10" s="3838" t="s">
        <v>2114</v>
      </c>
      <c r="E10" s="3839"/>
      <c r="F10" s="1839" t="s">
        <v>1938</v>
      </c>
      <c r="G10" s="1840"/>
      <c r="H10" s="1841"/>
    </row>
    <row r="11" spans="2:11" s="1711" customFormat="1" ht="18" customHeight="1">
      <c r="B11" s="1838"/>
      <c r="C11" s="1838"/>
      <c r="D11" s="3827" t="s">
        <v>2115</v>
      </c>
      <c r="E11" s="3828"/>
      <c r="F11" s="1839" t="s">
        <v>1941</v>
      </c>
      <c r="G11" s="1840"/>
      <c r="H11" s="1841"/>
    </row>
    <row r="12" spans="2:11" s="1711" customFormat="1" ht="18" customHeight="1">
      <c r="B12" s="1838"/>
      <c r="C12" s="1838"/>
      <c r="D12" s="3827" t="s">
        <v>2116</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2077</v>
      </c>
      <c r="C14" s="1844"/>
      <c r="D14" s="3827" t="s">
        <v>2117</v>
      </c>
      <c r="E14" s="3828"/>
      <c r="F14" s="1839" t="s">
        <v>508</v>
      </c>
      <c r="G14" s="1840"/>
      <c r="H14" s="1841"/>
    </row>
    <row r="15" spans="2:11" s="1711" customFormat="1" ht="18" customHeight="1">
      <c r="B15" s="1844"/>
      <c r="C15" s="1844"/>
      <c r="D15" s="3827" t="s">
        <v>2118</v>
      </c>
      <c r="E15" s="3828"/>
      <c r="F15" s="1845" t="s">
        <v>509</v>
      </c>
      <c r="G15" s="1846"/>
      <c r="H15" s="1847"/>
    </row>
    <row r="16" spans="2:11" s="1711" customFormat="1" ht="18" customHeight="1">
      <c r="B16" s="1833"/>
      <c r="C16" s="1833"/>
      <c r="D16" s="3829" t="s">
        <v>2119</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2120</v>
      </c>
      <c r="C19" s="3833"/>
      <c r="D19" s="3833"/>
      <c r="E19" s="3833"/>
      <c r="F19" s="3833"/>
      <c r="G19" s="3833"/>
      <c r="H19" s="3833"/>
    </row>
    <row r="20" spans="2:22" s="1711" customFormat="1">
      <c r="B20" s="3833" t="s">
        <v>1853</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2121</v>
      </c>
      <c r="C22" s="1829" t="s">
        <v>2112</v>
      </c>
      <c r="D22" s="1830"/>
      <c r="E22" s="1830"/>
      <c r="F22" s="1830"/>
      <c r="G22" s="1831" t="s">
        <v>931</v>
      </c>
      <c r="H22" s="1832" t="s">
        <v>1871</v>
      </c>
    </row>
    <row r="23" spans="2:22" s="1711" customFormat="1">
      <c r="B23" s="1833" t="s">
        <v>366</v>
      </c>
      <c r="C23" s="1834" t="s">
        <v>2111</v>
      </c>
      <c r="D23" s="3831"/>
      <c r="E23" s="3832"/>
      <c r="F23" s="1835"/>
      <c r="G23" s="1836" t="s">
        <v>231</v>
      </c>
      <c r="H23" s="1837" t="s">
        <v>233</v>
      </c>
    </row>
    <row r="24" spans="2:22" s="1711" customFormat="1" ht="18" customHeight="1">
      <c r="B24" s="1838"/>
      <c r="C24" s="1838"/>
      <c r="D24" s="3838" t="s">
        <v>2114</v>
      </c>
      <c r="E24" s="3839"/>
      <c r="F24" s="1839" t="s">
        <v>515</v>
      </c>
      <c r="G24" s="1840"/>
      <c r="H24" s="1841"/>
    </row>
    <row r="25" spans="2:22" s="1711" customFormat="1" ht="18" customHeight="1">
      <c r="B25" s="1838"/>
      <c r="C25" s="1838"/>
      <c r="D25" s="3827" t="s">
        <v>2115</v>
      </c>
      <c r="E25" s="3828"/>
      <c r="F25" s="1839" t="s">
        <v>516</v>
      </c>
      <c r="G25" s="1840"/>
      <c r="H25" s="1841"/>
    </row>
    <row r="26" spans="2:22" s="1711" customFormat="1" ht="18" customHeight="1">
      <c r="B26" s="1838"/>
      <c r="C26" s="1838"/>
      <c r="D26" s="3827" t="s">
        <v>2116</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2077</v>
      </c>
      <c r="C28" s="1844"/>
      <c r="D28" s="3827" t="s">
        <v>2117</v>
      </c>
      <c r="E28" s="3828"/>
      <c r="F28" s="1839" t="s">
        <v>1885</v>
      </c>
      <c r="G28" s="1840"/>
      <c r="H28" s="1841"/>
    </row>
    <row r="29" spans="2:22" s="1711" customFormat="1" ht="18" customHeight="1">
      <c r="B29" s="1844"/>
      <c r="C29" s="1844"/>
      <c r="D29" s="3827" t="s">
        <v>2118</v>
      </c>
      <c r="E29" s="3828"/>
      <c r="F29" s="1845" t="s">
        <v>1889</v>
      </c>
      <c r="G29" s="1846"/>
      <c r="H29" s="1847"/>
    </row>
    <row r="30" spans="2:22" s="1711" customFormat="1" ht="18" customHeight="1">
      <c r="B30" s="1833"/>
      <c r="C30" s="1833"/>
      <c r="D30" s="3829" t="s">
        <v>2119</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2122</v>
      </c>
      <c r="D4" s="3850" t="s">
        <v>794</v>
      </c>
      <c r="E4" s="3850"/>
      <c r="F4" s="3850"/>
      <c r="G4" s="3850"/>
      <c r="H4" s="3850"/>
      <c r="I4" s="3850"/>
      <c r="J4" s="3850"/>
      <c r="K4" s="3850"/>
      <c r="L4" s="1856"/>
      <c r="M4" s="1856"/>
      <c r="N4" s="1856"/>
    </row>
    <row r="5" spans="2:14">
      <c r="D5" s="3851" t="s">
        <v>2123</v>
      </c>
      <c r="E5" s="3851"/>
      <c r="F5" s="3851"/>
      <c r="G5" s="3851"/>
      <c r="H5" s="3851"/>
      <c r="I5" s="3851"/>
      <c r="J5" s="3851"/>
      <c r="K5" s="3851"/>
      <c r="L5" s="1857"/>
      <c r="M5" s="1857"/>
      <c r="N5" s="1857"/>
    </row>
    <row r="6" spans="2:14">
      <c r="B6" s="1254" t="s">
        <v>893</v>
      </c>
      <c r="D6" s="3851" t="s">
        <v>2124</v>
      </c>
      <c r="E6" s="3851"/>
      <c r="F6" s="3851"/>
      <c r="G6" s="3851"/>
      <c r="H6" s="3851"/>
      <c r="I6" s="3851"/>
      <c r="J6" s="3851"/>
      <c r="K6" s="3851"/>
      <c r="L6" s="1857"/>
      <c r="M6" s="1857"/>
      <c r="N6" s="1857"/>
    </row>
    <row r="7" spans="2:14">
      <c r="D7" s="3851" t="s">
        <v>1853</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2121</v>
      </c>
      <c r="C9" s="1860"/>
      <c r="D9" s="1860"/>
      <c r="E9" s="1860"/>
      <c r="F9" s="1860"/>
      <c r="G9" s="1860"/>
      <c r="H9" s="1860"/>
      <c r="I9" s="1860"/>
      <c r="J9" s="1862" t="s">
        <v>2125</v>
      </c>
      <c r="K9" s="1863" t="s">
        <v>2126</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2127</v>
      </c>
      <c r="D12" s="3843"/>
      <c r="E12" s="3843"/>
      <c r="F12" s="3843"/>
      <c r="G12" s="3843"/>
      <c r="H12" s="3843"/>
      <c r="I12" s="1860"/>
      <c r="J12" s="1870"/>
      <c r="K12" s="1870"/>
    </row>
    <row r="13" spans="2:14">
      <c r="B13" s="1867" t="s">
        <v>2128</v>
      </c>
      <c r="C13" s="1871"/>
      <c r="D13" s="3853" t="s">
        <v>2129</v>
      </c>
      <c r="E13" s="3853"/>
      <c r="F13" s="3853"/>
      <c r="G13" s="3853"/>
      <c r="H13" s="3853"/>
      <c r="I13" s="1873" t="s">
        <v>234</v>
      </c>
      <c r="J13" s="1874">
        <v>1585</v>
      </c>
      <c r="K13" s="1874">
        <v>40210</v>
      </c>
    </row>
    <row r="14" spans="2:14">
      <c r="B14" s="1867"/>
      <c r="C14" s="1860"/>
      <c r="D14" s="3854" t="s">
        <v>2130</v>
      </c>
      <c r="E14" s="3854"/>
      <c r="F14" s="3854"/>
      <c r="G14" s="3854"/>
      <c r="H14" s="3854"/>
      <c r="I14" s="1860"/>
      <c r="J14" s="1870"/>
      <c r="K14" s="1870"/>
    </row>
    <row r="15" spans="2:14">
      <c r="B15" s="1867"/>
      <c r="C15" s="1860"/>
      <c r="D15" s="1860"/>
      <c r="E15" s="3843" t="s">
        <v>2131</v>
      </c>
      <c r="F15" s="3843"/>
      <c r="G15" s="3843"/>
      <c r="H15" s="3843"/>
      <c r="I15" s="1860"/>
      <c r="J15" s="1870"/>
      <c r="K15" s="1870"/>
    </row>
    <row r="16" spans="2:14">
      <c r="B16" s="1867"/>
      <c r="C16" s="1860"/>
      <c r="D16" s="1860"/>
      <c r="E16" s="1876"/>
      <c r="F16" s="3844" t="s">
        <v>2132</v>
      </c>
      <c r="G16" s="3844"/>
      <c r="H16" s="3844"/>
      <c r="I16" s="1877"/>
      <c r="J16" s="1870"/>
      <c r="K16" s="1870"/>
    </row>
    <row r="17" spans="2:11">
      <c r="B17" s="1867"/>
      <c r="C17" s="1878"/>
      <c r="D17" s="1878"/>
      <c r="E17" s="1879"/>
      <c r="F17" s="1880"/>
      <c r="G17" s="3845" t="s">
        <v>2133</v>
      </c>
      <c r="H17" s="3845"/>
      <c r="I17" s="1877"/>
      <c r="J17" s="1870"/>
      <c r="K17" s="1870"/>
    </row>
    <row r="18" spans="2:11">
      <c r="B18" s="1867"/>
      <c r="C18" s="1871"/>
      <c r="D18" s="1881"/>
      <c r="E18" s="1881"/>
      <c r="F18" s="1882"/>
      <c r="G18" s="1882"/>
      <c r="H18" s="1872" t="s">
        <v>2134</v>
      </c>
      <c r="I18" s="1883" t="s">
        <v>350</v>
      </c>
      <c r="J18" s="1870">
        <v>0</v>
      </c>
      <c r="K18" s="1870">
        <v>0</v>
      </c>
    </row>
    <row r="19" spans="2:11">
      <c r="B19" s="1867"/>
      <c r="C19" s="1884"/>
      <c r="D19" s="1885"/>
      <c r="E19" s="1885"/>
      <c r="F19" s="1886"/>
      <c r="G19" s="1886"/>
      <c r="H19" s="1887" t="s">
        <v>2135</v>
      </c>
      <c r="I19" s="1888" t="s">
        <v>351</v>
      </c>
      <c r="J19" s="1889">
        <v>437</v>
      </c>
      <c r="K19" s="1889">
        <v>-3028</v>
      </c>
    </row>
    <row r="20" spans="2:11">
      <c r="B20" s="1867"/>
      <c r="C20" s="1884"/>
      <c r="D20" s="1885"/>
      <c r="E20" s="1890"/>
      <c r="F20" s="1891"/>
      <c r="G20" s="3846" t="s">
        <v>2136</v>
      </c>
      <c r="H20" s="3846"/>
      <c r="I20" s="1888" t="s">
        <v>353</v>
      </c>
      <c r="J20" s="1889">
        <v>0</v>
      </c>
      <c r="K20" s="1889">
        <v>54</v>
      </c>
    </row>
    <row r="21" spans="2:11">
      <c r="B21" s="1867"/>
      <c r="C21" s="1878"/>
      <c r="D21" s="1892"/>
      <c r="E21" s="1893"/>
      <c r="F21" s="3859" t="s">
        <v>2137</v>
      </c>
      <c r="G21" s="3859"/>
      <c r="H21" s="3859"/>
      <c r="I21" s="1894"/>
      <c r="J21" s="1870"/>
      <c r="K21" s="1870"/>
    </row>
    <row r="22" spans="2:11">
      <c r="B22" s="1867"/>
      <c r="C22" s="1871"/>
      <c r="D22" s="1872"/>
      <c r="E22" s="1882"/>
      <c r="F22" s="1882"/>
      <c r="G22" s="3860" t="s">
        <v>2138</v>
      </c>
      <c r="H22" s="3860"/>
      <c r="I22" s="1895" t="s">
        <v>354</v>
      </c>
      <c r="J22" s="1870">
        <v>0</v>
      </c>
      <c r="K22" s="1870">
        <v>0</v>
      </c>
    </row>
    <row r="23" spans="2:11">
      <c r="B23" s="1867"/>
      <c r="C23" s="1884"/>
      <c r="D23" s="1896"/>
      <c r="E23" s="1886"/>
      <c r="F23" s="1886"/>
      <c r="G23" s="3846" t="s">
        <v>2136</v>
      </c>
      <c r="H23" s="3846"/>
      <c r="I23" s="1897" t="s">
        <v>193</v>
      </c>
      <c r="J23" s="1889">
        <v>0</v>
      </c>
      <c r="K23" s="1889">
        <v>0</v>
      </c>
    </row>
    <row r="24" spans="2:11">
      <c r="B24" s="1867"/>
      <c r="C24" s="1878"/>
      <c r="D24" s="1892"/>
      <c r="E24" s="1869"/>
      <c r="F24" s="3855" t="s">
        <v>2139</v>
      </c>
      <c r="G24" s="3855"/>
      <c r="H24" s="3855"/>
      <c r="I24" s="1877"/>
      <c r="J24" s="1870"/>
      <c r="K24" s="1870"/>
    </row>
    <row r="25" spans="2:11">
      <c r="B25" s="1867"/>
      <c r="C25" s="1871"/>
      <c r="D25" s="1872"/>
      <c r="E25" s="1882"/>
      <c r="F25" s="1882"/>
      <c r="G25" s="3860" t="s">
        <v>2138</v>
      </c>
      <c r="H25" s="3860"/>
      <c r="I25" s="1895" t="s">
        <v>19</v>
      </c>
      <c r="J25" s="1874">
        <v>0</v>
      </c>
      <c r="K25" s="1874">
        <v>0</v>
      </c>
    </row>
    <row r="26" spans="2:11">
      <c r="B26" s="1867"/>
      <c r="C26" s="1871"/>
      <c r="D26" s="1872"/>
      <c r="E26" s="1882"/>
      <c r="F26" s="1882"/>
      <c r="G26" s="3846" t="s">
        <v>2136</v>
      </c>
      <c r="H26" s="3846"/>
      <c r="I26" s="1895" t="s">
        <v>746</v>
      </c>
      <c r="J26" s="1870"/>
      <c r="K26" s="1870"/>
    </row>
    <row r="27" spans="2:11">
      <c r="B27" s="1867"/>
      <c r="C27" s="1884"/>
      <c r="D27" s="1896"/>
      <c r="E27" s="1886"/>
      <c r="F27" s="1886"/>
      <c r="G27" s="3857" t="s">
        <v>2140</v>
      </c>
      <c r="H27" s="3857"/>
      <c r="I27" s="1897" t="s">
        <v>187</v>
      </c>
      <c r="J27" s="1889">
        <v>0</v>
      </c>
      <c r="K27" s="1889">
        <v>0</v>
      </c>
    </row>
    <row r="28" spans="2:11">
      <c r="B28" s="1867"/>
      <c r="C28" s="1884"/>
      <c r="D28" s="1896"/>
      <c r="E28" s="1896"/>
      <c r="F28" s="3848" t="s">
        <v>2141</v>
      </c>
      <c r="G28" s="3848"/>
      <c r="H28" s="3848"/>
      <c r="I28" s="1873" t="s">
        <v>362</v>
      </c>
      <c r="J28" s="1874">
        <v>0</v>
      </c>
      <c r="K28" s="1874">
        <v>0</v>
      </c>
    </row>
    <row r="29" spans="2:11">
      <c r="B29" s="1867"/>
      <c r="C29" s="1884"/>
      <c r="D29" s="1896"/>
      <c r="E29" s="1896"/>
      <c r="F29" s="3858" t="s">
        <v>2142</v>
      </c>
      <c r="G29" s="3858"/>
      <c r="H29" s="3858"/>
      <c r="I29" s="1873" t="s">
        <v>827</v>
      </c>
      <c r="J29" s="1889"/>
      <c r="K29" s="1889"/>
    </row>
    <row r="30" spans="2:11">
      <c r="B30" s="1867"/>
      <c r="C30" s="1884"/>
      <c r="D30" s="1896"/>
      <c r="E30" s="1896"/>
      <c r="F30" s="3858" t="s">
        <v>2143</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2144</v>
      </c>
      <c r="F32" s="3848"/>
      <c r="G32" s="3848"/>
      <c r="H32" s="3848"/>
      <c r="I32" s="1897" t="s">
        <v>195</v>
      </c>
      <c r="J32" s="1899">
        <v>437</v>
      </c>
      <c r="K32" s="1899">
        <v>-2974</v>
      </c>
    </row>
    <row r="33" spans="2:11">
      <c r="B33" s="1867"/>
      <c r="C33" s="1900"/>
      <c r="D33" s="1901"/>
      <c r="E33" s="3855" t="s">
        <v>2145</v>
      </c>
      <c r="F33" s="3855"/>
      <c r="G33" s="3855"/>
      <c r="H33" s="3855"/>
      <c r="I33" s="1902"/>
      <c r="J33" s="1899"/>
      <c r="K33" s="1899"/>
    </row>
    <row r="34" spans="2:11">
      <c r="B34" s="1867"/>
      <c r="C34" s="1903"/>
      <c r="D34" s="1892"/>
      <c r="E34" s="1869"/>
      <c r="F34" s="3844" t="s">
        <v>2132</v>
      </c>
      <c r="G34" s="3844"/>
      <c r="H34" s="3844"/>
      <c r="I34" s="1904"/>
      <c r="J34" s="1870"/>
      <c r="K34" s="1870"/>
    </row>
    <row r="35" spans="2:11">
      <c r="B35" s="1867"/>
      <c r="C35" s="1903"/>
      <c r="D35" s="1892"/>
      <c r="E35" s="1869"/>
      <c r="F35" s="1878"/>
      <c r="G35" s="3856" t="s">
        <v>2133</v>
      </c>
      <c r="H35" s="3856"/>
      <c r="I35" s="1904"/>
      <c r="J35" s="1870"/>
      <c r="K35" s="1870"/>
    </row>
    <row r="36" spans="2:11">
      <c r="B36" s="1867"/>
      <c r="C36" s="1871"/>
      <c r="D36" s="1872"/>
      <c r="E36" s="1905"/>
      <c r="F36" s="1881"/>
      <c r="G36" s="1881"/>
      <c r="H36" s="1872" t="s">
        <v>2146</v>
      </c>
      <c r="I36" s="1895" t="s">
        <v>829</v>
      </c>
      <c r="J36" s="1874">
        <v>-1229</v>
      </c>
      <c r="K36" s="1874">
        <v>-14705</v>
      </c>
    </row>
    <row r="37" spans="2:11">
      <c r="B37" s="1867"/>
      <c r="C37" s="1871"/>
      <c r="D37" s="1872"/>
      <c r="E37" s="1906"/>
      <c r="F37" s="3848" t="s">
        <v>2147</v>
      </c>
      <c r="G37" s="3848"/>
      <c r="H37" s="3848"/>
      <c r="I37" s="1895" t="s">
        <v>20</v>
      </c>
      <c r="J37" s="1874">
        <v>0</v>
      </c>
      <c r="K37" s="1874">
        <v>0</v>
      </c>
    </row>
    <row r="38" spans="2:11">
      <c r="B38" s="1867"/>
      <c r="C38" s="1871"/>
      <c r="D38" s="1872"/>
      <c r="E38" s="1906"/>
      <c r="F38" s="3848" t="s">
        <v>2148</v>
      </c>
      <c r="G38" s="3848"/>
      <c r="H38" s="3848"/>
      <c r="I38" s="1873" t="s">
        <v>360</v>
      </c>
      <c r="J38" s="1874">
        <v>0</v>
      </c>
      <c r="K38" s="1874">
        <v>0</v>
      </c>
    </row>
    <row r="39" spans="2:11">
      <c r="B39" s="1867"/>
      <c r="C39" s="1871"/>
      <c r="D39" s="1872"/>
      <c r="E39" s="1906"/>
      <c r="F39" s="3848" t="s">
        <v>2149</v>
      </c>
      <c r="G39" s="3848"/>
      <c r="H39" s="3848"/>
      <c r="I39" s="1873" t="s">
        <v>42</v>
      </c>
      <c r="J39" s="1874">
        <v>0</v>
      </c>
      <c r="K39" s="1874">
        <v>0</v>
      </c>
    </row>
    <row r="40" spans="2:11">
      <c r="B40" s="1867"/>
      <c r="C40" s="1884"/>
      <c r="D40" s="1896"/>
      <c r="E40" s="1907"/>
      <c r="F40" s="3849" t="s">
        <v>852</v>
      </c>
      <c r="G40" s="3849"/>
      <c r="H40" s="3849"/>
      <c r="I40" s="1888" t="s">
        <v>361</v>
      </c>
      <c r="J40" s="1889">
        <v>0</v>
      </c>
      <c r="K40" s="1889">
        <v>0</v>
      </c>
    </row>
    <row r="41" spans="2:11">
      <c r="B41" s="1867"/>
      <c r="C41" s="1884"/>
      <c r="D41" s="1896"/>
      <c r="E41" s="3847" t="s">
        <v>2150</v>
      </c>
      <c r="F41" s="3847"/>
      <c r="G41" s="3847"/>
      <c r="H41" s="3847"/>
      <c r="I41" s="1888" t="s">
        <v>363</v>
      </c>
      <c r="J41" s="1874">
        <v>-1229</v>
      </c>
      <c r="K41" s="1874">
        <v>-14705</v>
      </c>
    </row>
    <row r="42" spans="2:11">
      <c r="B42" s="1908"/>
      <c r="C42" s="1884"/>
      <c r="D42" s="3846" t="s">
        <v>2151</v>
      </c>
      <c r="E42" s="3846"/>
      <c r="F42" s="3846"/>
      <c r="G42" s="3846"/>
      <c r="H42" s="3846"/>
      <c r="I42" s="1888" t="s">
        <v>197</v>
      </c>
      <c r="J42" s="1874">
        <v>-792</v>
      </c>
      <c r="K42" s="1874">
        <v>-17679</v>
      </c>
    </row>
    <row r="43" spans="2:11">
      <c r="B43" s="1908"/>
      <c r="C43" s="3862" t="s">
        <v>2152</v>
      </c>
      <c r="D43" s="3863"/>
      <c r="E43" s="3863"/>
      <c r="F43" s="3863"/>
      <c r="G43" s="3863"/>
      <c r="H43" s="3863"/>
      <c r="I43" s="1888" t="s">
        <v>186</v>
      </c>
      <c r="J43" s="1874">
        <v>793</v>
      </c>
      <c r="K43" s="1874">
        <v>22531</v>
      </c>
    </row>
    <row r="44" spans="2:11">
      <c r="B44" s="1908"/>
      <c r="C44" s="3864" t="s">
        <v>2153</v>
      </c>
      <c r="D44" s="3855"/>
      <c r="E44" s="3855"/>
      <c r="F44" s="3855"/>
      <c r="G44" s="3855"/>
      <c r="H44" s="3855"/>
      <c r="I44" s="1911"/>
      <c r="J44" s="1899"/>
      <c r="K44" s="1912"/>
    </row>
    <row r="45" spans="2:11">
      <c r="B45" s="1913"/>
      <c r="C45" s="1914"/>
      <c r="D45" s="3865" t="s">
        <v>2104</v>
      </c>
      <c r="E45" s="3865"/>
      <c r="F45" s="3865"/>
      <c r="G45" s="3865"/>
      <c r="H45" s="3865"/>
      <c r="I45" s="1895" t="s">
        <v>888</v>
      </c>
      <c r="J45" s="1915"/>
      <c r="K45" s="1916"/>
    </row>
    <row r="46" spans="2:11">
      <c r="B46" s="1913"/>
      <c r="C46" s="1917"/>
      <c r="D46" s="3866" t="s">
        <v>2105</v>
      </c>
      <c r="E46" s="3866"/>
      <c r="F46" s="3866"/>
      <c r="G46" s="3866"/>
      <c r="H46" s="3866"/>
      <c r="I46" s="1897" t="s">
        <v>890</v>
      </c>
      <c r="J46" s="1915"/>
      <c r="K46" s="1916"/>
    </row>
    <row r="47" spans="2:11">
      <c r="B47" s="1908"/>
      <c r="C47" s="1909"/>
      <c r="D47" s="3867" t="s">
        <v>2106</v>
      </c>
      <c r="E47" s="3867"/>
      <c r="F47" s="3867"/>
      <c r="G47" s="3867"/>
      <c r="H47" s="3867"/>
      <c r="I47" s="1897" t="s">
        <v>2154</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793</v>
      </c>
      <c r="K49" s="1889">
        <v>22531</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1871</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2155</v>
      </c>
      <c r="E54" s="3856"/>
      <c r="F54" s="3856"/>
      <c r="G54" s="3856"/>
      <c r="H54" s="3856"/>
      <c r="I54" s="1860"/>
      <c r="J54" s="1870"/>
      <c r="K54" s="1870"/>
    </row>
    <row r="55" spans="2:11">
      <c r="B55" s="1867"/>
      <c r="C55" s="1869"/>
      <c r="D55" s="1860"/>
      <c r="E55" s="3843" t="s">
        <v>2131</v>
      </c>
      <c r="F55" s="3843"/>
      <c r="G55" s="3843"/>
      <c r="H55" s="3843"/>
      <c r="I55" s="1860"/>
      <c r="J55" s="1870"/>
      <c r="K55" s="1870"/>
    </row>
    <row r="56" spans="2:11">
      <c r="B56" s="1908"/>
      <c r="C56" s="1871"/>
      <c r="D56" s="1881"/>
      <c r="E56" s="1926"/>
      <c r="F56" s="3868" t="s">
        <v>2156</v>
      </c>
      <c r="G56" s="3868"/>
      <c r="H56" s="3868"/>
      <c r="I56" s="1873" t="s">
        <v>21</v>
      </c>
      <c r="J56" s="1874"/>
      <c r="K56" s="1874"/>
    </row>
    <row r="57" spans="2:11">
      <c r="B57" s="1867"/>
      <c r="C57" s="1884"/>
      <c r="D57" s="1885"/>
      <c r="E57" s="1910"/>
      <c r="F57" s="3863" t="s">
        <v>2157</v>
      </c>
      <c r="G57" s="3863"/>
      <c r="H57" s="3863"/>
      <c r="I57" s="1897" t="s">
        <v>34</v>
      </c>
      <c r="J57" s="1889">
        <v>0</v>
      </c>
      <c r="K57" s="1889">
        <v>0</v>
      </c>
    </row>
    <row r="58" spans="2:11">
      <c r="B58" s="1867"/>
      <c r="C58" s="1884"/>
      <c r="D58" s="1885"/>
      <c r="E58" s="1910"/>
      <c r="F58" s="3863" t="s">
        <v>2158</v>
      </c>
      <c r="G58" s="3863"/>
      <c r="H58" s="3863"/>
      <c r="I58" s="1927">
        <v>46</v>
      </c>
      <c r="J58" s="1889"/>
      <c r="K58" s="1889"/>
    </row>
    <row r="59" spans="2:11">
      <c r="B59" s="1867"/>
      <c r="C59" s="1884"/>
      <c r="D59" s="1885"/>
      <c r="E59" s="1885"/>
      <c r="F59" s="3848" t="s">
        <v>2141</v>
      </c>
      <c r="G59" s="3848"/>
      <c r="H59" s="3848"/>
      <c r="I59" s="1897" t="s">
        <v>415</v>
      </c>
      <c r="J59" s="1889">
        <v>0</v>
      </c>
      <c r="K59" s="1889">
        <v>0</v>
      </c>
    </row>
    <row r="60" spans="2:11">
      <c r="B60" s="1867"/>
      <c r="C60" s="1884"/>
      <c r="D60" s="1896"/>
      <c r="E60" s="1896"/>
      <c r="F60" s="3858" t="s">
        <v>2142</v>
      </c>
      <c r="G60" s="3858"/>
      <c r="H60" s="3858"/>
      <c r="I60" s="1873" t="s">
        <v>264</v>
      </c>
      <c r="J60" s="1889"/>
      <c r="K60" s="1889"/>
    </row>
    <row r="61" spans="2:11">
      <c r="B61" s="1867"/>
      <c r="C61" s="1884"/>
      <c r="D61" s="1896"/>
      <c r="E61" s="1896"/>
      <c r="F61" s="3858" t="s">
        <v>2143</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2144</v>
      </c>
      <c r="F63" s="3848"/>
      <c r="G63" s="3848"/>
      <c r="H63" s="3848"/>
      <c r="I63" s="1927" t="s">
        <v>425</v>
      </c>
      <c r="J63" s="1889">
        <v>-2928</v>
      </c>
      <c r="K63" s="1889">
        <v>-2603</v>
      </c>
    </row>
    <row r="64" spans="2:11">
      <c r="B64" s="1867"/>
      <c r="C64" s="1900"/>
      <c r="D64" s="1875"/>
      <c r="E64" s="3855" t="s">
        <v>2145</v>
      </c>
      <c r="F64" s="3855"/>
      <c r="G64" s="3855"/>
      <c r="H64" s="3855"/>
      <c r="I64" s="1928"/>
      <c r="J64" s="1899"/>
      <c r="K64" s="1899"/>
    </row>
    <row r="65" spans="2:22">
      <c r="B65" s="1867"/>
      <c r="C65" s="1871"/>
      <c r="D65" s="1881"/>
      <c r="E65" s="1905"/>
      <c r="F65" s="3868" t="s">
        <v>2156</v>
      </c>
      <c r="G65" s="3868"/>
      <c r="H65" s="3868"/>
      <c r="I65" s="1873" t="s">
        <v>348</v>
      </c>
      <c r="J65" s="1874"/>
      <c r="K65" s="1874"/>
    </row>
    <row r="66" spans="2:22">
      <c r="B66" s="1867"/>
      <c r="C66" s="1871"/>
      <c r="D66" s="1881"/>
      <c r="E66" s="1906"/>
      <c r="F66" s="3848" t="s">
        <v>2147</v>
      </c>
      <c r="G66" s="3848"/>
      <c r="H66" s="3848"/>
      <c r="I66" s="1873" t="s">
        <v>1021</v>
      </c>
      <c r="J66" s="1874">
        <v>0</v>
      </c>
      <c r="K66" s="1874">
        <v>0</v>
      </c>
    </row>
    <row r="67" spans="2:22">
      <c r="B67" s="1867"/>
      <c r="C67" s="1884"/>
      <c r="D67" s="1885"/>
      <c r="E67" s="1898"/>
      <c r="F67" s="3848" t="s">
        <v>2148</v>
      </c>
      <c r="G67" s="3848"/>
      <c r="H67" s="3848"/>
      <c r="I67" s="1897" t="s">
        <v>24</v>
      </c>
      <c r="J67" s="1889">
        <v>0</v>
      </c>
      <c r="K67" s="1889">
        <v>0</v>
      </c>
    </row>
    <row r="68" spans="2:22">
      <c r="B68" s="1867"/>
      <c r="C68" s="1860"/>
      <c r="D68" s="1860"/>
      <c r="E68" s="1906"/>
      <c r="F68" s="3848" t="s">
        <v>2149</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2150</v>
      </c>
      <c r="F70" s="3847"/>
      <c r="G70" s="3847"/>
      <c r="H70" s="3847"/>
      <c r="I70" s="1888" t="s">
        <v>137</v>
      </c>
      <c r="J70" s="1874">
        <v>-12674</v>
      </c>
      <c r="K70" s="1874">
        <v>-5721</v>
      </c>
    </row>
    <row r="71" spans="2:22">
      <c r="B71" s="1867" t="s">
        <v>1879</v>
      </c>
      <c r="C71" s="1929"/>
      <c r="D71" s="3857" t="s">
        <v>2159</v>
      </c>
      <c r="E71" s="3857"/>
      <c r="F71" s="3857"/>
      <c r="G71" s="3857"/>
      <c r="H71" s="3857"/>
      <c r="I71" s="1897" t="s">
        <v>257</v>
      </c>
      <c r="J71" s="1874">
        <v>-15602</v>
      </c>
      <c r="K71" s="1874">
        <v>-8324</v>
      </c>
    </row>
    <row r="72" spans="2:22">
      <c r="B72" s="1908"/>
      <c r="C72" s="3864" t="s">
        <v>2153</v>
      </c>
      <c r="D72" s="3855"/>
      <c r="E72" s="3855"/>
      <c r="F72" s="3855"/>
      <c r="G72" s="3855"/>
      <c r="H72" s="3855"/>
      <c r="I72" s="1904"/>
      <c r="J72" s="1899"/>
      <c r="K72" s="1912"/>
    </row>
    <row r="73" spans="2:22">
      <c r="B73" s="1908"/>
      <c r="C73" s="1919"/>
      <c r="D73" s="3865" t="s">
        <v>2104</v>
      </c>
      <c r="E73" s="3865"/>
      <c r="F73" s="3865"/>
      <c r="G73" s="3865"/>
      <c r="H73" s="3865"/>
      <c r="I73" s="1895" t="s">
        <v>782</v>
      </c>
      <c r="J73" s="1915"/>
      <c r="K73" s="1916"/>
    </row>
    <row r="74" spans="2:22">
      <c r="B74" s="1908"/>
      <c r="C74" s="1909"/>
      <c r="D74" s="3866" t="s">
        <v>2105</v>
      </c>
      <c r="E74" s="3866"/>
      <c r="F74" s="3866"/>
      <c r="G74" s="3866"/>
      <c r="H74" s="3866"/>
      <c r="I74" s="1897" t="s">
        <v>786</v>
      </c>
      <c r="J74" s="1915"/>
      <c r="K74" s="1916"/>
    </row>
    <row r="75" spans="2:22">
      <c r="B75" s="1908"/>
      <c r="C75" s="1909"/>
      <c r="D75" s="3867" t="s">
        <v>2106</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2160</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2161</v>
      </c>
      <c r="G9" s="1951" t="s">
        <v>2162</v>
      </c>
      <c r="H9" s="1951" t="s">
        <v>2163</v>
      </c>
      <c r="I9" s="1951" t="s">
        <v>2164</v>
      </c>
      <c r="J9" s="1951" t="s">
        <v>2165</v>
      </c>
      <c r="K9" s="1951" t="s">
        <v>2166</v>
      </c>
      <c r="L9" s="1951" t="s">
        <v>2167</v>
      </c>
      <c r="M9" s="1951" t="s">
        <v>1291</v>
      </c>
      <c r="N9" s="1951" t="s">
        <v>2168</v>
      </c>
      <c r="O9" s="1951" t="s">
        <v>2169</v>
      </c>
      <c r="P9" s="1952" t="s">
        <v>2170</v>
      </c>
      <c r="Q9" s="1953" t="s">
        <v>2171</v>
      </c>
      <c r="R9" s="1953" t="s">
        <v>2171</v>
      </c>
      <c r="S9" s="1951" t="s">
        <v>1294</v>
      </c>
      <c r="T9" s="1951" t="s">
        <v>1295</v>
      </c>
      <c r="U9" s="1951" t="s">
        <v>1295</v>
      </c>
      <c r="V9" s="1951" t="s">
        <v>1295</v>
      </c>
      <c r="W9" s="1951" t="s">
        <v>2172</v>
      </c>
      <c r="X9" s="1951" t="s">
        <v>466</v>
      </c>
    </row>
    <row r="10" spans="2:28" ht="12" customHeight="1">
      <c r="B10" s="1950"/>
      <c r="F10" s="1951"/>
      <c r="G10" s="1951"/>
      <c r="H10" s="1951"/>
      <c r="I10" s="1951" t="s">
        <v>2173</v>
      </c>
      <c r="J10" s="1951" t="s">
        <v>2174</v>
      </c>
      <c r="K10" s="1951" t="s">
        <v>2175</v>
      </c>
      <c r="L10" s="1951" t="s">
        <v>1574</v>
      </c>
      <c r="M10" s="1951" t="s">
        <v>2176</v>
      </c>
      <c r="N10" s="1951" t="s">
        <v>2177</v>
      </c>
      <c r="O10" s="1951" t="s">
        <v>2178</v>
      </c>
      <c r="P10" s="1952" t="s">
        <v>2179</v>
      </c>
      <c r="Q10" s="1953" t="s">
        <v>2180</v>
      </c>
      <c r="R10" s="1953" t="s">
        <v>2180</v>
      </c>
      <c r="S10" s="1951" t="s">
        <v>2181</v>
      </c>
      <c r="T10" s="1951" t="s">
        <v>2181</v>
      </c>
      <c r="U10" s="1951" t="s">
        <v>2182</v>
      </c>
      <c r="V10" s="1951" t="s">
        <v>2183</v>
      </c>
      <c r="W10" s="1951" t="s">
        <v>2184</v>
      </c>
      <c r="X10" s="1954"/>
    </row>
    <row r="11" spans="2:28" ht="12" customHeight="1">
      <c r="B11" s="1950"/>
      <c r="F11" s="1951"/>
      <c r="G11" s="1951"/>
      <c r="H11" s="1951"/>
      <c r="I11" s="1951"/>
      <c r="J11" s="1951" t="s">
        <v>242</v>
      </c>
      <c r="K11" s="1951" t="s">
        <v>17</v>
      </c>
      <c r="L11" s="1951"/>
      <c r="M11" s="1951" t="s">
        <v>2185</v>
      </c>
      <c r="N11" s="1951"/>
      <c r="O11" s="1951" t="s">
        <v>2186</v>
      </c>
      <c r="P11" s="1952" t="s">
        <v>2187</v>
      </c>
      <c r="Q11" s="1953" t="s">
        <v>2188</v>
      </c>
      <c r="R11" s="1953" t="s">
        <v>2189</v>
      </c>
      <c r="S11" s="1951"/>
      <c r="T11" s="1951"/>
      <c r="U11" s="1951" t="s">
        <v>2190</v>
      </c>
      <c r="V11" s="1951" t="s">
        <v>2190</v>
      </c>
      <c r="W11" s="1951"/>
      <c r="X11" s="1954"/>
    </row>
    <row r="12" spans="2:28" ht="12" customHeight="1">
      <c r="B12" s="1950"/>
      <c r="F12" s="1951"/>
      <c r="G12" s="1951"/>
      <c r="H12" s="1951"/>
      <c r="I12" s="1951"/>
      <c r="J12" s="1951"/>
      <c r="K12" s="1951"/>
      <c r="L12" s="1951"/>
      <c r="M12" s="1951"/>
      <c r="N12" s="1951"/>
      <c r="O12" s="1951" t="s">
        <v>2191</v>
      </c>
      <c r="P12" s="1952" t="s">
        <v>2192</v>
      </c>
      <c r="Q12" s="1953" t="s">
        <v>1296</v>
      </c>
      <c r="R12" s="1953" t="s">
        <v>2193</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2194</v>
      </c>
      <c r="Q13" s="1960" t="s">
        <v>2195</v>
      </c>
      <c r="R13" s="1960" t="s">
        <v>1328</v>
      </c>
      <c r="S13" s="1960" t="s">
        <v>1329</v>
      </c>
      <c r="T13" s="1960" t="s">
        <v>1331</v>
      </c>
      <c r="U13" s="1960" t="s">
        <v>2196</v>
      </c>
      <c r="V13" s="1960" t="s">
        <v>1935</v>
      </c>
      <c r="W13" s="1960" t="s">
        <v>2197</v>
      </c>
      <c r="X13" s="1961" t="s">
        <v>313</v>
      </c>
    </row>
    <row r="14" spans="2:28" ht="12" customHeight="1">
      <c r="B14" s="3870" t="s">
        <v>2114</v>
      </c>
      <c r="C14" s="3871"/>
      <c r="D14" s="3871"/>
      <c r="E14" s="1962" t="s">
        <v>234</v>
      </c>
      <c r="F14" s="1963">
        <v>251251</v>
      </c>
      <c r="G14" s="1963">
        <v>0</v>
      </c>
      <c r="H14" s="1963">
        <v>10050</v>
      </c>
      <c r="I14" s="1963">
        <v>118599</v>
      </c>
      <c r="J14" s="1963">
        <v>0</v>
      </c>
      <c r="K14" s="1963">
        <v>9355</v>
      </c>
      <c r="L14" s="1963">
        <v>0</v>
      </c>
      <c r="M14" s="1963">
        <v>0</v>
      </c>
      <c r="N14" s="1963">
        <v>0</v>
      </c>
      <c r="O14" s="1963">
        <v>0</v>
      </c>
      <c r="P14" s="1963">
        <v>0</v>
      </c>
      <c r="Q14" s="1963"/>
      <c r="R14" s="1963"/>
      <c r="S14" s="1963">
        <v>0</v>
      </c>
      <c r="T14" s="1963"/>
      <c r="U14" s="1963"/>
      <c r="V14" s="1963"/>
      <c r="W14" s="1963">
        <v>0</v>
      </c>
      <c r="X14" s="1964">
        <v>389255</v>
      </c>
    </row>
    <row r="15" spans="2:28" s="1955" customFormat="1" ht="12" customHeight="1">
      <c r="B15" s="3872" t="s">
        <v>2115</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2198</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2199</v>
      </c>
      <c r="D17" s="3883"/>
      <c r="E17" s="1962" t="s">
        <v>187</v>
      </c>
      <c r="F17" s="1973">
        <v>0</v>
      </c>
      <c r="G17" s="1973">
        <v>0</v>
      </c>
      <c r="H17" s="1973">
        <v>0</v>
      </c>
      <c r="I17" s="1973">
        <v>44031</v>
      </c>
      <c r="J17" s="1973">
        <v>0</v>
      </c>
      <c r="K17" s="1973">
        <v>-24165</v>
      </c>
      <c r="L17" s="1973">
        <v>0</v>
      </c>
      <c r="M17" s="1973">
        <v>0</v>
      </c>
      <c r="N17" s="1973">
        <v>0</v>
      </c>
      <c r="O17" s="1973">
        <v>0</v>
      </c>
      <c r="P17" s="1973">
        <v>0</v>
      </c>
      <c r="Q17" s="1973"/>
      <c r="R17" s="1973"/>
      <c r="S17" s="1973">
        <v>0</v>
      </c>
      <c r="T17" s="1973"/>
      <c r="U17" s="1973"/>
      <c r="V17" s="1973"/>
      <c r="W17" s="1973">
        <v>0</v>
      </c>
      <c r="X17" s="1973">
        <v>19866</v>
      </c>
    </row>
    <row r="18" spans="2:24" ht="12" customHeight="1">
      <c r="B18" s="1974"/>
      <c r="C18" s="3887" t="s">
        <v>2200</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2201</v>
      </c>
      <c r="D19" s="3887"/>
      <c r="E19" s="1965" t="s">
        <v>503</v>
      </c>
      <c r="F19" s="1976">
        <v>0</v>
      </c>
      <c r="G19" s="1976">
        <v>0</v>
      </c>
      <c r="H19" s="1976">
        <v>0</v>
      </c>
      <c r="I19" s="1976">
        <v>-164</v>
      </c>
      <c r="J19" s="1976">
        <v>0</v>
      </c>
      <c r="K19" s="1976">
        <v>0</v>
      </c>
      <c r="L19" s="1976">
        <v>0</v>
      </c>
      <c r="M19" s="1976">
        <v>0</v>
      </c>
      <c r="N19" s="1976">
        <v>0</v>
      </c>
      <c r="O19" s="1976">
        <v>0</v>
      </c>
      <c r="P19" s="1976">
        <v>0</v>
      </c>
      <c r="Q19" s="1976"/>
      <c r="R19" s="1976"/>
      <c r="S19" s="1976">
        <v>0</v>
      </c>
      <c r="T19" s="1976"/>
      <c r="U19" s="1976"/>
      <c r="V19" s="1976"/>
      <c r="W19" s="1976">
        <v>0</v>
      </c>
      <c r="X19" s="1976">
        <v>-164</v>
      </c>
    </row>
    <row r="20" spans="2:24" ht="12" customHeight="1">
      <c r="B20" s="1974"/>
      <c r="C20" s="3887" t="s">
        <v>2202</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2203</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2204</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2205</v>
      </c>
      <c r="C25" s="3890"/>
      <c r="D25" s="3890"/>
      <c r="E25" s="1965" t="s">
        <v>195</v>
      </c>
      <c r="F25" s="1976">
        <v>251251</v>
      </c>
      <c r="G25" s="1976">
        <v>0</v>
      </c>
      <c r="H25" s="1976">
        <v>10050</v>
      </c>
      <c r="I25" s="1976">
        <v>162466</v>
      </c>
      <c r="J25" s="1976">
        <v>0</v>
      </c>
      <c r="K25" s="1976">
        <v>-14810</v>
      </c>
      <c r="L25" s="1976">
        <v>0</v>
      </c>
      <c r="M25" s="1976">
        <v>0</v>
      </c>
      <c r="N25" s="1976">
        <v>0</v>
      </c>
      <c r="O25" s="1976">
        <v>0</v>
      </c>
      <c r="P25" s="1976">
        <v>0</v>
      </c>
      <c r="Q25" s="1976"/>
      <c r="R25" s="1976"/>
      <c r="S25" s="1976">
        <v>0</v>
      </c>
      <c r="T25" s="1976"/>
      <c r="U25" s="1976"/>
      <c r="V25" s="1976"/>
      <c r="W25" s="1976">
        <v>0</v>
      </c>
      <c r="X25" s="1976">
        <v>408957</v>
      </c>
    </row>
    <row r="26" spans="2:24" ht="12" customHeight="1">
      <c r="B26" s="3889" t="s">
        <v>2206</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2207</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2208</v>
      </c>
      <c r="D28" s="3883"/>
      <c r="E28" s="1962" t="s">
        <v>363</v>
      </c>
      <c r="F28" s="1973">
        <v>0</v>
      </c>
      <c r="G28" s="1973">
        <v>0</v>
      </c>
      <c r="H28" s="1973">
        <v>0</v>
      </c>
      <c r="I28" s="1973">
        <v>1585</v>
      </c>
      <c r="J28" s="1973">
        <v>0</v>
      </c>
      <c r="K28" s="1973">
        <v>-792</v>
      </c>
      <c r="L28" s="1973">
        <v>0</v>
      </c>
      <c r="M28" s="1973">
        <v>0</v>
      </c>
      <c r="N28" s="1973">
        <v>0</v>
      </c>
      <c r="O28" s="1973">
        <v>0</v>
      </c>
      <c r="P28" s="1973">
        <v>0</v>
      </c>
      <c r="Q28" s="1973"/>
      <c r="R28" s="1973"/>
      <c r="S28" s="1973">
        <v>0</v>
      </c>
      <c r="T28" s="1973"/>
      <c r="U28" s="1973"/>
      <c r="V28" s="1973"/>
      <c r="W28" s="1973">
        <v>0</v>
      </c>
      <c r="X28" s="1973">
        <v>793</v>
      </c>
    </row>
    <row r="29" spans="2:24" ht="12" customHeight="1">
      <c r="B29" s="1978"/>
      <c r="C29" s="3887" t="s">
        <v>2200</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2201</v>
      </c>
      <c r="D30" s="3887"/>
      <c r="E30" s="1965" t="s">
        <v>43</v>
      </c>
      <c r="F30" s="1976">
        <v>0</v>
      </c>
      <c r="G30" s="1976">
        <v>0</v>
      </c>
      <c r="H30" s="1976">
        <v>0</v>
      </c>
      <c r="I30" s="1976">
        <v>-613</v>
      </c>
      <c r="J30" s="1976">
        <v>0</v>
      </c>
      <c r="K30" s="1976">
        <v>0</v>
      </c>
      <c r="L30" s="1976">
        <v>0</v>
      </c>
      <c r="M30" s="1976">
        <v>0</v>
      </c>
      <c r="N30" s="1976">
        <v>0</v>
      </c>
      <c r="O30" s="1976">
        <v>0</v>
      </c>
      <c r="P30" s="1976">
        <v>0</v>
      </c>
      <c r="Q30" s="1976"/>
      <c r="R30" s="1976"/>
      <c r="S30" s="1976">
        <v>0</v>
      </c>
      <c r="T30" s="1976"/>
      <c r="U30" s="1976"/>
      <c r="V30" s="1976"/>
      <c r="W30" s="1976">
        <v>0</v>
      </c>
      <c r="X30" s="1976">
        <v>-613</v>
      </c>
    </row>
    <row r="31" spans="2:24" ht="12" customHeight="1">
      <c r="B31" s="1974"/>
      <c r="C31" s="3887" t="s">
        <v>2202</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2203</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0</v>
      </c>
      <c r="J33" s="1973">
        <v>0</v>
      </c>
      <c r="K33" s="1973">
        <v>0</v>
      </c>
      <c r="L33" s="1973">
        <v>0</v>
      </c>
      <c r="M33" s="1973">
        <v>0</v>
      </c>
      <c r="N33" s="1973">
        <v>0</v>
      </c>
      <c r="O33" s="1973">
        <v>0</v>
      </c>
      <c r="P33" s="1973">
        <v>0</v>
      </c>
      <c r="Q33" s="1973"/>
      <c r="R33" s="1973"/>
      <c r="S33" s="1973">
        <v>0</v>
      </c>
      <c r="T33" s="1973"/>
      <c r="U33" s="1973"/>
      <c r="V33" s="1973"/>
      <c r="W33" s="1973">
        <v>0</v>
      </c>
      <c r="X33" s="1973">
        <v>0</v>
      </c>
    </row>
    <row r="34" spans="2:24" ht="12" customHeight="1">
      <c r="B34" s="1974"/>
      <c r="C34" s="1975"/>
      <c r="D34" s="1975" t="s">
        <v>835</v>
      </c>
      <c r="E34" s="1965" t="s">
        <v>139</v>
      </c>
      <c r="F34" s="1976">
        <v>0</v>
      </c>
      <c r="G34" s="1976">
        <v>0</v>
      </c>
      <c r="H34" s="1976">
        <v>0</v>
      </c>
      <c r="I34" s="1976">
        <v>0</v>
      </c>
      <c r="J34" s="1976">
        <v>0</v>
      </c>
      <c r="K34" s="1976">
        <v>0</v>
      </c>
      <c r="L34" s="1976">
        <v>0</v>
      </c>
      <c r="M34" s="1976">
        <v>0</v>
      </c>
      <c r="N34" s="1976">
        <v>0</v>
      </c>
      <c r="O34" s="1976">
        <v>0</v>
      </c>
      <c r="P34" s="1976">
        <v>0</v>
      </c>
      <c r="Q34" s="1976"/>
      <c r="R34" s="1976"/>
      <c r="S34" s="1976">
        <v>0</v>
      </c>
      <c r="T34" s="1976"/>
      <c r="U34" s="1976"/>
      <c r="V34" s="1976"/>
      <c r="W34" s="1976">
        <v>0</v>
      </c>
      <c r="X34" s="1976">
        <v>0</v>
      </c>
    </row>
    <row r="35" spans="2:24" ht="12" customHeight="1">
      <c r="B35" s="1974"/>
      <c r="C35" s="3887" t="s">
        <v>852</v>
      </c>
      <c r="D35" s="3887"/>
      <c r="E35" s="1965" t="s">
        <v>138</v>
      </c>
      <c r="F35" s="1976">
        <v>0</v>
      </c>
      <c r="G35" s="1976">
        <v>0</v>
      </c>
      <c r="H35" s="1976"/>
      <c r="I35" s="1976">
        <v>0</v>
      </c>
      <c r="J35" s="1976">
        <v>0</v>
      </c>
      <c r="K35" s="1976">
        <v>0</v>
      </c>
      <c r="L35" s="1976">
        <v>0</v>
      </c>
      <c r="M35" s="1976">
        <v>0</v>
      </c>
      <c r="N35" s="1976">
        <v>0</v>
      </c>
      <c r="O35" s="1976">
        <v>0</v>
      </c>
      <c r="P35" s="1976">
        <v>0</v>
      </c>
      <c r="Q35" s="1976"/>
      <c r="R35" s="1976"/>
      <c r="S35" s="1976">
        <v>0</v>
      </c>
      <c r="T35" s="1976"/>
      <c r="U35" s="1976"/>
      <c r="V35" s="1976"/>
      <c r="W35" s="1976">
        <v>0</v>
      </c>
      <c r="X35" s="1976">
        <v>0</v>
      </c>
    </row>
    <row r="36" spans="2:24" ht="12" customHeight="1">
      <c r="B36" s="3891" t="s">
        <v>2209</v>
      </c>
      <c r="C36" s="3892"/>
      <c r="D36" s="3892"/>
      <c r="E36" s="1980" t="s">
        <v>186</v>
      </c>
      <c r="F36" s="1973">
        <v>251251</v>
      </c>
      <c r="G36" s="1973">
        <v>0</v>
      </c>
      <c r="H36" s="1973"/>
      <c r="I36" s="1973">
        <v>163438</v>
      </c>
      <c r="J36" s="1973">
        <v>0</v>
      </c>
      <c r="K36" s="1973">
        <v>-15602</v>
      </c>
      <c r="L36" s="1973">
        <v>0</v>
      </c>
      <c r="M36" s="1973">
        <v>0</v>
      </c>
      <c r="N36" s="1973">
        <v>0</v>
      </c>
      <c r="O36" s="1973">
        <v>0</v>
      </c>
      <c r="P36" s="1973">
        <v>0</v>
      </c>
      <c r="Q36" s="1973"/>
      <c r="R36" s="1973"/>
      <c r="S36" s="1973">
        <v>0</v>
      </c>
      <c r="T36" s="1973"/>
      <c r="U36" s="1973"/>
      <c r="V36" s="1973"/>
      <c r="W36" s="1973">
        <v>0</v>
      </c>
      <c r="X36" s="1981">
        <v>409137</v>
      </c>
    </row>
    <row r="37" spans="2:24" ht="12" customHeight="1">
      <c r="B37" s="3893"/>
      <c r="C37" s="3893"/>
      <c r="D37" s="3893"/>
    </row>
    <row r="38" spans="2:24" ht="12" customHeight="1">
      <c r="B38" s="3894" t="s">
        <v>2210</v>
      </c>
      <c r="C38" s="3894"/>
      <c r="D38" s="3894"/>
    </row>
    <row r="39" spans="2:24" s="1955" customFormat="1" ht="12" customHeight="1">
      <c r="B39" s="3874" t="s">
        <v>2211</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2212</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2213</v>
      </c>
    </row>
    <row r="43" spans="2:24" ht="12" customHeight="1">
      <c r="X43" s="332" t="s">
        <v>2214</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2215</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2216</v>
      </c>
      <c r="I7" s="3812"/>
      <c r="J7" s="3812"/>
      <c r="K7" s="3812"/>
    </row>
    <row r="9" spans="2:18">
      <c r="E9" s="1766" t="s">
        <v>2217</v>
      </c>
      <c r="F9" s="1766" t="s">
        <v>2217</v>
      </c>
      <c r="G9" s="1766" t="s">
        <v>1573</v>
      </c>
      <c r="H9" s="1766" t="s">
        <v>2167</v>
      </c>
      <c r="I9" s="1766" t="s">
        <v>2217</v>
      </c>
      <c r="J9" s="1766" t="s">
        <v>2218</v>
      </c>
      <c r="K9" s="1767" t="s">
        <v>2219</v>
      </c>
      <c r="L9" s="3814" t="s">
        <v>2220</v>
      </c>
      <c r="M9" s="3815"/>
      <c r="N9" s="3815"/>
      <c r="O9" s="3816"/>
      <c r="P9" s="1766" t="s">
        <v>2221</v>
      </c>
      <c r="Q9" s="1766" t="s">
        <v>2222</v>
      </c>
      <c r="R9" s="1766" t="s">
        <v>2223</v>
      </c>
    </row>
    <row r="10" spans="2:18">
      <c r="E10" s="1769" t="s">
        <v>2224</v>
      </c>
      <c r="F10" s="1769" t="s">
        <v>2225</v>
      </c>
      <c r="G10" s="1769" t="s">
        <v>2226</v>
      </c>
      <c r="H10" s="1769" t="s">
        <v>1574</v>
      </c>
      <c r="I10" s="1769" t="s">
        <v>2227</v>
      </c>
      <c r="J10" s="1769"/>
      <c r="K10" s="1770" t="s">
        <v>140</v>
      </c>
      <c r="L10" s="1766" t="s">
        <v>2228</v>
      </c>
      <c r="M10" s="1766" t="s">
        <v>2229</v>
      </c>
      <c r="N10" s="1766" t="s">
        <v>2230</v>
      </c>
      <c r="O10" s="1766" t="s">
        <v>2231</v>
      </c>
      <c r="P10" s="1769" t="s">
        <v>2232</v>
      </c>
      <c r="Q10" s="1769" t="s">
        <v>2233</v>
      </c>
      <c r="R10" s="1769" t="s">
        <v>2234</v>
      </c>
    </row>
    <row r="11" spans="2:18">
      <c r="E11" s="1769" t="s">
        <v>2235</v>
      </c>
      <c r="F11" s="1769" t="s">
        <v>1586</v>
      </c>
      <c r="G11" s="1769"/>
      <c r="H11" s="1769"/>
      <c r="I11" s="1769" t="s">
        <v>1582</v>
      </c>
      <c r="J11" s="1769"/>
      <c r="K11" s="1770" t="s">
        <v>2236</v>
      </c>
      <c r="L11" s="1769"/>
      <c r="M11" s="1769"/>
      <c r="N11" s="1769"/>
      <c r="O11" s="1769"/>
      <c r="P11" s="1769" t="s">
        <v>2237</v>
      </c>
      <c r="Q11" s="1769"/>
      <c r="R11" s="1769" t="s">
        <v>2238</v>
      </c>
    </row>
    <row r="12" spans="2:18">
      <c r="E12" s="1769" t="s">
        <v>2239</v>
      </c>
      <c r="F12" s="1769" t="s">
        <v>2240</v>
      </c>
      <c r="G12" s="1769"/>
      <c r="H12" s="1769"/>
      <c r="I12" s="1769" t="s">
        <v>2241</v>
      </c>
      <c r="J12" s="1769"/>
      <c r="K12" s="1770" t="s">
        <v>2242</v>
      </c>
      <c r="L12" s="1769"/>
      <c r="M12" s="1769"/>
      <c r="N12" s="1769"/>
      <c r="O12" s="1769"/>
      <c r="P12" s="1769"/>
      <c r="Q12" s="1769"/>
      <c r="R12" s="1769" t="s">
        <v>2243</v>
      </c>
    </row>
    <row r="13" spans="2:18">
      <c r="E13" s="1769"/>
      <c r="F13" s="1769"/>
      <c r="G13" s="1769"/>
      <c r="H13" s="1769"/>
      <c r="I13" s="1769" t="s">
        <v>140</v>
      </c>
      <c r="J13" s="1769"/>
      <c r="K13" s="1770"/>
      <c r="L13" s="1769"/>
      <c r="M13" s="1769"/>
      <c r="N13" s="1769"/>
      <c r="O13" s="1769"/>
      <c r="P13" s="1769"/>
      <c r="Q13" s="1769"/>
      <c r="R13" s="1769" t="s">
        <v>2244</v>
      </c>
    </row>
    <row r="14" spans="2:18">
      <c r="E14" s="1771" t="s">
        <v>261</v>
      </c>
      <c r="F14" s="1771" t="s">
        <v>142</v>
      </c>
      <c r="G14" s="1771" t="s">
        <v>1259</v>
      </c>
      <c r="H14" s="1771" t="s">
        <v>1078</v>
      </c>
      <c r="I14" s="1771" t="s">
        <v>1628</v>
      </c>
      <c r="J14" s="1771" t="s">
        <v>1328</v>
      </c>
      <c r="K14" s="1772" t="s">
        <v>2245</v>
      </c>
      <c r="L14" s="1771" t="s">
        <v>1932</v>
      </c>
      <c r="M14" s="1771" t="s">
        <v>2246</v>
      </c>
      <c r="N14" s="1771" t="s">
        <v>2247</v>
      </c>
      <c r="O14" s="1771" t="s">
        <v>1935</v>
      </c>
      <c r="P14" s="1771" t="s">
        <v>2248</v>
      </c>
      <c r="Q14" s="1771" t="s">
        <v>2249</v>
      </c>
      <c r="R14" s="1771" t="s">
        <v>2250</v>
      </c>
    </row>
    <row r="15" spans="2:18">
      <c r="E15" s="1774"/>
      <c r="F15" s="1774"/>
      <c r="G15" s="1774"/>
      <c r="H15" s="1774"/>
      <c r="I15" s="1774"/>
      <c r="J15" s="1774"/>
      <c r="K15" s="1774"/>
      <c r="L15" s="1774"/>
      <c r="M15" s="1774"/>
      <c r="N15" s="1774"/>
      <c r="O15" s="1774"/>
      <c r="P15" s="1774"/>
      <c r="Q15" s="1774"/>
      <c r="R15" s="1774"/>
    </row>
    <row r="16" spans="2:18">
      <c r="B16" s="3809" t="s">
        <v>2251</v>
      </c>
      <c r="C16" s="3809"/>
      <c r="D16" s="1778" t="s">
        <v>1938</v>
      </c>
      <c r="E16" s="1779"/>
      <c r="F16" s="1779"/>
      <c r="G16" s="1779"/>
      <c r="H16" s="1779"/>
      <c r="I16" s="1779"/>
      <c r="J16" s="1779"/>
      <c r="K16" s="1779"/>
      <c r="L16" s="1779"/>
      <c r="M16" s="1779"/>
      <c r="N16" s="1779"/>
      <c r="O16" s="1779"/>
      <c r="P16" s="1779"/>
      <c r="Q16" s="1779"/>
      <c r="R16" s="1779"/>
    </row>
    <row r="17" spans="2:18">
      <c r="B17" s="3807" t="s">
        <v>2252</v>
      </c>
      <c r="C17" s="3807"/>
      <c r="E17" s="1774"/>
      <c r="F17" s="1774"/>
      <c r="G17" s="1774"/>
      <c r="H17" s="1774"/>
      <c r="I17" s="1774"/>
      <c r="J17" s="1774"/>
      <c r="K17" s="1774"/>
      <c r="L17" s="1774"/>
      <c r="M17" s="1774"/>
      <c r="N17" s="1774"/>
      <c r="O17" s="1774"/>
      <c r="P17" s="1774"/>
      <c r="Q17" s="1774"/>
      <c r="R17" s="1774"/>
    </row>
    <row r="18" spans="2:18">
      <c r="B18" s="3807" t="s">
        <v>2253</v>
      </c>
      <c r="C18" s="3807"/>
      <c r="E18" s="1775"/>
      <c r="F18" s="1775"/>
      <c r="G18" s="1775"/>
      <c r="H18" s="1775"/>
      <c r="I18" s="1775"/>
      <c r="J18" s="1775"/>
      <c r="K18" s="1775"/>
      <c r="L18" s="1775"/>
      <c r="M18" s="1775"/>
      <c r="N18" s="1775"/>
      <c r="O18" s="1775"/>
      <c r="P18" s="1775"/>
      <c r="Q18" s="1775"/>
      <c r="R18" s="1775"/>
    </row>
    <row r="19" spans="2:18">
      <c r="C19" s="1777" t="s">
        <v>2254</v>
      </c>
      <c r="D19" s="1778" t="s">
        <v>515</v>
      </c>
      <c r="E19" s="1779"/>
      <c r="F19" s="1779"/>
      <c r="G19" s="1779"/>
      <c r="H19" s="1779"/>
      <c r="I19" s="1779"/>
      <c r="J19" s="1779"/>
      <c r="K19" s="1779"/>
      <c r="L19" s="1779"/>
      <c r="M19" s="1779"/>
      <c r="N19" s="1779"/>
      <c r="O19" s="1779"/>
      <c r="P19" s="1779"/>
      <c r="Q19" s="1779"/>
      <c r="R19" s="1779"/>
    </row>
    <row r="20" spans="2:18">
      <c r="B20" s="3807" t="s">
        <v>2255</v>
      </c>
      <c r="C20" s="3807"/>
      <c r="E20" s="1774"/>
      <c r="F20" s="1774"/>
      <c r="G20" s="1774"/>
      <c r="H20" s="1774"/>
      <c r="I20" s="1774"/>
      <c r="J20" s="1774"/>
      <c r="K20" s="1774"/>
      <c r="L20" s="1774"/>
      <c r="M20" s="1774"/>
      <c r="N20" s="1774"/>
      <c r="O20" s="1774"/>
      <c r="P20" s="1774"/>
      <c r="Q20" s="1774"/>
      <c r="R20" s="1774"/>
    </row>
    <row r="21" spans="2:18">
      <c r="C21" s="1777" t="s">
        <v>2254</v>
      </c>
      <c r="D21" s="1778" t="s">
        <v>516</v>
      </c>
      <c r="E21" s="1779"/>
      <c r="F21" s="1779"/>
      <c r="G21" s="1779"/>
      <c r="H21" s="1779"/>
      <c r="I21" s="1779"/>
      <c r="J21" s="1779"/>
      <c r="K21" s="1779"/>
      <c r="L21" s="1779"/>
      <c r="M21" s="1779"/>
      <c r="N21" s="1779"/>
      <c r="O21" s="1779"/>
      <c r="P21" s="1779"/>
      <c r="Q21" s="1779"/>
      <c r="R21" s="1779"/>
    </row>
    <row r="22" spans="2:18">
      <c r="C22" s="1781" t="s">
        <v>2256</v>
      </c>
      <c r="D22" s="1782" t="s">
        <v>517</v>
      </c>
      <c r="E22" s="1783"/>
      <c r="F22" s="1783"/>
      <c r="G22" s="1783"/>
      <c r="H22" s="1783"/>
      <c r="I22" s="1783"/>
      <c r="J22" s="1783"/>
      <c r="K22" s="1783"/>
      <c r="L22" s="1783"/>
      <c r="M22" s="1783"/>
      <c r="N22" s="1783"/>
      <c r="O22" s="1783"/>
      <c r="P22" s="1783"/>
      <c r="Q22" s="1783"/>
      <c r="R22" s="1783"/>
    </row>
    <row r="23" spans="2:18">
      <c r="B23" s="3807" t="s">
        <v>2257</v>
      </c>
      <c r="C23" s="3807"/>
      <c r="E23" s="1774"/>
      <c r="F23" s="1774"/>
      <c r="G23" s="1774"/>
      <c r="H23" s="1774"/>
      <c r="I23" s="1774"/>
      <c r="J23" s="1774"/>
      <c r="K23" s="1774"/>
      <c r="L23" s="1774"/>
      <c r="M23" s="1774"/>
      <c r="N23" s="1774"/>
      <c r="O23" s="1774"/>
      <c r="P23" s="1774"/>
      <c r="Q23" s="1774"/>
      <c r="R23" s="1774"/>
    </row>
    <row r="24" spans="2:18">
      <c r="C24" s="1777" t="s">
        <v>2254</v>
      </c>
      <c r="D24" s="1778" t="s">
        <v>518</v>
      </c>
      <c r="E24" s="1779"/>
      <c r="F24" s="1779"/>
      <c r="G24" s="1779"/>
      <c r="H24" s="1779"/>
      <c r="I24" s="1779"/>
      <c r="J24" s="1779"/>
      <c r="K24" s="1779"/>
      <c r="L24" s="1779"/>
      <c r="M24" s="1779"/>
      <c r="N24" s="1779"/>
      <c r="O24" s="1779"/>
      <c r="P24" s="1779"/>
      <c r="Q24" s="1779"/>
      <c r="R24" s="1779"/>
    </row>
    <row r="25" spans="2:18">
      <c r="C25" s="1781" t="s">
        <v>2256</v>
      </c>
      <c r="D25" s="1782" t="s">
        <v>1885</v>
      </c>
      <c r="E25" s="1783"/>
      <c r="F25" s="1783"/>
      <c r="G25" s="1783"/>
      <c r="H25" s="1783"/>
      <c r="I25" s="1783"/>
      <c r="J25" s="1783"/>
      <c r="K25" s="1783"/>
      <c r="L25" s="1783"/>
      <c r="M25" s="1783"/>
      <c r="N25" s="1783"/>
      <c r="O25" s="1783"/>
      <c r="P25" s="1783"/>
      <c r="Q25" s="1783"/>
      <c r="R25" s="1783"/>
    </row>
    <row r="26" spans="2:18">
      <c r="B26" s="3807" t="s">
        <v>2258</v>
      </c>
      <c r="C26" s="3807"/>
      <c r="E26" s="1774"/>
      <c r="F26" s="1774"/>
      <c r="G26" s="1774"/>
      <c r="H26" s="1774"/>
      <c r="I26" s="1774"/>
      <c r="J26" s="1774"/>
      <c r="K26" s="1774"/>
      <c r="L26" s="1774"/>
      <c r="M26" s="1774"/>
      <c r="N26" s="1774"/>
      <c r="O26" s="1774"/>
      <c r="P26" s="1774"/>
      <c r="Q26" s="1774"/>
      <c r="R26" s="1774"/>
    </row>
    <row r="27" spans="2:18">
      <c r="C27" s="1777" t="s">
        <v>2254</v>
      </c>
      <c r="D27" s="1778" t="s">
        <v>1889</v>
      </c>
      <c r="E27" s="1779"/>
      <c r="F27" s="1779"/>
      <c r="G27" s="1779"/>
      <c r="H27" s="1779"/>
      <c r="I27" s="1779"/>
      <c r="J27" s="1779"/>
      <c r="K27" s="1779"/>
      <c r="L27" s="1779"/>
      <c r="M27" s="1779"/>
      <c r="N27" s="1779"/>
      <c r="O27" s="1779"/>
      <c r="P27" s="1779"/>
      <c r="Q27" s="1779"/>
      <c r="R27" s="1779"/>
    </row>
    <row r="28" spans="2:18">
      <c r="C28" s="1781" t="s">
        <v>2256</v>
      </c>
      <c r="D28" s="1782" t="s">
        <v>1892</v>
      </c>
      <c r="E28" s="1783"/>
      <c r="F28" s="1783"/>
      <c r="G28" s="1783"/>
      <c r="H28" s="1783"/>
      <c r="I28" s="1783"/>
      <c r="J28" s="1783"/>
      <c r="K28" s="1783"/>
      <c r="L28" s="1783"/>
      <c r="M28" s="1783"/>
      <c r="N28" s="1783"/>
      <c r="O28" s="1783"/>
      <c r="P28" s="1783"/>
      <c r="Q28" s="1783"/>
      <c r="R28" s="1783"/>
    </row>
    <row r="29" spans="2:18">
      <c r="B29" s="3807" t="s">
        <v>2259</v>
      </c>
      <c r="C29" s="3807"/>
      <c r="E29" s="1774"/>
      <c r="F29" s="1774"/>
      <c r="G29" s="1774"/>
      <c r="H29" s="1774"/>
      <c r="I29" s="1774"/>
      <c r="J29" s="1774"/>
      <c r="K29" s="1774"/>
      <c r="L29" s="1774"/>
      <c r="M29" s="1774"/>
      <c r="N29" s="1774"/>
      <c r="O29" s="1774"/>
      <c r="P29" s="1774"/>
      <c r="Q29" s="1774"/>
      <c r="R29" s="1774"/>
    </row>
    <row r="30" spans="2:18">
      <c r="C30" s="1777" t="s">
        <v>2254</v>
      </c>
      <c r="D30" s="1778" t="s">
        <v>1896</v>
      </c>
      <c r="E30" s="1779"/>
      <c r="F30" s="1779"/>
      <c r="G30" s="1779"/>
      <c r="H30" s="1779"/>
      <c r="I30" s="1779"/>
      <c r="J30" s="1779"/>
      <c r="K30" s="1779"/>
      <c r="L30" s="1779"/>
      <c r="M30" s="1779"/>
      <c r="N30" s="1779"/>
      <c r="O30" s="1779"/>
      <c r="P30" s="1779"/>
      <c r="Q30" s="1779"/>
      <c r="R30" s="1779"/>
    </row>
    <row r="31" spans="2:18">
      <c r="C31" s="1781" t="s">
        <v>2256</v>
      </c>
      <c r="D31" s="1782" t="s">
        <v>1899</v>
      </c>
      <c r="E31" s="1783"/>
      <c r="F31" s="1783"/>
      <c r="G31" s="1783"/>
      <c r="H31" s="1783"/>
      <c r="I31" s="1783"/>
      <c r="J31" s="1783"/>
      <c r="K31" s="1783"/>
      <c r="L31" s="1783"/>
      <c r="M31" s="1783"/>
      <c r="N31" s="1783"/>
      <c r="O31" s="1783"/>
      <c r="P31" s="1783"/>
      <c r="Q31" s="1783"/>
      <c r="R31" s="1783"/>
    </row>
    <row r="32" spans="2:18">
      <c r="B32" s="3809" t="s">
        <v>2260</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1950</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2261</v>
      </c>
      <c r="D35" s="1778" t="s">
        <v>2000</v>
      </c>
      <c r="E35" s="1779"/>
      <c r="F35" s="1779"/>
      <c r="G35" s="1779"/>
      <c r="H35" s="1779"/>
      <c r="I35" s="1779"/>
      <c r="J35" s="1779"/>
      <c r="K35" s="1779"/>
      <c r="L35" s="1779"/>
      <c r="M35" s="1779"/>
      <c r="N35" s="1779"/>
      <c r="O35" s="1779"/>
      <c r="P35" s="1779"/>
      <c r="Q35" s="1779"/>
      <c r="R35" s="1779"/>
    </row>
    <row r="36" spans="2:18">
      <c r="C36" s="1781" t="s">
        <v>2262</v>
      </c>
      <c r="D36" s="1782" t="s">
        <v>1952</v>
      </c>
      <c r="E36" s="1783"/>
      <c r="F36" s="1783"/>
      <c r="G36" s="1783"/>
      <c r="H36" s="1783"/>
      <c r="I36" s="1783"/>
      <c r="J36" s="1783"/>
      <c r="K36" s="1783"/>
      <c r="L36" s="1783"/>
      <c r="M36" s="1783"/>
      <c r="N36" s="1783"/>
      <c r="O36" s="1783"/>
      <c r="P36" s="1783"/>
      <c r="Q36" s="1783"/>
      <c r="R36" s="1783"/>
    </row>
    <row r="37" spans="2:18">
      <c r="B37" s="3809" t="s">
        <v>2263</v>
      </c>
      <c r="C37" s="3809"/>
      <c r="D37" s="1778" t="s">
        <v>1432</v>
      </c>
      <c r="E37" s="1783"/>
      <c r="F37" s="1783"/>
      <c r="G37" s="1783"/>
      <c r="H37" s="1783"/>
      <c r="I37" s="1783"/>
      <c r="J37" s="1783"/>
      <c r="K37" s="1783"/>
      <c r="L37" s="1783"/>
      <c r="M37" s="1783"/>
      <c r="N37" s="1783"/>
      <c r="O37" s="1783"/>
      <c r="P37" s="1783"/>
      <c r="Q37" s="1783"/>
      <c r="R37" s="1783"/>
    </row>
    <row r="38" spans="2:18">
      <c r="B38" s="3805" t="s">
        <v>2264</v>
      </c>
      <c r="C38" s="3805"/>
      <c r="D38" s="1782" t="s">
        <v>1435</v>
      </c>
      <c r="E38" s="1783"/>
      <c r="F38" s="1783"/>
      <c r="G38" s="1783"/>
      <c r="H38" s="1783"/>
      <c r="I38" s="1783"/>
      <c r="J38" s="1783"/>
      <c r="K38" s="1783"/>
      <c r="L38" s="1783"/>
      <c r="M38" s="1783"/>
      <c r="N38" s="1783"/>
      <c r="O38" s="1783"/>
      <c r="P38" s="1783"/>
      <c r="Q38" s="1783"/>
      <c r="R38" s="1783"/>
    </row>
    <row r="39" spans="2:18">
      <c r="B39" s="3805" t="s">
        <v>2265</v>
      </c>
      <c r="C39" s="3805"/>
      <c r="D39" s="1782" t="s">
        <v>2266</v>
      </c>
      <c r="E39" s="1783"/>
      <c r="F39" s="1783"/>
      <c r="G39" s="1783"/>
      <c r="H39" s="1783"/>
      <c r="I39" s="1783"/>
      <c r="J39" s="1783"/>
      <c r="K39" s="1783"/>
      <c r="L39" s="1783"/>
      <c r="M39" s="1783"/>
      <c r="N39" s="1783"/>
      <c r="O39" s="1783"/>
      <c r="P39" s="1783"/>
      <c r="Q39" s="1783"/>
      <c r="R39" s="1783"/>
    </row>
    <row r="40" spans="2:18">
      <c r="B40" s="3805" t="s">
        <v>2267</v>
      </c>
      <c r="C40" s="3805"/>
      <c r="D40" s="1782" t="s">
        <v>521</v>
      </c>
      <c r="E40" s="1783"/>
      <c r="F40" s="1783"/>
      <c r="G40" s="1783"/>
      <c r="H40" s="1783"/>
      <c r="I40" s="1783"/>
      <c r="J40" s="1783"/>
      <c r="K40" s="1783"/>
      <c r="L40" s="1783"/>
      <c r="M40" s="1783"/>
      <c r="N40" s="1783"/>
      <c r="O40" s="1783"/>
      <c r="P40" s="1783"/>
      <c r="Q40" s="1783"/>
      <c r="R40" s="1783"/>
    </row>
    <row r="41" spans="2:18">
      <c r="B41" s="3805" t="s">
        <v>2268</v>
      </c>
      <c r="C41" s="3805"/>
      <c r="D41" s="1782" t="s">
        <v>544</v>
      </c>
      <c r="E41" s="1783"/>
      <c r="F41" s="1783"/>
      <c r="G41" s="1783"/>
      <c r="H41" s="1783"/>
      <c r="I41" s="1783"/>
      <c r="J41" s="1783"/>
      <c r="K41" s="1783"/>
      <c r="L41" s="1783"/>
      <c r="M41" s="1783"/>
      <c r="N41" s="1783"/>
      <c r="O41" s="1783"/>
      <c r="P41" s="1783"/>
      <c r="Q41" s="1783"/>
      <c r="R41" s="1783"/>
    </row>
    <row r="42" spans="2:18">
      <c r="B42" s="3805" t="s">
        <v>2269</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1969</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2107</v>
      </c>
      <c r="E51" s="1783"/>
      <c r="F51" s="1783"/>
      <c r="G51" s="1783"/>
      <c r="H51" s="1783"/>
      <c r="I51" s="1783"/>
      <c r="J51" s="1783"/>
      <c r="K51" s="1783"/>
      <c r="L51" s="1783"/>
      <c r="M51" s="1783"/>
      <c r="N51" s="1783"/>
      <c r="O51" s="1783"/>
      <c r="P51" s="1783"/>
      <c r="Q51" s="1783"/>
      <c r="R51" s="1783"/>
    </row>
    <row r="52" spans="2:18">
      <c r="C52" s="1781" t="s">
        <v>1610</v>
      </c>
      <c r="D52" s="1782" t="s">
        <v>2108</v>
      </c>
      <c r="E52" s="1783"/>
      <c r="F52" s="1783"/>
      <c r="G52" s="1783"/>
      <c r="H52" s="1783"/>
      <c r="I52" s="1783"/>
      <c r="J52" s="1783"/>
      <c r="K52" s="1783"/>
      <c r="L52" s="1783"/>
      <c r="M52" s="1783"/>
      <c r="N52" s="1783"/>
      <c r="O52" s="1783"/>
      <c r="P52" s="1783"/>
      <c r="Q52" s="1783"/>
      <c r="R52" s="1783"/>
    </row>
    <row r="54" spans="2:18">
      <c r="B54" s="3807" t="s">
        <v>2270</v>
      </c>
      <c r="C54" s="3807"/>
      <c r="D54" s="3807"/>
      <c r="E54" s="3807"/>
      <c r="F54" s="3807"/>
      <c r="G54" s="3807"/>
      <c r="H54" s="3807"/>
      <c r="I54" s="3807"/>
    </row>
    <row r="55" spans="2:18">
      <c r="B55" s="3807" t="s">
        <v>2271</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2082</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2111</v>
      </c>
      <c r="C8" s="1829" t="s">
        <v>2112</v>
      </c>
      <c r="D8" s="1830"/>
      <c r="E8" s="1830"/>
      <c r="F8" s="1830"/>
      <c r="G8" s="1831" t="s">
        <v>931</v>
      </c>
      <c r="H8" s="1832" t="s">
        <v>1871</v>
      </c>
    </row>
    <row r="9" spans="2:11" s="1711" customFormat="1">
      <c r="B9" s="1834" t="s">
        <v>2113</v>
      </c>
      <c r="C9" s="1834" t="s">
        <v>2111</v>
      </c>
      <c r="D9" s="3831"/>
      <c r="E9" s="3832"/>
      <c r="F9" s="1835"/>
      <c r="G9" s="1836" t="s">
        <v>231</v>
      </c>
      <c r="H9" s="1837" t="s">
        <v>233</v>
      </c>
    </row>
    <row r="10" spans="2:11" s="1711" customFormat="1" ht="18" customHeight="1">
      <c r="B10" s="1838"/>
      <c r="C10" s="1838"/>
      <c r="D10" s="3838" t="s">
        <v>2272</v>
      </c>
      <c r="E10" s="3839"/>
      <c r="F10" s="1839"/>
      <c r="G10" s="1840"/>
      <c r="H10" s="1841"/>
    </row>
    <row r="11" spans="2:11" s="1711" customFormat="1" ht="18" customHeight="1">
      <c r="B11" s="1838"/>
      <c r="C11" s="1838"/>
      <c r="D11" s="1842"/>
      <c r="E11" s="1843" t="s">
        <v>2273</v>
      </c>
      <c r="F11" s="1839" t="s">
        <v>508</v>
      </c>
      <c r="G11" s="1840"/>
      <c r="H11" s="1841"/>
    </row>
    <row r="12" spans="2:11" s="1711" customFormat="1" ht="18" customHeight="1">
      <c r="B12" s="1838"/>
      <c r="C12" s="1838"/>
      <c r="D12" s="1842"/>
      <c r="E12" s="1843" t="s">
        <v>2274</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2275</v>
      </c>
      <c r="F14" s="1839" t="s">
        <v>513</v>
      </c>
      <c r="G14" s="1840"/>
      <c r="H14" s="1841"/>
    </row>
    <row r="15" spans="2:11" s="1711" customFormat="1" ht="18" customHeight="1">
      <c r="B15" s="1993" t="s">
        <v>2077</v>
      </c>
      <c r="C15" s="1833"/>
      <c r="D15" s="1848"/>
      <c r="E15" s="1849" t="s">
        <v>2083</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2084</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1871</v>
      </c>
    </row>
    <row r="10" spans="2:25" ht="12" customHeight="1">
      <c r="B10" s="1300" t="s">
        <v>366</v>
      </c>
      <c r="R10" s="311" t="s">
        <v>231</v>
      </c>
      <c r="S10" s="312" t="s">
        <v>233</v>
      </c>
    </row>
    <row r="11" spans="2:25" ht="12" customHeight="1">
      <c r="B11" s="328"/>
      <c r="R11" s="304"/>
      <c r="S11" s="306"/>
    </row>
    <row r="12" spans="2:25" ht="12" customHeight="1">
      <c r="B12" s="328"/>
      <c r="C12" s="354"/>
      <c r="D12" s="47" t="s">
        <v>2277</v>
      </c>
      <c r="E12" s="47"/>
      <c r="F12" s="47"/>
      <c r="G12" s="47"/>
      <c r="H12" s="47"/>
      <c r="I12" s="47"/>
      <c r="J12" s="47"/>
      <c r="K12" s="47"/>
      <c r="L12" s="47"/>
      <c r="M12" s="47"/>
      <c r="N12" s="47"/>
      <c r="O12" s="47"/>
      <c r="P12" s="47"/>
      <c r="Q12" s="321"/>
      <c r="R12" s="359"/>
      <c r="S12" s="359"/>
    </row>
    <row r="13" spans="2:25" ht="12" customHeight="1">
      <c r="B13" s="328"/>
      <c r="C13" s="357"/>
      <c r="D13" s="5" t="s">
        <v>2278</v>
      </c>
      <c r="E13" s="5"/>
      <c r="F13" s="5"/>
      <c r="G13" s="5"/>
      <c r="H13" s="5"/>
      <c r="I13" s="5"/>
      <c r="J13" s="5"/>
      <c r="K13" s="5"/>
      <c r="L13" s="5"/>
      <c r="M13" s="5"/>
      <c r="N13" s="5"/>
      <c r="O13" s="5"/>
      <c r="P13" s="5"/>
      <c r="Q13" s="323"/>
      <c r="R13" s="359"/>
      <c r="S13" s="359"/>
    </row>
    <row r="14" spans="2:25" ht="12" customHeight="1">
      <c r="B14" s="328"/>
      <c r="C14" s="357"/>
      <c r="D14" s="1702"/>
      <c r="E14" s="3765" t="s">
        <v>2274</v>
      </c>
      <c r="F14" s="3765"/>
      <c r="G14" s="3765"/>
      <c r="H14" s="3765"/>
      <c r="I14" s="3765"/>
      <c r="J14" s="3765"/>
      <c r="K14" s="3765"/>
      <c r="L14" s="3765"/>
      <c r="M14" s="3765"/>
      <c r="N14" s="3765"/>
      <c r="O14" s="3765"/>
      <c r="P14" s="3765"/>
      <c r="Q14" s="323" t="s">
        <v>1938</v>
      </c>
      <c r="R14" s="358"/>
      <c r="S14" s="358"/>
    </row>
    <row r="15" spans="2:25" ht="12" customHeight="1">
      <c r="B15" s="328"/>
      <c r="D15" s="326"/>
      <c r="E15" s="32" t="s">
        <v>1595</v>
      </c>
      <c r="F15" s="32"/>
      <c r="G15" s="32"/>
      <c r="H15" s="32"/>
      <c r="I15" s="32"/>
      <c r="J15" s="32"/>
      <c r="K15" s="32"/>
      <c r="L15" s="32"/>
      <c r="M15" s="32"/>
      <c r="N15" s="32"/>
      <c r="O15" s="32"/>
      <c r="P15" s="32"/>
      <c r="Q15" s="361" t="s">
        <v>1941</v>
      </c>
      <c r="R15" s="356"/>
      <c r="S15" s="356"/>
    </row>
    <row r="16" spans="2:25" ht="12" customHeight="1">
      <c r="B16" s="353"/>
      <c r="C16" s="354"/>
      <c r="D16" s="240"/>
      <c r="E16" s="3262" t="s">
        <v>2279</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2275</v>
      </c>
      <c r="F18" s="33"/>
      <c r="G18" s="33"/>
      <c r="H18" s="33"/>
      <c r="I18" s="33"/>
      <c r="J18" s="33"/>
      <c r="K18" s="33"/>
      <c r="L18" s="33"/>
      <c r="M18" s="33"/>
      <c r="N18" s="33"/>
      <c r="O18" s="33"/>
      <c r="P18" s="33"/>
      <c r="Q18" s="323" t="s">
        <v>508</v>
      </c>
      <c r="R18" s="358"/>
      <c r="S18" s="358"/>
    </row>
    <row r="19" spans="2:19" ht="12" customHeight="1">
      <c r="B19" s="353"/>
      <c r="C19" s="357"/>
      <c r="D19" s="325"/>
      <c r="E19" s="33" t="s">
        <v>2280</v>
      </c>
      <c r="F19" s="33"/>
      <c r="G19" s="33"/>
      <c r="H19" s="33"/>
      <c r="I19" s="33"/>
      <c r="J19" s="33"/>
      <c r="K19" s="33"/>
      <c r="L19" s="33"/>
      <c r="M19" s="33"/>
      <c r="N19" s="33"/>
      <c r="O19" s="33"/>
      <c r="P19" s="33"/>
      <c r="Q19" s="323" t="s">
        <v>542</v>
      </c>
      <c r="R19" s="358"/>
      <c r="S19" s="358"/>
    </row>
    <row r="20" spans="2:19" ht="12" customHeight="1">
      <c r="B20" s="353"/>
      <c r="C20" s="357"/>
      <c r="D20" s="33" t="s">
        <v>2281</v>
      </c>
      <c r="E20" s="33"/>
      <c r="F20" s="33"/>
      <c r="G20" s="33"/>
      <c r="H20" s="33"/>
      <c r="I20" s="33"/>
      <c r="J20" s="33"/>
      <c r="K20" s="33"/>
      <c r="L20" s="33"/>
      <c r="M20" s="33"/>
      <c r="N20" s="33"/>
      <c r="O20" s="33"/>
      <c r="P20" s="33"/>
      <c r="Q20" s="323"/>
      <c r="R20" s="358"/>
      <c r="S20" s="358"/>
    </row>
    <row r="21" spans="2:19" ht="12" customHeight="1">
      <c r="B21" s="304"/>
      <c r="C21" s="357"/>
      <c r="D21" s="325"/>
      <c r="E21" s="33" t="s">
        <v>2274</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2279</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2275</v>
      </c>
      <c r="F25" s="3262"/>
      <c r="G25" s="3262"/>
      <c r="H25" s="3262"/>
      <c r="I25" s="3262"/>
      <c r="J25" s="3262"/>
      <c r="K25" s="3262"/>
      <c r="L25" s="3262"/>
      <c r="M25" s="3262"/>
      <c r="N25" s="3262"/>
      <c r="O25" s="3262"/>
      <c r="P25" s="3262"/>
      <c r="Q25" s="321" t="s">
        <v>1885</v>
      </c>
      <c r="R25" s="356"/>
      <c r="S25" s="356"/>
    </row>
    <row r="26" spans="2:19" ht="12" customHeight="1">
      <c r="B26" s="328"/>
      <c r="C26" s="357"/>
      <c r="D26" s="325"/>
      <c r="E26" s="33" t="s">
        <v>2282</v>
      </c>
      <c r="F26" s="33"/>
      <c r="G26" s="33"/>
      <c r="H26" s="33"/>
      <c r="I26" s="33"/>
      <c r="J26" s="33"/>
      <c r="K26" s="33"/>
      <c r="L26" s="33"/>
      <c r="M26" s="33"/>
      <c r="N26" s="33"/>
      <c r="O26" s="33"/>
      <c r="P26" s="33"/>
      <c r="Q26" s="323" t="s">
        <v>520</v>
      </c>
      <c r="R26" s="358"/>
      <c r="S26" s="358"/>
    </row>
    <row r="27" spans="2:19" ht="12" customHeight="1">
      <c r="B27" s="328"/>
      <c r="C27" s="357"/>
      <c r="D27" s="37" t="s">
        <v>2203</v>
      </c>
      <c r="E27" s="37"/>
      <c r="F27" s="37"/>
      <c r="G27" s="37"/>
      <c r="H27" s="37"/>
      <c r="I27" s="37"/>
      <c r="J27" s="37"/>
      <c r="K27" s="37"/>
      <c r="L27" s="37"/>
      <c r="M27" s="37"/>
      <c r="N27" s="37"/>
      <c r="O27" s="37"/>
      <c r="P27" s="37"/>
      <c r="Q27" s="323" t="s">
        <v>1950</v>
      </c>
      <c r="R27" s="358"/>
      <c r="S27" s="358"/>
    </row>
    <row r="28" spans="2:19" ht="12" customHeight="1">
      <c r="B28" s="328"/>
      <c r="C28" s="357"/>
      <c r="D28" s="37" t="s">
        <v>2283</v>
      </c>
      <c r="E28" s="37"/>
      <c r="F28" s="37"/>
      <c r="G28" s="37"/>
      <c r="H28" s="37"/>
      <c r="I28" s="37"/>
      <c r="J28" s="37"/>
      <c r="K28" s="37"/>
      <c r="L28" s="37"/>
      <c r="M28" s="37"/>
      <c r="N28" s="37"/>
      <c r="O28" s="37"/>
      <c r="P28" s="37"/>
      <c r="Q28" s="323" t="s">
        <v>2000</v>
      </c>
      <c r="R28" s="358"/>
      <c r="S28" s="358"/>
    </row>
    <row r="29" spans="2:19" ht="12" customHeight="1">
      <c r="B29" s="328"/>
      <c r="C29" s="357"/>
      <c r="D29" s="37" t="s">
        <v>2284</v>
      </c>
      <c r="E29" s="37"/>
      <c r="F29" s="37"/>
      <c r="G29" s="37"/>
      <c r="H29" s="37"/>
      <c r="I29" s="37"/>
      <c r="J29" s="37"/>
      <c r="K29" s="37"/>
      <c r="L29" s="37"/>
      <c r="M29" s="37"/>
      <c r="N29" s="37"/>
      <c r="O29" s="37"/>
      <c r="P29" s="37"/>
      <c r="Q29" s="323" t="s">
        <v>1952</v>
      </c>
      <c r="R29" s="358"/>
      <c r="S29" s="358"/>
    </row>
    <row r="30" spans="2:19" ht="12" customHeight="1">
      <c r="B30" s="328"/>
      <c r="C30" s="357"/>
      <c r="D30" s="37" t="s">
        <v>2285</v>
      </c>
      <c r="E30" s="37"/>
      <c r="F30" s="37"/>
      <c r="G30" s="37"/>
      <c r="H30" s="37"/>
      <c r="I30" s="37"/>
      <c r="J30" s="37"/>
      <c r="K30" s="37"/>
      <c r="L30" s="37"/>
      <c r="M30" s="37"/>
      <c r="N30" s="37"/>
      <c r="O30" s="37"/>
      <c r="P30" s="37"/>
      <c r="Q30" s="323" t="s">
        <v>1954</v>
      </c>
      <c r="R30" s="358"/>
      <c r="S30" s="358"/>
    </row>
    <row r="31" spans="2:19" ht="12" customHeight="1">
      <c r="B31" s="328"/>
      <c r="C31" s="357"/>
      <c r="D31" s="37" t="s">
        <v>2286</v>
      </c>
      <c r="E31" s="37"/>
      <c r="F31" s="37"/>
      <c r="G31" s="37"/>
      <c r="H31" s="37"/>
      <c r="I31" s="37"/>
      <c r="J31" s="37"/>
      <c r="K31" s="37"/>
      <c r="L31" s="37"/>
      <c r="M31" s="37"/>
      <c r="N31" s="37"/>
      <c r="O31" s="37"/>
      <c r="P31" s="37"/>
      <c r="Q31" s="323" t="s">
        <v>2089</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2287</v>
      </c>
      <c r="F33" s="33"/>
      <c r="G33" s="33"/>
      <c r="H33" s="33"/>
      <c r="I33" s="33"/>
      <c r="J33" s="33"/>
      <c r="K33" s="33"/>
      <c r="L33" s="33"/>
      <c r="M33" s="33"/>
      <c r="N33" s="33"/>
      <c r="O33" s="33"/>
      <c r="P33" s="33"/>
      <c r="Q33" s="323" t="s">
        <v>1909</v>
      </c>
      <c r="R33" s="358"/>
      <c r="S33" s="358"/>
    </row>
    <row r="34" spans="2:19" ht="12" customHeight="1">
      <c r="B34" s="304"/>
      <c r="C34" s="357"/>
      <c r="D34" s="325"/>
      <c r="E34" s="33" t="s">
        <v>2288</v>
      </c>
      <c r="F34" s="33"/>
      <c r="G34" s="33"/>
      <c r="H34" s="33"/>
      <c r="I34" s="33"/>
      <c r="J34" s="33"/>
      <c r="K34" s="33"/>
      <c r="L34" s="33"/>
      <c r="M34" s="33"/>
      <c r="N34" s="33"/>
      <c r="O34" s="33"/>
      <c r="P34" s="33"/>
      <c r="Q34" s="323" t="s">
        <v>555</v>
      </c>
      <c r="R34" s="358"/>
      <c r="S34" s="358"/>
    </row>
    <row r="35" spans="2:19" ht="12" customHeight="1">
      <c r="B35" s="304" t="s">
        <v>2077</v>
      </c>
      <c r="C35" s="357"/>
      <c r="D35" s="33" t="s">
        <v>872</v>
      </c>
      <c r="E35" s="33"/>
      <c r="F35" s="33"/>
      <c r="G35" s="33"/>
      <c r="H35" s="33"/>
      <c r="I35" s="33"/>
      <c r="J35" s="33"/>
      <c r="K35" s="33"/>
      <c r="L35" s="33"/>
      <c r="M35" s="33"/>
      <c r="N35" s="33"/>
      <c r="O35" s="33"/>
      <c r="P35" s="33"/>
      <c r="Q35" s="323" t="s">
        <v>545</v>
      </c>
      <c r="R35" s="358"/>
      <c r="S35" s="358"/>
    </row>
    <row r="36" spans="2:19" ht="12" customHeight="1">
      <c r="B36" s="353" t="s">
        <v>2077</v>
      </c>
      <c r="C36" s="357"/>
      <c r="D36" s="37" t="s">
        <v>2088</v>
      </c>
      <c r="E36" s="37"/>
      <c r="F36" s="37"/>
      <c r="G36" s="37"/>
      <c r="H36" s="37"/>
      <c r="I36" s="37"/>
      <c r="J36" s="37"/>
      <c r="K36" s="37"/>
      <c r="L36" s="37"/>
      <c r="M36" s="37"/>
      <c r="N36" s="37"/>
      <c r="O36" s="37"/>
      <c r="P36" s="37"/>
      <c r="Q36" s="323" t="s">
        <v>546</v>
      </c>
      <c r="R36" s="358"/>
      <c r="S36" s="358"/>
    </row>
    <row r="37" spans="2:19" ht="12" customHeight="1">
      <c r="B37" s="1300" t="s">
        <v>2077</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2289</v>
      </c>
      <c r="F39" s="50"/>
      <c r="G39" s="50"/>
      <c r="H39" s="50"/>
      <c r="I39" s="50"/>
      <c r="J39" s="50"/>
      <c r="K39" s="50"/>
      <c r="L39" s="50"/>
      <c r="M39" s="50"/>
      <c r="N39" s="50"/>
      <c r="O39" s="50"/>
      <c r="P39" s="50"/>
      <c r="Q39" s="361" t="s">
        <v>2000</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2290</v>
      </c>
      <c r="E4" s="3904" t="s">
        <v>729</v>
      </c>
      <c r="F4" s="3904"/>
      <c r="G4" s="3904"/>
    </row>
    <row r="5" spans="2:7" ht="15" customHeight="1">
      <c r="E5" s="3904"/>
      <c r="F5" s="3904"/>
      <c r="G5" s="3904"/>
    </row>
    <row r="6" spans="2:7" ht="15" customHeight="1">
      <c r="B6" s="3905" t="s">
        <v>893</v>
      </c>
      <c r="C6" s="3905"/>
      <c r="E6" s="3904" t="s">
        <v>2291</v>
      </c>
      <c r="F6" s="3904"/>
      <c r="G6" s="3904"/>
    </row>
    <row r="7" spans="2:7" ht="15" customHeight="1">
      <c r="E7" s="3904" t="s">
        <v>1853</v>
      </c>
      <c r="F7" s="3904"/>
      <c r="G7" s="3904"/>
    </row>
    <row r="9" spans="2:7" ht="15" customHeight="1">
      <c r="B9" s="1762" t="s">
        <v>2292</v>
      </c>
      <c r="C9" s="1763" t="s">
        <v>2293</v>
      </c>
      <c r="D9" s="1763"/>
      <c r="E9" s="1766" t="s">
        <v>1573</v>
      </c>
      <c r="F9" s="3819" t="s">
        <v>2294</v>
      </c>
      <c r="G9" s="3819"/>
    </row>
    <row r="10" spans="2:7" ht="15" customHeight="1">
      <c r="B10" s="1764"/>
      <c r="E10" s="1775"/>
      <c r="F10" s="1775" t="s">
        <v>241</v>
      </c>
      <c r="G10" s="1775" t="s">
        <v>2295</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2296</v>
      </c>
      <c r="C14" s="1777"/>
      <c r="D14" s="1997" t="s">
        <v>2297</v>
      </c>
      <c r="E14" s="1779"/>
      <c r="F14" s="1779"/>
      <c r="G14" s="1779"/>
    </row>
    <row r="15" spans="2:7" ht="15" customHeight="1">
      <c r="B15" s="1998" t="s">
        <v>2298</v>
      </c>
      <c r="C15" s="1999"/>
      <c r="D15" s="2000" t="s">
        <v>520</v>
      </c>
      <c r="E15" s="1783"/>
      <c r="F15" s="1783"/>
      <c r="G15" s="1783"/>
    </row>
    <row r="17" spans="2:10" ht="15" customHeight="1">
      <c r="E17" s="3904" t="s">
        <v>2299</v>
      </c>
      <c r="F17" s="3904"/>
      <c r="G17" s="3904"/>
    </row>
    <row r="18" spans="2:10" ht="15" customHeight="1">
      <c r="E18" s="3904" t="s">
        <v>1853</v>
      </c>
      <c r="F18" s="3904"/>
      <c r="G18" s="3904"/>
    </row>
    <row r="20" spans="2:10" ht="15" customHeight="1">
      <c r="B20" s="1762" t="s">
        <v>2292</v>
      </c>
      <c r="C20" s="1763" t="s">
        <v>2293</v>
      </c>
      <c r="D20" s="2001"/>
      <c r="E20" s="1766" t="s">
        <v>1573</v>
      </c>
      <c r="F20" s="3814" t="s">
        <v>2294</v>
      </c>
      <c r="G20" s="3816"/>
    </row>
    <row r="21" spans="2:10" ht="15" customHeight="1">
      <c r="B21" s="1764"/>
      <c r="D21" s="1786"/>
      <c r="E21" s="1769"/>
      <c r="F21" s="1769" t="s">
        <v>241</v>
      </c>
      <c r="G21" s="1769" t="s">
        <v>2295</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2300</v>
      </c>
      <c r="C25" s="1777"/>
      <c r="D25" s="2002" t="s">
        <v>1432</v>
      </c>
      <c r="E25" s="1779"/>
      <c r="F25" s="1779"/>
      <c r="G25" s="1779"/>
    </row>
    <row r="26" spans="2:10" ht="15" customHeight="1">
      <c r="B26" s="1998" t="s">
        <v>2298</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2301</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2302</v>
      </c>
      <c r="L7" s="3915"/>
      <c r="M7" s="3916" t="s">
        <v>2303</v>
      </c>
      <c r="N7" s="3917"/>
    </row>
    <row r="8" spans="2:27" s="1711" customFormat="1" ht="15" customHeight="1">
      <c r="B8" s="3909"/>
      <c r="C8" s="3910"/>
      <c r="D8" s="3910"/>
      <c r="E8" s="3910"/>
      <c r="F8" s="3910"/>
      <c r="G8" s="3910"/>
      <c r="H8" s="3911"/>
      <c r="I8" s="2009" t="s">
        <v>241</v>
      </c>
      <c r="J8" s="2010" t="s">
        <v>2304</v>
      </c>
      <c r="K8" s="2010" t="s">
        <v>241</v>
      </c>
      <c r="L8" s="2010" t="s">
        <v>2304</v>
      </c>
      <c r="M8" s="2010" t="s">
        <v>241</v>
      </c>
      <c r="N8" s="2010" t="s">
        <v>2304</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2305</v>
      </c>
      <c r="C11" s="3919"/>
      <c r="D11" s="3919"/>
      <c r="E11" s="3919"/>
      <c r="F11" s="3919"/>
      <c r="G11" s="3919"/>
      <c r="H11" s="1750" t="s">
        <v>1938</v>
      </c>
      <c r="I11" s="2013"/>
      <c r="J11" s="2014"/>
      <c r="K11" s="2013"/>
      <c r="L11" s="2014"/>
      <c r="M11" s="2013"/>
      <c r="N11" s="2015"/>
    </row>
    <row r="12" spans="2:27" s="1711" customFormat="1" ht="15" customHeight="1">
      <c r="B12" s="3920" t="s">
        <v>2306</v>
      </c>
      <c r="C12" s="3921"/>
      <c r="D12" s="3921"/>
      <c r="E12" s="3921"/>
      <c r="F12" s="3921"/>
      <c r="G12" s="3921"/>
      <c r="H12" s="1750" t="s">
        <v>1941</v>
      </c>
      <c r="I12" s="2013"/>
      <c r="J12" s="2014"/>
      <c r="K12" s="2013"/>
      <c r="L12" s="2014"/>
      <c r="M12" s="2013"/>
      <c r="N12" s="2015"/>
    </row>
    <row r="13" spans="2:27" s="1711" customFormat="1" ht="15" customHeight="1">
      <c r="B13" s="3922" t="s">
        <v>2307</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2087</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2308</v>
      </c>
      <c r="E7" s="3925" t="s">
        <v>2309</v>
      </c>
      <c r="F7" s="3926"/>
      <c r="G7" s="3927"/>
      <c r="H7" s="2023" t="s">
        <v>1291</v>
      </c>
      <c r="I7" s="3925" t="s">
        <v>2310</v>
      </c>
      <c r="J7" s="3926"/>
      <c r="K7" s="3927"/>
      <c r="L7" s="2023" t="s">
        <v>2311</v>
      </c>
      <c r="M7" s="2024" t="s">
        <v>1295</v>
      </c>
      <c r="N7" s="2023" t="s">
        <v>2312</v>
      </c>
    </row>
    <row r="8" spans="2:18" s="1712" customFormat="1" ht="15" customHeight="1">
      <c r="B8" s="2008"/>
      <c r="D8" s="2025" t="s">
        <v>2313</v>
      </c>
      <c r="E8" s="2025" t="s">
        <v>2314</v>
      </c>
      <c r="F8" s="2025" t="s">
        <v>2315</v>
      </c>
      <c r="G8" s="2023" t="s">
        <v>2316</v>
      </c>
      <c r="H8" s="2025" t="s">
        <v>2317</v>
      </c>
      <c r="I8" s="2025" t="s">
        <v>2318</v>
      </c>
      <c r="J8" s="2025" t="s">
        <v>2319</v>
      </c>
      <c r="K8" s="2025" t="s">
        <v>2320</v>
      </c>
      <c r="L8" s="2025" t="s">
        <v>2321</v>
      </c>
      <c r="M8" s="2026" t="s">
        <v>2322</v>
      </c>
      <c r="N8" s="2025" t="s">
        <v>2323</v>
      </c>
    </row>
    <row r="9" spans="2:18" s="1712" customFormat="1" ht="15" customHeight="1">
      <c r="B9" s="2008"/>
      <c r="D9" s="2025" t="s">
        <v>2321</v>
      </c>
      <c r="E9" s="2025"/>
      <c r="F9" s="2025"/>
      <c r="G9" s="2025" t="s">
        <v>2324</v>
      </c>
      <c r="H9" s="2025" t="s">
        <v>1294</v>
      </c>
      <c r="I9" s="2025"/>
      <c r="J9" s="2025"/>
      <c r="K9" s="2025"/>
      <c r="L9" s="2025" t="s">
        <v>2325</v>
      </c>
      <c r="M9" s="2026" t="s">
        <v>2311</v>
      </c>
      <c r="N9" s="2025" t="s">
        <v>2326</v>
      </c>
    </row>
    <row r="10" spans="2:18" s="1712" customFormat="1" ht="15" customHeight="1">
      <c r="B10" s="2008"/>
      <c r="D10" s="2025" t="s">
        <v>2327</v>
      </c>
      <c r="E10" s="2025"/>
      <c r="F10" s="2025"/>
      <c r="H10" s="2025" t="s">
        <v>2116</v>
      </c>
      <c r="J10" s="2025"/>
      <c r="K10" s="2025"/>
      <c r="L10" s="2025" t="s">
        <v>2328</v>
      </c>
      <c r="M10" s="2026" t="s">
        <v>2329</v>
      </c>
      <c r="N10" s="2025" t="s">
        <v>2330</v>
      </c>
    </row>
    <row r="11" spans="2:18" s="1712" customFormat="1" ht="15" customHeight="1">
      <c r="B11" s="2008"/>
      <c r="C11" s="2027"/>
      <c r="D11" s="2028" t="s">
        <v>261</v>
      </c>
      <c r="E11" s="2028" t="s">
        <v>142</v>
      </c>
      <c r="F11" s="2028" t="s">
        <v>1259</v>
      </c>
      <c r="G11" s="2028" t="s">
        <v>313</v>
      </c>
      <c r="H11" s="2028" t="s">
        <v>1628</v>
      </c>
      <c r="I11" s="2028" t="s">
        <v>1328</v>
      </c>
      <c r="J11" s="2028" t="s">
        <v>2245</v>
      </c>
      <c r="K11" s="2028" t="s">
        <v>1932</v>
      </c>
      <c r="L11" s="2028" t="s">
        <v>2331</v>
      </c>
      <c r="M11" s="2028" t="s">
        <v>1935</v>
      </c>
      <c r="N11" s="2028" t="s">
        <v>2332</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2333</v>
      </c>
      <c r="C13" s="1729" t="s">
        <v>1938</v>
      </c>
      <c r="D13" s="2032"/>
      <c r="E13" s="2032"/>
      <c r="F13" s="2032"/>
      <c r="G13" s="2032"/>
      <c r="H13" s="2032"/>
      <c r="I13" s="2033"/>
      <c r="J13" s="2033"/>
      <c r="K13" s="2033"/>
      <c r="L13" s="2013"/>
      <c r="M13" s="2013"/>
      <c r="N13" s="2034"/>
    </row>
    <row r="14" spans="2:18" s="1712" customFormat="1" ht="15" customHeight="1">
      <c r="B14" s="2016" t="s">
        <v>1595</v>
      </c>
      <c r="C14" s="1733" t="s">
        <v>1941</v>
      </c>
      <c r="D14" s="2035"/>
      <c r="E14" s="2035"/>
      <c r="F14" s="2035"/>
      <c r="G14" s="2035"/>
      <c r="H14" s="2035"/>
      <c r="I14" s="2036"/>
      <c r="J14" s="2036"/>
      <c r="K14" s="2036"/>
      <c r="L14" s="2013"/>
      <c r="M14" s="2013"/>
      <c r="N14" s="2037"/>
    </row>
    <row r="15" spans="2:18" s="1712" customFormat="1" ht="15" customHeight="1">
      <c r="B15" s="2016" t="s">
        <v>2334</v>
      </c>
      <c r="C15" s="1733" t="s">
        <v>506</v>
      </c>
      <c r="D15" s="2038"/>
      <c r="E15" s="2038"/>
      <c r="F15" s="2038"/>
      <c r="G15" s="2038"/>
      <c r="H15" s="2038"/>
      <c r="I15" s="2013"/>
      <c r="J15" s="2013"/>
      <c r="K15" s="2013"/>
      <c r="L15" s="2013"/>
      <c r="M15" s="2013"/>
      <c r="N15" s="2037"/>
    </row>
    <row r="16" spans="2:18" s="1712" customFormat="1" ht="15" customHeight="1">
      <c r="B16" s="2031" t="s">
        <v>2305</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2335</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2336</v>
      </c>
      <c r="C10" s="2057" t="s">
        <v>1938</v>
      </c>
      <c r="D10" s="2058"/>
      <c r="E10" s="2059"/>
    </row>
    <row r="11" spans="2:6" s="1746" customFormat="1" ht="15" customHeight="1">
      <c r="B11" s="2060" t="s">
        <v>2337</v>
      </c>
      <c r="C11" s="2061" t="s">
        <v>1941</v>
      </c>
      <c r="D11" s="2058"/>
      <c r="E11" s="2059"/>
    </row>
    <row r="12" spans="2:6" s="1746" customFormat="1" ht="15" customHeight="1">
      <c r="B12" s="2060" t="s">
        <v>2338</v>
      </c>
      <c r="C12" s="2061" t="s">
        <v>506</v>
      </c>
      <c r="D12" s="2058"/>
      <c r="E12" s="2059"/>
    </row>
    <row r="13" spans="2:6" s="1746" customFormat="1" ht="15" customHeight="1">
      <c r="B13" s="2060" t="s">
        <v>2339</v>
      </c>
      <c r="C13" s="2061" t="s">
        <v>507</v>
      </c>
      <c r="D13" s="2058"/>
      <c r="E13" s="2059"/>
    </row>
    <row r="14" spans="2:6" s="1746" customFormat="1" ht="15" customHeight="1">
      <c r="B14" s="2060" t="s">
        <v>2340</v>
      </c>
      <c r="C14" s="2061" t="s">
        <v>508</v>
      </c>
      <c r="D14" s="2058"/>
      <c r="E14" s="2059"/>
    </row>
    <row r="15" spans="2:6" s="1746" customFormat="1" ht="15" customHeight="1">
      <c r="B15" s="2060" t="s">
        <v>802</v>
      </c>
      <c r="C15" s="2061" t="s">
        <v>509</v>
      </c>
      <c r="D15" s="2058"/>
      <c r="E15" s="2059"/>
    </row>
    <row r="16" spans="2:6" s="1746" customFormat="1" ht="15" customHeight="1">
      <c r="B16" s="1731" t="s">
        <v>2341</v>
      </c>
      <c r="C16" s="2061" t="s">
        <v>510</v>
      </c>
      <c r="D16" s="2058"/>
      <c r="E16" s="2059"/>
    </row>
    <row r="17" spans="2:22" s="1746" customFormat="1" ht="15" customHeight="1">
      <c r="B17" s="1741" t="s">
        <v>2342</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2343</v>
      </c>
    </row>
    <row r="5" spans="2:14" ht="12" customHeight="1">
      <c r="B5" s="290"/>
      <c r="D5" s="51" t="s">
        <v>627</v>
      </c>
      <c r="E5" s="51"/>
    </row>
    <row r="6" spans="2:14" ht="12" customHeight="1">
      <c r="B6" s="293">
        <v>2023.3</v>
      </c>
    </row>
    <row r="7" spans="2:14" ht="12" customHeight="1">
      <c r="D7" s="3934" t="s">
        <v>2344</v>
      </c>
      <c r="E7" s="3934"/>
      <c r="F7" s="3934"/>
      <c r="G7" s="3934"/>
      <c r="H7" s="3934"/>
      <c r="I7" s="3934"/>
      <c r="J7" s="2069"/>
      <c r="K7" s="2069"/>
      <c r="L7" s="2069"/>
      <c r="M7" s="2069"/>
      <c r="N7" s="2069"/>
    </row>
    <row r="8" spans="2:14" ht="12" customHeight="1">
      <c r="B8" s="2070" t="s">
        <v>2345</v>
      </c>
      <c r="C8" s="2071"/>
      <c r="D8" s="3938" t="s">
        <v>2346</v>
      </c>
      <c r="E8" s="3939"/>
      <c r="F8" s="2072"/>
      <c r="G8" s="2073"/>
      <c r="H8" s="2073"/>
      <c r="I8" s="2074"/>
      <c r="J8" s="2075"/>
      <c r="K8" s="2075"/>
      <c r="L8" s="2075"/>
    </row>
    <row r="9" spans="2:14" ht="12" customHeight="1">
      <c r="B9" s="2076"/>
      <c r="C9" s="2077"/>
      <c r="D9" s="2078" t="s">
        <v>2347</v>
      </c>
      <c r="E9" s="2078" t="s">
        <v>2348</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0</v>
      </c>
      <c r="E14" s="2089">
        <v>0</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2349</v>
      </c>
      <c r="E17" s="3934"/>
      <c r="F17" s="3934"/>
      <c r="G17" s="3934"/>
      <c r="H17" s="3934"/>
      <c r="I17" s="3934"/>
      <c r="J17" s="2069"/>
      <c r="K17" s="2069"/>
      <c r="L17" s="2069"/>
      <c r="M17" s="2069"/>
      <c r="N17" s="2069"/>
      <c r="O17" s="2069"/>
      <c r="P17" s="2069"/>
    </row>
    <row r="18" spans="2:16" ht="12" customHeight="1">
      <c r="B18" s="2070" t="s">
        <v>2345</v>
      </c>
      <c r="C18" s="2071"/>
      <c r="D18" s="3938" t="s">
        <v>2346</v>
      </c>
      <c r="E18" s="3939"/>
      <c r="F18" s="2072"/>
      <c r="G18" s="2073"/>
      <c r="H18" s="2073"/>
      <c r="I18" s="2074"/>
      <c r="J18" s="2075"/>
      <c r="K18" s="2075"/>
      <c r="L18" s="2075"/>
    </row>
    <row r="19" spans="2:16" ht="12" customHeight="1">
      <c r="B19" s="2076"/>
      <c r="C19" s="2077"/>
      <c r="D19" s="2078" t="s">
        <v>2347</v>
      </c>
      <c r="E19" s="2078" t="s">
        <v>2348</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2350</v>
      </c>
      <c r="E26" s="3937"/>
      <c r="F26" s="3937"/>
      <c r="G26" s="3937"/>
      <c r="H26" s="3937"/>
      <c r="I26" s="2069"/>
      <c r="J26" s="2069"/>
      <c r="K26" s="2069"/>
      <c r="L26" s="2069"/>
      <c r="M26" s="2069"/>
      <c r="N26" s="2069"/>
    </row>
    <row r="27" spans="2:16" ht="12" customHeight="1">
      <c r="B27" s="2093"/>
      <c r="C27" s="2094"/>
      <c r="D27" s="3935" t="s">
        <v>2346</v>
      </c>
      <c r="E27" s="3936"/>
      <c r="F27" s="3936"/>
      <c r="G27" s="3936"/>
      <c r="H27" s="2095" t="s">
        <v>2351</v>
      </c>
      <c r="I27" s="2096"/>
      <c r="J27" s="2097"/>
      <c r="L27" s="2098"/>
    </row>
    <row r="28" spans="2:16" ht="12" customHeight="1">
      <c r="B28" s="2076" t="s">
        <v>2345</v>
      </c>
      <c r="C28" s="2099"/>
      <c r="D28" s="2078" t="s">
        <v>2347</v>
      </c>
      <c r="E28" s="2078" t="s">
        <v>2348</v>
      </c>
      <c r="F28" s="2100" t="s">
        <v>2294</v>
      </c>
      <c r="G28" s="2101" t="s">
        <v>2352</v>
      </c>
      <c r="H28" s="2102" t="s">
        <v>2294</v>
      </c>
      <c r="I28" s="2103"/>
    </row>
    <row r="29" spans="2:16" ht="12" customHeight="1">
      <c r="B29" s="2076"/>
      <c r="C29" s="2099"/>
      <c r="D29" s="2078"/>
      <c r="E29" s="2078"/>
      <c r="F29" s="2100"/>
      <c r="G29" s="2101" t="s">
        <v>2294</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2353</v>
      </c>
      <c r="E35" s="3942"/>
      <c r="F35" s="3942"/>
      <c r="G35" s="2114"/>
      <c r="H35" s="2114"/>
      <c r="I35" s="2115"/>
      <c r="J35" s="2115"/>
      <c r="K35" s="2115"/>
      <c r="L35" s="2115"/>
      <c r="M35" s="2115"/>
      <c r="N35" s="2115"/>
      <c r="O35" s="2115"/>
    </row>
    <row r="36" spans="2:15" ht="12" customHeight="1">
      <c r="B36" s="2116" t="s">
        <v>2354</v>
      </c>
      <c r="C36" s="2117"/>
      <c r="D36" s="3935" t="s">
        <v>2346</v>
      </c>
      <c r="E36" s="3936"/>
      <c r="F36" s="3936"/>
      <c r="G36" s="3936"/>
      <c r="H36" s="2095" t="s">
        <v>2351</v>
      </c>
      <c r="I36" s="2096"/>
      <c r="J36" s="2097"/>
      <c r="L36" s="2074"/>
      <c r="M36" s="2118"/>
      <c r="N36" s="2119"/>
    </row>
    <row r="37" spans="2:15" ht="12" customHeight="1">
      <c r="B37" s="2120" t="s">
        <v>2355</v>
      </c>
      <c r="C37" s="2099"/>
      <c r="D37" s="2078" t="s">
        <v>2347</v>
      </c>
      <c r="E37" s="2078" t="s">
        <v>2348</v>
      </c>
      <c r="F37" s="2100" t="s">
        <v>2294</v>
      </c>
      <c r="G37" s="2101" t="s">
        <v>2352</v>
      </c>
      <c r="H37" s="2100" t="s">
        <v>2294</v>
      </c>
      <c r="I37" s="2079"/>
      <c r="J37" s="424"/>
      <c r="K37" s="2119"/>
    </row>
    <row r="38" spans="2:15" ht="12" customHeight="1">
      <c r="B38" s="2120"/>
      <c r="C38" s="2099"/>
      <c r="D38" s="2078"/>
      <c r="E38" s="2078"/>
      <c r="F38" s="2100"/>
      <c r="G38" s="2101" t="s">
        <v>2294</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2356</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2357</v>
      </c>
      <c r="E45" s="3937"/>
      <c r="F45" s="3937"/>
      <c r="G45" s="3937"/>
      <c r="H45" s="3937"/>
      <c r="I45" s="2069"/>
      <c r="J45" s="2069"/>
      <c r="K45" s="2069"/>
      <c r="L45" s="2069"/>
      <c r="M45" s="2069"/>
      <c r="N45" s="2069"/>
    </row>
    <row r="46" spans="2:15" ht="12" customHeight="1">
      <c r="D46" s="3940" t="s">
        <v>2358</v>
      </c>
      <c r="E46" s="3940"/>
      <c r="F46" s="3940"/>
      <c r="G46" s="3940"/>
      <c r="H46" s="2131"/>
      <c r="I46" s="3941" t="s">
        <v>2359</v>
      </c>
      <c r="J46" s="3940"/>
      <c r="K46" s="2132"/>
      <c r="L46" s="3941" t="s">
        <v>2360</v>
      </c>
      <c r="M46" s="3940"/>
      <c r="N46" s="3940"/>
      <c r="O46" s="352" t="s">
        <v>1295</v>
      </c>
    </row>
    <row r="47" spans="2:15" ht="12" customHeight="1">
      <c r="B47" s="2133"/>
      <c r="C47" s="2094"/>
      <c r="D47" s="2134" t="s">
        <v>2361</v>
      </c>
      <c r="E47" s="2135" t="s">
        <v>2362</v>
      </c>
      <c r="F47" s="2095" t="s">
        <v>2363</v>
      </c>
      <c r="G47" s="2136" t="s">
        <v>241</v>
      </c>
      <c r="H47" s="2135" t="s">
        <v>2042</v>
      </c>
      <c r="I47" s="2137" t="s">
        <v>2364</v>
      </c>
      <c r="J47" s="2138" t="s">
        <v>2365</v>
      </c>
      <c r="K47" s="2139" t="s">
        <v>241</v>
      </c>
      <c r="L47" s="2140" t="s">
        <v>38</v>
      </c>
      <c r="M47" s="2140" t="s">
        <v>38</v>
      </c>
      <c r="N47" s="2140" t="s">
        <v>259</v>
      </c>
      <c r="O47" s="353" t="s">
        <v>38</v>
      </c>
    </row>
    <row r="48" spans="2:15" ht="12" customHeight="1">
      <c r="B48" s="2141"/>
      <c r="C48" s="2099"/>
      <c r="D48" s="2142" t="s">
        <v>2366</v>
      </c>
      <c r="E48" s="2143" t="s">
        <v>2367</v>
      </c>
      <c r="F48" s="2144" t="s">
        <v>2368</v>
      </c>
      <c r="G48" s="2143" t="s">
        <v>2369</v>
      </c>
      <c r="H48" s="2143" t="s">
        <v>2370</v>
      </c>
      <c r="I48" s="2142"/>
      <c r="J48" s="1351"/>
      <c r="K48" s="2139" t="s">
        <v>2371</v>
      </c>
      <c r="L48" s="2139" t="s">
        <v>2372</v>
      </c>
      <c r="M48" s="2139" t="s">
        <v>2373</v>
      </c>
      <c r="N48" s="2139" t="s">
        <v>2372</v>
      </c>
      <c r="O48" s="353" t="s">
        <v>2374</v>
      </c>
    </row>
    <row r="49" spans="2:15" ht="12" customHeight="1">
      <c r="B49" s="2141"/>
      <c r="C49" s="2099"/>
      <c r="D49" s="2142" t="s">
        <v>2375</v>
      </c>
      <c r="E49" s="2143" t="s">
        <v>2376</v>
      </c>
      <c r="F49" s="2144" t="s">
        <v>2377</v>
      </c>
      <c r="G49" s="2143"/>
      <c r="H49" s="2143" t="s">
        <v>2378</v>
      </c>
      <c r="I49" s="2142"/>
      <c r="J49" s="1351"/>
      <c r="K49" s="2139"/>
      <c r="L49" s="2145"/>
      <c r="M49" s="2145"/>
      <c r="N49" s="2145"/>
      <c r="O49" s="353"/>
    </row>
    <row r="50" spans="2:15" ht="12" customHeight="1">
      <c r="B50" s="2141"/>
      <c r="C50" s="2099"/>
      <c r="D50" s="2142"/>
      <c r="E50" s="2143" t="s">
        <v>2379</v>
      </c>
      <c r="F50" s="2144" t="s">
        <v>2380</v>
      </c>
      <c r="G50" s="2143"/>
      <c r="H50" s="2143"/>
      <c r="I50" s="2142"/>
      <c r="J50" s="1351"/>
      <c r="K50" s="2139"/>
      <c r="L50" s="2145"/>
      <c r="M50" s="2145"/>
      <c r="N50" s="2145"/>
      <c r="O50" s="353"/>
    </row>
    <row r="51" spans="2:15" ht="12" customHeight="1">
      <c r="B51" s="2141"/>
      <c r="C51" s="2099"/>
      <c r="D51" s="2142"/>
      <c r="E51" s="2143" t="s">
        <v>1621</v>
      </c>
      <c r="F51" s="2144" t="s">
        <v>2381</v>
      </c>
      <c r="G51" s="2143"/>
      <c r="H51" s="2143"/>
      <c r="I51" s="2142"/>
      <c r="J51" s="1351"/>
      <c r="K51" s="2139"/>
      <c r="L51" s="2145"/>
      <c r="M51" s="2145"/>
      <c r="N51" s="2145"/>
      <c r="O51" s="353"/>
    </row>
    <row r="52" spans="2:15" ht="12" customHeight="1">
      <c r="B52" s="2146"/>
      <c r="C52" s="2099"/>
      <c r="D52" s="2081" t="s">
        <v>1932</v>
      </c>
      <c r="E52" s="2081" t="s">
        <v>2382</v>
      </c>
      <c r="F52" s="2147" t="s">
        <v>1933</v>
      </c>
      <c r="G52" s="2081" t="s">
        <v>2196</v>
      </c>
      <c r="H52" s="2081" t="s">
        <v>2383</v>
      </c>
      <c r="I52" s="2148" t="s">
        <v>2248</v>
      </c>
      <c r="J52" s="2149" t="s">
        <v>2384</v>
      </c>
      <c r="K52" s="2150" t="s">
        <v>2331</v>
      </c>
      <c r="L52" s="2150" t="s">
        <v>2385</v>
      </c>
      <c r="M52" s="2150" t="s">
        <v>2386</v>
      </c>
      <c r="N52" s="2150" t="s">
        <v>2387</v>
      </c>
      <c r="O52" s="304" t="s">
        <v>2332</v>
      </c>
    </row>
    <row r="53" spans="2:15" ht="12" customHeight="1">
      <c r="B53" s="2151" t="s">
        <v>2388</v>
      </c>
      <c r="C53" s="2152" t="s">
        <v>23</v>
      </c>
      <c r="D53" s="2153"/>
      <c r="E53" s="2153"/>
      <c r="F53" s="2154"/>
      <c r="G53" s="2155"/>
      <c r="H53" s="2153"/>
      <c r="I53" s="2153"/>
      <c r="J53" s="2156"/>
      <c r="K53" s="2156"/>
      <c r="L53" s="2156"/>
      <c r="M53" s="2156"/>
      <c r="N53" s="2156"/>
      <c r="O53" s="317"/>
    </row>
    <row r="54" spans="2:15" ht="12" customHeight="1">
      <c r="B54" s="2151" t="s">
        <v>2389</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2390</v>
      </c>
      <c r="E57" s="3933"/>
      <c r="F57" s="3933"/>
      <c r="G57" s="3933"/>
      <c r="H57" s="2159"/>
      <c r="I57" s="2159"/>
      <c r="J57" s="2159"/>
      <c r="K57" s="2159"/>
      <c r="L57" s="2159"/>
      <c r="M57" s="2159"/>
      <c r="N57" s="2159"/>
    </row>
    <row r="58" spans="2:15" ht="12" customHeight="1">
      <c r="B58" s="2159"/>
      <c r="C58" s="424"/>
      <c r="D58" s="2160" t="s">
        <v>2245</v>
      </c>
      <c r="E58" s="2159"/>
      <c r="F58" s="2158"/>
      <c r="G58" s="2158"/>
      <c r="H58" s="2158"/>
      <c r="I58" s="1351"/>
      <c r="J58" s="1351"/>
      <c r="K58" s="1351"/>
      <c r="L58" s="1351"/>
      <c r="M58" s="1351"/>
      <c r="N58" s="1351"/>
    </row>
    <row r="59" spans="2:15" ht="12" customHeight="1">
      <c r="B59" s="2105" t="s">
        <v>2391</v>
      </c>
      <c r="C59" s="2152" t="s">
        <v>415</v>
      </c>
      <c r="D59" s="2111">
        <v>242684</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2392</v>
      </c>
      <c r="E62" s="3934"/>
      <c r="F62" s="3934"/>
      <c r="G62" s="3934"/>
      <c r="H62" s="3934"/>
      <c r="I62" s="3934"/>
      <c r="J62" s="2069"/>
      <c r="K62" s="2069"/>
      <c r="L62" s="2069"/>
      <c r="M62" s="2069"/>
      <c r="N62" s="2069"/>
    </row>
    <row r="63" spans="2:15" ht="12" customHeight="1">
      <c r="B63" s="2161" t="s">
        <v>2393</v>
      </c>
      <c r="C63" s="2094"/>
      <c r="D63" s="2135" t="s">
        <v>2222</v>
      </c>
      <c r="E63" s="2113"/>
      <c r="F63" s="2113"/>
      <c r="G63" s="2113"/>
      <c r="H63" s="2113"/>
      <c r="I63" s="2119"/>
      <c r="J63" s="2119"/>
      <c r="K63" s="2119"/>
      <c r="L63" s="2119"/>
      <c r="M63" s="2119"/>
    </row>
    <row r="64" spans="2:15" ht="12" customHeight="1">
      <c r="B64" s="2138"/>
      <c r="C64" s="2099"/>
      <c r="D64" s="2162" t="s">
        <v>2394</v>
      </c>
      <c r="E64" s="2113"/>
      <c r="F64" s="2113"/>
      <c r="G64" s="2113"/>
      <c r="H64" s="2113"/>
      <c r="I64" s="2119"/>
      <c r="J64" s="2119"/>
      <c r="K64" s="2119"/>
      <c r="L64" s="2119"/>
      <c r="M64" s="2119"/>
    </row>
    <row r="65" spans="2:13" ht="12" customHeight="1">
      <c r="B65" s="2163" t="s">
        <v>1932</v>
      </c>
      <c r="C65" s="2164"/>
      <c r="D65" s="2165" t="s">
        <v>2382</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2395</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2396</v>
      </c>
      <c r="F7" s="3951"/>
      <c r="G7" s="2177" t="s">
        <v>2397</v>
      </c>
    </row>
    <row r="8" spans="2:9" s="2173" customFormat="1" ht="15" customHeight="1">
      <c r="B8" s="3952" t="s">
        <v>2345</v>
      </c>
      <c r="C8" s="3953"/>
      <c r="D8" s="2178"/>
      <c r="E8" s="2179" t="s">
        <v>2398</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1853</v>
      </c>
      <c r="F10" s="2184" t="s">
        <v>1853</v>
      </c>
      <c r="G10" s="2184" t="s">
        <v>1853</v>
      </c>
    </row>
    <row r="11" spans="2:9" s="2173" customFormat="1" ht="15" customHeight="1">
      <c r="B11" s="3956" t="s">
        <v>1831</v>
      </c>
      <c r="C11" s="3957"/>
      <c r="D11" s="2180"/>
      <c r="E11" s="2186"/>
      <c r="F11" s="2186"/>
      <c r="G11" s="2186"/>
    </row>
    <row r="12" spans="2:9" s="2173" customFormat="1" ht="15" customHeight="1">
      <c r="B12" s="2187"/>
      <c r="C12" s="2188" t="s">
        <v>2399</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2400</v>
      </c>
      <c r="D14" s="2189" t="s">
        <v>2401</v>
      </c>
      <c r="E14" s="2190"/>
      <c r="F14" s="2190"/>
      <c r="G14" s="2190"/>
    </row>
    <row r="15" spans="2:9" s="2173" customFormat="1" ht="15" customHeight="1">
      <c r="B15" s="2187"/>
      <c r="C15" s="2188" t="s">
        <v>2402</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2403</v>
      </c>
      <c r="D18" s="2189" t="s">
        <v>2404</v>
      </c>
      <c r="E18" s="2190"/>
      <c r="F18" s="2190"/>
      <c r="G18" s="2190"/>
    </row>
    <row r="19" spans="2:22" s="2173" customFormat="1" ht="15" customHeight="1">
      <c r="B19" s="3943" t="s">
        <v>2405</v>
      </c>
      <c r="C19" s="3944"/>
      <c r="D19" s="2189" t="s">
        <v>2406</v>
      </c>
      <c r="E19" s="2190"/>
      <c r="F19" s="2190"/>
      <c r="G19" s="2190"/>
    </row>
    <row r="20" spans="2:22" s="2173" customFormat="1" ht="15" customHeight="1">
      <c r="B20" s="3943" t="s">
        <v>2407</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2408</v>
      </c>
      <c r="C22" s="3944"/>
      <c r="D22" s="2180" t="s">
        <v>2409</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2410</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1997</v>
      </c>
      <c r="L7" s="3976"/>
      <c r="M7" s="3976"/>
      <c r="N7" s="3961" t="s">
        <v>2002</v>
      </c>
      <c r="O7" s="3962"/>
      <c r="P7" s="3962"/>
      <c r="Q7" s="3962"/>
      <c r="R7" s="3963"/>
      <c r="S7" s="3964" t="s">
        <v>2358</v>
      </c>
      <c r="T7" s="3965"/>
      <c r="U7" s="3965"/>
      <c r="V7" s="3966"/>
      <c r="W7" s="2212" t="s">
        <v>2171</v>
      </c>
    </row>
    <row r="8" spans="2:30" ht="15" customHeight="1">
      <c r="B8" s="3974" t="s">
        <v>1696</v>
      </c>
      <c r="C8" s="3975"/>
      <c r="D8" s="3975"/>
      <c r="E8" s="3975"/>
      <c r="F8" s="3975"/>
      <c r="G8" s="3975"/>
      <c r="H8" s="2215"/>
      <c r="I8" s="2216" t="s">
        <v>2411</v>
      </c>
      <c r="J8" s="2216" t="s">
        <v>2412</v>
      </c>
      <c r="K8" s="2217" t="s">
        <v>2413</v>
      </c>
      <c r="L8" s="2217" t="s">
        <v>2413</v>
      </c>
      <c r="M8" s="2218" t="s">
        <v>241</v>
      </c>
      <c r="N8" s="2217" t="s">
        <v>2414</v>
      </c>
      <c r="O8" s="2217" t="s">
        <v>2415</v>
      </c>
      <c r="P8" s="2217" t="s">
        <v>2416</v>
      </c>
      <c r="Q8" s="2217" t="s">
        <v>2417</v>
      </c>
      <c r="R8" s="2217" t="s">
        <v>241</v>
      </c>
      <c r="S8" s="2217" t="s">
        <v>2418</v>
      </c>
      <c r="T8" s="2217" t="s">
        <v>2419</v>
      </c>
      <c r="U8" s="2217" t="s">
        <v>2363</v>
      </c>
      <c r="V8" s="2217" t="s">
        <v>241</v>
      </c>
      <c r="W8" s="2219" t="s">
        <v>2420</v>
      </c>
    </row>
    <row r="9" spans="2:30" ht="15" customHeight="1">
      <c r="B9" s="2213"/>
      <c r="C9" s="2214"/>
      <c r="D9" s="2214"/>
      <c r="E9" s="2214"/>
      <c r="F9" s="2214"/>
      <c r="G9" s="2214"/>
      <c r="H9" s="2215"/>
      <c r="I9" s="2216" t="s">
        <v>2421</v>
      </c>
      <c r="J9" s="2216" t="s">
        <v>1621</v>
      </c>
      <c r="K9" s="2218" t="s">
        <v>2422</v>
      </c>
      <c r="L9" s="2218" t="s">
        <v>2422</v>
      </c>
      <c r="M9" s="2218"/>
      <c r="N9" s="2218" t="s">
        <v>2423</v>
      </c>
      <c r="O9" s="2218" t="s">
        <v>2424</v>
      </c>
      <c r="P9" s="2218" t="s">
        <v>2312</v>
      </c>
      <c r="Q9" s="2218" t="s">
        <v>2425</v>
      </c>
      <c r="R9" s="2218"/>
      <c r="S9" s="2218" t="s">
        <v>2426</v>
      </c>
      <c r="T9" s="2218" t="s">
        <v>2427</v>
      </c>
      <c r="U9" s="2218" t="s">
        <v>2428</v>
      </c>
      <c r="V9" s="2218"/>
      <c r="W9" s="2219" t="s">
        <v>2429</v>
      </c>
    </row>
    <row r="10" spans="2:30" ht="15" customHeight="1">
      <c r="B10" s="2213"/>
      <c r="C10" s="2214"/>
      <c r="D10" s="2214"/>
      <c r="E10" s="2214"/>
      <c r="F10" s="2214"/>
      <c r="G10" s="2214"/>
      <c r="H10" s="2215"/>
      <c r="K10" s="2218" t="s">
        <v>2430</v>
      </c>
      <c r="L10" s="2218" t="s">
        <v>1993</v>
      </c>
      <c r="M10" s="2218"/>
      <c r="N10" s="2218" t="s">
        <v>1294</v>
      </c>
      <c r="O10" s="2218" t="s">
        <v>2431</v>
      </c>
      <c r="P10" s="2218" t="s">
        <v>2432</v>
      </c>
      <c r="Q10" s="2218" t="s">
        <v>2379</v>
      </c>
      <c r="R10" s="2218"/>
      <c r="S10" s="2218" t="s">
        <v>1076</v>
      </c>
      <c r="T10" s="2218" t="s">
        <v>2433</v>
      </c>
      <c r="U10" s="2218" t="s">
        <v>2434</v>
      </c>
      <c r="V10" s="2218"/>
    </row>
    <row r="11" spans="2:30" ht="15" customHeight="1">
      <c r="B11" s="2213"/>
      <c r="C11" s="2214"/>
      <c r="D11" s="2214"/>
      <c r="E11" s="2214"/>
      <c r="F11" s="2214"/>
      <c r="G11" s="2214"/>
      <c r="H11" s="2215"/>
      <c r="I11" s="2216"/>
      <c r="J11" s="2216"/>
      <c r="K11" s="2218"/>
      <c r="L11" s="2218"/>
      <c r="M11" s="2218"/>
      <c r="N11" s="2218" t="s">
        <v>2435</v>
      </c>
      <c r="O11" s="2218" t="s">
        <v>1994</v>
      </c>
      <c r="P11" s="2218" t="s">
        <v>2436</v>
      </c>
      <c r="Q11" s="2218" t="s">
        <v>1621</v>
      </c>
      <c r="R11" s="2218"/>
      <c r="S11" s="2218"/>
      <c r="T11" s="2218" t="s">
        <v>2437</v>
      </c>
      <c r="U11" s="2218" t="s">
        <v>2438</v>
      </c>
      <c r="V11" s="2218"/>
      <c r="W11" s="2220"/>
    </row>
    <row r="12" spans="2:30" ht="15" customHeight="1">
      <c r="B12" s="2213"/>
      <c r="C12" s="2214"/>
      <c r="D12" s="2214"/>
      <c r="E12" s="2214"/>
      <c r="F12" s="2214"/>
      <c r="G12" s="2214"/>
      <c r="H12" s="2215"/>
      <c r="I12" s="2216"/>
      <c r="J12" s="2216"/>
      <c r="K12" s="2218"/>
      <c r="L12" s="2218"/>
      <c r="M12" s="2218"/>
      <c r="N12" s="2218" t="s">
        <v>2439</v>
      </c>
      <c r="O12" s="2218"/>
      <c r="P12" s="2218" t="s">
        <v>1296</v>
      </c>
      <c r="Q12" s="2218"/>
      <c r="R12" s="2218"/>
      <c r="S12" s="2218"/>
      <c r="T12" s="2218" t="s">
        <v>2047</v>
      </c>
      <c r="U12" s="2218" t="s">
        <v>2440</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2441</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2195</v>
      </c>
      <c r="R14" s="2225" t="s">
        <v>1080</v>
      </c>
      <c r="S14" s="2225" t="s">
        <v>548</v>
      </c>
      <c r="T14" s="2225" t="s">
        <v>547</v>
      </c>
      <c r="U14" s="2225" t="s">
        <v>1931</v>
      </c>
      <c r="V14" s="2225" t="s">
        <v>1331</v>
      </c>
      <c r="W14" s="2226" t="s">
        <v>2246</v>
      </c>
    </row>
    <row r="15" spans="2:30" ht="15" customHeight="1">
      <c r="B15" s="3969" t="s">
        <v>349</v>
      </c>
      <c r="C15" s="3970"/>
      <c r="D15" s="3970" t="s">
        <v>1629</v>
      </c>
      <c r="E15" s="3970"/>
      <c r="F15" s="3970"/>
      <c r="G15" s="3970"/>
      <c r="H15" s="2227" t="s">
        <v>1938</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1941</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2404</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2442</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2443</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2443</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1885</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2297</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1892</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2443</v>
      </c>
      <c r="H32" s="2241" t="s">
        <v>1896</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1899</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2443</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2444</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2445</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2446</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1906</v>
      </c>
      <c r="I45" s="2234"/>
      <c r="J45" s="2234"/>
      <c r="K45" s="2234"/>
      <c r="L45" s="2234"/>
      <c r="M45" s="2234"/>
      <c r="N45" s="2234"/>
      <c r="O45" s="2234"/>
      <c r="P45" s="2234"/>
      <c r="Q45" s="2234"/>
      <c r="R45" s="2234"/>
      <c r="S45" s="2234"/>
      <c r="T45" s="2234"/>
      <c r="U45" s="2235"/>
      <c r="V45" s="2234"/>
      <c r="W45" s="2234"/>
    </row>
    <row r="46" spans="2:23" ht="15" customHeight="1">
      <c r="B46" s="3988" t="s">
        <v>2447</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2448</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2449</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2450</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2031</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2451</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2452</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2453</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1909</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2454</v>
      </c>
      <c r="C56" s="3980"/>
      <c r="D56" s="3980"/>
      <c r="E56" s="3980"/>
      <c r="F56" s="3980"/>
      <c r="G56" s="3980"/>
      <c r="H56" s="2241" t="s">
        <v>2072</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1914</v>
      </c>
      <c r="I58" s="2234"/>
      <c r="J58" s="2234"/>
      <c r="K58" s="2234"/>
      <c r="L58" s="2234"/>
      <c r="M58" s="2234"/>
      <c r="N58" s="2234"/>
      <c r="O58" s="2234"/>
      <c r="P58" s="2234"/>
      <c r="Q58" s="2234"/>
      <c r="R58" s="2234"/>
      <c r="S58" s="2234"/>
      <c r="T58" s="2234"/>
      <c r="U58" s="2235"/>
      <c r="V58" s="2234"/>
      <c r="W58" s="2234"/>
    </row>
    <row r="59" spans="2:23" ht="15" customHeight="1">
      <c r="B59" s="3988" t="s">
        <v>2455</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2102</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2456</v>
      </c>
      <c r="I61" s="2234"/>
      <c r="J61" s="2234"/>
      <c r="K61" s="2234"/>
      <c r="L61" s="2234"/>
      <c r="M61" s="2234"/>
      <c r="N61" s="2234"/>
      <c r="O61" s="2234"/>
      <c r="P61" s="2234"/>
      <c r="Q61" s="2234"/>
      <c r="R61" s="2234"/>
      <c r="S61" s="2234"/>
      <c r="T61" s="2234"/>
      <c r="U61" s="2235"/>
      <c r="V61" s="2234"/>
      <c r="W61" s="2234"/>
    </row>
    <row r="62" spans="2:23" ht="15" customHeight="1">
      <c r="B62" s="3979" t="s">
        <v>2457</v>
      </c>
      <c r="C62" s="3980"/>
      <c r="D62" s="3980"/>
      <c r="E62" s="3980"/>
      <c r="F62" s="3980"/>
      <c r="G62" s="3980"/>
      <c r="H62" s="2241" t="s">
        <v>2458</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2459</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2460</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2461</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2462</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2416</v>
      </c>
      <c r="G8" s="2266" t="s">
        <v>2046</v>
      </c>
      <c r="H8" s="2266" t="s">
        <v>2436</v>
      </c>
    </row>
    <row r="9" spans="2:12" s="2262" customFormat="1" ht="15" customHeight="1">
      <c r="B9" s="2267"/>
      <c r="C9" s="2268"/>
      <c r="D9" s="2268"/>
      <c r="E9" s="2269"/>
      <c r="F9" s="2270" t="s">
        <v>2463</v>
      </c>
      <c r="G9" s="2270" t="s">
        <v>2464</v>
      </c>
      <c r="H9" s="2270" t="s">
        <v>2413</v>
      </c>
    </row>
    <row r="10" spans="2:12" s="2262" customFormat="1" ht="15" customHeight="1">
      <c r="B10" s="2267"/>
      <c r="C10" s="2268"/>
      <c r="D10" s="2268" t="s">
        <v>2465</v>
      </c>
      <c r="E10" s="2269"/>
      <c r="F10" s="2270" t="s">
        <v>2466</v>
      </c>
      <c r="G10" s="2270" t="s">
        <v>2467</v>
      </c>
      <c r="H10" s="2270" t="s">
        <v>2468</v>
      </c>
    </row>
    <row r="11" spans="2:12" s="2262" customFormat="1" ht="15" customHeight="1">
      <c r="B11" s="2267"/>
      <c r="C11" s="2268"/>
      <c r="D11" s="2268"/>
      <c r="E11" s="2269"/>
      <c r="F11" s="2270" t="s">
        <v>2469</v>
      </c>
      <c r="G11" s="2270" t="s">
        <v>2470</v>
      </c>
      <c r="H11" s="2270"/>
    </row>
    <row r="12" spans="2:12" s="2262" customFormat="1" ht="15" customHeight="1">
      <c r="B12" s="2267"/>
      <c r="C12" s="2268"/>
      <c r="D12" s="2268"/>
      <c r="E12" s="2269"/>
      <c r="F12" s="2270" t="s">
        <v>2471</v>
      </c>
      <c r="G12" s="2270" t="s">
        <v>2472</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1938</v>
      </c>
      <c r="F14" s="2277"/>
      <c r="G14" s="2277"/>
      <c r="H14" s="2277"/>
    </row>
    <row r="15" spans="2:12" s="2262" customFormat="1" ht="15" customHeight="1">
      <c r="B15" s="2278"/>
      <c r="C15" s="2279"/>
      <c r="D15" s="2280" t="s">
        <v>739</v>
      </c>
      <c r="E15" s="2281" t="s">
        <v>1941</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2404</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2473</v>
      </c>
      <c r="D20" s="3995"/>
      <c r="E20" s="2281" t="s">
        <v>509</v>
      </c>
      <c r="F20" s="2282"/>
      <c r="G20" s="2282"/>
      <c r="H20" s="2282"/>
    </row>
    <row r="21" spans="2:8" s="2262" customFormat="1" ht="15" customHeight="1">
      <c r="B21" s="2286"/>
      <c r="C21" s="3995" t="s">
        <v>2474</v>
      </c>
      <c r="D21" s="3995"/>
      <c r="E21" s="2281" t="s">
        <v>510</v>
      </c>
      <c r="F21" s="2277"/>
      <c r="G21" s="2277"/>
      <c r="H21" s="2282"/>
    </row>
    <row r="22" spans="2:8" s="2262" customFormat="1" ht="15" customHeight="1">
      <c r="B22" s="2278"/>
      <c r="C22" s="3995" t="s">
        <v>2475</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1885</v>
      </c>
      <c r="F29" s="2282"/>
      <c r="G29" s="2282"/>
      <c r="H29" s="2282"/>
    </row>
    <row r="30" spans="2:8" s="2262" customFormat="1" ht="15" customHeight="1">
      <c r="B30" s="2288"/>
      <c r="C30" s="3995" t="s">
        <v>205</v>
      </c>
      <c r="D30" s="3995"/>
      <c r="E30" s="2281" t="s">
        <v>1889</v>
      </c>
      <c r="F30" s="2282"/>
      <c r="G30" s="2282"/>
      <c r="H30" s="2282"/>
    </row>
    <row r="31" spans="2:8" s="2262" customFormat="1" ht="15" customHeight="1">
      <c r="B31" s="2288"/>
      <c r="C31" s="3995" t="s">
        <v>1091</v>
      </c>
      <c r="D31" s="3995"/>
      <c r="E31" s="2281" t="s">
        <v>1892</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1896</v>
      </c>
      <c r="F33" s="2277"/>
      <c r="G33" s="2277"/>
      <c r="H33" s="2277"/>
    </row>
    <row r="34" spans="2:8" s="2262" customFormat="1" ht="15" customHeight="1">
      <c r="B34" s="2288"/>
      <c r="C34" s="2279"/>
      <c r="D34" s="2293" t="s">
        <v>774</v>
      </c>
      <c r="E34" s="2281" t="s">
        <v>1899</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1950</v>
      </c>
      <c r="F36" s="2277"/>
      <c r="G36" s="2277"/>
      <c r="H36" s="2277"/>
    </row>
    <row r="37" spans="2:8" s="2262" customFormat="1" ht="15" customHeight="1">
      <c r="B37" s="2288"/>
      <c r="C37" s="3995" t="s">
        <v>141</v>
      </c>
      <c r="D37" s="3995"/>
      <c r="E37" s="2281" t="s">
        <v>2000</v>
      </c>
      <c r="F37" s="2282"/>
      <c r="G37" s="2282"/>
      <c r="H37" s="2277"/>
    </row>
    <row r="38" spans="2:8" s="2262" customFormat="1" ht="15" customHeight="1">
      <c r="B38" s="2288"/>
      <c r="C38" s="3995" t="s">
        <v>1093</v>
      </c>
      <c r="D38" s="3995"/>
      <c r="E38" s="2281" t="s">
        <v>1952</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2476</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2477</v>
      </c>
      <c r="K7" s="2307" t="s">
        <v>83</v>
      </c>
      <c r="L7" s="2307" t="s">
        <v>2478</v>
      </c>
      <c r="M7" s="2307" t="s">
        <v>85</v>
      </c>
      <c r="N7" s="2307" t="s">
        <v>86</v>
      </c>
      <c r="O7" s="2308" t="s">
        <v>87</v>
      </c>
      <c r="P7" s="2308" t="s">
        <v>88</v>
      </c>
      <c r="Q7" s="2308" t="s">
        <v>165</v>
      </c>
      <c r="R7" s="2309" t="s">
        <v>2479</v>
      </c>
      <c r="S7" s="2308" t="s">
        <v>167</v>
      </c>
      <c r="T7" s="2308" t="s">
        <v>2480</v>
      </c>
      <c r="U7" s="2309" t="s">
        <v>169</v>
      </c>
      <c r="V7" s="2308" t="s">
        <v>69</v>
      </c>
      <c r="W7" s="2310" t="s">
        <v>241</v>
      </c>
    </row>
    <row r="8" spans="2:30" s="1746" customFormat="1" ht="15" customHeight="1">
      <c r="B8" s="2311"/>
      <c r="C8" s="2312"/>
      <c r="D8" s="2312"/>
      <c r="E8" s="2312"/>
      <c r="F8" s="2312"/>
      <c r="G8" s="2312"/>
      <c r="H8" s="2312"/>
      <c r="I8" s="2313" t="s">
        <v>2481</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2482</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1938</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1941</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2404</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2442</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2443</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2443</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1885</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2297</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1892</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2443</v>
      </c>
      <c r="H28" s="2345" t="s">
        <v>1896</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1899</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2443</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2444</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2445</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2446</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1906</v>
      </c>
      <c r="I41" s="2333"/>
      <c r="J41" s="2333"/>
      <c r="K41" s="2333"/>
      <c r="L41" s="2333"/>
      <c r="M41" s="2333"/>
      <c r="N41" s="2333"/>
      <c r="O41" s="2333"/>
      <c r="P41" s="2333"/>
      <c r="Q41" s="2333"/>
      <c r="R41" s="2333"/>
      <c r="S41" s="2333"/>
      <c r="T41" s="2333"/>
      <c r="U41" s="2333"/>
      <c r="V41" s="2333"/>
      <c r="W41" s="2334"/>
    </row>
    <row r="42" spans="2:23" s="2328" customFormat="1" ht="15" customHeight="1">
      <c r="B42" s="4029" t="s">
        <v>2483</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2448</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2449</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2450</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2031</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2451</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2452</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2453</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1909</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2072</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1914</v>
      </c>
      <c r="I54" s="2333"/>
      <c r="J54" s="2333"/>
      <c r="K54" s="2333"/>
      <c r="L54" s="2333"/>
      <c r="M54" s="2344"/>
      <c r="N54" s="2333"/>
      <c r="O54" s="2333"/>
      <c r="P54" s="2333"/>
      <c r="Q54" s="2333"/>
      <c r="R54" s="2333"/>
      <c r="S54" s="2333"/>
      <c r="T54" s="2333"/>
      <c r="U54" s="2333"/>
      <c r="V54" s="2333"/>
      <c r="W54" s="2334"/>
    </row>
    <row r="55" spans="2:23" s="2328" customFormat="1" ht="15" customHeight="1">
      <c r="B55" s="4029" t="s">
        <v>2484</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2102</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2456</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2458</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2459</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2460</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2485</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2486</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2487</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2488</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2489</v>
      </c>
      <c r="J7" s="2380" t="s">
        <v>2490</v>
      </c>
      <c r="K7" s="2380" t="s">
        <v>83</v>
      </c>
      <c r="L7" s="2380" t="s">
        <v>244</v>
      </c>
      <c r="M7" s="2380" t="s">
        <v>85</v>
      </c>
      <c r="N7" s="2380" t="s">
        <v>86</v>
      </c>
      <c r="O7" s="407" t="s">
        <v>87</v>
      </c>
      <c r="P7" s="407" t="s">
        <v>88</v>
      </c>
      <c r="Q7" s="407" t="s">
        <v>165</v>
      </c>
      <c r="R7" s="2381" t="s">
        <v>78</v>
      </c>
      <c r="S7" s="407" t="s">
        <v>167</v>
      </c>
      <c r="T7" s="407" t="s">
        <v>2480</v>
      </c>
      <c r="U7" s="2381" t="s">
        <v>169</v>
      </c>
      <c r="V7" s="407" t="s">
        <v>69</v>
      </c>
      <c r="W7" s="2382" t="s">
        <v>241</v>
      </c>
    </row>
    <row r="8" spans="2:30" s="2379" customFormat="1" ht="15" customHeight="1">
      <c r="B8" s="2383"/>
      <c r="C8" s="405"/>
      <c r="D8" s="405"/>
      <c r="E8" s="405"/>
      <c r="F8" s="405"/>
      <c r="G8" s="405"/>
      <c r="H8" s="405"/>
      <c r="I8" s="2384" t="s">
        <v>171</v>
      </c>
      <c r="J8" s="2385" t="s">
        <v>2491</v>
      </c>
      <c r="K8" s="2385"/>
      <c r="L8" s="2385"/>
      <c r="M8" s="2385"/>
      <c r="N8" s="2385"/>
      <c r="O8" s="2386"/>
      <c r="P8" s="2386"/>
      <c r="Q8" s="2386"/>
      <c r="R8" s="2387" t="s">
        <v>2492</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5"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5"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2485</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2486</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2493</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2490</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2491</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2443</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2494</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2495</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2494</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2496</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2497</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2490</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2491</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2500</v>
      </c>
      <c r="C4" s="2068"/>
      <c r="F4" s="4108" t="s">
        <v>2501</v>
      </c>
      <c r="G4" s="4108"/>
      <c r="H4" s="4108"/>
      <c r="I4" s="4108"/>
      <c r="J4" s="4108"/>
      <c r="K4" s="4108"/>
      <c r="L4" s="4108"/>
      <c r="M4" s="4108"/>
      <c r="N4" s="4108"/>
      <c r="O4" s="376"/>
      <c r="P4" s="376"/>
      <c r="Q4" s="376"/>
    </row>
    <row r="5" spans="2:17" ht="13.8">
      <c r="B5" s="2045" t="s">
        <v>893</v>
      </c>
      <c r="C5" s="2068"/>
      <c r="F5" s="4010" t="s">
        <v>2502</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2358</v>
      </c>
      <c r="E7" s="4112"/>
      <c r="F7" s="4112"/>
      <c r="G7" s="4113"/>
      <c r="H7" s="2503" t="s">
        <v>2042</v>
      </c>
      <c r="I7" s="4109" t="s">
        <v>2359</v>
      </c>
      <c r="J7" s="4110"/>
      <c r="K7" s="2503" t="s">
        <v>2469</v>
      </c>
      <c r="L7" s="4105" t="s">
        <v>2360</v>
      </c>
      <c r="M7" s="4106"/>
      <c r="N7" s="4107"/>
    </row>
    <row r="8" spans="2:17" s="2504" customFormat="1" ht="15" customHeight="1">
      <c r="B8" s="2505" t="s">
        <v>2503</v>
      </c>
      <c r="C8" s="2506"/>
      <c r="D8" s="2507" t="s">
        <v>2418</v>
      </c>
      <c r="E8" s="2508" t="s">
        <v>2419</v>
      </c>
      <c r="F8" s="2508" t="s">
        <v>2363</v>
      </c>
      <c r="G8" s="2508" t="s">
        <v>241</v>
      </c>
      <c r="H8" s="2509" t="s">
        <v>2504</v>
      </c>
      <c r="I8" s="2509" t="s">
        <v>2364</v>
      </c>
      <c r="J8" s="2509" t="s">
        <v>2505</v>
      </c>
      <c r="K8" s="2509" t="s">
        <v>2506</v>
      </c>
      <c r="L8" s="2503" t="s">
        <v>2469</v>
      </c>
      <c r="M8" s="2503" t="s">
        <v>2469</v>
      </c>
      <c r="N8" s="2503" t="s">
        <v>1046</v>
      </c>
    </row>
    <row r="9" spans="2:17" s="2504" customFormat="1" ht="15" customHeight="1">
      <c r="B9" s="2505"/>
      <c r="C9" s="2506"/>
      <c r="D9" s="2507" t="s">
        <v>38</v>
      </c>
      <c r="E9" s="2508" t="s">
        <v>2507</v>
      </c>
      <c r="F9" s="2508" t="s">
        <v>2428</v>
      </c>
      <c r="G9" s="2508" t="s">
        <v>2508</v>
      </c>
      <c r="H9" s="2509" t="s">
        <v>2509</v>
      </c>
      <c r="I9" s="2509"/>
      <c r="J9" s="2509" t="s">
        <v>2510</v>
      </c>
      <c r="K9" s="2509" t="s">
        <v>2511</v>
      </c>
      <c r="L9" s="2509" t="s">
        <v>2396</v>
      </c>
      <c r="M9" s="2509" t="s">
        <v>2397</v>
      </c>
      <c r="N9" s="2509" t="s">
        <v>2396</v>
      </c>
    </row>
    <row r="10" spans="2:17" s="2504" customFormat="1" ht="15" customHeight="1">
      <c r="B10" s="2505"/>
      <c r="C10" s="2506"/>
      <c r="D10" s="2507" t="s">
        <v>2512</v>
      </c>
      <c r="E10" s="2508" t="s">
        <v>2513</v>
      </c>
      <c r="F10" s="2508" t="s">
        <v>2434</v>
      </c>
      <c r="G10" s="2508"/>
      <c r="I10" s="2509"/>
      <c r="J10" s="2509"/>
      <c r="K10" s="2509" t="s">
        <v>2514</v>
      </c>
      <c r="L10" s="2509"/>
      <c r="M10" s="2509"/>
      <c r="N10" s="2509"/>
    </row>
    <row r="11" spans="2:17" s="2504" customFormat="1" ht="15" customHeight="1">
      <c r="B11" s="2505"/>
      <c r="C11" s="2506"/>
      <c r="D11" s="2507"/>
      <c r="E11" s="2508" t="s">
        <v>2515</v>
      </c>
      <c r="F11" s="2508" t="s">
        <v>2438</v>
      </c>
      <c r="G11" s="2508"/>
      <c r="H11" s="2509"/>
      <c r="I11" s="2509"/>
      <c r="J11" s="2509"/>
      <c r="K11" s="2509" t="s">
        <v>241</v>
      </c>
      <c r="L11" s="2509"/>
      <c r="M11" s="2509"/>
      <c r="N11" s="2509"/>
    </row>
    <row r="12" spans="2:17" s="2504" customFormat="1" ht="15" customHeight="1">
      <c r="B12" s="2505"/>
      <c r="C12" s="2506"/>
      <c r="D12" s="2507"/>
      <c r="E12" s="2508" t="s">
        <v>2516</v>
      </c>
      <c r="F12" s="2508" t="s">
        <v>2440</v>
      </c>
      <c r="G12" s="2508"/>
      <c r="H12" s="2509"/>
      <c r="I12" s="2509"/>
      <c r="J12" s="2509"/>
      <c r="K12" s="2509" t="s">
        <v>2517</v>
      </c>
      <c r="L12" s="2509"/>
      <c r="M12" s="2509"/>
      <c r="N12" s="2509"/>
    </row>
    <row r="13" spans="2:17" s="2504" customFormat="1" ht="15" customHeight="1">
      <c r="B13" s="2505"/>
      <c r="C13" s="2506"/>
      <c r="D13" s="2507"/>
      <c r="E13" s="2508" t="s">
        <v>2518</v>
      </c>
      <c r="F13" s="2508" t="s">
        <v>2441</v>
      </c>
      <c r="G13" s="2508"/>
      <c r="H13" s="2509"/>
      <c r="I13" s="2509"/>
      <c r="J13" s="2509"/>
      <c r="L13" s="2509"/>
      <c r="M13" s="2509"/>
      <c r="N13" s="2509"/>
    </row>
    <row r="14" spans="2:17" s="1746" customFormat="1" ht="15" customHeight="1">
      <c r="B14" s="2510" t="s">
        <v>231</v>
      </c>
      <c r="C14" s="2511"/>
      <c r="D14" s="2512" t="s">
        <v>2247</v>
      </c>
      <c r="E14" s="2512" t="s">
        <v>2383</v>
      </c>
      <c r="F14" s="2512" t="s">
        <v>2519</v>
      </c>
      <c r="G14" s="2512" t="s">
        <v>1935</v>
      </c>
      <c r="H14" s="2512" t="s">
        <v>2384</v>
      </c>
      <c r="I14" s="2512" t="s">
        <v>2385</v>
      </c>
      <c r="J14" s="2512" t="s">
        <v>2386</v>
      </c>
      <c r="K14" s="2512" t="s">
        <v>2332</v>
      </c>
      <c r="L14" s="2512" t="s">
        <v>551</v>
      </c>
      <c r="M14" s="2512" t="s">
        <v>549</v>
      </c>
      <c r="N14" s="2512" t="s">
        <v>2195</v>
      </c>
    </row>
    <row r="15" spans="2:17" s="1746" customFormat="1" ht="15" customHeight="1">
      <c r="B15" s="2513" t="s">
        <v>2520</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2521</v>
      </c>
      <c r="C18" s="2518" t="s">
        <v>187</v>
      </c>
      <c r="D18" s="2516"/>
      <c r="E18" s="2516"/>
      <c r="F18" s="2516"/>
      <c r="G18" s="2516"/>
      <c r="H18" s="2516"/>
      <c r="I18" s="2516"/>
      <c r="J18" s="2516"/>
      <c r="K18" s="2516"/>
      <c r="L18" s="2517">
        <v>0</v>
      </c>
      <c r="M18" s="2517">
        <v>0</v>
      </c>
      <c r="N18" s="2517">
        <v>0</v>
      </c>
    </row>
    <row r="19" spans="2:14" s="1746" customFormat="1" ht="15" customHeight="1">
      <c r="B19" s="2513" t="s">
        <v>2522</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2523</v>
      </c>
      <c r="C22" s="2518" t="s">
        <v>195</v>
      </c>
      <c r="D22" s="2516"/>
      <c r="E22" s="2516"/>
      <c r="F22" s="2516"/>
      <c r="G22" s="2516"/>
      <c r="H22" s="2516"/>
      <c r="I22" s="2516"/>
      <c r="J22" s="2516"/>
      <c r="K22" s="2516"/>
      <c r="L22" s="2517">
        <v>15931</v>
      </c>
      <c r="M22" s="2517">
        <v>5706</v>
      </c>
      <c r="N22" s="2517">
        <v>10225</v>
      </c>
    </row>
    <row r="23" spans="2:14" s="1746" customFormat="1" ht="15" customHeight="1">
      <c r="B23" s="2519" t="s">
        <v>2524</v>
      </c>
      <c r="C23" s="2520" t="s">
        <v>363</v>
      </c>
      <c r="D23" s="2516"/>
      <c r="E23" s="2516"/>
      <c r="F23" s="2516"/>
      <c r="G23" s="2516"/>
      <c r="H23" s="2516"/>
      <c r="I23" s="2516"/>
      <c r="J23" s="2516"/>
      <c r="K23" s="2516"/>
      <c r="L23" s="2517">
        <v>15931</v>
      </c>
      <c r="M23" s="2517">
        <v>5706</v>
      </c>
      <c r="N23" s="2517">
        <v>10225</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2525</v>
      </c>
      <c r="D4" s="4108" t="s">
        <v>2526</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2527</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2358</v>
      </c>
      <c r="E7" s="4120"/>
      <c r="F7" s="4120"/>
      <c r="G7" s="4121"/>
      <c r="H7" s="2528" t="s">
        <v>2042</v>
      </c>
      <c r="I7" s="4122" t="s">
        <v>2528</v>
      </c>
      <c r="J7" s="4123"/>
      <c r="K7" s="2528" t="s">
        <v>2529</v>
      </c>
      <c r="L7" s="4117" t="s">
        <v>2360</v>
      </c>
      <c r="M7" s="4118"/>
      <c r="N7" s="4118"/>
      <c r="O7" s="4115" t="s">
        <v>2530</v>
      </c>
      <c r="P7" s="4116"/>
      <c r="Q7" s="4116"/>
      <c r="R7" s="4116"/>
      <c r="S7" s="4116"/>
    </row>
    <row r="8" spans="2:25" s="378" customFormat="1" ht="15" customHeight="1">
      <c r="B8" s="2530"/>
      <c r="C8" s="2531"/>
      <c r="D8" s="2532" t="s">
        <v>2418</v>
      </c>
      <c r="E8" s="2216" t="s">
        <v>2419</v>
      </c>
      <c r="F8" s="2211" t="s">
        <v>2363</v>
      </c>
      <c r="G8" s="2211" t="s">
        <v>2316</v>
      </c>
      <c r="H8" s="2533" t="s">
        <v>2504</v>
      </c>
      <c r="I8" s="2528" t="s">
        <v>2364</v>
      </c>
      <c r="J8" s="2528" t="s">
        <v>2505</v>
      </c>
      <c r="K8" s="2533" t="s">
        <v>2506</v>
      </c>
      <c r="L8" s="2528" t="s">
        <v>38</v>
      </c>
      <c r="M8" s="2528" t="s">
        <v>2469</v>
      </c>
      <c r="N8" s="2528" t="s">
        <v>1046</v>
      </c>
      <c r="O8" s="2528" t="s">
        <v>2531</v>
      </c>
      <c r="P8" s="2528" t="s">
        <v>1294</v>
      </c>
      <c r="Q8" s="2528" t="s">
        <v>2469</v>
      </c>
      <c r="R8" s="2528" t="s">
        <v>2532</v>
      </c>
      <c r="S8" s="2528" t="s">
        <v>2316</v>
      </c>
    </row>
    <row r="9" spans="2:25" s="2534" customFormat="1" ht="15" customHeight="1">
      <c r="B9" s="2535" t="s">
        <v>2503</v>
      </c>
      <c r="C9" s="2536"/>
      <c r="D9" s="2532" t="s">
        <v>2469</v>
      </c>
      <c r="E9" s="2216" t="s">
        <v>2533</v>
      </c>
      <c r="F9" s="2216" t="s">
        <v>2428</v>
      </c>
      <c r="G9" s="2216" t="s">
        <v>2508</v>
      </c>
      <c r="H9" s="2533" t="s">
        <v>2509</v>
      </c>
      <c r="I9" s="2533"/>
      <c r="J9" s="2533" t="s">
        <v>2510</v>
      </c>
      <c r="K9" s="2533" t="s">
        <v>2511</v>
      </c>
      <c r="L9" s="2533" t="s">
        <v>2372</v>
      </c>
      <c r="M9" s="2533" t="s">
        <v>2397</v>
      </c>
      <c r="N9" s="2533" t="s">
        <v>2396</v>
      </c>
      <c r="O9" s="2533" t="s">
        <v>2534</v>
      </c>
      <c r="P9" s="2533" t="s">
        <v>2535</v>
      </c>
      <c r="Q9" s="2533" t="s">
        <v>2536</v>
      </c>
      <c r="R9" s="2533" t="s">
        <v>342</v>
      </c>
      <c r="S9" s="2533" t="s">
        <v>2537</v>
      </c>
    </row>
    <row r="10" spans="2:25" s="2534" customFormat="1" ht="15" customHeight="1">
      <c r="B10" s="2535"/>
      <c r="C10" s="2536"/>
      <c r="D10" s="2532" t="s">
        <v>2375</v>
      </c>
      <c r="E10" s="2216" t="s">
        <v>2538</v>
      </c>
      <c r="F10" s="2216" t="s">
        <v>2434</v>
      </c>
      <c r="I10" s="2533"/>
      <c r="K10" s="2533" t="s">
        <v>2514</v>
      </c>
      <c r="O10" s="2533" t="s">
        <v>2539</v>
      </c>
      <c r="P10" s="2533" t="s">
        <v>2540</v>
      </c>
      <c r="Q10" s="2533" t="s">
        <v>2541</v>
      </c>
    </row>
    <row r="11" spans="2:25" s="2534" customFormat="1" ht="15" customHeight="1">
      <c r="B11" s="2535"/>
      <c r="C11" s="2536"/>
      <c r="E11" s="2216" t="s">
        <v>2542</v>
      </c>
      <c r="F11" s="2216" t="s">
        <v>2543</v>
      </c>
      <c r="G11" s="2216"/>
      <c r="I11" s="2533"/>
      <c r="J11" s="2533"/>
      <c r="K11" s="2533" t="s">
        <v>241</v>
      </c>
      <c r="L11" s="2533"/>
      <c r="M11" s="2533"/>
      <c r="N11" s="2533"/>
      <c r="P11" s="2533" t="s">
        <v>2544</v>
      </c>
      <c r="R11" s="2533"/>
      <c r="S11" s="2533"/>
    </row>
    <row r="12" spans="2:25" s="2534" customFormat="1" ht="15" customHeight="1">
      <c r="B12" s="2535"/>
      <c r="C12" s="2536"/>
      <c r="D12" s="2532"/>
      <c r="E12" s="2216" t="s">
        <v>2379</v>
      </c>
      <c r="F12" s="2216" t="s">
        <v>2545</v>
      </c>
      <c r="G12" s="2216"/>
      <c r="H12" s="2533"/>
      <c r="I12" s="2533"/>
      <c r="J12" s="2533"/>
      <c r="K12" s="2533" t="s">
        <v>2517</v>
      </c>
      <c r="L12" s="2533"/>
      <c r="M12" s="2533"/>
      <c r="N12" s="2533"/>
      <c r="O12" s="2533"/>
      <c r="Q12" s="2533"/>
      <c r="R12" s="2533"/>
      <c r="S12" s="2533"/>
    </row>
    <row r="13" spans="2:25" s="2534" customFormat="1" ht="15" customHeight="1">
      <c r="B13" s="2535"/>
      <c r="C13" s="2536"/>
      <c r="D13" s="2532"/>
      <c r="E13" s="2216" t="s">
        <v>1621</v>
      </c>
      <c r="F13" s="2216" t="s">
        <v>2441</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2247</v>
      </c>
      <c r="E15" s="2539" t="s">
        <v>2383</v>
      </c>
      <c r="F15" s="2539" t="s">
        <v>2519</v>
      </c>
      <c r="G15" s="2539" t="s">
        <v>1935</v>
      </c>
      <c r="H15" s="2539" t="s">
        <v>2384</v>
      </c>
      <c r="I15" s="2539" t="s">
        <v>2385</v>
      </c>
      <c r="J15" s="2539" t="s">
        <v>2386</v>
      </c>
      <c r="K15" s="2539" t="s">
        <v>2332</v>
      </c>
      <c r="L15" s="2539" t="s">
        <v>551</v>
      </c>
      <c r="M15" s="2539" t="s">
        <v>549</v>
      </c>
      <c r="N15" s="2539" t="s">
        <v>2195</v>
      </c>
      <c r="O15" s="2539" t="s">
        <v>548</v>
      </c>
      <c r="P15" s="2539" t="s">
        <v>547</v>
      </c>
      <c r="Q15" s="2539" t="s">
        <v>1931</v>
      </c>
      <c r="R15" s="2539" t="s">
        <v>2546</v>
      </c>
      <c r="S15" s="2539" t="s">
        <v>1331</v>
      </c>
    </row>
    <row r="16" spans="2:25" s="378" customFormat="1" ht="15" customHeight="1">
      <c r="B16" s="2540" t="s">
        <v>2520</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2521</v>
      </c>
      <c r="C19" s="2547" t="s">
        <v>187</v>
      </c>
      <c r="D19" s="2548"/>
      <c r="E19" s="2548"/>
      <c r="F19" s="2548"/>
      <c r="G19" s="2548"/>
      <c r="H19" s="2548"/>
      <c r="I19" s="2548"/>
      <c r="J19" s="2548"/>
      <c r="K19" s="2548"/>
      <c r="L19" s="2549">
        <v>0</v>
      </c>
      <c r="M19" s="2549">
        <v>5636</v>
      </c>
      <c r="N19" s="2549">
        <v>-5636</v>
      </c>
      <c r="O19" s="2550">
        <v>528468</v>
      </c>
      <c r="P19" s="2549">
        <v>0</v>
      </c>
      <c r="Q19" s="2549">
        <v>0</v>
      </c>
      <c r="R19" s="2549">
        <v>0</v>
      </c>
      <c r="S19" s="2549">
        <v>528468</v>
      </c>
    </row>
    <row r="20" spans="2:19" s="378" customFormat="1" ht="15" customHeight="1">
      <c r="B20" s="2540" t="s">
        <v>2522</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2523</v>
      </c>
      <c r="C23" s="2547" t="s">
        <v>195</v>
      </c>
      <c r="D23" s="2548"/>
      <c r="E23" s="2548"/>
      <c r="F23" s="2548"/>
      <c r="G23" s="2548"/>
      <c r="H23" s="2548"/>
      <c r="I23" s="2548"/>
      <c r="J23" s="2548"/>
      <c r="K23" s="2548"/>
      <c r="L23" s="2549">
        <v>7273</v>
      </c>
      <c r="M23" s="2549">
        <v>3144</v>
      </c>
      <c r="N23" s="2549">
        <v>4129</v>
      </c>
      <c r="O23" s="2550">
        <v>0</v>
      </c>
      <c r="P23" s="2549">
        <v>0</v>
      </c>
      <c r="Q23" s="2549">
        <v>5424</v>
      </c>
      <c r="R23" s="2549">
        <v>3333</v>
      </c>
      <c r="S23" s="2549">
        <v>8757</v>
      </c>
    </row>
    <row r="24" spans="2:19" s="378" customFormat="1" ht="15" customHeight="1">
      <c r="B24" s="2553" t="s">
        <v>2524</v>
      </c>
      <c r="C24" s="2554" t="s">
        <v>363</v>
      </c>
      <c r="D24" s="2548"/>
      <c r="E24" s="2548"/>
      <c r="F24" s="2548"/>
      <c r="G24" s="2548"/>
      <c r="H24" s="2548"/>
      <c r="I24" s="2548"/>
      <c r="J24" s="2548"/>
      <c r="K24" s="2548"/>
      <c r="L24" s="2549">
        <v>7273</v>
      </c>
      <c r="M24" s="2549">
        <v>8780</v>
      </c>
      <c r="N24" s="2549">
        <v>-1507</v>
      </c>
      <c r="O24" s="2550">
        <v>528468</v>
      </c>
      <c r="P24" s="2549">
        <v>0</v>
      </c>
      <c r="Q24" s="2549">
        <v>5424</v>
      </c>
      <c r="R24" s="2549">
        <v>3333</v>
      </c>
      <c r="S24" s="2549">
        <v>537225</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2547</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2548</v>
      </c>
      <c r="F9" s="2566" t="s">
        <v>2549</v>
      </c>
    </row>
    <row r="10" spans="2:9" s="2561" customFormat="1" ht="15" customHeight="1">
      <c r="B10" s="2567"/>
      <c r="C10" s="2568"/>
      <c r="D10" s="2569"/>
      <c r="E10" s="2570" t="s">
        <v>2550</v>
      </c>
      <c r="F10" s="2570" t="s">
        <v>2302</v>
      </c>
    </row>
    <row r="11" spans="2:9" s="2561" customFormat="1" ht="15" customHeight="1">
      <c r="B11" s="2567"/>
      <c r="C11" s="2568"/>
      <c r="D11" s="2569"/>
      <c r="E11" s="2571" t="s">
        <v>231</v>
      </c>
      <c r="F11" s="2571" t="s">
        <v>233</v>
      </c>
    </row>
    <row r="12" spans="2:9" s="2561" customFormat="1" ht="15" customHeight="1">
      <c r="B12" s="4136" t="s">
        <v>1716</v>
      </c>
      <c r="C12" s="4137"/>
      <c r="D12" s="2572" t="s">
        <v>1938</v>
      </c>
      <c r="E12" s="2573"/>
      <c r="F12" s="2573"/>
    </row>
    <row r="13" spans="2:9" s="2561" customFormat="1" ht="15" customHeight="1">
      <c r="B13" s="4129" t="s">
        <v>1717</v>
      </c>
      <c r="C13" s="4130"/>
      <c r="D13" s="2281" t="s">
        <v>1941</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2551</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2552</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2554</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2556</v>
      </c>
      <c r="E13" s="5"/>
      <c r="F13" s="5"/>
      <c r="G13" s="5"/>
      <c r="H13" s="5"/>
      <c r="I13" s="5"/>
      <c r="J13" s="5"/>
      <c r="K13" s="5"/>
      <c r="L13" s="5"/>
      <c r="M13" s="5"/>
      <c r="N13" s="5"/>
      <c r="O13" s="5"/>
      <c r="P13" s="5"/>
      <c r="Q13" s="323" t="s">
        <v>1938</v>
      </c>
      <c r="R13" s="359"/>
      <c r="S13" s="359"/>
    </row>
    <row r="14" spans="2:25" ht="12" customHeight="1">
      <c r="B14" s="328"/>
      <c r="C14" s="357"/>
      <c r="D14" s="3765" t="s">
        <v>2557</v>
      </c>
      <c r="E14" s="3765"/>
      <c r="F14" s="3765"/>
      <c r="G14" s="3765"/>
      <c r="H14" s="3765"/>
      <c r="I14" s="3765"/>
      <c r="J14" s="3765"/>
      <c r="K14" s="3765"/>
      <c r="L14" s="3765"/>
      <c r="M14" s="3765"/>
      <c r="N14" s="3765"/>
      <c r="O14" s="3765"/>
      <c r="P14" s="3765"/>
      <c r="Q14" s="323" t="s">
        <v>1941</v>
      </c>
      <c r="R14" s="358"/>
      <c r="S14" s="358"/>
    </row>
    <row r="15" spans="2:25" ht="12" customHeight="1">
      <c r="B15" s="328"/>
      <c r="D15" s="33" t="s">
        <v>2558</v>
      </c>
      <c r="E15" s="33"/>
      <c r="F15" s="33"/>
      <c r="G15" s="33"/>
      <c r="H15" s="33"/>
      <c r="I15" s="33"/>
      <c r="J15" s="33"/>
      <c r="K15" s="33"/>
      <c r="L15" s="33"/>
      <c r="M15" s="33"/>
      <c r="N15" s="33"/>
      <c r="O15" s="33"/>
      <c r="P15" s="33"/>
      <c r="Q15" s="323" t="s">
        <v>506</v>
      </c>
      <c r="R15" s="358"/>
      <c r="S15" s="358"/>
    </row>
    <row r="16" spans="2:25" ht="12" customHeight="1">
      <c r="B16" s="353"/>
      <c r="C16" s="354"/>
      <c r="D16" s="3262" t="s">
        <v>2559</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2560</v>
      </c>
      <c r="E17" s="33"/>
      <c r="F17" s="33"/>
      <c r="G17" s="33"/>
      <c r="H17" s="33"/>
      <c r="I17" s="33"/>
      <c r="J17" s="33"/>
      <c r="K17" s="33"/>
      <c r="L17" s="33"/>
      <c r="M17" s="33"/>
      <c r="N17" s="33"/>
      <c r="O17" s="33"/>
      <c r="P17" s="33"/>
      <c r="Q17" s="323" t="s">
        <v>508</v>
      </c>
      <c r="R17" s="358"/>
      <c r="S17" s="358"/>
    </row>
    <row r="18" spans="2:19" ht="12" customHeight="1">
      <c r="B18" s="353"/>
      <c r="C18" s="357"/>
      <c r="D18" s="33" t="s">
        <v>2561</v>
      </c>
      <c r="E18" s="33"/>
      <c r="F18" s="33"/>
      <c r="G18" s="33"/>
      <c r="H18" s="33"/>
      <c r="I18" s="33"/>
      <c r="J18" s="33"/>
      <c r="K18" s="33"/>
      <c r="L18" s="33"/>
      <c r="M18" s="33"/>
      <c r="N18" s="33"/>
      <c r="O18" s="33"/>
      <c r="P18" s="33"/>
      <c r="Q18" s="323" t="s">
        <v>509</v>
      </c>
      <c r="R18" s="358"/>
      <c r="S18" s="358"/>
    </row>
    <row r="19" spans="2:19" ht="12" customHeight="1">
      <c r="B19" s="353"/>
      <c r="C19" s="357"/>
      <c r="D19" s="33" t="s">
        <v>2562</v>
      </c>
      <c r="E19" s="33"/>
      <c r="F19" s="33"/>
      <c r="G19" s="33"/>
      <c r="H19" s="33"/>
      <c r="I19" s="33"/>
      <c r="J19" s="33"/>
      <c r="K19" s="33"/>
      <c r="L19" s="33"/>
      <c r="M19" s="33"/>
      <c r="N19" s="33"/>
      <c r="O19" s="33"/>
      <c r="P19" s="33"/>
      <c r="Q19" s="323" t="s">
        <v>510</v>
      </c>
      <c r="R19" s="358"/>
      <c r="S19" s="358"/>
    </row>
    <row r="20" spans="2:19" ht="12" customHeight="1">
      <c r="B20" s="353"/>
      <c r="C20" s="357"/>
      <c r="D20" s="33" t="s">
        <v>2563</v>
      </c>
      <c r="E20" s="33"/>
      <c r="F20" s="33"/>
      <c r="G20" s="33"/>
      <c r="H20" s="33"/>
      <c r="I20" s="33"/>
      <c r="J20" s="33"/>
      <c r="K20" s="33"/>
      <c r="L20" s="33"/>
      <c r="M20" s="33"/>
      <c r="N20" s="33"/>
      <c r="O20" s="33"/>
      <c r="P20" s="33"/>
      <c r="Q20" s="323" t="s">
        <v>513</v>
      </c>
      <c r="R20" s="358"/>
      <c r="S20" s="358"/>
    </row>
    <row r="21" spans="2:19" ht="12" customHeight="1">
      <c r="B21" s="304"/>
      <c r="C21" s="357"/>
      <c r="D21" s="33" t="s">
        <v>1812</v>
      </c>
      <c r="E21" s="33"/>
      <c r="F21" s="33"/>
      <c r="G21" s="33"/>
      <c r="H21" s="33"/>
      <c r="I21" s="33"/>
      <c r="J21" s="33"/>
      <c r="K21" s="33"/>
      <c r="L21" s="33"/>
      <c r="M21" s="33"/>
      <c r="N21" s="33"/>
      <c r="O21" s="33"/>
      <c r="P21" s="33"/>
      <c r="Q21" s="323" t="s">
        <v>514</v>
      </c>
      <c r="R21" s="358"/>
      <c r="S21" s="358"/>
    </row>
    <row r="22" spans="2:19" ht="12" customHeight="1">
      <c r="B22" s="304"/>
      <c r="C22" s="357"/>
      <c r="D22" s="33" t="s">
        <v>2564</v>
      </c>
      <c r="E22" s="33"/>
      <c r="F22" s="33"/>
      <c r="G22" s="33"/>
      <c r="H22" s="33"/>
      <c r="I22" s="33"/>
      <c r="J22" s="33"/>
      <c r="K22" s="33"/>
      <c r="L22" s="33"/>
      <c r="M22" s="33"/>
      <c r="N22" s="33"/>
      <c r="O22" s="33"/>
      <c r="P22" s="33"/>
      <c r="Q22" s="323" t="s">
        <v>2565</v>
      </c>
      <c r="R22" s="359"/>
      <c r="S22" s="359"/>
    </row>
    <row r="23" spans="2:19" ht="12" customHeight="1">
      <c r="B23" s="304"/>
      <c r="C23" s="354"/>
      <c r="D23" s="33" t="s">
        <v>2566</v>
      </c>
      <c r="E23" s="33"/>
      <c r="F23" s="33"/>
      <c r="G23" s="33"/>
      <c r="H23" s="33"/>
      <c r="I23" s="33"/>
      <c r="J23" s="33"/>
      <c r="K23" s="33"/>
      <c r="L23" s="33"/>
      <c r="M23" s="33"/>
      <c r="N23" s="33"/>
      <c r="O23" s="33"/>
      <c r="P23" s="33"/>
      <c r="Q23" s="321" t="s">
        <v>519</v>
      </c>
      <c r="R23" s="359"/>
      <c r="S23" s="359"/>
    </row>
    <row r="24" spans="2:19" ht="12" customHeight="1">
      <c r="B24" s="304"/>
      <c r="C24" s="354"/>
      <c r="D24" s="33" t="s">
        <v>2567</v>
      </c>
      <c r="E24" s="33"/>
      <c r="F24" s="33"/>
      <c r="G24" s="33"/>
      <c r="H24" s="33"/>
      <c r="I24" s="33"/>
      <c r="J24" s="33"/>
      <c r="K24" s="33"/>
      <c r="L24" s="33"/>
      <c r="M24" s="33"/>
      <c r="N24" s="33"/>
      <c r="O24" s="33"/>
      <c r="P24" s="33"/>
      <c r="Q24" s="321" t="s">
        <v>515</v>
      </c>
      <c r="R24" s="359"/>
      <c r="S24" s="359"/>
    </row>
    <row r="25" spans="2:19" ht="12" customHeight="1">
      <c r="B25" s="304"/>
      <c r="C25" s="354"/>
      <c r="D25" s="33" t="s">
        <v>2568</v>
      </c>
      <c r="E25" s="33"/>
      <c r="F25" s="33"/>
      <c r="G25" s="33"/>
      <c r="H25" s="33"/>
      <c r="I25" s="33"/>
      <c r="J25" s="33"/>
      <c r="K25" s="33"/>
      <c r="L25" s="33"/>
      <c r="M25" s="33"/>
      <c r="N25" s="33"/>
      <c r="O25" s="33"/>
      <c r="P25" s="33"/>
      <c r="Q25" s="321" t="s">
        <v>516</v>
      </c>
      <c r="R25" s="359"/>
      <c r="S25" s="359"/>
    </row>
    <row r="26" spans="2:19" ht="12" customHeight="1">
      <c r="B26" s="304"/>
      <c r="C26" s="354"/>
      <c r="D26" s="33" t="s">
        <v>2569</v>
      </c>
      <c r="E26" s="33"/>
      <c r="F26" s="33"/>
      <c r="G26" s="33"/>
      <c r="H26" s="33"/>
      <c r="I26" s="33"/>
      <c r="J26" s="33"/>
      <c r="K26" s="33"/>
      <c r="L26" s="33"/>
      <c r="M26" s="33"/>
      <c r="N26" s="33"/>
      <c r="O26" s="33"/>
      <c r="P26" s="33"/>
      <c r="Q26" s="321" t="s">
        <v>517</v>
      </c>
      <c r="R26" s="359"/>
      <c r="S26" s="359"/>
    </row>
    <row r="27" spans="2:19" ht="12" customHeight="1">
      <c r="B27" s="304"/>
      <c r="C27" s="354"/>
      <c r="D27" s="33" t="s">
        <v>2570</v>
      </c>
      <c r="E27" s="33"/>
      <c r="F27" s="33"/>
      <c r="G27" s="33"/>
      <c r="H27" s="33"/>
      <c r="I27" s="33"/>
      <c r="J27" s="33"/>
      <c r="K27" s="33"/>
      <c r="L27" s="33"/>
      <c r="M27" s="33"/>
      <c r="N27" s="33"/>
      <c r="O27" s="33"/>
      <c r="P27" s="33"/>
      <c r="Q27" s="321" t="s">
        <v>518</v>
      </c>
      <c r="R27" s="359"/>
      <c r="S27" s="359"/>
    </row>
    <row r="28" spans="2:19" ht="12" customHeight="1">
      <c r="B28" s="304"/>
      <c r="C28" s="354"/>
      <c r="D28" s="33" t="s">
        <v>2571</v>
      </c>
      <c r="E28" s="33"/>
      <c r="F28" s="33"/>
      <c r="G28" s="33"/>
      <c r="H28" s="33"/>
      <c r="I28" s="33"/>
      <c r="J28" s="33"/>
      <c r="K28" s="33"/>
      <c r="L28" s="33"/>
      <c r="M28" s="33"/>
      <c r="N28" s="33"/>
      <c r="O28" s="33"/>
      <c r="P28" s="33"/>
      <c r="Q28" s="321" t="s">
        <v>1885</v>
      </c>
      <c r="R28" s="359"/>
      <c r="S28" s="359"/>
    </row>
    <row r="29" spans="2:19" ht="12" customHeight="1">
      <c r="B29" s="304"/>
      <c r="C29" s="354"/>
      <c r="D29" s="33" t="s">
        <v>2572</v>
      </c>
      <c r="E29" s="33"/>
      <c r="F29" s="33"/>
      <c r="G29" s="33"/>
      <c r="H29" s="33"/>
      <c r="I29" s="33"/>
      <c r="J29" s="33"/>
      <c r="K29" s="33"/>
      <c r="L29" s="33"/>
      <c r="M29" s="33"/>
      <c r="N29" s="33"/>
      <c r="O29" s="33"/>
      <c r="P29" s="33"/>
      <c r="Q29" s="321" t="s">
        <v>1889</v>
      </c>
      <c r="R29" s="359"/>
      <c r="S29" s="359"/>
    </row>
    <row r="30" spans="2:19" ht="12" customHeight="1">
      <c r="B30" s="304"/>
      <c r="C30" s="354"/>
      <c r="D30" s="33" t="s">
        <v>2573</v>
      </c>
      <c r="E30" s="33"/>
      <c r="F30" s="33"/>
      <c r="G30" s="33"/>
      <c r="H30" s="33"/>
      <c r="I30" s="33"/>
      <c r="J30" s="33"/>
      <c r="K30" s="33"/>
      <c r="L30" s="33"/>
      <c r="M30" s="33"/>
      <c r="N30" s="33"/>
      <c r="O30" s="33"/>
      <c r="P30" s="33"/>
      <c r="Q30" s="321" t="s">
        <v>1892</v>
      </c>
      <c r="R30" s="359"/>
      <c r="S30" s="359"/>
    </row>
    <row r="31" spans="2:19" ht="12" customHeight="1">
      <c r="B31" s="304"/>
      <c r="C31" s="354"/>
      <c r="D31" s="33" t="s">
        <v>2574</v>
      </c>
      <c r="E31" s="33"/>
      <c r="F31" s="33"/>
      <c r="G31" s="33"/>
      <c r="H31" s="33"/>
      <c r="I31" s="33"/>
      <c r="J31" s="33"/>
      <c r="K31" s="33"/>
      <c r="L31" s="33"/>
      <c r="M31" s="33"/>
      <c r="N31" s="33"/>
      <c r="O31" s="33"/>
      <c r="P31" s="33"/>
      <c r="Q31" s="321" t="s">
        <v>1896</v>
      </c>
      <c r="R31" s="359"/>
      <c r="S31" s="359"/>
    </row>
    <row r="32" spans="2:19" ht="12" customHeight="1">
      <c r="B32" s="304"/>
      <c r="C32" s="354"/>
      <c r="D32" s="33" t="s">
        <v>2575</v>
      </c>
      <c r="E32" s="33"/>
      <c r="F32" s="33"/>
      <c r="G32" s="33"/>
      <c r="H32" s="33"/>
      <c r="I32" s="33"/>
      <c r="J32" s="33"/>
      <c r="K32" s="33"/>
      <c r="L32" s="33"/>
      <c r="M32" s="33"/>
      <c r="N32" s="33"/>
      <c r="O32" s="33"/>
      <c r="P32" s="33"/>
      <c r="Q32" s="321" t="s">
        <v>1899</v>
      </c>
      <c r="R32" s="359"/>
      <c r="S32" s="359"/>
    </row>
    <row r="33" spans="2:19" ht="12" customHeight="1">
      <c r="B33" s="304"/>
      <c r="C33" s="354"/>
      <c r="D33" s="33" t="s">
        <v>2576</v>
      </c>
      <c r="E33" s="33"/>
      <c r="F33" s="33"/>
      <c r="G33" s="33"/>
      <c r="H33" s="33"/>
      <c r="I33" s="33"/>
      <c r="J33" s="33"/>
      <c r="K33" s="33"/>
      <c r="L33" s="33"/>
      <c r="M33" s="33"/>
      <c r="N33" s="33"/>
      <c r="O33" s="33"/>
      <c r="P33" s="33"/>
      <c r="Q33" s="321" t="s">
        <v>2577</v>
      </c>
      <c r="R33" s="359"/>
      <c r="S33" s="359"/>
    </row>
    <row r="34" spans="2:19" ht="12" customHeight="1">
      <c r="B34" s="304"/>
      <c r="C34" s="354"/>
      <c r="D34" s="33" t="s">
        <v>2578</v>
      </c>
      <c r="E34" s="33"/>
      <c r="F34" s="33"/>
      <c r="G34" s="33"/>
      <c r="H34" s="33"/>
      <c r="I34" s="33"/>
      <c r="J34" s="33"/>
      <c r="K34" s="33"/>
      <c r="L34" s="33"/>
      <c r="M34" s="33"/>
      <c r="N34" s="33"/>
      <c r="O34" s="33"/>
      <c r="P34" s="33"/>
      <c r="Q34" s="321" t="s">
        <v>553</v>
      </c>
      <c r="R34" s="359"/>
      <c r="S34" s="359"/>
    </row>
    <row r="35" spans="2:19" ht="12" customHeight="1">
      <c r="B35" s="304"/>
      <c r="C35" s="354"/>
      <c r="D35" s="33" t="s">
        <v>2579</v>
      </c>
      <c r="E35" s="33"/>
      <c r="F35" s="33"/>
      <c r="G35" s="33"/>
      <c r="H35" s="33"/>
      <c r="I35" s="33"/>
      <c r="J35" s="33"/>
      <c r="K35" s="33"/>
      <c r="L35" s="33"/>
      <c r="M35" s="33"/>
      <c r="N35" s="33"/>
      <c r="O35" s="33"/>
      <c r="P35" s="33"/>
      <c r="Q35" s="321" t="s">
        <v>552</v>
      </c>
      <c r="R35" s="359"/>
      <c r="S35" s="359"/>
    </row>
    <row r="36" spans="2:19" ht="12" customHeight="1">
      <c r="B36" s="304"/>
      <c r="C36" s="354"/>
      <c r="D36" s="33" t="s">
        <v>2580</v>
      </c>
      <c r="E36" s="33"/>
      <c r="F36" s="33"/>
      <c r="G36" s="33"/>
      <c r="H36" s="33"/>
      <c r="I36" s="33"/>
      <c r="J36" s="33"/>
      <c r="K36" s="33"/>
      <c r="L36" s="33"/>
      <c r="M36" s="33"/>
      <c r="N36" s="33"/>
      <c r="O36" s="33"/>
      <c r="P36" s="33"/>
      <c r="Q36" s="321" t="s">
        <v>554</v>
      </c>
      <c r="R36" s="359"/>
      <c r="S36" s="359"/>
    </row>
    <row r="37" spans="2:19" ht="12" customHeight="1">
      <c r="B37" s="304"/>
      <c r="C37" s="354"/>
      <c r="D37" s="32" t="s">
        <v>2581</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2000</v>
      </c>
      <c r="R38" s="359"/>
      <c r="S38" s="359"/>
    </row>
    <row r="39" spans="2:19" ht="12" customHeight="1">
      <c r="B39" s="304"/>
      <c r="C39" s="354"/>
      <c r="D39" s="325"/>
      <c r="E39" s="33" t="s">
        <v>469</v>
      </c>
      <c r="F39" s="33"/>
      <c r="G39" s="33"/>
      <c r="H39" s="33"/>
      <c r="I39" s="33"/>
      <c r="J39" s="33"/>
      <c r="K39" s="33"/>
      <c r="L39" s="33"/>
      <c r="M39" s="33"/>
      <c r="N39" s="33"/>
      <c r="O39" s="33"/>
      <c r="P39" s="33"/>
      <c r="Q39" s="321" t="s">
        <v>1952</v>
      </c>
      <c r="R39" s="359"/>
      <c r="S39" s="359"/>
    </row>
    <row r="40" spans="2:19" ht="12" customHeight="1">
      <c r="B40" s="304"/>
      <c r="C40" s="354"/>
      <c r="D40" s="325"/>
      <c r="E40" s="33" t="s">
        <v>469</v>
      </c>
      <c r="F40" s="33"/>
      <c r="G40" s="33"/>
      <c r="H40" s="33"/>
      <c r="I40" s="33"/>
      <c r="J40" s="33"/>
      <c r="K40" s="33"/>
      <c r="L40" s="33"/>
      <c r="M40" s="33"/>
      <c r="N40" s="33"/>
      <c r="O40" s="33"/>
      <c r="P40" s="33"/>
      <c r="Q40" s="321" t="s">
        <v>1954</v>
      </c>
      <c r="R40" s="359"/>
      <c r="S40" s="359"/>
    </row>
    <row r="41" spans="2:19" ht="12" customHeight="1">
      <c r="B41" s="304"/>
      <c r="C41" s="354"/>
      <c r="D41" s="33" t="s">
        <v>2582</v>
      </c>
      <c r="E41" s="33"/>
      <c r="F41" s="33"/>
      <c r="G41" s="33"/>
      <c r="H41" s="33"/>
      <c r="I41" s="33"/>
      <c r="J41" s="33"/>
      <c r="K41" s="33"/>
      <c r="L41" s="33"/>
      <c r="M41" s="33"/>
      <c r="N41" s="33"/>
      <c r="O41" s="33"/>
      <c r="P41" s="33"/>
      <c r="Q41" s="321" t="s">
        <v>521</v>
      </c>
      <c r="R41" s="359"/>
      <c r="S41" s="359"/>
    </row>
    <row r="42" spans="2:19" ht="12" customHeight="1">
      <c r="B42" s="304"/>
      <c r="C42" s="354"/>
      <c r="D42" s="33" t="s">
        <v>2583</v>
      </c>
      <c r="E42" s="33"/>
      <c r="F42" s="33"/>
      <c r="G42" s="33"/>
      <c r="H42" s="33"/>
      <c r="I42" s="33"/>
      <c r="J42" s="33"/>
      <c r="K42" s="33"/>
      <c r="L42" s="33"/>
      <c r="M42" s="33"/>
      <c r="N42" s="33"/>
      <c r="O42" s="33"/>
      <c r="P42" s="33"/>
      <c r="Q42" s="321" t="s">
        <v>556</v>
      </c>
      <c r="R42" s="359"/>
      <c r="S42" s="359"/>
    </row>
    <row r="43" spans="2:19" ht="12" customHeight="1">
      <c r="B43" s="304"/>
      <c r="C43" s="354"/>
      <c r="D43" s="33" t="s">
        <v>1999</v>
      </c>
      <c r="E43" s="33"/>
      <c r="F43" s="33"/>
      <c r="G43" s="33"/>
      <c r="H43" s="33"/>
      <c r="I43" s="33"/>
      <c r="J43" s="33"/>
      <c r="K43" s="33"/>
      <c r="L43" s="33"/>
      <c r="M43" s="33"/>
      <c r="N43" s="33"/>
      <c r="O43" s="33"/>
      <c r="P43" s="33"/>
      <c r="Q43" s="321" t="s">
        <v>2448</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2584</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2585</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2586</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2587</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1938</v>
      </c>
      <c r="R13" s="359"/>
      <c r="S13" s="359"/>
    </row>
    <row r="14" spans="2:25" ht="12" customHeight="1">
      <c r="B14" s="328"/>
      <c r="C14" s="357"/>
      <c r="D14" s="3765" t="s">
        <v>2588</v>
      </c>
      <c r="E14" s="3765"/>
      <c r="F14" s="3765"/>
      <c r="G14" s="3765"/>
      <c r="H14" s="3765"/>
      <c r="I14" s="3765"/>
      <c r="J14" s="3765"/>
      <c r="K14" s="3765"/>
      <c r="L14" s="3765"/>
      <c r="M14" s="3765"/>
      <c r="N14" s="3765"/>
      <c r="O14" s="3765"/>
      <c r="P14" s="3765"/>
      <c r="Q14" s="323" t="s">
        <v>1941</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2589</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2590</v>
      </c>
      <c r="H23" s="50"/>
      <c r="I23" s="50"/>
      <c r="J23" s="50"/>
      <c r="K23" s="50"/>
      <c r="L23" s="50"/>
      <c r="M23" s="50"/>
      <c r="N23" s="50"/>
      <c r="O23" s="50"/>
      <c r="P23" s="50"/>
      <c r="Q23" s="361" t="s">
        <v>1941</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2591</v>
      </c>
      <c r="C4" s="51"/>
      <c r="D4" s="290"/>
      <c r="E4" s="290"/>
      <c r="F4" s="290"/>
      <c r="G4" s="290"/>
      <c r="H4" s="15" t="s">
        <v>1829</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1871</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203547</v>
      </c>
      <c r="S14" s="359">
        <v>126512</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12467</v>
      </c>
      <c r="S16" s="358">
        <v>8482</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1877</v>
      </c>
      <c r="C22" s="357"/>
      <c r="D22" s="33" t="s">
        <v>433</v>
      </c>
      <c r="E22" s="33"/>
      <c r="F22" s="33"/>
      <c r="G22" s="33"/>
      <c r="H22" s="33"/>
      <c r="I22" s="33"/>
      <c r="J22" s="33"/>
      <c r="K22" s="33"/>
      <c r="L22" s="33"/>
      <c r="M22" s="33"/>
      <c r="N22" s="33"/>
      <c r="O22" s="33"/>
      <c r="P22" s="33"/>
      <c r="Q22" s="323" t="s">
        <v>263</v>
      </c>
      <c r="R22" s="358"/>
      <c r="S22" s="358"/>
    </row>
    <row r="23" spans="2:19" ht="12" customHeight="1">
      <c r="B23" s="304" t="s">
        <v>1878</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0</v>
      </c>
      <c r="S25" s="359">
        <v>0</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0</v>
      </c>
      <c r="S27" s="356">
        <v>0</v>
      </c>
    </row>
    <row r="28" spans="2:19" ht="12" customHeight="1">
      <c r="B28" s="328"/>
      <c r="C28" s="357"/>
      <c r="D28" s="33" t="s">
        <v>439</v>
      </c>
      <c r="E28" s="33"/>
      <c r="F28" s="33"/>
      <c r="G28" s="33"/>
      <c r="H28" s="33"/>
      <c r="I28" s="33"/>
      <c r="J28" s="33"/>
      <c r="K28" s="33"/>
      <c r="L28" s="33"/>
      <c r="M28" s="33"/>
      <c r="N28" s="33"/>
      <c r="O28" s="33"/>
      <c r="P28" s="33"/>
      <c r="Q28" s="323" t="s">
        <v>414</v>
      </c>
      <c r="R28" s="358">
        <v>0</v>
      </c>
      <c r="S28" s="358">
        <v>0</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17142</v>
      </c>
      <c r="S30" s="358">
        <v>14686</v>
      </c>
    </row>
    <row r="31" spans="2:19" ht="12" customHeight="1">
      <c r="B31" s="328"/>
      <c r="C31" s="357"/>
      <c r="D31" s="37" t="s">
        <v>442</v>
      </c>
      <c r="E31" s="37"/>
      <c r="F31" s="37"/>
      <c r="G31" s="37"/>
      <c r="H31" s="37"/>
      <c r="I31" s="37"/>
      <c r="J31" s="37"/>
      <c r="K31" s="37"/>
      <c r="L31" s="37"/>
      <c r="M31" s="37"/>
      <c r="N31" s="37"/>
      <c r="O31" s="37"/>
      <c r="P31" s="37"/>
      <c r="Q31" s="323" t="s">
        <v>189</v>
      </c>
      <c r="R31" s="358">
        <v>623</v>
      </c>
      <c r="S31" s="358">
        <v>285</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2281412</v>
      </c>
      <c r="S32" s="359">
        <v>2947296</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2592</v>
      </c>
      <c r="C4" s="51"/>
      <c r="D4" s="290"/>
      <c r="E4" s="290"/>
      <c r="F4" s="290"/>
      <c r="G4" s="290"/>
      <c r="H4" s="15" t="s">
        <v>1829</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2593</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1882</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1883</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1884</v>
      </c>
      <c r="F19" s="3262"/>
      <c r="G19" s="3262"/>
      <c r="H19" s="3262"/>
      <c r="I19" s="3262"/>
      <c r="J19" s="3262"/>
      <c r="K19" s="3262"/>
      <c r="L19" s="3262"/>
      <c r="M19" s="3262"/>
      <c r="N19" s="3262"/>
      <c r="O19" s="3262"/>
      <c r="P19" s="3262"/>
      <c r="Q19" s="1706" t="s">
        <v>1885</v>
      </c>
      <c r="R19" s="359"/>
      <c r="S19" s="359"/>
      <c r="T19" s="359"/>
    </row>
    <row r="20" spans="2:20" ht="12" customHeight="1">
      <c r="B20" s="353"/>
      <c r="C20" s="357"/>
      <c r="D20" s="325"/>
      <c r="E20" s="33" t="s">
        <v>1886</v>
      </c>
      <c r="F20" s="33"/>
      <c r="G20" s="33"/>
      <c r="H20" s="33"/>
      <c r="I20" s="33"/>
      <c r="J20" s="33"/>
      <c r="K20" s="33"/>
      <c r="L20" s="33"/>
      <c r="M20" s="33"/>
      <c r="N20" s="33"/>
      <c r="O20" s="33"/>
      <c r="P20" s="33"/>
      <c r="Q20" s="1706" t="s">
        <v>1887</v>
      </c>
      <c r="R20" s="358"/>
      <c r="S20" s="358"/>
      <c r="T20" s="358"/>
    </row>
    <row r="21" spans="2:20" ht="12" customHeight="1">
      <c r="B21" s="304"/>
      <c r="C21" s="357"/>
      <c r="D21" s="325"/>
      <c r="E21" s="33" t="s">
        <v>1888</v>
      </c>
      <c r="F21" s="33"/>
      <c r="G21" s="33"/>
      <c r="H21" s="33"/>
      <c r="I21" s="33"/>
      <c r="J21" s="33"/>
      <c r="K21" s="33"/>
      <c r="L21" s="33"/>
      <c r="M21" s="33"/>
      <c r="N21" s="33"/>
      <c r="O21" s="33"/>
      <c r="P21" s="33"/>
      <c r="Q21" s="1706" t="s">
        <v>1889</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1890</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1891</v>
      </c>
      <c r="F24" s="47"/>
      <c r="G24" s="47"/>
      <c r="H24" s="47"/>
      <c r="I24" s="47"/>
      <c r="J24" s="47"/>
      <c r="K24" s="47"/>
      <c r="L24" s="47"/>
      <c r="M24" s="47"/>
      <c r="N24" s="47"/>
      <c r="O24" s="47"/>
      <c r="P24" s="47"/>
      <c r="Q24" s="1706" t="s">
        <v>1892</v>
      </c>
      <c r="R24" s="359"/>
      <c r="S24" s="359"/>
      <c r="T24" s="359"/>
    </row>
    <row r="25" spans="2:20" ht="12" customHeight="1">
      <c r="B25" s="328"/>
      <c r="D25" s="326"/>
      <c r="E25" s="33" t="s">
        <v>1893</v>
      </c>
      <c r="F25" s="33"/>
      <c r="G25" s="33"/>
      <c r="H25" s="33"/>
      <c r="I25" s="33"/>
      <c r="J25" s="33"/>
      <c r="K25" s="33"/>
      <c r="L25" s="33"/>
      <c r="M25" s="33"/>
      <c r="N25" s="33"/>
      <c r="O25" s="33"/>
      <c r="P25" s="33"/>
      <c r="Q25" s="1705" t="s">
        <v>1894</v>
      </c>
      <c r="R25" s="358"/>
      <c r="S25" s="358"/>
      <c r="T25" s="358"/>
    </row>
    <row r="26" spans="2:20" ht="12" customHeight="1">
      <c r="B26" s="304"/>
      <c r="C26" s="354"/>
      <c r="D26" s="240"/>
      <c r="E26" s="3262" t="s">
        <v>1895</v>
      </c>
      <c r="F26" s="3262"/>
      <c r="G26" s="3262"/>
      <c r="H26" s="3262"/>
      <c r="I26" s="3262"/>
      <c r="J26" s="3262"/>
      <c r="K26" s="3262"/>
      <c r="L26" s="3262"/>
      <c r="M26" s="3262"/>
      <c r="N26" s="3262"/>
      <c r="O26" s="3262"/>
      <c r="P26" s="3262"/>
      <c r="Q26" s="1706" t="s">
        <v>1896</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1897</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1898</v>
      </c>
      <c r="F36" s="26"/>
      <c r="G36" s="26"/>
      <c r="H36" s="26"/>
      <c r="I36" s="26"/>
      <c r="J36" s="26"/>
      <c r="K36" s="26"/>
      <c r="L36" s="26"/>
      <c r="M36" s="26"/>
      <c r="N36" s="26"/>
      <c r="O36" s="26"/>
      <c r="P36" s="26"/>
      <c r="Q36" s="1706" t="s">
        <v>1899</v>
      </c>
      <c r="R36" s="359"/>
      <c r="S36" s="359"/>
      <c r="T36" s="359"/>
    </row>
    <row r="37" spans="2:20" ht="12" customHeight="1">
      <c r="B37" s="304"/>
      <c r="C37" s="357"/>
      <c r="D37" s="334"/>
      <c r="E37" s="37" t="s">
        <v>1900</v>
      </c>
      <c r="F37" s="37"/>
      <c r="G37" s="37"/>
      <c r="H37" s="37"/>
      <c r="I37" s="37"/>
      <c r="J37" s="37"/>
      <c r="K37" s="37"/>
      <c r="L37" s="37"/>
      <c r="M37" s="37"/>
      <c r="N37" s="37"/>
      <c r="O37" s="37"/>
      <c r="P37" s="37"/>
      <c r="Q37" s="1706" t="s">
        <v>1901</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1902</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1903</v>
      </c>
      <c r="F41" s="26"/>
      <c r="G41" s="26"/>
      <c r="H41" s="26"/>
      <c r="I41" s="26"/>
      <c r="J41" s="26"/>
      <c r="K41" s="26"/>
      <c r="L41" s="26"/>
      <c r="M41" s="26"/>
      <c r="N41" s="26"/>
      <c r="O41" s="26"/>
      <c r="P41" s="26"/>
      <c r="Q41" s="1706" t="s">
        <v>544</v>
      </c>
      <c r="R41" s="359"/>
      <c r="S41" s="359"/>
      <c r="T41" s="359"/>
    </row>
    <row r="42" spans="2:20" ht="12" customHeight="1">
      <c r="B42" s="304"/>
      <c r="C42" s="357"/>
      <c r="D42" s="334"/>
      <c r="E42" s="37" t="s">
        <v>1904</v>
      </c>
      <c r="F42" s="37"/>
      <c r="G42" s="37"/>
      <c r="H42" s="37"/>
      <c r="I42" s="37"/>
      <c r="J42" s="37"/>
      <c r="K42" s="37"/>
      <c r="L42" s="37"/>
      <c r="M42" s="37"/>
      <c r="N42" s="37"/>
      <c r="O42" s="37"/>
      <c r="P42" s="37"/>
      <c r="Q42" s="1706" t="s">
        <v>556</v>
      </c>
      <c r="R42" s="358"/>
      <c r="S42" s="358"/>
      <c r="T42" s="358"/>
    </row>
    <row r="43" spans="2:20" ht="12" customHeight="1">
      <c r="B43" s="304"/>
      <c r="C43" s="357"/>
      <c r="D43" s="334"/>
      <c r="E43" s="37" t="s">
        <v>1905</v>
      </c>
      <c r="F43" s="37"/>
      <c r="G43" s="37"/>
      <c r="H43" s="37"/>
      <c r="I43" s="37"/>
      <c r="J43" s="37"/>
      <c r="K43" s="37"/>
      <c r="L43" s="37"/>
      <c r="M43" s="37"/>
      <c r="N43" s="37"/>
      <c r="O43" s="37"/>
      <c r="P43" s="37"/>
      <c r="Q43" s="1705" t="s">
        <v>1906</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1832</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1907</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1908</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1903</v>
      </c>
      <c r="F49" s="26"/>
      <c r="G49" s="26"/>
      <c r="H49" s="26"/>
      <c r="I49" s="26"/>
      <c r="J49" s="26"/>
      <c r="K49" s="26"/>
      <c r="L49" s="26"/>
      <c r="M49" s="26"/>
      <c r="N49" s="26"/>
      <c r="O49" s="26"/>
      <c r="P49" s="26"/>
      <c r="Q49" s="1706" t="s">
        <v>1909</v>
      </c>
      <c r="R49" s="359"/>
      <c r="S49" s="359"/>
      <c r="T49" s="359"/>
    </row>
    <row r="50" spans="2:20" ht="12" customHeight="1">
      <c r="B50" s="304"/>
      <c r="C50" s="357"/>
      <c r="D50" s="334"/>
      <c r="E50" s="37" t="s">
        <v>1910</v>
      </c>
      <c r="F50" s="37"/>
      <c r="G50" s="37"/>
      <c r="H50" s="37"/>
      <c r="I50" s="37"/>
      <c r="J50" s="37"/>
      <c r="K50" s="37"/>
      <c r="L50" s="37"/>
      <c r="M50" s="37"/>
      <c r="N50" s="37"/>
      <c r="O50" s="37"/>
      <c r="P50" s="37"/>
      <c r="Q50" s="1706" t="s">
        <v>555</v>
      </c>
      <c r="R50" s="358"/>
      <c r="S50" s="358"/>
      <c r="T50" s="358"/>
    </row>
    <row r="51" spans="2:20" ht="12" customHeight="1">
      <c r="B51" s="304"/>
      <c r="C51" s="357"/>
      <c r="D51" s="334"/>
      <c r="E51" s="37" t="s">
        <v>1911</v>
      </c>
      <c r="F51" s="37"/>
      <c r="G51" s="37"/>
      <c r="H51" s="37"/>
      <c r="I51" s="37"/>
      <c r="J51" s="37"/>
      <c r="K51" s="37"/>
      <c r="L51" s="37"/>
      <c r="M51" s="37"/>
      <c r="N51" s="37"/>
      <c r="O51" s="37"/>
      <c r="P51" s="37"/>
      <c r="Q51" s="1705" t="s">
        <v>545</v>
      </c>
      <c r="R51" s="358"/>
      <c r="S51" s="358"/>
      <c r="T51" s="358"/>
    </row>
    <row r="52" spans="2:20" ht="12" customHeight="1">
      <c r="B52" s="304"/>
      <c r="C52" s="357"/>
      <c r="D52" s="334"/>
      <c r="E52" s="37" t="s">
        <v>1912</v>
      </c>
      <c r="F52" s="37"/>
      <c r="G52" s="37"/>
      <c r="H52" s="37"/>
      <c r="I52" s="37"/>
      <c r="J52" s="37"/>
      <c r="K52" s="37"/>
      <c r="L52" s="37"/>
      <c r="M52" s="37"/>
      <c r="N52" s="37"/>
      <c r="O52" s="37"/>
      <c r="P52" s="37"/>
      <c r="Q52" s="1705" t="s">
        <v>546</v>
      </c>
      <c r="R52" s="358"/>
      <c r="S52" s="358"/>
      <c r="T52" s="358"/>
    </row>
    <row r="53" spans="2:20" ht="12" customHeight="1">
      <c r="B53" s="304"/>
      <c r="C53" s="357"/>
      <c r="D53" s="334"/>
      <c r="E53" s="37" t="s">
        <v>1913</v>
      </c>
      <c r="F53" s="37"/>
      <c r="G53" s="37"/>
      <c r="H53" s="37"/>
      <c r="I53" s="37"/>
      <c r="J53" s="37"/>
      <c r="K53" s="37"/>
      <c r="L53" s="37"/>
      <c r="M53" s="37"/>
      <c r="N53" s="37"/>
      <c r="O53" s="37"/>
      <c r="P53" s="37"/>
      <c r="Q53" s="1705" t="s">
        <v>1914</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1915</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1916</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1917</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2594</v>
      </c>
      <c r="C4" s="3812"/>
      <c r="D4" s="3812"/>
      <c r="G4" s="3812" t="s">
        <v>1829</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1871</v>
      </c>
      <c r="N7" s="3819"/>
      <c r="O7" s="3819"/>
      <c r="P7" s="3819"/>
      <c r="Q7" s="3819"/>
      <c r="R7" s="3819"/>
    </row>
    <row r="8" spans="2:18">
      <c r="G8" s="1766" t="s">
        <v>1919</v>
      </c>
      <c r="H8" s="1766" t="s">
        <v>1252</v>
      </c>
      <c r="I8" s="3814" t="s">
        <v>1921</v>
      </c>
      <c r="J8" s="3815"/>
      <c r="K8" s="3816"/>
      <c r="L8" s="1766" t="s">
        <v>248</v>
      </c>
      <c r="M8" s="1766" t="s">
        <v>1919</v>
      </c>
      <c r="N8" s="1766" t="s">
        <v>1920</v>
      </c>
      <c r="O8" s="3814" t="s">
        <v>1921</v>
      </c>
      <c r="P8" s="3815"/>
      <c r="Q8" s="3816"/>
      <c r="R8" s="1766" t="s">
        <v>248</v>
      </c>
    </row>
    <row r="9" spans="2:18">
      <c r="G9" s="1769" t="s">
        <v>2017</v>
      </c>
      <c r="H9" s="1769" t="s">
        <v>2015</v>
      </c>
      <c r="I9" s="1766" t="s">
        <v>2595</v>
      </c>
      <c r="J9" s="1766" t="s">
        <v>2596</v>
      </c>
      <c r="K9" s="1766" t="s">
        <v>2597</v>
      </c>
      <c r="L9" s="1769"/>
      <c r="M9" s="1769" t="s">
        <v>2010</v>
      </c>
      <c r="N9" s="1769" t="s">
        <v>1923</v>
      </c>
      <c r="O9" s="1766" t="s">
        <v>2595</v>
      </c>
      <c r="P9" s="1766" t="s">
        <v>2596</v>
      </c>
      <c r="Q9" s="1766" t="s">
        <v>2597</v>
      </c>
      <c r="R9" s="1769"/>
    </row>
    <row r="10" spans="2:18">
      <c r="G10" s="1769" t="s">
        <v>2020</v>
      </c>
      <c r="H10" s="1769"/>
      <c r="I10" s="1769" t="s">
        <v>1929</v>
      </c>
      <c r="J10" s="1769"/>
      <c r="K10" s="1769"/>
      <c r="L10" s="1769"/>
      <c r="M10" s="1769" t="s">
        <v>2598</v>
      </c>
      <c r="N10" s="1769"/>
      <c r="O10" s="1769" t="s">
        <v>1929</v>
      </c>
      <c r="P10" s="1769"/>
      <c r="Q10" s="1769"/>
      <c r="R10" s="1769"/>
    </row>
    <row r="11" spans="2:18">
      <c r="G11" s="1769"/>
      <c r="H11" s="1769"/>
      <c r="I11" s="1769"/>
      <c r="J11" s="1769"/>
      <c r="K11" s="1769"/>
      <c r="L11" s="1769"/>
      <c r="M11" s="1769" t="s">
        <v>2599</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1931</v>
      </c>
      <c r="O13" s="1771" t="s">
        <v>1932</v>
      </c>
      <c r="P13" s="1771" t="s">
        <v>1933</v>
      </c>
      <c r="Q13" s="1771" t="s">
        <v>1934</v>
      </c>
      <c r="R13" s="1771" t="s">
        <v>1935</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t="s">
        <v>1939</v>
      </c>
      <c r="H15" s="1779" t="s">
        <v>1939</v>
      </c>
      <c r="I15" s="1779" t="s">
        <v>1939</v>
      </c>
      <c r="J15" s="1779"/>
      <c r="K15" s="1779"/>
      <c r="L15" s="1779" t="s">
        <v>1939</v>
      </c>
      <c r="M15" s="1779" t="s">
        <v>1939</v>
      </c>
      <c r="N15" s="1779" t="s">
        <v>1939</v>
      </c>
      <c r="O15" s="1779" t="s">
        <v>1939</v>
      </c>
      <c r="P15" s="1779"/>
      <c r="Q15" s="1779"/>
      <c r="R15" s="1779" t="s">
        <v>1939</v>
      </c>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1944</v>
      </c>
      <c r="F19" s="1778" t="s">
        <v>515</v>
      </c>
      <c r="G19" s="1779"/>
      <c r="H19" s="1779"/>
      <c r="I19" s="1779"/>
      <c r="J19" s="1779"/>
      <c r="K19" s="1779"/>
      <c r="L19" s="1779"/>
      <c r="M19" s="1779"/>
      <c r="N19" s="1779"/>
      <c r="O19" s="1779"/>
      <c r="P19" s="1779"/>
      <c r="Q19" s="1779"/>
      <c r="R19" s="1779"/>
    </row>
    <row r="20" spans="2:18">
      <c r="E20" s="1781" t="s">
        <v>1945</v>
      </c>
      <c r="F20" s="1782" t="s">
        <v>516</v>
      </c>
      <c r="G20" s="1783"/>
      <c r="H20" s="1783"/>
      <c r="I20" s="1783"/>
      <c r="J20" s="1783"/>
      <c r="K20" s="1783"/>
      <c r="L20" s="1783"/>
      <c r="M20" s="1783"/>
      <c r="N20" s="1783"/>
      <c r="O20" s="1783"/>
      <c r="P20" s="1783"/>
      <c r="Q20" s="1783"/>
      <c r="R20" s="1783"/>
    </row>
    <row r="21" spans="2:18">
      <c r="E21" s="1781" t="s">
        <v>1946</v>
      </c>
      <c r="F21" s="1782" t="s">
        <v>517</v>
      </c>
      <c r="G21" s="1783"/>
      <c r="H21" s="1783"/>
      <c r="I21" s="1783"/>
      <c r="J21" s="1783"/>
      <c r="K21" s="1783"/>
      <c r="L21" s="1783"/>
      <c r="M21" s="1783"/>
      <c r="N21" s="1783"/>
      <c r="O21" s="1783"/>
      <c r="P21" s="1783"/>
      <c r="Q21" s="1783"/>
      <c r="R21" s="1783"/>
    </row>
    <row r="22" spans="2:18">
      <c r="E22" s="1781" t="s">
        <v>1947</v>
      </c>
      <c r="F22" s="1782" t="s">
        <v>518</v>
      </c>
      <c r="G22" s="1783"/>
      <c r="H22" s="1783"/>
      <c r="I22" s="1783"/>
      <c r="J22" s="1783"/>
      <c r="K22" s="1783"/>
      <c r="L22" s="1783"/>
      <c r="M22" s="1783"/>
      <c r="N22" s="1783"/>
      <c r="O22" s="1783"/>
      <c r="P22" s="1783"/>
      <c r="Q22" s="1783"/>
      <c r="R22" s="1783"/>
    </row>
    <row r="23" spans="2:18">
      <c r="D23" s="3809" t="s">
        <v>1948</v>
      </c>
      <c r="E23" s="3809"/>
      <c r="F23" s="1778" t="s">
        <v>520</v>
      </c>
      <c r="G23" s="1783"/>
      <c r="H23" s="1783"/>
      <c r="I23" s="1783"/>
      <c r="J23" s="1783"/>
      <c r="K23" s="1783"/>
      <c r="L23" s="1783"/>
      <c r="M23" s="1783"/>
      <c r="N23" s="1783"/>
      <c r="O23" s="1783"/>
      <c r="P23" s="1783"/>
      <c r="Q23" s="1783"/>
      <c r="R23" s="1783"/>
    </row>
    <row r="24" spans="2:18">
      <c r="E24" s="1781" t="s">
        <v>1949</v>
      </c>
      <c r="F24" s="1782" t="s">
        <v>1950</v>
      </c>
      <c r="G24" s="1783"/>
      <c r="H24" s="1783"/>
      <c r="I24" s="1783"/>
      <c r="J24" s="1783"/>
      <c r="K24" s="1783"/>
      <c r="L24" s="1783"/>
      <c r="M24" s="1783"/>
      <c r="N24" s="1783"/>
      <c r="O24" s="1783"/>
      <c r="P24" s="1783"/>
      <c r="Q24" s="1783"/>
      <c r="R24" s="1783"/>
    </row>
    <row r="25" spans="2:18">
      <c r="E25" s="1781" t="s">
        <v>1951</v>
      </c>
      <c r="F25" s="1782" t="s">
        <v>1952</v>
      </c>
      <c r="G25" s="1783"/>
      <c r="H25" s="1783"/>
      <c r="I25" s="1783"/>
      <c r="J25" s="1783"/>
      <c r="K25" s="1783"/>
      <c r="L25" s="1783"/>
      <c r="M25" s="1783"/>
      <c r="N25" s="1783"/>
      <c r="O25" s="1783"/>
      <c r="P25" s="1783"/>
      <c r="Q25" s="1783"/>
      <c r="R25" s="1783"/>
    </row>
    <row r="26" spans="2:18">
      <c r="E26" s="1781" t="s">
        <v>1953</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1956</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C31" s="3809" t="s">
        <v>1959</v>
      </c>
      <c r="D31" s="3809"/>
      <c r="E31" s="3809"/>
      <c r="F31" s="1778" t="s">
        <v>523</v>
      </c>
      <c r="G31" s="1783" t="s">
        <v>1939</v>
      </c>
      <c r="H31" s="1783" t="s">
        <v>1939</v>
      </c>
      <c r="I31" s="1783" t="s">
        <v>1939</v>
      </c>
      <c r="J31" s="1783"/>
      <c r="K31" s="1783"/>
      <c r="L31" s="1783" t="s">
        <v>1939</v>
      </c>
      <c r="M31" s="1783" t="s">
        <v>1939</v>
      </c>
      <c r="N31" s="1783" t="s">
        <v>1939</v>
      </c>
      <c r="O31" s="1783" t="s">
        <v>1939</v>
      </c>
      <c r="P31" s="1783"/>
      <c r="Q31" s="1783"/>
      <c r="R31" s="1783" t="s">
        <v>1939</v>
      </c>
    </row>
    <row r="32" spans="2:18">
      <c r="C32" s="3805" t="s">
        <v>1960</v>
      </c>
      <c r="D32" s="3805"/>
      <c r="E32" s="3805"/>
      <c r="F32" s="1782" t="s">
        <v>1909</v>
      </c>
      <c r="G32" s="1783"/>
      <c r="H32" s="1783"/>
      <c r="I32" s="1783"/>
      <c r="J32" s="1783"/>
      <c r="K32" s="1783"/>
      <c r="L32" s="1783"/>
      <c r="M32" s="1783"/>
      <c r="N32" s="1783"/>
      <c r="O32" s="1783"/>
      <c r="P32" s="1783"/>
      <c r="Q32" s="1783"/>
      <c r="R32" s="1783"/>
    </row>
    <row r="33" spans="2:18">
      <c r="C33" s="3805" t="s">
        <v>1961</v>
      </c>
      <c r="D33" s="3805"/>
      <c r="E33" s="3805"/>
      <c r="F33" s="1782" t="s">
        <v>555</v>
      </c>
      <c r="G33" s="1783"/>
      <c r="H33" s="1783"/>
      <c r="I33" s="1783"/>
      <c r="J33" s="1783"/>
      <c r="K33" s="1783"/>
      <c r="L33" s="1783"/>
      <c r="M33" s="1783"/>
      <c r="N33" s="1783"/>
      <c r="O33" s="1783"/>
      <c r="P33" s="1783"/>
      <c r="Q33" s="1783"/>
      <c r="R33" s="1783"/>
    </row>
    <row r="34" spans="2:18">
      <c r="B34" s="3809" t="s">
        <v>1962</v>
      </c>
      <c r="C34" s="3809"/>
      <c r="D34" s="3809"/>
      <c r="E34" s="3809"/>
      <c r="F34" s="1778" t="s">
        <v>524</v>
      </c>
      <c r="G34" s="1783"/>
      <c r="H34" s="1783"/>
      <c r="I34" s="1783"/>
      <c r="J34" s="1783"/>
      <c r="K34" s="1783"/>
      <c r="L34" s="1783"/>
      <c r="M34" s="1783"/>
      <c r="N34" s="1783"/>
      <c r="O34" s="1783"/>
      <c r="P34" s="1783"/>
      <c r="Q34" s="1783"/>
      <c r="R34" s="1783"/>
    </row>
    <row r="35" spans="2:18">
      <c r="B35" s="3807" t="s">
        <v>1963</v>
      </c>
      <c r="C35" s="3807"/>
      <c r="D35" s="3807"/>
      <c r="E35" s="3807"/>
      <c r="G35" s="1774"/>
      <c r="H35" s="1774"/>
      <c r="I35" s="1774"/>
      <c r="J35" s="1774"/>
      <c r="K35" s="1774"/>
      <c r="L35" s="1774"/>
      <c r="M35" s="1774"/>
      <c r="N35" s="1774"/>
      <c r="O35" s="1774"/>
      <c r="P35" s="1774"/>
      <c r="Q35" s="1774"/>
      <c r="R35" s="1774"/>
    </row>
    <row r="36" spans="2:18">
      <c r="C36" s="3809" t="s">
        <v>1964</v>
      </c>
      <c r="D36" s="3809"/>
      <c r="E36" s="3809"/>
      <c r="F36" s="1778" t="s">
        <v>525</v>
      </c>
      <c r="G36" s="1779"/>
      <c r="H36" s="1779"/>
      <c r="I36" s="1779"/>
      <c r="J36" s="1779"/>
      <c r="K36" s="1779"/>
      <c r="L36" s="1779"/>
      <c r="M36" s="1779"/>
      <c r="N36" s="1779"/>
      <c r="O36" s="1779"/>
      <c r="P36" s="1779"/>
      <c r="Q36" s="1779"/>
      <c r="R36" s="1779"/>
    </row>
    <row r="37" spans="2:18">
      <c r="C37" s="3805" t="s">
        <v>1965</v>
      </c>
      <c r="D37" s="3805"/>
      <c r="E37" s="3805"/>
      <c r="F37" s="1782" t="s">
        <v>526</v>
      </c>
      <c r="G37" s="1783"/>
      <c r="H37" s="1783"/>
      <c r="I37" s="1783"/>
      <c r="J37" s="1783"/>
      <c r="K37" s="1783"/>
      <c r="L37" s="1783"/>
      <c r="M37" s="1783"/>
      <c r="N37" s="1783"/>
      <c r="O37" s="1783"/>
      <c r="P37" s="1783"/>
      <c r="Q37" s="1783"/>
      <c r="R37" s="1783"/>
    </row>
    <row r="38" spans="2:18">
      <c r="C38" s="3805" t="s">
        <v>1966</v>
      </c>
      <c r="D38" s="3805"/>
      <c r="E38" s="3805"/>
      <c r="F38" s="1782" t="s">
        <v>527</v>
      </c>
      <c r="G38" s="1783"/>
      <c r="H38" s="1783"/>
      <c r="I38" s="1783"/>
      <c r="J38" s="1783"/>
      <c r="K38" s="1783"/>
      <c r="L38" s="1783"/>
      <c r="M38" s="1783"/>
      <c r="N38" s="1783"/>
      <c r="O38" s="1783"/>
      <c r="P38" s="1783"/>
      <c r="Q38" s="1783"/>
      <c r="R38" s="1783"/>
    </row>
    <row r="39" spans="2:18">
      <c r="B39" s="3809" t="s">
        <v>1967</v>
      </c>
      <c r="C39" s="3809"/>
      <c r="D39" s="3809"/>
      <c r="E39" s="3809"/>
      <c r="F39" s="1778" t="s">
        <v>532</v>
      </c>
      <c r="G39" s="1783"/>
      <c r="H39" s="1783"/>
      <c r="I39" s="1783"/>
      <c r="J39" s="1783"/>
      <c r="K39" s="1783"/>
      <c r="L39" s="1783"/>
      <c r="M39" s="1783"/>
      <c r="N39" s="1783"/>
      <c r="O39" s="1783"/>
      <c r="P39" s="1783"/>
      <c r="Q39" s="1783"/>
      <c r="R39" s="1783"/>
    </row>
    <row r="40" spans="2:18">
      <c r="B40" s="3805" t="s">
        <v>1968</v>
      </c>
      <c r="C40" s="3805"/>
      <c r="D40" s="3805"/>
      <c r="E40" s="3805"/>
      <c r="F40" s="1782" t="s">
        <v>1969</v>
      </c>
      <c r="G40" s="1783"/>
      <c r="H40" s="1783"/>
      <c r="I40" s="1783"/>
      <c r="J40" s="1783"/>
      <c r="K40" s="1783"/>
      <c r="L40" s="1783"/>
      <c r="M40" s="1783"/>
      <c r="N40" s="1783"/>
      <c r="O40" s="1783"/>
      <c r="P40" s="1783"/>
      <c r="Q40" s="1783"/>
      <c r="R40" s="1783"/>
    </row>
    <row r="41" spans="2:18">
      <c r="B41" s="3805" t="s">
        <v>1970</v>
      </c>
      <c r="C41" s="3805"/>
      <c r="D41" s="3805"/>
      <c r="E41" s="3805"/>
      <c r="F41" s="1782" t="s">
        <v>1971</v>
      </c>
      <c r="G41" s="1783"/>
      <c r="H41" s="1783"/>
      <c r="I41" s="1783"/>
      <c r="J41" s="1783"/>
      <c r="K41" s="1783"/>
      <c r="L41" s="1783"/>
      <c r="M41" s="1783"/>
      <c r="N41" s="1783"/>
      <c r="O41" s="1783"/>
      <c r="P41" s="1783"/>
      <c r="Q41" s="1783"/>
      <c r="R41" s="1783"/>
    </row>
    <row r="42" spans="2:18">
      <c r="B42" s="3807" t="s">
        <v>1972</v>
      </c>
      <c r="C42" s="3807"/>
      <c r="D42" s="3807"/>
      <c r="E42" s="3807"/>
      <c r="G42" s="1774"/>
      <c r="H42" s="1774"/>
      <c r="I42" s="1774"/>
      <c r="J42" s="1774"/>
      <c r="K42" s="1774"/>
      <c r="L42" s="1774"/>
      <c r="M42" s="1774"/>
      <c r="N42" s="1774"/>
      <c r="O42" s="1774"/>
      <c r="P42" s="1774"/>
      <c r="Q42" s="1774"/>
      <c r="R42" s="1774"/>
    </row>
    <row r="43" spans="2:18">
      <c r="B43" s="3809" t="s">
        <v>1973</v>
      </c>
      <c r="C43" s="3809"/>
      <c r="D43" s="3809"/>
      <c r="E43" s="3809"/>
      <c r="F43" s="1778" t="s">
        <v>1974</v>
      </c>
      <c r="G43" s="1779"/>
      <c r="H43" s="1779"/>
      <c r="I43" s="1779"/>
      <c r="J43" s="1779"/>
      <c r="K43" s="1779"/>
      <c r="L43" s="1779"/>
      <c r="M43" s="1779"/>
      <c r="N43" s="1779"/>
      <c r="O43" s="1779"/>
      <c r="P43" s="1779"/>
      <c r="Q43" s="1779"/>
      <c r="R43" s="1779"/>
    </row>
    <row r="44" spans="2:18">
      <c r="B44" s="3805" t="s">
        <v>1975</v>
      </c>
      <c r="C44" s="3805"/>
      <c r="D44" s="3805"/>
      <c r="E44" s="3805"/>
      <c r="F44" s="1782" t="s">
        <v>1976</v>
      </c>
      <c r="G44" s="1783"/>
      <c r="H44" s="1783"/>
      <c r="I44" s="1783"/>
      <c r="J44" s="1783"/>
      <c r="K44" s="1783"/>
      <c r="L44" s="1783"/>
      <c r="M44" s="1783"/>
      <c r="N44" s="1783"/>
      <c r="O44" s="1783"/>
      <c r="P44" s="1783"/>
      <c r="Q44" s="1783"/>
      <c r="R44" s="1783"/>
    </row>
    <row r="45" spans="2:18">
      <c r="B45" s="3805" t="s">
        <v>1970</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2600</v>
      </c>
      <c r="C4" s="3812"/>
      <c r="D4" s="3812"/>
      <c r="G4" s="3812" t="s">
        <v>1829</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1871</v>
      </c>
      <c r="N7" s="3815"/>
      <c r="O7" s="3815"/>
      <c r="P7" s="3815"/>
      <c r="Q7" s="3815"/>
      <c r="R7" s="3816"/>
    </row>
    <row r="8" spans="2:18">
      <c r="G8" s="3814" t="s">
        <v>1978</v>
      </c>
      <c r="H8" s="3816"/>
      <c r="I8" s="1766" t="s">
        <v>2601</v>
      </c>
      <c r="J8" s="3814" t="s">
        <v>1980</v>
      </c>
      <c r="K8" s="3816"/>
      <c r="L8" s="1768" t="s">
        <v>248</v>
      </c>
      <c r="M8" s="3814" t="s">
        <v>1978</v>
      </c>
      <c r="N8" s="3816"/>
      <c r="O8" s="1766" t="s">
        <v>2601</v>
      </c>
      <c r="P8" s="3814" t="s">
        <v>1980</v>
      </c>
      <c r="Q8" s="3816"/>
      <c r="R8" s="1766" t="s">
        <v>248</v>
      </c>
    </row>
    <row r="9" spans="2:18">
      <c r="G9" s="1766" t="s">
        <v>2602</v>
      </c>
      <c r="H9" s="1766" t="s">
        <v>2603</v>
      </c>
      <c r="I9" s="1769" t="s">
        <v>2047</v>
      </c>
      <c r="J9" s="1766" t="s">
        <v>2604</v>
      </c>
      <c r="K9" s="1766" t="s">
        <v>2605</v>
      </c>
      <c r="L9" s="1768"/>
      <c r="M9" s="1766" t="s">
        <v>2602</v>
      </c>
      <c r="N9" s="1766" t="s">
        <v>2606</v>
      </c>
      <c r="O9" s="1769" t="s">
        <v>1983</v>
      </c>
      <c r="P9" s="1766" t="s">
        <v>2607</v>
      </c>
      <c r="Q9" s="1766" t="s">
        <v>2605</v>
      </c>
      <c r="R9" s="1769"/>
    </row>
    <row r="10" spans="2:18">
      <c r="G10" s="1769" t="s">
        <v>1991</v>
      </c>
      <c r="H10" s="1769" t="s">
        <v>2058</v>
      </c>
      <c r="I10" s="1769" t="s">
        <v>2051</v>
      </c>
      <c r="J10" s="1769" t="s">
        <v>2608</v>
      </c>
      <c r="K10" s="1769"/>
      <c r="L10" s="1768"/>
      <c r="M10" s="1769" t="s">
        <v>1988</v>
      </c>
      <c r="N10" s="1769"/>
      <c r="O10" s="1769" t="s">
        <v>2055</v>
      </c>
      <c r="P10" s="1769" t="s">
        <v>2609</v>
      </c>
      <c r="Q10" s="1769"/>
      <c r="R10" s="1769"/>
    </row>
    <row r="11" spans="2:18">
      <c r="G11" s="1769"/>
      <c r="H11" s="1769"/>
      <c r="I11" s="1769" t="s">
        <v>1993</v>
      </c>
      <c r="J11" s="1769" t="s">
        <v>2056</v>
      </c>
      <c r="K11" s="1769"/>
      <c r="L11" s="1768"/>
      <c r="M11" s="1769"/>
      <c r="N11" s="1769"/>
      <c r="O11" s="1769" t="s">
        <v>1993</v>
      </c>
      <c r="P11" s="1769" t="s">
        <v>2056</v>
      </c>
      <c r="Q11" s="1769"/>
      <c r="R11" s="1769"/>
    </row>
    <row r="12" spans="2:18">
      <c r="G12" s="1769"/>
      <c r="H12" s="1769"/>
      <c r="I12" s="1769"/>
      <c r="J12" s="1769" t="s">
        <v>2059</v>
      </c>
      <c r="K12" s="1769"/>
      <c r="L12" s="1768"/>
      <c r="M12" s="1769"/>
      <c r="N12" s="1769"/>
      <c r="O12" s="1769"/>
      <c r="P12" s="1769" t="s">
        <v>2059</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1931</v>
      </c>
      <c r="R13" s="1771"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c r="H15" s="1779"/>
      <c r="I15" s="1779"/>
      <c r="J15" s="1779"/>
      <c r="K15" s="1779"/>
      <c r="L15" s="1779"/>
      <c r="M15" s="1779"/>
      <c r="N15" s="1779"/>
      <c r="O15" s="1779"/>
      <c r="P15" s="1779"/>
      <c r="Q15" s="1779"/>
      <c r="R15" s="1779"/>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1997</v>
      </c>
      <c r="E22" s="3809"/>
      <c r="F22" s="1778" t="s">
        <v>520</v>
      </c>
      <c r="G22" s="1783"/>
      <c r="H22" s="1783"/>
      <c r="I22" s="1783"/>
      <c r="J22" s="1783"/>
      <c r="K22" s="1783"/>
      <c r="L22" s="1783"/>
      <c r="M22" s="1783"/>
      <c r="N22" s="1783"/>
      <c r="O22" s="1783"/>
      <c r="P22" s="1783"/>
      <c r="Q22" s="1783"/>
      <c r="R22" s="1783"/>
    </row>
    <row r="23" spans="2:18">
      <c r="E23" s="1781" t="s">
        <v>1998</v>
      </c>
      <c r="F23" s="1782" t="s">
        <v>1950</v>
      </c>
      <c r="G23" s="1783"/>
      <c r="H23" s="1783"/>
      <c r="I23" s="1783"/>
      <c r="J23" s="1783"/>
      <c r="K23" s="1783"/>
      <c r="L23" s="1783"/>
      <c r="M23" s="1783"/>
      <c r="N23" s="1783"/>
      <c r="O23" s="1783"/>
      <c r="P23" s="1783"/>
      <c r="Q23" s="1783"/>
      <c r="R23" s="1783"/>
    </row>
    <row r="24" spans="2:18">
      <c r="E24" s="1781" t="s">
        <v>1999</v>
      </c>
      <c r="F24" s="1782" t="s">
        <v>2000</v>
      </c>
      <c r="G24" s="1783"/>
      <c r="H24" s="1783"/>
      <c r="I24" s="1783"/>
      <c r="J24" s="1783"/>
      <c r="K24" s="1783"/>
      <c r="L24" s="1783"/>
      <c r="M24" s="1783"/>
      <c r="N24" s="1783"/>
      <c r="O24" s="1783"/>
      <c r="P24" s="1783"/>
      <c r="Q24" s="1783"/>
      <c r="R24" s="1783"/>
    </row>
    <row r="25" spans="2:18">
      <c r="E25" s="1781" t="s">
        <v>2001</v>
      </c>
      <c r="F25" s="1782" t="s">
        <v>1952</v>
      </c>
      <c r="G25" s="1783"/>
      <c r="H25" s="1783"/>
      <c r="I25" s="1783"/>
      <c r="J25" s="1783"/>
      <c r="K25" s="1783"/>
      <c r="L25" s="1783"/>
      <c r="M25" s="1783"/>
      <c r="N25" s="1783"/>
      <c r="O25" s="1783"/>
      <c r="P25" s="1783"/>
      <c r="Q25" s="1783"/>
      <c r="R25" s="1783"/>
    </row>
    <row r="26" spans="2:18">
      <c r="E26" s="1781" t="s">
        <v>1956</v>
      </c>
      <c r="F26" s="1782" t="s">
        <v>1954</v>
      </c>
      <c r="G26" s="1783"/>
      <c r="H26" s="1783"/>
      <c r="I26" s="1783"/>
      <c r="J26" s="1783"/>
      <c r="K26" s="1783"/>
      <c r="L26" s="1783"/>
      <c r="M26" s="1783"/>
      <c r="N26" s="1783"/>
      <c r="O26" s="1783"/>
      <c r="P26" s="1783"/>
      <c r="Q26" s="1783"/>
      <c r="R26" s="1783"/>
    </row>
    <row r="27" spans="2:18">
      <c r="D27" s="3809" t="s">
        <v>2002</v>
      </c>
      <c r="E27" s="3809"/>
      <c r="F27" s="1778" t="s">
        <v>521</v>
      </c>
      <c r="G27" s="1783"/>
      <c r="H27" s="1783"/>
      <c r="I27" s="1783"/>
      <c r="J27" s="1783"/>
      <c r="K27" s="1783"/>
      <c r="L27" s="1783"/>
      <c r="M27" s="1783"/>
      <c r="N27" s="1783"/>
      <c r="O27" s="1783"/>
      <c r="P27" s="1783"/>
      <c r="Q27" s="1783"/>
      <c r="R27" s="1783"/>
    </row>
    <row r="28" spans="2:18">
      <c r="D28" s="3805" t="s">
        <v>2003</v>
      </c>
      <c r="E28" s="3805"/>
      <c r="F28" s="1782" t="s">
        <v>544</v>
      </c>
      <c r="G28" s="1783"/>
      <c r="H28" s="1783"/>
      <c r="I28" s="1783"/>
      <c r="J28" s="1783"/>
      <c r="K28" s="1783"/>
      <c r="L28" s="1783"/>
      <c r="M28" s="1783"/>
      <c r="N28" s="1783"/>
      <c r="O28" s="1783"/>
      <c r="P28" s="1783"/>
      <c r="Q28" s="1783"/>
      <c r="R28" s="1783"/>
    </row>
    <row r="29" spans="2:18">
      <c r="C29" s="3809" t="s">
        <v>1959</v>
      </c>
      <c r="D29" s="3809"/>
      <c r="E29" s="3809"/>
      <c r="F29" s="1778" t="s">
        <v>523</v>
      </c>
      <c r="G29" s="1783"/>
      <c r="H29" s="1783"/>
      <c r="I29" s="1783"/>
      <c r="J29" s="1783"/>
      <c r="K29" s="1783"/>
      <c r="L29" s="1783"/>
      <c r="M29" s="1783"/>
      <c r="N29" s="1783"/>
      <c r="O29" s="1783"/>
      <c r="P29" s="1783"/>
      <c r="Q29" s="1783"/>
      <c r="R29" s="1783"/>
    </row>
    <row r="30" spans="2:18">
      <c r="C30" s="3805" t="s">
        <v>1960</v>
      </c>
      <c r="D30" s="3805"/>
      <c r="E30" s="3805"/>
      <c r="F30" s="1782" t="s">
        <v>1909</v>
      </c>
      <c r="G30" s="1783"/>
      <c r="H30" s="1783"/>
      <c r="I30" s="1783"/>
      <c r="J30" s="1783"/>
      <c r="K30" s="1783"/>
      <c r="L30" s="1783"/>
      <c r="M30" s="1783"/>
      <c r="N30" s="1783"/>
      <c r="O30" s="1783"/>
      <c r="P30" s="1783"/>
      <c r="Q30" s="1783"/>
      <c r="R30" s="1783"/>
    </row>
    <row r="31" spans="2:18">
      <c r="C31" s="3805" t="s">
        <v>1961</v>
      </c>
      <c r="D31" s="3805"/>
      <c r="E31" s="3805"/>
      <c r="F31" s="1782" t="s">
        <v>555</v>
      </c>
      <c r="G31" s="1783"/>
      <c r="H31" s="1783"/>
      <c r="I31" s="1783"/>
      <c r="J31" s="1783"/>
      <c r="K31" s="1783"/>
      <c r="L31" s="1783"/>
      <c r="M31" s="1783"/>
      <c r="N31" s="1783"/>
      <c r="O31" s="1783"/>
      <c r="P31" s="1783"/>
      <c r="Q31" s="1783"/>
      <c r="R31" s="1783"/>
    </row>
    <row r="32" spans="2:18">
      <c r="B32" s="3809" t="s">
        <v>1962</v>
      </c>
      <c r="C32" s="3809"/>
      <c r="D32" s="3809"/>
      <c r="E32" s="3809"/>
      <c r="F32" s="1778" t="s">
        <v>524</v>
      </c>
      <c r="G32" s="1783"/>
      <c r="H32" s="1783"/>
      <c r="I32" s="1783"/>
      <c r="J32" s="1783"/>
      <c r="K32" s="1783"/>
      <c r="L32" s="1783"/>
      <c r="M32" s="1783"/>
      <c r="N32" s="1783"/>
      <c r="O32" s="1783"/>
      <c r="P32" s="1783"/>
      <c r="Q32" s="1783"/>
      <c r="R32" s="1783"/>
    </row>
    <row r="33" spans="2:18">
      <c r="B33" s="3807" t="s">
        <v>1963</v>
      </c>
      <c r="C33" s="3807"/>
      <c r="D33" s="3807"/>
      <c r="E33" s="3807"/>
      <c r="G33" s="1774"/>
      <c r="H33" s="1774"/>
      <c r="I33" s="1774"/>
      <c r="J33" s="1774"/>
      <c r="K33" s="1774"/>
      <c r="L33" s="1774"/>
      <c r="M33" s="1774"/>
      <c r="N33" s="1774"/>
      <c r="O33" s="1774"/>
      <c r="P33" s="1774"/>
      <c r="Q33" s="1774"/>
      <c r="R33" s="1774"/>
    </row>
    <row r="34" spans="2:18">
      <c r="C34" s="3809" t="s">
        <v>1964</v>
      </c>
      <c r="D34" s="3809"/>
      <c r="E34" s="3809"/>
      <c r="F34" s="1778" t="s">
        <v>525</v>
      </c>
      <c r="G34" s="1779"/>
      <c r="H34" s="1779"/>
      <c r="I34" s="1779"/>
      <c r="J34" s="1779"/>
      <c r="K34" s="1779"/>
      <c r="L34" s="1779"/>
      <c r="M34" s="1779"/>
      <c r="N34" s="1779"/>
      <c r="O34" s="1779"/>
      <c r="P34" s="1779"/>
      <c r="Q34" s="1779"/>
      <c r="R34" s="1779"/>
    </row>
    <row r="35" spans="2:18">
      <c r="C35" s="3805" t="s">
        <v>1965</v>
      </c>
      <c r="D35" s="3805"/>
      <c r="E35" s="3805"/>
      <c r="F35" s="1782" t="s">
        <v>526</v>
      </c>
      <c r="G35" s="1783"/>
      <c r="H35" s="1783"/>
      <c r="I35" s="1783"/>
      <c r="J35" s="1783"/>
      <c r="K35" s="1783"/>
      <c r="L35" s="1783"/>
      <c r="M35" s="1783"/>
      <c r="N35" s="1783"/>
      <c r="O35" s="1783"/>
      <c r="P35" s="1783"/>
      <c r="Q35" s="1783"/>
      <c r="R35" s="1783"/>
    </row>
    <row r="36" spans="2:18">
      <c r="C36" s="3805" t="s">
        <v>1966</v>
      </c>
      <c r="D36" s="3805"/>
      <c r="E36" s="3805"/>
      <c r="F36" s="1782" t="s">
        <v>527</v>
      </c>
      <c r="G36" s="1783"/>
      <c r="H36" s="1783"/>
      <c r="I36" s="1783"/>
      <c r="J36" s="1783"/>
      <c r="K36" s="1783"/>
      <c r="L36" s="1783"/>
      <c r="M36" s="1783"/>
      <c r="N36" s="1783"/>
      <c r="O36" s="1783"/>
      <c r="P36" s="1783"/>
      <c r="Q36" s="1783"/>
      <c r="R36" s="1783"/>
    </row>
    <row r="37" spans="2:18">
      <c r="B37" s="3809" t="s">
        <v>1967</v>
      </c>
      <c r="C37" s="3809"/>
      <c r="D37" s="3809"/>
      <c r="E37" s="3809"/>
      <c r="F37" s="1778" t="s">
        <v>532</v>
      </c>
      <c r="G37" s="1783"/>
      <c r="H37" s="1783"/>
      <c r="I37" s="1783"/>
      <c r="J37" s="1783"/>
      <c r="K37" s="1783"/>
      <c r="L37" s="1783"/>
      <c r="M37" s="1783"/>
      <c r="N37" s="1783"/>
      <c r="O37" s="1783"/>
      <c r="P37" s="1783"/>
      <c r="Q37" s="1783"/>
      <c r="R37" s="1783"/>
    </row>
    <row r="38" spans="2:18">
      <c r="B38" s="3805" t="s">
        <v>2005</v>
      </c>
      <c r="C38" s="3805"/>
      <c r="D38" s="3805"/>
      <c r="E38" s="3805"/>
      <c r="F38" s="1782" t="s">
        <v>1969</v>
      </c>
      <c r="G38" s="1783"/>
      <c r="H38" s="1783"/>
      <c r="I38" s="1783"/>
      <c r="J38" s="1783"/>
      <c r="K38" s="1783"/>
      <c r="L38" s="1783"/>
      <c r="M38" s="1783"/>
      <c r="N38" s="1783"/>
      <c r="O38" s="1783"/>
      <c r="P38" s="1783"/>
      <c r="Q38" s="1783"/>
      <c r="R38" s="1783"/>
    </row>
    <row r="39" spans="2:18">
      <c r="B39" s="3805" t="s">
        <v>1970</v>
      </c>
      <c r="C39" s="3805"/>
      <c r="D39" s="3805"/>
      <c r="E39" s="3805"/>
      <c r="F39" s="1782" t="s">
        <v>1971</v>
      </c>
      <c r="G39" s="1783"/>
      <c r="H39" s="1783"/>
      <c r="I39" s="1783"/>
      <c r="J39" s="1783"/>
      <c r="K39" s="1783"/>
      <c r="L39" s="1783"/>
      <c r="M39" s="1783"/>
      <c r="N39" s="1783"/>
      <c r="O39" s="1783"/>
      <c r="P39" s="1783"/>
      <c r="Q39" s="1783"/>
      <c r="R39" s="1783"/>
    </row>
    <row r="40" spans="2:18">
      <c r="B40" s="3807" t="s">
        <v>1972</v>
      </c>
      <c r="C40" s="3807"/>
      <c r="D40" s="3807"/>
      <c r="E40" s="3807"/>
      <c r="G40" s="1774"/>
      <c r="H40" s="1774"/>
      <c r="I40" s="1774"/>
      <c r="J40" s="1774"/>
      <c r="K40" s="1774"/>
      <c r="L40" s="1774"/>
      <c r="M40" s="1774"/>
      <c r="N40" s="1774"/>
      <c r="O40" s="1774"/>
      <c r="P40" s="1774"/>
      <c r="Q40" s="1774"/>
      <c r="R40" s="1774"/>
    </row>
    <row r="41" spans="2:18">
      <c r="B41" s="3809" t="s">
        <v>2006</v>
      </c>
      <c r="C41" s="3809"/>
      <c r="D41" s="3809"/>
      <c r="E41" s="3809"/>
      <c r="F41" s="1778" t="s">
        <v>1974</v>
      </c>
      <c r="G41" s="1779"/>
      <c r="H41" s="1779"/>
      <c r="I41" s="1779"/>
      <c r="J41" s="1779"/>
      <c r="K41" s="1779"/>
      <c r="L41" s="1779"/>
      <c r="M41" s="1779"/>
      <c r="N41" s="1779"/>
      <c r="O41" s="1779"/>
      <c r="P41" s="1779"/>
      <c r="Q41" s="1779"/>
      <c r="R41" s="1779"/>
    </row>
    <row r="42" spans="2:18">
      <c r="B42" s="3805" t="s">
        <v>2007</v>
      </c>
      <c r="C42" s="3805"/>
      <c r="D42" s="3805"/>
      <c r="E42" s="3805"/>
      <c r="F42" s="1782" t="s">
        <v>1976</v>
      </c>
      <c r="G42" s="1783"/>
      <c r="H42" s="1783"/>
      <c r="I42" s="1783"/>
      <c r="J42" s="1783"/>
      <c r="K42" s="1783"/>
      <c r="L42" s="1783"/>
      <c r="M42" s="1783"/>
      <c r="N42" s="1783"/>
      <c r="O42" s="1783"/>
      <c r="P42" s="1783"/>
      <c r="Q42" s="1783"/>
      <c r="R42" s="1783"/>
    </row>
    <row r="43" spans="2:18">
      <c r="B43" s="3805" t="s">
        <v>1970</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2610</v>
      </c>
      <c r="C4" s="3812"/>
      <c r="D4" s="3812"/>
      <c r="G4" s="3812" t="s">
        <v>1829</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1871</v>
      </c>
      <c r="N7" s="3815"/>
      <c r="O7" s="3815"/>
      <c r="P7" s="3815"/>
      <c r="Q7" s="3815"/>
      <c r="R7" s="3816"/>
    </row>
    <row r="8" spans="2:19">
      <c r="G8" s="1766" t="s">
        <v>1919</v>
      </c>
      <c r="H8" s="1766" t="s">
        <v>1920</v>
      </c>
      <c r="I8" s="3814" t="s">
        <v>1921</v>
      </c>
      <c r="J8" s="3815"/>
      <c r="K8" s="3816"/>
      <c r="L8" s="1766" t="s">
        <v>248</v>
      </c>
      <c r="M8" s="1766" t="s">
        <v>1919</v>
      </c>
      <c r="N8" s="1766" t="s">
        <v>1920</v>
      </c>
      <c r="O8" s="3814" t="s">
        <v>1921</v>
      </c>
      <c r="P8" s="3815"/>
      <c r="Q8" s="3816"/>
      <c r="R8" s="2586" t="s">
        <v>248</v>
      </c>
    </row>
    <row r="9" spans="2:19">
      <c r="G9" s="1769" t="s">
        <v>2010</v>
      </c>
      <c r="H9" s="1769" t="s">
        <v>1923</v>
      </c>
      <c r="I9" s="1766" t="s">
        <v>2595</v>
      </c>
      <c r="J9" s="1766" t="s">
        <v>2596</v>
      </c>
      <c r="K9" s="1766" t="s">
        <v>2597</v>
      </c>
      <c r="L9" s="1769"/>
      <c r="M9" s="1769" t="s">
        <v>1922</v>
      </c>
      <c r="N9" s="1769" t="s">
        <v>1923</v>
      </c>
      <c r="O9" s="1766" t="s">
        <v>2595</v>
      </c>
      <c r="P9" s="1766" t="s">
        <v>2596</v>
      </c>
      <c r="Q9" s="1766" t="s">
        <v>2597</v>
      </c>
      <c r="R9" s="2586"/>
    </row>
    <row r="10" spans="2:19">
      <c r="G10" s="1769" t="s">
        <v>1928</v>
      </c>
      <c r="H10" s="1769"/>
      <c r="I10" s="1769" t="s">
        <v>1929</v>
      </c>
      <c r="J10" s="1769"/>
      <c r="K10" s="1769"/>
      <c r="L10" s="1769"/>
      <c r="M10" s="1769" t="s">
        <v>2611</v>
      </c>
      <c r="N10" s="1769"/>
      <c r="O10" s="1769" t="s">
        <v>1929</v>
      </c>
      <c r="P10" s="1769"/>
      <c r="Q10" s="1769"/>
      <c r="R10" s="2586"/>
    </row>
    <row r="11" spans="2:19">
      <c r="G11" s="1769" t="s">
        <v>2019</v>
      </c>
      <c r="H11" s="1769"/>
      <c r="I11" s="1769" t="s">
        <v>1923</v>
      </c>
      <c r="J11" s="1769"/>
      <c r="K11" s="1769"/>
      <c r="L11" s="1769"/>
      <c r="M11" s="1769" t="s">
        <v>2020</v>
      </c>
      <c r="N11" s="1769"/>
      <c r="O11" s="1769"/>
      <c r="P11" s="1769"/>
      <c r="Q11" s="1769"/>
      <c r="R11" s="2586"/>
    </row>
    <row r="12" spans="2:19">
      <c r="G12" s="1771" t="s">
        <v>232</v>
      </c>
      <c r="H12" s="1771" t="s">
        <v>262</v>
      </c>
      <c r="I12" s="1771" t="s">
        <v>142</v>
      </c>
      <c r="J12" s="1771" t="s">
        <v>173</v>
      </c>
      <c r="K12" s="1771" t="s">
        <v>174</v>
      </c>
      <c r="L12" s="1771" t="s">
        <v>1080</v>
      </c>
      <c r="M12" s="1771" t="s">
        <v>548</v>
      </c>
      <c r="N12" s="1771" t="s">
        <v>1931</v>
      </c>
      <c r="O12" s="1771" t="s">
        <v>1932</v>
      </c>
      <c r="P12" s="1771" t="s">
        <v>1933</v>
      </c>
      <c r="Q12" s="1771" t="s">
        <v>1934</v>
      </c>
      <c r="R12" s="2587" t="s">
        <v>1935</v>
      </c>
    </row>
    <row r="13" spans="2:19">
      <c r="B13" s="3807" t="s">
        <v>1936</v>
      </c>
      <c r="C13" s="3807"/>
      <c r="D13" s="3807"/>
      <c r="E13" s="3807"/>
      <c r="G13" s="1774"/>
      <c r="H13" s="1774"/>
      <c r="I13" s="1774"/>
      <c r="J13" s="1774"/>
      <c r="K13" s="1774"/>
      <c r="L13" s="1774"/>
      <c r="M13" s="1774"/>
      <c r="N13" s="1774"/>
      <c r="O13" s="1774"/>
      <c r="P13" s="1774"/>
      <c r="Q13" s="1774"/>
      <c r="R13" s="1774"/>
    </row>
    <row r="14" spans="2:19">
      <c r="B14" s="3809" t="s">
        <v>2021</v>
      </c>
      <c r="C14" s="3809"/>
      <c r="D14" s="3809"/>
      <c r="E14" s="3809"/>
      <c r="F14" s="1778" t="s">
        <v>1938</v>
      </c>
      <c r="G14" s="1779"/>
      <c r="H14" s="1779"/>
      <c r="I14" s="1779"/>
      <c r="J14" s="1779"/>
      <c r="K14" s="1779"/>
      <c r="L14" s="1779"/>
      <c r="M14" s="1779"/>
      <c r="N14" s="1779"/>
      <c r="O14" s="1779"/>
      <c r="P14" s="1779"/>
      <c r="Q14" s="1779"/>
      <c r="R14" s="1779"/>
    </row>
    <row r="15" spans="2:19">
      <c r="B15" s="3805"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19">
      <c r="B16" s="3805" t="s">
        <v>2023</v>
      </c>
      <c r="C16" s="3805"/>
      <c r="D16" s="3805"/>
      <c r="E16" s="3805"/>
      <c r="F16" s="1782" t="s">
        <v>542</v>
      </c>
      <c r="G16" s="1783"/>
      <c r="H16" s="1783"/>
      <c r="I16" s="1783"/>
      <c r="J16" s="1783"/>
      <c r="K16" s="1783"/>
      <c r="L16" s="1783"/>
      <c r="M16" s="1783"/>
      <c r="N16" s="1783"/>
      <c r="O16" s="1783"/>
      <c r="P16" s="1783"/>
      <c r="Q16" s="1783"/>
      <c r="R16" s="1783"/>
    </row>
    <row r="17" spans="2:18">
      <c r="B17" s="3807" t="s">
        <v>1943</v>
      </c>
      <c r="C17" s="3807"/>
      <c r="D17" s="3807"/>
      <c r="E17" s="3807"/>
      <c r="G17" s="1774"/>
      <c r="H17" s="1774"/>
      <c r="I17" s="1774"/>
      <c r="J17" s="1774"/>
      <c r="K17" s="1774"/>
      <c r="L17" s="1774"/>
      <c r="M17" s="1774"/>
      <c r="N17" s="1774"/>
      <c r="O17" s="1774"/>
      <c r="P17" s="1774"/>
      <c r="Q17" s="1774"/>
      <c r="R17" s="1774"/>
    </row>
    <row r="18" spans="2:18">
      <c r="E18" s="1777" t="s">
        <v>2024</v>
      </c>
      <c r="F18" s="1778" t="s">
        <v>515</v>
      </c>
      <c r="G18" s="1779"/>
      <c r="H18" s="1779"/>
      <c r="I18" s="1779"/>
      <c r="J18" s="1779"/>
      <c r="K18" s="1779"/>
      <c r="L18" s="1779"/>
      <c r="M18" s="1779"/>
      <c r="N18" s="1779"/>
      <c r="O18" s="1779"/>
      <c r="P18" s="1779"/>
      <c r="Q18" s="1779"/>
      <c r="R18" s="1779"/>
    </row>
    <row r="19" spans="2:18">
      <c r="E19" s="1781" t="s">
        <v>1945</v>
      </c>
      <c r="F19" s="1782" t="s">
        <v>516</v>
      </c>
      <c r="G19" s="1783"/>
      <c r="H19" s="1783"/>
      <c r="I19" s="1783"/>
      <c r="J19" s="1783"/>
      <c r="K19" s="1783"/>
      <c r="L19" s="1783"/>
      <c r="M19" s="1783"/>
      <c r="N19" s="1783"/>
      <c r="O19" s="1783"/>
      <c r="P19" s="1783"/>
      <c r="Q19" s="1783"/>
      <c r="R19" s="1783"/>
    </row>
    <row r="20" spans="2:18">
      <c r="E20" s="1781" t="s">
        <v>1946</v>
      </c>
      <c r="F20" s="1782" t="s">
        <v>517</v>
      </c>
      <c r="G20" s="1783"/>
      <c r="H20" s="1783"/>
      <c r="I20" s="1783"/>
      <c r="J20" s="1783"/>
      <c r="K20" s="1783"/>
      <c r="L20" s="1783"/>
      <c r="M20" s="1783"/>
      <c r="N20" s="1783"/>
      <c r="O20" s="1783"/>
      <c r="P20" s="1783"/>
      <c r="Q20" s="1783"/>
      <c r="R20" s="1783"/>
    </row>
    <row r="21" spans="2:18">
      <c r="E21" s="1781" t="s">
        <v>2025</v>
      </c>
      <c r="F21" s="1782" t="s">
        <v>518</v>
      </c>
      <c r="G21" s="1783"/>
      <c r="H21" s="1783"/>
      <c r="I21" s="1783"/>
      <c r="J21" s="1783"/>
      <c r="K21" s="1783"/>
      <c r="L21" s="1783"/>
      <c r="M21" s="1783"/>
      <c r="N21" s="1783"/>
      <c r="O21" s="1783"/>
      <c r="P21" s="1783"/>
      <c r="Q21" s="1783"/>
      <c r="R21" s="1783"/>
    </row>
    <row r="22" spans="2:18">
      <c r="D22" s="3809" t="s">
        <v>1948</v>
      </c>
      <c r="E22" s="3809"/>
      <c r="F22" s="1778" t="s">
        <v>520</v>
      </c>
      <c r="G22" s="1783"/>
      <c r="H22" s="1783"/>
      <c r="I22" s="1783"/>
      <c r="J22" s="1783"/>
      <c r="K22" s="1783"/>
      <c r="L22" s="1783"/>
      <c r="M22" s="1783"/>
      <c r="N22" s="1783"/>
      <c r="O22" s="1783"/>
      <c r="P22" s="1783"/>
      <c r="Q22" s="1783"/>
      <c r="R22" s="1783"/>
    </row>
    <row r="23" spans="2:18">
      <c r="E23" s="1781" t="s">
        <v>1949</v>
      </c>
      <c r="F23" s="1782" t="s">
        <v>1950</v>
      </c>
      <c r="G23" s="1783"/>
      <c r="H23" s="1783"/>
      <c r="I23" s="1783"/>
      <c r="J23" s="1783"/>
      <c r="K23" s="1783"/>
      <c r="L23" s="1783"/>
      <c r="M23" s="1783"/>
      <c r="N23" s="1783"/>
      <c r="O23" s="1783"/>
      <c r="P23" s="1783"/>
      <c r="Q23" s="1783"/>
      <c r="R23" s="1783"/>
    </row>
    <row r="24" spans="2:18">
      <c r="E24" s="1781" t="s">
        <v>1951</v>
      </c>
      <c r="F24" s="1782" t="s">
        <v>2000</v>
      </c>
      <c r="G24" s="1783"/>
      <c r="H24" s="1783"/>
      <c r="I24" s="1783"/>
      <c r="J24" s="1783"/>
      <c r="K24" s="1783"/>
      <c r="L24" s="1783"/>
      <c r="M24" s="1783"/>
      <c r="N24" s="1783"/>
      <c r="O24" s="1783"/>
      <c r="P24" s="1783"/>
      <c r="Q24" s="1783"/>
      <c r="R24" s="1783"/>
    </row>
    <row r="25" spans="2:18">
      <c r="E25" s="1781" t="s">
        <v>2026</v>
      </c>
      <c r="F25" s="1782" t="s">
        <v>1952</v>
      </c>
      <c r="G25" s="1783"/>
      <c r="H25" s="1783"/>
      <c r="I25" s="1783"/>
      <c r="J25" s="1783"/>
      <c r="K25" s="1783"/>
      <c r="L25" s="1783"/>
      <c r="M25" s="1783"/>
      <c r="N25" s="1783"/>
      <c r="O25" s="1783"/>
      <c r="P25" s="1783"/>
      <c r="Q25" s="1783"/>
      <c r="R25" s="1783"/>
    </row>
    <row r="26" spans="2:18">
      <c r="E26" s="1781" t="s">
        <v>2027</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2028</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D31" s="3805" t="s">
        <v>2029</v>
      </c>
      <c r="E31" s="3805"/>
      <c r="F31" s="1782" t="s">
        <v>2030</v>
      </c>
      <c r="G31" s="1783"/>
      <c r="H31" s="1783"/>
      <c r="I31" s="1783"/>
      <c r="J31" s="1783"/>
      <c r="K31" s="1783"/>
      <c r="L31" s="1783"/>
      <c r="M31" s="1783"/>
      <c r="N31" s="1783"/>
      <c r="O31" s="1783"/>
      <c r="P31" s="1783"/>
      <c r="Q31" s="1783"/>
      <c r="R31" s="1783"/>
    </row>
    <row r="32" spans="2:18">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C33" s="3805" t="s">
        <v>2032</v>
      </c>
      <c r="D33" s="3805"/>
      <c r="E33" s="3805"/>
      <c r="F33" s="1782" t="s">
        <v>1909</v>
      </c>
      <c r="G33" s="1783"/>
      <c r="H33" s="1783"/>
      <c r="I33" s="1783"/>
      <c r="J33" s="1783"/>
      <c r="K33" s="1783"/>
      <c r="L33" s="1783"/>
      <c r="M33" s="1783"/>
      <c r="N33" s="1783"/>
      <c r="O33" s="1783"/>
      <c r="P33" s="1783"/>
      <c r="Q33" s="1783"/>
      <c r="R33" s="1783"/>
    </row>
    <row r="34" spans="2:18">
      <c r="C34" s="3805" t="s">
        <v>1961</v>
      </c>
      <c r="D34" s="3805"/>
      <c r="E34" s="3805"/>
      <c r="F34" s="1782" t="s">
        <v>545</v>
      </c>
      <c r="G34" s="1783"/>
      <c r="H34" s="1783"/>
      <c r="I34" s="1783"/>
      <c r="J34" s="1783"/>
      <c r="K34" s="1783"/>
      <c r="L34" s="1783"/>
      <c r="M34" s="1783"/>
      <c r="N34" s="1783"/>
      <c r="O34" s="1783"/>
      <c r="P34" s="1783"/>
      <c r="Q34" s="1783"/>
      <c r="R34" s="1783"/>
    </row>
    <row r="35" spans="2:18">
      <c r="B35" s="3809" t="s">
        <v>1962</v>
      </c>
      <c r="C35" s="3809"/>
      <c r="D35" s="3809"/>
      <c r="E35" s="3809"/>
      <c r="F35" s="1778" t="s">
        <v>524</v>
      </c>
      <c r="G35" s="1783"/>
      <c r="H35" s="1783"/>
      <c r="I35" s="1783"/>
      <c r="J35" s="1783"/>
      <c r="K35" s="1783"/>
      <c r="L35" s="1783"/>
      <c r="M35" s="1783"/>
      <c r="N35" s="1783"/>
      <c r="O35" s="1783"/>
      <c r="P35" s="1783"/>
      <c r="Q35" s="1783"/>
      <c r="R35" s="1783"/>
    </row>
    <row r="36" spans="2:18">
      <c r="B36" s="3807" t="s">
        <v>1963</v>
      </c>
      <c r="C36" s="3807"/>
      <c r="D36" s="3807"/>
      <c r="E36" s="3807"/>
      <c r="G36" s="1774"/>
      <c r="H36" s="1774"/>
      <c r="I36" s="1774"/>
      <c r="J36" s="1774"/>
      <c r="K36" s="1774"/>
      <c r="L36" s="1774"/>
      <c r="M36" s="1774"/>
      <c r="N36" s="1774"/>
      <c r="O36" s="1774"/>
      <c r="P36" s="1774"/>
      <c r="Q36" s="1774"/>
      <c r="R36" s="1774"/>
    </row>
    <row r="37" spans="2:18">
      <c r="C37" s="3809" t="s">
        <v>2033</v>
      </c>
      <c r="D37" s="3809"/>
      <c r="E37" s="3809"/>
      <c r="F37" s="1778" t="s">
        <v>525</v>
      </c>
      <c r="G37" s="1779"/>
      <c r="H37" s="1779"/>
      <c r="I37" s="1779"/>
      <c r="J37" s="1779"/>
      <c r="K37" s="1779"/>
      <c r="L37" s="1779"/>
      <c r="M37" s="1779"/>
      <c r="N37" s="1779"/>
      <c r="O37" s="1779"/>
      <c r="P37" s="1779"/>
      <c r="Q37" s="1779"/>
      <c r="R37" s="1779"/>
    </row>
    <row r="38" spans="2:18">
      <c r="C38" s="3805" t="s">
        <v>2034</v>
      </c>
      <c r="D38" s="3805"/>
      <c r="E38" s="3805"/>
      <c r="F38" s="1782" t="s">
        <v>526</v>
      </c>
      <c r="G38" s="1783"/>
      <c r="H38" s="1783"/>
      <c r="I38" s="1783"/>
      <c r="J38" s="1783"/>
      <c r="K38" s="1783"/>
      <c r="L38" s="1783"/>
      <c r="M38" s="1783"/>
      <c r="N38" s="1783"/>
      <c r="O38" s="1783"/>
      <c r="P38" s="1783"/>
      <c r="Q38" s="1783"/>
      <c r="R38" s="1783"/>
    </row>
    <row r="39" spans="2:18">
      <c r="C39" s="3805" t="s">
        <v>2035</v>
      </c>
      <c r="D39" s="3805"/>
      <c r="E39" s="3805"/>
      <c r="F39" s="1782" t="s">
        <v>527</v>
      </c>
      <c r="G39" s="1783"/>
      <c r="H39" s="1783"/>
      <c r="I39" s="1783"/>
      <c r="J39" s="1783"/>
      <c r="K39" s="1783"/>
      <c r="L39" s="1783"/>
      <c r="M39" s="1783"/>
      <c r="N39" s="1783"/>
      <c r="O39" s="1783"/>
      <c r="P39" s="1783"/>
      <c r="Q39" s="1783"/>
      <c r="R39" s="1783"/>
    </row>
    <row r="40" spans="2:18">
      <c r="B40" s="3809" t="s">
        <v>1967</v>
      </c>
      <c r="C40" s="3809"/>
      <c r="D40" s="3809"/>
      <c r="E40" s="3809"/>
      <c r="F40" s="1778" t="s">
        <v>532</v>
      </c>
      <c r="G40" s="1783"/>
      <c r="H40" s="1783"/>
      <c r="I40" s="1783"/>
      <c r="J40" s="1783"/>
      <c r="K40" s="1783"/>
      <c r="L40" s="1783"/>
      <c r="M40" s="1783"/>
      <c r="N40" s="1783"/>
      <c r="O40" s="1783"/>
      <c r="P40" s="1783"/>
      <c r="Q40" s="1783"/>
      <c r="R40" s="1783"/>
    </row>
    <row r="41" spans="2:18">
      <c r="B41" s="3805" t="s">
        <v>2036</v>
      </c>
      <c r="C41" s="3805"/>
      <c r="D41" s="3805"/>
      <c r="E41" s="3805"/>
      <c r="F41" s="1782" t="s">
        <v>1969</v>
      </c>
      <c r="G41" s="1783"/>
      <c r="H41" s="1783"/>
      <c r="I41" s="1783"/>
      <c r="J41" s="1783"/>
      <c r="K41" s="1783"/>
      <c r="L41" s="1783"/>
      <c r="M41" s="1783"/>
      <c r="N41" s="1783"/>
      <c r="O41" s="1783"/>
      <c r="P41" s="1783"/>
      <c r="Q41" s="1783"/>
      <c r="R41" s="1783"/>
    </row>
    <row r="42" spans="2:18">
      <c r="B42" s="3805" t="s">
        <v>2037</v>
      </c>
      <c r="C42" s="3805"/>
      <c r="D42" s="3805"/>
      <c r="E42" s="3805"/>
      <c r="F42" s="1782" t="s">
        <v>1971</v>
      </c>
      <c r="G42" s="1783"/>
      <c r="H42" s="1783"/>
      <c r="I42" s="1783"/>
      <c r="J42" s="1783"/>
      <c r="K42" s="1783"/>
      <c r="L42" s="1783"/>
      <c r="M42" s="1783"/>
      <c r="N42" s="1783"/>
      <c r="O42" s="1783"/>
      <c r="P42" s="1783"/>
      <c r="Q42" s="1783"/>
      <c r="R42" s="1783"/>
    </row>
    <row r="43" spans="2:18">
      <c r="B43" s="3807" t="s">
        <v>1972</v>
      </c>
      <c r="C43" s="3807"/>
      <c r="D43" s="3807"/>
      <c r="E43" s="3807"/>
      <c r="G43" s="1774"/>
      <c r="H43" s="1774"/>
      <c r="I43" s="1774"/>
      <c r="J43" s="1774"/>
      <c r="K43" s="1774"/>
      <c r="L43" s="1774"/>
      <c r="M43" s="1774"/>
      <c r="N43" s="1774"/>
      <c r="O43" s="1774"/>
      <c r="P43" s="1774"/>
      <c r="Q43" s="1774"/>
      <c r="R43" s="1774"/>
    </row>
    <row r="44" spans="2:18">
      <c r="B44" s="3809" t="s">
        <v>2038</v>
      </c>
      <c r="C44" s="3809"/>
      <c r="D44" s="3809"/>
      <c r="E44" s="3809"/>
      <c r="F44" s="1778" t="s">
        <v>1974</v>
      </c>
      <c r="G44" s="1779"/>
      <c r="H44" s="1779"/>
      <c r="I44" s="1779"/>
      <c r="J44" s="1779"/>
      <c r="K44" s="1779"/>
      <c r="L44" s="1779"/>
      <c r="M44" s="1779"/>
      <c r="N44" s="1779"/>
      <c r="O44" s="1779"/>
      <c r="P44" s="1779"/>
      <c r="Q44" s="1779"/>
      <c r="R44" s="1779"/>
    </row>
    <row r="45" spans="2:18">
      <c r="B45" s="3805" t="s">
        <v>2039</v>
      </c>
      <c r="C45" s="3805"/>
      <c r="D45" s="3805"/>
      <c r="E45" s="3805"/>
      <c r="F45" s="1782" t="s">
        <v>1976</v>
      </c>
      <c r="G45" s="1783"/>
      <c r="H45" s="1783"/>
      <c r="I45" s="1783"/>
      <c r="J45" s="1783"/>
      <c r="K45" s="1783"/>
      <c r="L45" s="1783"/>
      <c r="M45" s="1783"/>
      <c r="N45" s="1783"/>
      <c r="O45" s="1783"/>
      <c r="P45" s="1783"/>
      <c r="Q45" s="1783"/>
      <c r="R45" s="1783"/>
    </row>
    <row r="46" spans="2:18">
      <c r="B46" s="3805" t="s">
        <v>2037</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2612</v>
      </c>
      <c r="C4" s="3812"/>
      <c r="D4" s="3812"/>
      <c r="G4" s="3812" t="s">
        <v>1829</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1871</v>
      </c>
      <c r="N7" s="3819"/>
      <c r="O7" s="3819"/>
      <c r="P7" s="3819"/>
      <c r="Q7" s="3819"/>
      <c r="R7" s="3819"/>
    </row>
    <row r="8" spans="2:18">
      <c r="G8" s="3814" t="s">
        <v>2041</v>
      </c>
      <c r="H8" s="3816"/>
      <c r="I8" s="1766" t="s">
        <v>2042</v>
      </c>
      <c r="J8" s="3814" t="s">
        <v>2043</v>
      </c>
      <c r="K8" s="3816"/>
      <c r="L8" s="1768" t="s">
        <v>248</v>
      </c>
      <c r="M8" s="3814" t="s">
        <v>2041</v>
      </c>
      <c r="N8" s="3816"/>
      <c r="O8" s="1766" t="s">
        <v>2044</v>
      </c>
      <c r="P8" s="3814" t="s">
        <v>2043</v>
      </c>
      <c r="Q8" s="3816"/>
      <c r="R8" s="2586" t="s">
        <v>248</v>
      </c>
    </row>
    <row r="9" spans="2:18">
      <c r="G9" s="1766" t="s">
        <v>2613</v>
      </c>
      <c r="H9" s="1766" t="s">
        <v>2614</v>
      </c>
      <c r="I9" s="1769" t="s">
        <v>2047</v>
      </c>
      <c r="J9" s="1766" t="s">
        <v>1919</v>
      </c>
      <c r="K9" s="1766" t="s">
        <v>1920</v>
      </c>
      <c r="L9" s="1768"/>
      <c r="M9" s="1766" t="s">
        <v>2048</v>
      </c>
      <c r="N9" s="1766" t="s">
        <v>2050</v>
      </c>
      <c r="O9" s="1769" t="s">
        <v>2615</v>
      </c>
      <c r="P9" s="1766" t="s">
        <v>2616</v>
      </c>
      <c r="Q9" s="1766" t="s">
        <v>1252</v>
      </c>
      <c r="R9" s="2586"/>
    </row>
    <row r="10" spans="2:18">
      <c r="G10" s="1769" t="s">
        <v>2050</v>
      </c>
      <c r="H10" s="1769" t="s">
        <v>1988</v>
      </c>
      <c r="I10" s="1769" t="s">
        <v>2051</v>
      </c>
      <c r="J10" s="1769" t="s">
        <v>2617</v>
      </c>
      <c r="K10" s="1769" t="s">
        <v>2618</v>
      </c>
      <c r="L10" s="1768"/>
      <c r="M10" s="1769" t="s">
        <v>2054</v>
      </c>
      <c r="N10" s="1769" t="s">
        <v>2054</v>
      </c>
      <c r="O10" s="1769" t="s">
        <v>2051</v>
      </c>
      <c r="P10" s="1769" t="s">
        <v>2619</v>
      </c>
      <c r="Q10" s="1769" t="s">
        <v>2620</v>
      </c>
      <c r="R10" s="2586"/>
    </row>
    <row r="11" spans="2:18">
      <c r="G11" s="1769" t="s">
        <v>2054</v>
      </c>
      <c r="H11" s="1769"/>
      <c r="I11" s="1769" t="s">
        <v>1993</v>
      </c>
      <c r="J11" s="1769" t="s">
        <v>2056</v>
      </c>
      <c r="K11" s="1769"/>
      <c r="L11" s="1768"/>
      <c r="M11" s="1769" t="s">
        <v>1988</v>
      </c>
      <c r="N11" s="1769" t="s">
        <v>2058</v>
      </c>
      <c r="O11" s="1769" t="s">
        <v>1993</v>
      </c>
      <c r="P11" s="1769" t="s">
        <v>2017</v>
      </c>
      <c r="Q11" s="1769"/>
      <c r="R11" s="2586"/>
    </row>
    <row r="12" spans="2:18">
      <c r="G12" s="1769" t="s">
        <v>1988</v>
      </c>
      <c r="H12" s="1769"/>
      <c r="I12" s="1769"/>
      <c r="J12" s="1769" t="s">
        <v>2059</v>
      </c>
      <c r="K12" s="1769"/>
      <c r="L12" s="1768"/>
      <c r="M12" s="1769"/>
      <c r="N12" s="1769"/>
      <c r="O12" s="1769"/>
      <c r="P12" s="1769" t="s">
        <v>2059</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1931</v>
      </c>
      <c r="R13" s="2587"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2021</v>
      </c>
      <c r="C15" s="3809"/>
      <c r="D15" s="3809"/>
      <c r="E15" s="3809"/>
      <c r="F15" s="1778" t="s">
        <v>1938</v>
      </c>
      <c r="G15" s="1779"/>
      <c r="H15" s="1779"/>
      <c r="I15" s="1779"/>
      <c r="J15" s="1779"/>
      <c r="K15" s="1779"/>
      <c r="L15" s="1779"/>
      <c r="M15" s="1779"/>
      <c r="N15" s="1779"/>
      <c r="O15" s="1779"/>
      <c r="P15" s="1779"/>
      <c r="Q15" s="1779"/>
      <c r="R15" s="1779"/>
    </row>
    <row r="16" spans="2:18">
      <c r="B16" s="3805" t="s">
        <v>2022</v>
      </c>
      <c r="C16" s="3805"/>
      <c r="D16" s="3805"/>
      <c r="E16" s="3805"/>
      <c r="F16" s="1782" t="s">
        <v>1941</v>
      </c>
      <c r="G16" s="1783"/>
      <c r="H16" s="1783"/>
      <c r="I16" s="1783"/>
      <c r="J16" s="1783"/>
      <c r="K16" s="1783"/>
      <c r="L16" s="1783"/>
      <c r="M16" s="1783"/>
      <c r="N16" s="1783"/>
      <c r="O16" s="1783"/>
      <c r="P16" s="1783"/>
      <c r="Q16" s="1783"/>
      <c r="R16" s="1783"/>
    </row>
    <row r="17" spans="2:18">
      <c r="B17" s="3805" t="s">
        <v>2023</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2061</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2062</v>
      </c>
      <c r="G21" s="1783"/>
      <c r="H21" s="1783"/>
      <c r="I21" s="1783"/>
      <c r="J21" s="1783"/>
      <c r="K21" s="1783"/>
      <c r="L21" s="1783"/>
      <c r="M21" s="1783"/>
      <c r="N21" s="1783"/>
      <c r="O21" s="1783"/>
      <c r="P21" s="1783"/>
      <c r="Q21" s="1783"/>
      <c r="R21" s="1783"/>
    </row>
    <row r="22" spans="2:18">
      <c r="D22" s="3809" t="s">
        <v>2063</v>
      </c>
      <c r="E22" s="3809"/>
      <c r="F22" s="1778" t="s">
        <v>1474</v>
      </c>
      <c r="G22" s="1783"/>
      <c r="H22" s="1783"/>
      <c r="I22" s="1783"/>
      <c r="J22" s="1783"/>
      <c r="K22" s="1783"/>
      <c r="L22" s="1783"/>
      <c r="M22" s="1783"/>
      <c r="N22" s="1783"/>
      <c r="O22" s="1783"/>
      <c r="P22" s="1783"/>
      <c r="Q22" s="1783"/>
      <c r="R22" s="1783"/>
    </row>
    <row r="23" spans="2:18">
      <c r="E23" s="1781" t="s">
        <v>2064</v>
      </c>
      <c r="F23" s="1782" t="s">
        <v>517</v>
      </c>
      <c r="G23" s="1783"/>
      <c r="H23" s="1783"/>
      <c r="I23" s="1783"/>
      <c r="J23" s="1783"/>
      <c r="K23" s="1783"/>
      <c r="L23" s="1783"/>
      <c r="M23" s="1783"/>
      <c r="N23" s="1783"/>
      <c r="O23" s="1783"/>
      <c r="P23" s="1783"/>
      <c r="Q23" s="1783"/>
      <c r="R23" s="1783"/>
    </row>
    <row r="24" spans="2:18">
      <c r="E24" s="1781" t="s">
        <v>2065</v>
      </c>
      <c r="F24" s="1782" t="s">
        <v>550</v>
      </c>
      <c r="G24" s="1783"/>
      <c r="H24" s="1783"/>
      <c r="I24" s="1783"/>
      <c r="J24" s="1783"/>
      <c r="K24" s="1783"/>
      <c r="L24" s="1783"/>
      <c r="M24" s="1783"/>
      <c r="N24" s="1783"/>
      <c r="O24" s="1783"/>
      <c r="P24" s="1783"/>
      <c r="Q24" s="1783"/>
      <c r="R24" s="1783"/>
    </row>
    <row r="25" spans="2:18">
      <c r="E25" s="1781" t="s">
        <v>2066</v>
      </c>
      <c r="F25" s="1782" t="s">
        <v>518</v>
      </c>
      <c r="G25" s="1783"/>
      <c r="H25" s="1783"/>
      <c r="I25" s="1783"/>
      <c r="J25" s="1783"/>
      <c r="K25" s="1783"/>
      <c r="L25" s="1783"/>
      <c r="M25" s="1783"/>
      <c r="N25" s="1783"/>
      <c r="O25" s="1783"/>
      <c r="P25" s="1783"/>
      <c r="Q25" s="1783"/>
      <c r="R25" s="1783"/>
    </row>
    <row r="26" spans="2:18">
      <c r="E26" s="1781" t="s">
        <v>2067</v>
      </c>
      <c r="F26" s="1782" t="s">
        <v>1495</v>
      </c>
      <c r="G26" s="1783"/>
      <c r="H26" s="1783"/>
      <c r="I26" s="1783"/>
      <c r="J26" s="1783"/>
      <c r="K26" s="1783"/>
      <c r="L26" s="1783"/>
      <c r="M26" s="1783"/>
      <c r="N26" s="1783"/>
      <c r="O26" s="1783"/>
      <c r="P26" s="1783"/>
      <c r="Q26" s="1783"/>
      <c r="R26" s="1783"/>
    </row>
    <row r="27" spans="2:18">
      <c r="D27" s="3809" t="s">
        <v>2068</v>
      </c>
      <c r="E27" s="3809"/>
      <c r="F27" s="1778" t="s">
        <v>1497</v>
      </c>
      <c r="G27" s="1783"/>
      <c r="H27" s="1783"/>
      <c r="I27" s="1783"/>
      <c r="J27" s="1783"/>
      <c r="K27" s="1783"/>
      <c r="L27" s="1783"/>
      <c r="M27" s="1783"/>
      <c r="N27" s="1783"/>
      <c r="O27" s="1783"/>
      <c r="P27" s="1783"/>
      <c r="Q27" s="1783"/>
      <c r="R27" s="1783"/>
    </row>
    <row r="28" spans="2:18">
      <c r="D28" s="3805" t="s">
        <v>2069</v>
      </c>
      <c r="E28" s="3805"/>
      <c r="F28" s="1782" t="s">
        <v>516</v>
      </c>
      <c r="G28" s="1783"/>
      <c r="H28" s="1783"/>
      <c r="I28" s="1783"/>
      <c r="J28" s="1783"/>
      <c r="K28" s="1783"/>
      <c r="L28" s="1783"/>
      <c r="M28" s="1783"/>
      <c r="N28" s="1783"/>
      <c r="O28" s="1783"/>
      <c r="P28" s="1783"/>
      <c r="Q28" s="1783"/>
      <c r="R28" s="1783"/>
    </row>
    <row r="29" spans="2:18">
      <c r="D29" s="3805" t="s">
        <v>2029</v>
      </c>
      <c r="E29" s="3805"/>
      <c r="F29" s="1782" t="s">
        <v>1889</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2070</v>
      </c>
      <c r="D31" s="3805"/>
      <c r="E31" s="3805"/>
      <c r="F31" s="1782" t="s">
        <v>1950</v>
      </c>
      <c r="G31" s="1783"/>
      <c r="H31" s="1783"/>
      <c r="I31" s="1783"/>
      <c r="J31" s="1783"/>
      <c r="K31" s="1783"/>
      <c r="L31" s="1783"/>
      <c r="M31" s="1783"/>
      <c r="N31" s="1783"/>
      <c r="O31" s="1783"/>
      <c r="P31" s="1783"/>
      <c r="Q31" s="1783"/>
      <c r="R31" s="1783"/>
    </row>
    <row r="32" spans="2:18">
      <c r="C32" s="3805" t="s">
        <v>1961</v>
      </c>
      <c r="D32" s="3805"/>
      <c r="E32" s="3805"/>
      <c r="F32" s="1782" t="s">
        <v>1952</v>
      </c>
      <c r="G32" s="1783"/>
      <c r="H32" s="1783"/>
      <c r="I32" s="1783"/>
      <c r="J32" s="1783"/>
      <c r="K32" s="1783"/>
      <c r="L32" s="1783"/>
      <c r="M32" s="1783"/>
      <c r="N32" s="1783"/>
      <c r="O32" s="1783"/>
      <c r="P32" s="1783"/>
      <c r="Q32" s="1783"/>
      <c r="R32" s="1783"/>
    </row>
    <row r="33" spans="2:18">
      <c r="B33" s="3809" t="s">
        <v>1962</v>
      </c>
      <c r="C33" s="3809"/>
      <c r="D33" s="3809"/>
      <c r="E33" s="3809"/>
      <c r="F33" s="1778" t="s">
        <v>521</v>
      </c>
      <c r="G33" s="1783"/>
      <c r="H33" s="1783"/>
      <c r="I33" s="1783"/>
      <c r="J33" s="1783"/>
      <c r="K33" s="1783"/>
      <c r="L33" s="1783"/>
      <c r="M33" s="1783"/>
      <c r="N33" s="1783"/>
      <c r="O33" s="1783"/>
      <c r="P33" s="1783"/>
      <c r="Q33" s="1783"/>
      <c r="R33" s="1783"/>
    </row>
    <row r="34" spans="2:18">
      <c r="B34" s="3807" t="s">
        <v>1963</v>
      </c>
      <c r="C34" s="3807"/>
      <c r="D34" s="3807"/>
      <c r="E34" s="3807"/>
      <c r="G34" s="1774"/>
      <c r="H34" s="1774"/>
      <c r="I34" s="1774"/>
      <c r="J34" s="1774"/>
      <c r="K34" s="1774"/>
      <c r="L34" s="1774"/>
      <c r="M34" s="1774"/>
      <c r="N34" s="1774"/>
      <c r="O34" s="1774"/>
      <c r="P34" s="1774"/>
      <c r="Q34" s="1774"/>
      <c r="R34" s="1774"/>
    </row>
    <row r="35" spans="2:18">
      <c r="C35" s="3809" t="s">
        <v>2033</v>
      </c>
      <c r="D35" s="3809"/>
      <c r="E35" s="3809"/>
      <c r="F35" s="1778" t="s">
        <v>544</v>
      </c>
      <c r="G35" s="1779"/>
      <c r="H35" s="1779"/>
      <c r="I35" s="1779"/>
      <c r="J35" s="1779"/>
      <c r="K35" s="1779"/>
      <c r="L35" s="1779"/>
      <c r="M35" s="1779"/>
      <c r="N35" s="1779"/>
      <c r="O35" s="1779"/>
      <c r="P35" s="1779"/>
      <c r="Q35" s="1779"/>
      <c r="R35" s="1779"/>
    </row>
    <row r="36" spans="2:18">
      <c r="C36" s="3805" t="s">
        <v>2034</v>
      </c>
      <c r="D36" s="3805"/>
      <c r="E36" s="3805"/>
      <c r="F36" s="1782" t="s">
        <v>556</v>
      </c>
      <c r="G36" s="1783"/>
      <c r="H36" s="1783"/>
      <c r="I36" s="1783"/>
      <c r="J36" s="1783"/>
      <c r="K36" s="1783"/>
      <c r="L36" s="1783"/>
      <c r="M36" s="1783"/>
      <c r="N36" s="1783"/>
      <c r="O36" s="1783"/>
      <c r="P36" s="1783"/>
      <c r="Q36" s="1783"/>
      <c r="R36" s="1783"/>
    </row>
    <row r="37" spans="2:18">
      <c r="C37" s="3805" t="s">
        <v>2035</v>
      </c>
      <c r="D37" s="3805"/>
      <c r="E37" s="3805"/>
      <c r="F37" s="1782" t="s">
        <v>1906</v>
      </c>
      <c r="G37" s="1783"/>
      <c r="H37" s="1783"/>
      <c r="I37" s="1783"/>
      <c r="J37" s="1783"/>
      <c r="K37" s="1783"/>
      <c r="L37" s="1783"/>
      <c r="M37" s="1783"/>
      <c r="N37" s="1783"/>
      <c r="O37" s="1783"/>
      <c r="P37" s="1783"/>
      <c r="Q37" s="1783"/>
      <c r="R37" s="1783"/>
    </row>
    <row r="38" spans="2:18">
      <c r="B38" s="3809" t="s">
        <v>1967</v>
      </c>
      <c r="C38" s="3809"/>
      <c r="D38" s="3809"/>
      <c r="E38" s="3809"/>
      <c r="F38" s="1778" t="s">
        <v>523</v>
      </c>
      <c r="G38" s="1783"/>
      <c r="H38" s="1783"/>
      <c r="I38" s="1783"/>
      <c r="J38" s="1783"/>
      <c r="K38" s="1783"/>
      <c r="L38" s="1783"/>
      <c r="M38" s="1783"/>
      <c r="N38" s="1783"/>
      <c r="O38" s="1783"/>
      <c r="P38" s="1783"/>
      <c r="Q38" s="1783"/>
      <c r="R38" s="1783"/>
    </row>
    <row r="39" spans="2:18">
      <c r="B39" s="3805" t="s">
        <v>2036</v>
      </c>
      <c r="C39" s="3805"/>
      <c r="D39" s="3805"/>
      <c r="E39" s="3805"/>
      <c r="F39" s="1782" t="s">
        <v>1909</v>
      </c>
      <c r="G39" s="1783"/>
      <c r="H39" s="1783"/>
      <c r="I39" s="1783"/>
      <c r="J39" s="1783"/>
      <c r="K39" s="1783"/>
      <c r="L39" s="1783"/>
      <c r="M39" s="1783"/>
      <c r="N39" s="1783"/>
      <c r="O39" s="1783"/>
      <c r="P39" s="1783"/>
      <c r="Q39" s="1783"/>
      <c r="R39" s="1783"/>
    </row>
    <row r="40" spans="2:18">
      <c r="B40" s="3805" t="s">
        <v>2071</v>
      </c>
      <c r="C40" s="3805"/>
      <c r="D40" s="3805"/>
      <c r="E40" s="3805"/>
      <c r="F40" s="1782" t="s">
        <v>2072</v>
      </c>
      <c r="G40" s="1783"/>
      <c r="H40" s="1783"/>
      <c r="I40" s="1783"/>
      <c r="J40" s="1783"/>
      <c r="K40" s="1783"/>
      <c r="L40" s="1783"/>
      <c r="M40" s="1783"/>
      <c r="N40" s="1783"/>
      <c r="O40" s="1783"/>
      <c r="P40" s="1783"/>
      <c r="Q40" s="1783"/>
      <c r="R40" s="1783"/>
    </row>
    <row r="41" spans="2:18">
      <c r="B41" s="3807" t="s">
        <v>1972</v>
      </c>
      <c r="C41" s="3807"/>
      <c r="D41" s="3807"/>
      <c r="E41" s="3807"/>
      <c r="G41" s="1774"/>
      <c r="H41" s="1774"/>
      <c r="I41" s="1774"/>
      <c r="J41" s="1774"/>
      <c r="K41" s="1774"/>
      <c r="L41" s="1774"/>
      <c r="M41" s="1774"/>
      <c r="N41" s="1774"/>
      <c r="O41" s="1774"/>
      <c r="P41" s="1774"/>
      <c r="Q41" s="1774"/>
      <c r="R41" s="1774"/>
    </row>
    <row r="42" spans="2:18">
      <c r="B42" s="3809" t="s">
        <v>2073</v>
      </c>
      <c r="C42" s="3809"/>
      <c r="D42" s="3809"/>
      <c r="E42" s="3809"/>
      <c r="F42" s="1778" t="s">
        <v>2074</v>
      </c>
      <c r="G42" s="1779"/>
      <c r="H42" s="1779"/>
      <c r="I42" s="1779"/>
      <c r="J42" s="1779"/>
      <c r="K42" s="1779"/>
      <c r="L42" s="1779"/>
      <c r="M42" s="1779"/>
      <c r="N42" s="1779"/>
      <c r="O42" s="1779"/>
      <c r="P42" s="1779"/>
      <c r="Q42" s="1779"/>
      <c r="R42" s="1779"/>
    </row>
    <row r="43" spans="2:18">
      <c r="B43" s="3805" t="s">
        <v>2075</v>
      </c>
      <c r="C43" s="3805"/>
      <c r="D43" s="3805"/>
      <c r="E43" s="3805"/>
      <c r="F43" s="1782" t="s">
        <v>2076</v>
      </c>
      <c r="G43" s="1783"/>
      <c r="H43" s="1783"/>
      <c r="I43" s="1783"/>
      <c r="J43" s="1783"/>
      <c r="K43" s="1783"/>
      <c r="L43" s="1783"/>
      <c r="M43" s="1783"/>
      <c r="N43" s="1783"/>
      <c r="O43" s="1783"/>
      <c r="P43" s="1783"/>
      <c r="Q43" s="1783"/>
      <c r="R43" s="1783"/>
    </row>
    <row r="44" spans="2:18">
      <c r="B44" s="3805" t="s">
        <v>2071</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2621</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2078</v>
      </c>
      <c r="E14" s="5"/>
      <c r="F14" s="5"/>
      <c r="G14" s="5"/>
      <c r="H14" s="5"/>
      <c r="I14" s="5"/>
      <c r="J14" s="5"/>
      <c r="K14" s="5"/>
      <c r="L14" s="5"/>
      <c r="M14" s="5"/>
      <c r="N14" s="5"/>
      <c r="O14" s="5"/>
      <c r="P14" s="5"/>
      <c r="Q14" s="1706" t="s">
        <v>1938</v>
      </c>
      <c r="R14" s="359"/>
      <c r="S14" s="358"/>
    </row>
    <row r="15" spans="2:25" ht="12" customHeight="1">
      <c r="B15" s="328"/>
      <c r="C15" s="357"/>
      <c r="D15" s="3772" t="s">
        <v>2079</v>
      </c>
      <c r="E15" s="3772"/>
      <c r="F15" s="3772"/>
      <c r="G15" s="3772"/>
      <c r="H15" s="3772"/>
      <c r="I15" s="3772"/>
      <c r="J15" s="3772"/>
      <c r="K15" s="3772"/>
      <c r="L15" s="3772"/>
      <c r="M15" s="3772"/>
      <c r="N15" s="3772"/>
      <c r="O15" s="3772"/>
      <c r="P15" s="3772"/>
      <c r="Q15" s="1706" t="s">
        <v>1941</v>
      </c>
      <c r="R15" s="358"/>
      <c r="S15" s="358"/>
    </row>
    <row r="16" spans="2:25" ht="12" customHeight="1">
      <c r="B16" s="328"/>
      <c r="D16" s="33" t="s">
        <v>2080</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2083</v>
      </c>
      <c r="E21" s="33"/>
      <c r="F21" s="33"/>
      <c r="G21" s="33"/>
      <c r="H21" s="33"/>
      <c r="I21" s="33"/>
      <c r="J21" s="33"/>
      <c r="K21" s="33"/>
      <c r="L21" s="33"/>
      <c r="M21" s="33"/>
      <c r="N21" s="33"/>
      <c r="O21" s="33"/>
      <c r="P21" s="33"/>
      <c r="Q21" s="1706" t="s">
        <v>2000</v>
      </c>
      <c r="R21" s="358"/>
      <c r="S21" s="358"/>
    </row>
    <row r="22" spans="2:19" ht="12" customHeight="1">
      <c r="B22" s="1816"/>
      <c r="C22" s="357"/>
      <c r="D22" s="33" t="s">
        <v>2085</v>
      </c>
      <c r="E22" s="33"/>
      <c r="F22" s="33"/>
      <c r="G22" s="33"/>
      <c r="H22" s="33"/>
      <c r="I22" s="33"/>
      <c r="J22" s="33"/>
      <c r="K22" s="33"/>
      <c r="L22" s="33"/>
      <c r="M22" s="33"/>
      <c r="N22" s="33"/>
      <c r="O22" s="33"/>
      <c r="P22" s="33"/>
      <c r="Q22" s="1705" t="s">
        <v>1952</v>
      </c>
      <c r="R22" s="358"/>
      <c r="S22" s="358"/>
    </row>
    <row r="23" spans="2:19" ht="12" customHeight="1">
      <c r="B23" s="1816"/>
      <c r="C23" s="357"/>
      <c r="D23" s="33" t="s">
        <v>2086</v>
      </c>
      <c r="E23" s="33"/>
      <c r="F23" s="33"/>
      <c r="G23" s="33"/>
      <c r="H23" s="33"/>
      <c r="I23" s="33"/>
      <c r="J23" s="33"/>
      <c r="K23" s="33"/>
      <c r="L23" s="33"/>
      <c r="M23" s="33"/>
      <c r="N23" s="33"/>
      <c r="O23" s="33"/>
      <c r="P23" s="33"/>
      <c r="Q23" s="1705" t="s">
        <v>1954</v>
      </c>
      <c r="R23" s="359"/>
      <c r="S23" s="358"/>
    </row>
    <row r="24" spans="2:19" ht="12" customHeight="1">
      <c r="B24" s="1816"/>
      <c r="C24" s="354"/>
      <c r="D24" s="37" t="s">
        <v>2088</v>
      </c>
      <c r="E24" s="37"/>
      <c r="F24" s="37"/>
      <c r="G24" s="37"/>
      <c r="H24" s="37"/>
      <c r="I24" s="37"/>
      <c r="J24" s="37"/>
      <c r="K24" s="37"/>
      <c r="L24" s="37"/>
      <c r="M24" s="37"/>
      <c r="N24" s="37"/>
      <c r="O24" s="37"/>
      <c r="P24" s="37"/>
      <c r="Q24" s="1705" t="s">
        <v>2089</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2090</v>
      </c>
      <c r="E27" s="26"/>
      <c r="F27" s="26"/>
      <c r="G27" s="26"/>
      <c r="H27" s="26"/>
      <c r="I27" s="26"/>
      <c r="J27" s="26"/>
      <c r="K27" s="26"/>
      <c r="L27" s="26"/>
      <c r="M27" s="26"/>
      <c r="N27" s="26"/>
      <c r="O27" s="26"/>
      <c r="P27" s="26"/>
      <c r="Q27" s="1705" t="s">
        <v>2091</v>
      </c>
      <c r="R27" s="356"/>
      <c r="S27" s="356"/>
    </row>
    <row r="28" spans="2:19" ht="12" customHeight="1">
      <c r="B28" s="328"/>
      <c r="C28" s="357"/>
      <c r="D28" s="37" t="s">
        <v>2092</v>
      </c>
      <c r="E28" s="37"/>
      <c r="F28" s="37"/>
      <c r="G28" s="37"/>
      <c r="H28" s="37"/>
      <c r="I28" s="37"/>
      <c r="J28" s="37"/>
      <c r="K28" s="37"/>
      <c r="L28" s="37"/>
      <c r="M28" s="37"/>
      <c r="N28" s="37"/>
      <c r="O28" s="37"/>
      <c r="P28" s="37"/>
      <c r="Q28" s="1705" t="s">
        <v>556</v>
      </c>
      <c r="R28" s="358"/>
      <c r="S28" s="358"/>
    </row>
    <row r="29" spans="2:19" ht="12" customHeight="1">
      <c r="B29" s="328"/>
      <c r="C29" s="357"/>
      <c r="D29" s="37" t="s">
        <v>2093</v>
      </c>
      <c r="E29" s="37"/>
      <c r="F29" s="37"/>
      <c r="G29" s="37"/>
      <c r="H29" s="37"/>
      <c r="I29" s="37"/>
      <c r="J29" s="37"/>
      <c r="K29" s="37"/>
      <c r="L29" s="37"/>
      <c r="M29" s="37"/>
      <c r="N29" s="37"/>
      <c r="O29" s="37"/>
      <c r="P29" s="37"/>
      <c r="Q29" s="1705" t="s">
        <v>1906</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2095</v>
      </c>
      <c r="E32" s="37"/>
      <c r="F32" s="37"/>
      <c r="G32" s="37"/>
      <c r="H32" s="37"/>
      <c r="I32" s="37"/>
      <c r="J32" s="37"/>
      <c r="K32" s="37"/>
      <c r="L32" s="37"/>
      <c r="M32" s="37"/>
      <c r="N32" s="37"/>
      <c r="O32" s="37"/>
      <c r="P32" s="37"/>
      <c r="Q32" s="1706" t="s">
        <v>1909</v>
      </c>
      <c r="R32" s="358"/>
      <c r="S32" s="358"/>
    </row>
    <row r="33" spans="2:19" ht="12" customHeight="1">
      <c r="B33" s="1816"/>
      <c r="C33" s="357"/>
      <c r="D33" s="37" t="s">
        <v>2096</v>
      </c>
      <c r="E33" s="37"/>
      <c r="F33" s="37"/>
      <c r="G33" s="37"/>
      <c r="H33" s="37"/>
      <c r="I33" s="37"/>
      <c r="J33" s="37"/>
      <c r="K33" s="37"/>
      <c r="L33" s="37"/>
      <c r="M33" s="37"/>
      <c r="N33" s="37"/>
      <c r="O33" s="37"/>
      <c r="P33" s="37"/>
      <c r="Q33" s="1706" t="s">
        <v>2097</v>
      </c>
      <c r="R33" s="358"/>
      <c r="S33" s="358"/>
    </row>
    <row r="34" spans="2:19" ht="12" customHeight="1">
      <c r="B34" s="1816"/>
      <c r="C34" s="357"/>
      <c r="D34" s="37" t="s">
        <v>2099</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2100</v>
      </c>
      <c r="E39" s="37"/>
      <c r="F39" s="37"/>
      <c r="G39" s="37"/>
      <c r="H39" s="37"/>
      <c r="I39" s="37"/>
      <c r="J39" s="37"/>
      <c r="K39" s="37"/>
      <c r="L39" s="37"/>
      <c r="M39" s="37"/>
      <c r="N39" s="37"/>
      <c r="O39" s="37"/>
      <c r="P39" s="37"/>
      <c r="Q39" s="1818" t="s">
        <v>1914</v>
      </c>
      <c r="R39" s="358"/>
      <c r="S39" s="358"/>
    </row>
    <row r="40" spans="2:19" ht="12" customHeight="1">
      <c r="B40" s="304"/>
      <c r="C40" s="357"/>
      <c r="D40" s="37" t="s">
        <v>2101</v>
      </c>
      <c r="E40" s="37"/>
      <c r="F40" s="37"/>
      <c r="G40" s="37"/>
      <c r="H40" s="37"/>
      <c r="I40" s="37"/>
      <c r="J40" s="37"/>
      <c r="K40" s="37"/>
      <c r="L40" s="37"/>
      <c r="M40" s="37"/>
      <c r="N40" s="37"/>
      <c r="O40" s="37"/>
      <c r="P40" s="37"/>
      <c r="Q40" s="1820" t="s">
        <v>2102</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2103</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2104</v>
      </c>
      <c r="E50" s="26"/>
      <c r="F50" s="26"/>
      <c r="G50" s="26"/>
      <c r="H50" s="26"/>
      <c r="I50" s="26"/>
      <c r="J50" s="26"/>
      <c r="K50" s="26"/>
      <c r="L50" s="26"/>
      <c r="M50" s="26"/>
      <c r="N50" s="26"/>
      <c r="O50" s="26"/>
      <c r="P50" s="26"/>
      <c r="Q50" s="1706" t="s">
        <v>1969</v>
      </c>
      <c r="R50" s="359"/>
      <c r="S50" s="359"/>
    </row>
    <row r="51" spans="2:19" ht="12" customHeight="1">
      <c r="B51" s="304"/>
      <c r="C51" s="357"/>
      <c r="D51" s="37" t="s">
        <v>2105</v>
      </c>
      <c r="E51" s="37"/>
      <c r="F51" s="37"/>
      <c r="G51" s="37"/>
      <c r="H51" s="37"/>
      <c r="I51" s="37"/>
      <c r="J51" s="37"/>
      <c r="K51" s="37"/>
      <c r="L51" s="37"/>
      <c r="M51" s="37"/>
      <c r="N51" s="37"/>
      <c r="O51" s="37"/>
      <c r="P51" s="37"/>
      <c r="Q51" s="1705" t="s">
        <v>533</v>
      </c>
      <c r="R51" s="358"/>
      <c r="S51" s="358"/>
    </row>
    <row r="52" spans="2:19" ht="12" customHeight="1">
      <c r="B52" s="304"/>
      <c r="C52" s="357"/>
      <c r="D52" s="37" t="s">
        <v>2106</v>
      </c>
      <c r="E52" s="37"/>
      <c r="F52" s="37"/>
      <c r="G52" s="37"/>
      <c r="H52" s="37"/>
      <c r="I52" s="37"/>
      <c r="J52" s="37"/>
      <c r="K52" s="37"/>
      <c r="L52" s="37"/>
      <c r="M52" s="37"/>
      <c r="N52" s="37"/>
      <c r="O52" s="37"/>
      <c r="P52" s="37"/>
      <c r="Q52" s="1705" t="s">
        <v>2107</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2109</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2622</v>
      </c>
      <c r="C4" s="51"/>
      <c r="D4" s="51"/>
      <c r="E4" s="51"/>
      <c r="F4" s="51"/>
      <c r="G4" s="51"/>
      <c r="H4" s="290"/>
      <c r="I4" s="290"/>
      <c r="J4" s="15" t="s">
        <v>1829</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2623</v>
      </c>
      <c r="C4" s="4145"/>
      <c r="D4" s="4145"/>
      <c r="E4" s="4145"/>
      <c r="J4" s="4180" t="s">
        <v>1829</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2127</v>
      </c>
      <c r="D12" s="3879"/>
      <c r="E12" s="3879"/>
      <c r="F12" s="3879"/>
      <c r="Q12" s="2600"/>
      <c r="R12" s="2600"/>
    </row>
    <row r="13" spans="2:23" ht="15" customHeight="1">
      <c r="B13" s="2592">
        <v>20.3</v>
      </c>
      <c r="C13" s="2601"/>
      <c r="D13" s="4156" t="s">
        <v>2624</v>
      </c>
      <c r="E13" s="4156"/>
      <c r="F13" s="4156"/>
      <c r="G13" s="4156"/>
      <c r="H13" s="4156"/>
      <c r="I13" s="4156"/>
      <c r="J13" s="4156"/>
      <c r="K13" s="4156"/>
      <c r="L13" s="4156"/>
      <c r="M13" s="4156"/>
      <c r="N13" s="4156"/>
      <c r="O13" s="4156"/>
      <c r="P13" s="2602" t="s">
        <v>234</v>
      </c>
      <c r="Q13" s="2603">
        <v>1585</v>
      </c>
      <c r="R13" s="2603">
        <v>40210</v>
      </c>
    </row>
    <row r="14" spans="2:23" ht="15" customHeight="1">
      <c r="B14" s="2592"/>
      <c r="D14" s="4157" t="s">
        <v>2130</v>
      </c>
      <c r="E14" s="4157"/>
      <c r="F14" s="4157"/>
      <c r="G14" s="4157"/>
      <c r="H14" s="4157"/>
      <c r="I14" s="4157"/>
      <c r="J14" s="4157"/>
      <c r="K14" s="4157"/>
      <c r="L14" s="4157"/>
      <c r="M14" s="4157"/>
      <c r="N14" s="4157"/>
      <c r="O14" s="4157"/>
      <c r="Q14" s="2604"/>
      <c r="R14" s="2604"/>
    </row>
    <row r="15" spans="2:23" ht="15" customHeight="1">
      <c r="B15" s="2592"/>
      <c r="D15" s="3879" t="s">
        <v>2625</v>
      </c>
      <c r="E15" s="3879"/>
      <c r="F15" s="3879"/>
      <c r="G15" s="3879"/>
      <c r="H15" s="3879"/>
      <c r="I15" s="3879"/>
      <c r="J15" s="3879"/>
      <c r="K15" s="3879"/>
      <c r="L15" s="3879"/>
      <c r="M15" s="3879"/>
      <c r="N15" s="3879"/>
      <c r="O15" s="3879"/>
      <c r="Q15" s="2604"/>
      <c r="R15" s="2604"/>
    </row>
    <row r="16" spans="2:23" ht="15" customHeight="1">
      <c r="B16" s="2592"/>
      <c r="E16" s="4158" t="s">
        <v>2626</v>
      </c>
      <c r="F16" s="4158"/>
      <c r="G16" s="4158"/>
      <c r="H16" s="4158"/>
      <c r="I16" s="4158"/>
      <c r="J16" s="4158"/>
      <c r="K16" s="4158"/>
      <c r="L16" s="4158"/>
      <c r="M16" s="4158"/>
      <c r="N16" s="4158"/>
      <c r="O16" s="4158"/>
      <c r="P16" s="2605"/>
      <c r="Q16" s="2604"/>
      <c r="R16" s="2604"/>
    </row>
    <row r="17" spans="2:18" s="2606" customFormat="1" ht="15" customHeight="1">
      <c r="B17" s="2607"/>
      <c r="E17" s="2608"/>
      <c r="F17" s="4159" t="s">
        <v>2133</v>
      </c>
      <c r="G17" s="4159"/>
      <c r="H17" s="4159"/>
      <c r="I17" s="4159"/>
      <c r="J17" s="4159"/>
      <c r="K17" s="4159"/>
      <c r="L17" s="4159"/>
      <c r="M17" s="4159"/>
      <c r="N17" s="4159"/>
      <c r="O17" s="4159"/>
      <c r="P17" s="2609"/>
      <c r="Q17" s="2610"/>
      <c r="R17" s="2610"/>
    </row>
    <row r="18" spans="2:18" s="2606" customFormat="1" ht="15" customHeight="1">
      <c r="B18" s="2607"/>
      <c r="C18" s="2611"/>
      <c r="F18" s="4150" t="s">
        <v>2134</v>
      </c>
      <c r="G18" s="4150"/>
      <c r="H18" s="4150"/>
      <c r="I18" s="4150"/>
      <c r="J18" s="4150"/>
      <c r="K18" s="4150"/>
      <c r="L18" s="4150"/>
      <c r="M18" s="4150"/>
      <c r="N18" s="4150"/>
      <c r="O18" s="4150"/>
      <c r="P18" s="2612" t="s">
        <v>350</v>
      </c>
      <c r="Q18" s="2610">
        <v>0</v>
      </c>
      <c r="R18" s="2610">
        <v>0</v>
      </c>
    </row>
    <row r="19" spans="2:18" ht="15" customHeight="1">
      <c r="B19" s="2613"/>
      <c r="C19" s="2599"/>
      <c r="F19" s="4151" t="s">
        <v>2135</v>
      </c>
      <c r="G19" s="4151"/>
      <c r="H19" s="4151"/>
      <c r="I19" s="4151"/>
      <c r="J19" s="4151"/>
      <c r="K19" s="4151"/>
      <c r="L19" s="4151"/>
      <c r="M19" s="4151"/>
      <c r="N19" s="4151"/>
      <c r="O19" s="4151"/>
      <c r="P19" s="2614" t="s">
        <v>351</v>
      </c>
      <c r="Q19" s="2615">
        <v>437</v>
      </c>
      <c r="R19" s="2615">
        <v>-3028</v>
      </c>
    </row>
    <row r="20" spans="2:18" s="2606" customFormat="1" ht="15" customHeight="1">
      <c r="B20" s="2607"/>
      <c r="C20" s="2611"/>
      <c r="E20" s="2608"/>
      <c r="F20" s="4152" t="s">
        <v>2627</v>
      </c>
      <c r="G20" s="4152"/>
      <c r="H20" s="4152"/>
      <c r="I20" s="4152"/>
      <c r="J20" s="4152"/>
      <c r="K20" s="4152"/>
      <c r="L20" s="4152"/>
      <c r="M20" s="4152"/>
      <c r="N20" s="4152"/>
      <c r="O20" s="4152"/>
      <c r="P20" s="2616" t="s">
        <v>353</v>
      </c>
      <c r="Q20" s="2617">
        <v>0</v>
      </c>
      <c r="R20" s="2617">
        <v>54</v>
      </c>
    </row>
    <row r="21" spans="2:18" s="2606" customFormat="1" ht="15" customHeight="1">
      <c r="B21" s="2607"/>
      <c r="D21" s="2618"/>
      <c r="E21" s="4153" t="s">
        <v>2137</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2138</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2628</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2139</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2138</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2136</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2140</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2141</v>
      </c>
      <c r="F28" s="4163"/>
      <c r="G28" s="4163"/>
      <c r="H28" s="4163"/>
      <c r="I28" s="4163"/>
      <c r="J28" s="4163"/>
      <c r="K28" s="4163"/>
      <c r="L28" s="4163"/>
      <c r="M28" s="4163"/>
      <c r="N28" s="4163"/>
      <c r="O28" s="4163"/>
      <c r="P28" s="2626" t="s">
        <v>362</v>
      </c>
      <c r="Q28" s="2617">
        <v>0</v>
      </c>
      <c r="R28" s="2617">
        <v>0</v>
      </c>
    </row>
    <row r="29" spans="2:18" s="2606" customFormat="1" ht="15" customHeight="1">
      <c r="B29" s="2607"/>
      <c r="D29" s="2618"/>
      <c r="E29" s="4164" t="s">
        <v>2629</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2630</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2631</v>
      </c>
      <c r="E32" s="4167"/>
      <c r="F32" s="4167"/>
      <c r="G32" s="4167"/>
      <c r="H32" s="4167"/>
      <c r="I32" s="4167"/>
      <c r="J32" s="4167"/>
      <c r="K32" s="4167"/>
      <c r="L32" s="4167"/>
      <c r="M32" s="4167"/>
      <c r="N32" s="4167"/>
      <c r="O32" s="4167"/>
      <c r="P32" s="2630" t="s">
        <v>195</v>
      </c>
      <c r="Q32" s="2629">
        <v>437</v>
      </c>
      <c r="R32" s="2629">
        <v>-2974</v>
      </c>
    </row>
    <row r="33" spans="2:18" s="2606" customFormat="1" ht="15" customHeight="1">
      <c r="B33" s="2607"/>
      <c r="D33" s="4168" t="s">
        <v>2632</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2626</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2133</v>
      </c>
      <c r="G35" s="4168"/>
      <c r="H35" s="4168"/>
      <c r="I35" s="4168"/>
      <c r="J35" s="4168"/>
      <c r="K35" s="4168"/>
      <c r="L35" s="4168"/>
      <c r="M35" s="4168"/>
      <c r="N35" s="4168"/>
      <c r="O35" s="4168"/>
      <c r="P35" s="2631"/>
      <c r="Q35" s="2610"/>
      <c r="R35" s="2610"/>
    </row>
    <row r="36" spans="2:18" s="2606" customFormat="1" ht="15" customHeight="1">
      <c r="B36" s="2607"/>
      <c r="D36" s="2618"/>
      <c r="E36" s="2618"/>
      <c r="F36" s="4167" t="s">
        <v>2633</v>
      </c>
      <c r="G36" s="4167"/>
      <c r="H36" s="4167"/>
      <c r="I36" s="4167"/>
      <c r="J36" s="4167"/>
      <c r="K36" s="4167"/>
      <c r="L36" s="4167"/>
      <c r="M36" s="4167"/>
      <c r="N36" s="4167"/>
      <c r="O36" s="4167"/>
      <c r="P36" s="2627" t="s">
        <v>829</v>
      </c>
      <c r="Q36" s="2610">
        <v>-1229</v>
      </c>
      <c r="R36" s="2610">
        <v>-14705</v>
      </c>
    </row>
    <row r="37" spans="2:18" s="2606" customFormat="1" ht="15" customHeight="1">
      <c r="B37" s="2607"/>
      <c r="D37" s="2618"/>
      <c r="E37" s="4160" t="s">
        <v>2147</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2148</v>
      </c>
      <c r="F38" s="4161"/>
      <c r="G38" s="4161"/>
      <c r="H38" s="4161"/>
      <c r="I38" s="4161"/>
      <c r="J38" s="4161"/>
      <c r="K38" s="4161"/>
      <c r="L38" s="4161"/>
      <c r="M38" s="4161"/>
      <c r="N38" s="4161"/>
      <c r="O38" s="4161"/>
      <c r="P38" s="2625" t="s">
        <v>360</v>
      </c>
      <c r="Q38" s="2632">
        <v>0</v>
      </c>
      <c r="R38" s="2632">
        <v>0</v>
      </c>
    </row>
    <row r="39" spans="2:18" s="2606" customFormat="1" ht="15" customHeight="1">
      <c r="B39" s="2607"/>
      <c r="C39" s="2619"/>
      <c r="D39" s="2620"/>
      <c r="E39" s="4161" t="s">
        <v>2634</v>
      </c>
      <c r="F39" s="4161"/>
      <c r="G39" s="4161"/>
      <c r="H39" s="4161"/>
      <c r="I39" s="4161"/>
      <c r="J39" s="4161"/>
      <c r="K39" s="4161"/>
      <c r="L39" s="4161"/>
      <c r="M39" s="4161"/>
      <c r="N39" s="4161"/>
      <c r="O39" s="4161"/>
      <c r="P39" s="2625" t="s">
        <v>42</v>
      </c>
      <c r="Q39" s="2632">
        <v>0</v>
      </c>
      <c r="R39" s="2632">
        <v>0</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2635</v>
      </c>
      <c r="E41" s="4169"/>
      <c r="F41" s="4169"/>
      <c r="G41" s="4169"/>
      <c r="H41" s="4169"/>
      <c r="I41" s="4169"/>
      <c r="J41" s="4169"/>
      <c r="K41" s="4169"/>
      <c r="L41" s="4169"/>
      <c r="M41" s="4169"/>
      <c r="N41" s="4169"/>
      <c r="O41" s="4169"/>
      <c r="P41" s="2626" t="s">
        <v>363</v>
      </c>
      <c r="Q41" s="2632">
        <v>-1229</v>
      </c>
      <c r="R41" s="2632">
        <v>-14705</v>
      </c>
    </row>
    <row r="42" spans="2:18" s="2606" customFormat="1" ht="15" customHeight="1">
      <c r="B42" s="2633"/>
      <c r="C42" s="2622"/>
      <c r="D42" s="4170" t="s">
        <v>2151</v>
      </c>
      <c r="E42" s="4170"/>
      <c r="F42" s="4170"/>
      <c r="G42" s="4170"/>
      <c r="H42" s="4170"/>
      <c r="I42" s="4170"/>
      <c r="J42" s="4170"/>
      <c r="K42" s="4170"/>
      <c r="L42" s="4170"/>
      <c r="M42" s="4170"/>
      <c r="N42" s="4170"/>
      <c r="O42" s="4170"/>
      <c r="P42" s="2616" t="s">
        <v>197</v>
      </c>
      <c r="Q42" s="2632">
        <v>-792</v>
      </c>
      <c r="R42" s="2632">
        <v>-17679</v>
      </c>
    </row>
    <row r="43" spans="2:18" s="2606" customFormat="1" ht="15" customHeight="1">
      <c r="B43" s="2633"/>
      <c r="C43" s="4171" t="s">
        <v>2152</v>
      </c>
      <c r="D43" s="4172"/>
      <c r="E43" s="4172"/>
      <c r="F43" s="4172"/>
      <c r="G43" s="4172"/>
      <c r="H43" s="4172"/>
      <c r="I43" s="4172"/>
      <c r="J43" s="4172"/>
      <c r="K43" s="4172"/>
      <c r="L43" s="4172"/>
      <c r="M43" s="4172"/>
      <c r="N43" s="4172"/>
      <c r="O43" s="4172"/>
      <c r="P43" s="2616" t="s">
        <v>186</v>
      </c>
      <c r="Q43" s="2632">
        <v>793</v>
      </c>
      <c r="R43" s="2632">
        <v>22531</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2636</v>
      </c>
      <c r="E49" s="4179"/>
      <c r="F49" s="4179"/>
      <c r="G49" s="4179"/>
      <c r="H49" s="4179"/>
      <c r="I49" s="4179"/>
      <c r="J49" s="4179"/>
      <c r="K49" s="4179"/>
      <c r="L49" s="4179"/>
      <c r="M49" s="4179"/>
      <c r="N49" s="4179"/>
      <c r="O49" s="4179"/>
      <c r="P49" s="2637"/>
      <c r="Q49" s="2600"/>
      <c r="R49" s="2600"/>
    </row>
    <row r="50" spans="2:18" ht="15" customHeight="1">
      <c r="B50" s="2592"/>
      <c r="D50" s="4179" t="s">
        <v>2625</v>
      </c>
      <c r="E50" s="4179"/>
      <c r="F50" s="4179"/>
      <c r="G50" s="4179"/>
      <c r="H50" s="4179"/>
      <c r="I50" s="4179"/>
      <c r="J50" s="4179"/>
      <c r="K50" s="4179"/>
      <c r="L50" s="4179"/>
      <c r="M50" s="4179"/>
      <c r="N50" s="4179"/>
      <c r="O50" s="4179"/>
      <c r="P50" s="2637"/>
      <c r="Q50" s="2600"/>
      <c r="R50" s="2600"/>
    </row>
    <row r="51" spans="2:18" ht="15" customHeight="1">
      <c r="B51" s="2598"/>
      <c r="E51" s="4155" t="s">
        <v>2156</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2157</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2637</v>
      </c>
      <c r="F53" s="4166"/>
      <c r="G53" s="4166"/>
      <c r="H53" s="4166"/>
      <c r="I53" s="4166"/>
      <c r="J53" s="4166"/>
      <c r="K53" s="4166"/>
      <c r="L53" s="4166"/>
      <c r="M53" s="4166"/>
      <c r="N53" s="4166"/>
      <c r="O53" s="4166"/>
      <c r="P53" s="2642" t="s">
        <v>883</v>
      </c>
      <c r="Q53" s="2615">
        <v>0</v>
      </c>
      <c r="R53" s="2615">
        <v>0</v>
      </c>
    </row>
    <row r="54" spans="2:18" ht="15" customHeight="1">
      <c r="B54" s="2592"/>
      <c r="E54" s="4166" t="s">
        <v>2141</v>
      </c>
      <c r="F54" s="4166"/>
      <c r="G54" s="4166"/>
      <c r="H54" s="4166"/>
      <c r="I54" s="4166"/>
      <c r="J54" s="4166"/>
      <c r="K54" s="4166"/>
      <c r="L54" s="4166"/>
      <c r="M54" s="4166"/>
      <c r="N54" s="4166"/>
      <c r="O54" s="4166"/>
      <c r="P54" s="2642" t="s">
        <v>415</v>
      </c>
      <c r="Q54" s="2603">
        <v>0</v>
      </c>
      <c r="R54" s="2603">
        <v>0</v>
      </c>
    </row>
    <row r="55" spans="2:18" ht="15" customHeight="1">
      <c r="B55" s="2592"/>
      <c r="E55" s="4182" t="s">
        <v>2629</v>
      </c>
      <c r="F55" s="4182"/>
      <c r="G55" s="4182"/>
      <c r="H55" s="4182"/>
      <c r="I55" s="4182"/>
      <c r="J55" s="4182"/>
      <c r="K55" s="4182"/>
      <c r="L55" s="4182"/>
      <c r="M55" s="4182"/>
      <c r="N55" s="4182"/>
      <c r="O55" s="4182"/>
      <c r="P55" s="2643" t="s">
        <v>264</v>
      </c>
      <c r="Q55" s="2603"/>
      <c r="R55" s="2603"/>
    </row>
    <row r="56" spans="2:18" ht="15" customHeight="1">
      <c r="B56" s="2592"/>
      <c r="E56" s="4183" t="s">
        <v>2630</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2631</v>
      </c>
      <c r="E58" s="4175"/>
      <c r="F58" s="4175"/>
      <c r="G58" s="4175"/>
      <c r="H58" s="4175"/>
      <c r="I58" s="4175"/>
      <c r="J58" s="4175"/>
      <c r="K58" s="4175"/>
      <c r="L58" s="4175"/>
      <c r="M58" s="4175"/>
      <c r="N58" s="4175"/>
      <c r="O58" s="4175"/>
      <c r="P58" s="2643" t="s">
        <v>425</v>
      </c>
      <c r="Q58" s="2615">
        <v>-2928</v>
      </c>
      <c r="R58" s="2615">
        <v>-2603</v>
      </c>
    </row>
    <row r="59" spans="2:18" ht="15" customHeight="1">
      <c r="B59" s="2592"/>
      <c r="D59" s="4176" t="s">
        <v>2632</v>
      </c>
      <c r="E59" s="4176"/>
      <c r="F59" s="4176"/>
      <c r="G59" s="4176"/>
      <c r="H59" s="4176"/>
      <c r="I59" s="4176"/>
      <c r="J59" s="4176"/>
      <c r="K59" s="4176"/>
      <c r="L59" s="4176"/>
      <c r="M59" s="4176"/>
      <c r="N59" s="4176"/>
      <c r="O59" s="4176"/>
      <c r="P59" s="2639"/>
      <c r="Q59" s="2604"/>
      <c r="R59" s="2604"/>
    </row>
    <row r="60" spans="2:18" ht="15" customHeight="1">
      <c r="B60" s="2592"/>
      <c r="E60" s="4156" t="s">
        <v>2156</v>
      </c>
      <c r="F60" s="4156"/>
      <c r="G60" s="4156"/>
      <c r="H60" s="4156"/>
      <c r="I60" s="4156"/>
      <c r="J60" s="4156"/>
      <c r="K60" s="4156"/>
      <c r="L60" s="4156"/>
      <c r="M60" s="4156"/>
      <c r="N60" s="4156"/>
      <c r="O60" s="4156"/>
      <c r="P60" s="2639" t="s">
        <v>348</v>
      </c>
      <c r="Q60" s="2603"/>
      <c r="R60" s="2603"/>
    </row>
    <row r="61" spans="2:18" ht="15" customHeight="1">
      <c r="B61" s="2592"/>
      <c r="E61" s="4166" t="s">
        <v>2147</v>
      </c>
      <c r="F61" s="4166"/>
      <c r="G61" s="4166"/>
      <c r="H61" s="4166"/>
      <c r="I61" s="4166"/>
      <c r="J61" s="4166"/>
      <c r="K61" s="4166"/>
      <c r="L61" s="4166"/>
      <c r="M61" s="4166"/>
      <c r="N61" s="4166"/>
      <c r="O61" s="4166"/>
      <c r="P61" s="2642" t="s">
        <v>1021</v>
      </c>
      <c r="Q61" s="2615">
        <v>0</v>
      </c>
      <c r="R61" s="2615">
        <v>0</v>
      </c>
    </row>
    <row r="62" spans="2:18" ht="15" customHeight="1">
      <c r="B62" s="2592"/>
      <c r="E62" s="4166" t="s">
        <v>2148</v>
      </c>
      <c r="F62" s="4166"/>
      <c r="G62" s="4166"/>
      <c r="H62" s="4166"/>
      <c r="I62" s="4166"/>
      <c r="J62" s="4166"/>
      <c r="K62" s="4166"/>
      <c r="L62" s="4166"/>
      <c r="M62" s="4166"/>
      <c r="N62" s="4166"/>
      <c r="O62" s="4166"/>
      <c r="P62" s="2645" t="s">
        <v>24</v>
      </c>
      <c r="Q62" s="2603">
        <v>0</v>
      </c>
      <c r="R62" s="2603">
        <v>0</v>
      </c>
    </row>
    <row r="63" spans="2:18" ht="15" customHeight="1">
      <c r="B63" s="2592"/>
      <c r="C63" s="2601"/>
      <c r="D63" s="2646"/>
      <c r="E63" s="4161" t="s">
        <v>2634</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2635</v>
      </c>
      <c r="E65" s="4181"/>
      <c r="F65" s="4181"/>
      <c r="G65" s="4181"/>
      <c r="H65" s="4181"/>
      <c r="I65" s="4181"/>
      <c r="J65" s="4181"/>
      <c r="K65" s="4181"/>
      <c r="L65" s="4181"/>
      <c r="M65" s="4181"/>
      <c r="N65" s="4181"/>
      <c r="O65" s="4181"/>
      <c r="P65" s="2642" t="s">
        <v>137</v>
      </c>
      <c r="Q65" s="2603">
        <v>-12674</v>
      </c>
      <c r="R65" s="2603">
        <v>-5721</v>
      </c>
    </row>
    <row r="66" spans="2:21" ht="15" customHeight="1">
      <c r="B66" s="2597" t="s">
        <v>793</v>
      </c>
      <c r="C66" s="2647"/>
      <c r="D66" s="4173" t="s">
        <v>2638</v>
      </c>
      <c r="E66" s="4173"/>
      <c r="F66" s="4173"/>
      <c r="G66" s="4173"/>
      <c r="H66" s="4173"/>
      <c r="I66" s="4173"/>
      <c r="J66" s="4173"/>
      <c r="K66" s="4173"/>
      <c r="L66" s="4173"/>
      <c r="M66" s="4173"/>
      <c r="N66" s="4173"/>
      <c r="O66" s="4173"/>
      <c r="P66" s="2648" t="s">
        <v>257</v>
      </c>
      <c r="Q66" s="2603">
        <v>-15602</v>
      </c>
      <c r="R66" s="2603">
        <v>-8324</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2639</v>
      </c>
      <c r="C4" s="3895"/>
      <c r="D4" s="3895"/>
      <c r="E4" s="1955"/>
      <c r="F4" s="1955"/>
      <c r="G4" s="4188" t="s">
        <v>1829</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2640</v>
      </c>
      <c r="N8" s="4191"/>
      <c r="O8" s="4191"/>
      <c r="P8" s="4191"/>
      <c r="Q8" s="4191"/>
      <c r="R8" s="4191"/>
      <c r="S8" s="4191"/>
      <c r="T8" s="4191"/>
      <c r="U8" s="4191"/>
      <c r="V8" s="4192"/>
      <c r="W8" s="2656"/>
      <c r="X8" s="2655"/>
      <c r="Y8" s="2655"/>
      <c r="Z8" s="2655"/>
      <c r="AB8" s="1988"/>
    </row>
    <row r="9" spans="2:31" ht="12" customHeight="1">
      <c r="B9" s="2657"/>
      <c r="H9" s="2658" t="s">
        <v>2641</v>
      </c>
      <c r="I9" s="2658" t="s">
        <v>852</v>
      </c>
      <c r="J9" s="2658" t="s">
        <v>2642</v>
      </c>
      <c r="K9" s="2658" t="s">
        <v>2643</v>
      </c>
      <c r="L9" s="2658" t="s">
        <v>2644</v>
      </c>
      <c r="M9" s="2658" t="s">
        <v>2166</v>
      </c>
      <c r="N9" s="2658" t="s">
        <v>2645</v>
      </c>
      <c r="O9" s="2658" t="s">
        <v>2646</v>
      </c>
      <c r="P9" s="2658" t="s">
        <v>2647</v>
      </c>
      <c r="Q9" s="2658" t="s">
        <v>2648</v>
      </c>
      <c r="R9" s="2658" t="s">
        <v>2649</v>
      </c>
      <c r="S9" s="2658" t="s">
        <v>2171</v>
      </c>
      <c r="T9" s="2658" t="s">
        <v>2171</v>
      </c>
      <c r="U9" s="2658" t="s">
        <v>1294</v>
      </c>
      <c r="V9" s="2658" t="s">
        <v>241</v>
      </c>
      <c r="W9" s="2658" t="s">
        <v>241</v>
      </c>
      <c r="X9" s="2658" t="s">
        <v>241</v>
      </c>
      <c r="Y9" s="2658" t="s">
        <v>2172</v>
      </c>
      <c r="Z9" s="1957" t="s">
        <v>241</v>
      </c>
      <c r="AB9" s="1988"/>
    </row>
    <row r="10" spans="2:31" ht="12" customHeight="1">
      <c r="B10" s="2657"/>
      <c r="H10" s="2658" t="s">
        <v>1045</v>
      </c>
      <c r="I10" s="2658" t="s">
        <v>1045</v>
      </c>
      <c r="J10" s="2658" t="s">
        <v>2177</v>
      </c>
      <c r="K10" s="2658" t="s">
        <v>2173</v>
      </c>
      <c r="L10" s="2658" t="s">
        <v>852</v>
      </c>
      <c r="M10" s="2658" t="s">
        <v>2650</v>
      </c>
      <c r="N10" s="2658" t="s">
        <v>1574</v>
      </c>
      <c r="O10" s="2658" t="s">
        <v>2651</v>
      </c>
      <c r="P10" s="2658" t="s">
        <v>2177</v>
      </c>
      <c r="Q10" s="2658" t="s">
        <v>2652</v>
      </c>
      <c r="R10" s="2658" t="s">
        <v>2653</v>
      </c>
      <c r="S10" s="2658" t="s">
        <v>2180</v>
      </c>
      <c r="T10" s="2658" t="s">
        <v>2180</v>
      </c>
      <c r="U10" s="2658" t="s">
        <v>2181</v>
      </c>
      <c r="V10" s="2658" t="s">
        <v>2181</v>
      </c>
      <c r="W10" s="2658" t="s">
        <v>2654</v>
      </c>
      <c r="X10" s="2658" t="s">
        <v>806</v>
      </c>
      <c r="Y10" s="2658" t="s">
        <v>2655</v>
      </c>
      <c r="Z10" s="1957" t="s">
        <v>2190</v>
      </c>
      <c r="AB10" s="1988"/>
    </row>
    <row r="11" spans="2:31" ht="12" customHeight="1">
      <c r="B11" s="2657"/>
      <c r="H11" s="2658"/>
      <c r="I11" s="2658"/>
      <c r="J11" s="2658"/>
      <c r="K11" s="2658"/>
      <c r="L11" s="2658" t="s">
        <v>2656</v>
      </c>
      <c r="M11" s="2658" t="s">
        <v>17</v>
      </c>
      <c r="N11" s="2658"/>
      <c r="O11" s="2658" t="s">
        <v>2185</v>
      </c>
      <c r="P11" s="2658"/>
      <c r="Q11" s="2658" t="s">
        <v>2657</v>
      </c>
      <c r="R11" s="2658" t="s">
        <v>2658</v>
      </c>
      <c r="S11" s="2658" t="s">
        <v>2189</v>
      </c>
      <c r="T11" s="2658" t="s">
        <v>2189</v>
      </c>
      <c r="U11" s="2658"/>
      <c r="V11" s="2658"/>
      <c r="W11" s="2658" t="s">
        <v>2190</v>
      </c>
      <c r="X11" s="2658" t="s">
        <v>2190</v>
      </c>
      <c r="Y11" s="2658"/>
      <c r="Z11" s="1957"/>
      <c r="AB11" s="1988"/>
    </row>
    <row r="12" spans="2:31" ht="12" customHeight="1">
      <c r="B12" s="2657"/>
      <c r="H12" s="2658"/>
      <c r="I12" s="2658"/>
      <c r="J12" s="2658"/>
      <c r="K12" s="2658"/>
      <c r="L12" s="2658"/>
      <c r="M12" s="2658"/>
      <c r="N12" s="2658"/>
      <c r="O12" s="2658"/>
      <c r="P12" s="2658"/>
      <c r="Q12" s="2658" t="s">
        <v>2191</v>
      </c>
      <c r="R12" s="2658"/>
      <c r="S12" s="2658" t="s">
        <v>2659</v>
      </c>
      <c r="T12" s="2658" t="s">
        <v>2193</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2194</v>
      </c>
      <c r="S13" s="1960" t="s">
        <v>2195</v>
      </c>
      <c r="T13" s="1960" t="s">
        <v>1328</v>
      </c>
      <c r="U13" s="1960" t="s">
        <v>1329</v>
      </c>
      <c r="V13" s="1960" t="s">
        <v>1331</v>
      </c>
      <c r="W13" s="1960" t="s">
        <v>2196</v>
      </c>
      <c r="X13" s="1960" t="s">
        <v>1935</v>
      </c>
      <c r="Y13" s="1960" t="s">
        <v>2197</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2114</v>
      </c>
      <c r="C15" s="4198"/>
      <c r="D15" s="4198"/>
      <c r="E15" s="4198"/>
      <c r="F15" s="4198"/>
      <c r="G15" s="1962" t="s">
        <v>234</v>
      </c>
      <c r="H15" s="2663">
        <v>251251</v>
      </c>
      <c r="I15" s="2663">
        <v>0</v>
      </c>
      <c r="J15" s="2663">
        <v>10050</v>
      </c>
      <c r="K15" s="2663">
        <v>118599</v>
      </c>
      <c r="L15" s="2663">
        <v>0</v>
      </c>
      <c r="M15" s="2663">
        <v>9355</v>
      </c>
      <c r="N15" s="2663">
        <v>0</v>
      </c>
      <c r="O15" s="2663">
        <v>0</v>
      </c>
      <c r="P15" s="2663">
        <v>0</v>
      </c>
      <c r="Q15" s="2663">
        <v>0</v>
      </c>
      <c r="R15" s="2663">
        <v>0</v>
      </c>
      <c r="S15" s="2663"/>
      <c r="T15" s="2663"/>
      <c r="U15" s="2663">
        <v>0</v>
      </c>
      <c r="V15" s="2663"/>
      <c r="W15" s="2663"/>
      <c r="X15" s="2663"/>
      <c r="Y15" s="2663">
        <v>0</v>
      </c>
      <c r="Z15" s="2664">
        <v>389255</v>
      </c>
    </row>
    <row r="16" spans="2:31" ht="12" customHeight="1">
      <c r="B16" s="4199" t="s">
        <v>2115</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2198</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2660</v>
      </c>
      <c r="D18" s="4193"/>
      <c r="E18" s="4193"/>
      <c r="F18" s="4193"/>
      <c r="G18" s="1962" t="s">
        <v>187</v>
      </c>
      <c r="H18" s="2663">
        <v>0</v>
      </c>
      <c r="I18" s="2663">
        <v>0</v>
      </c>
      <c r="J18" s="2663">
        <v>0</v>
      </c>
      <c r="K18" s="2663">
        <v>44031</v>
      </c>
      <c r="L18" s="2663">
        <v>0</v>
      </c>
      <c r="M18" s="2663">
        <v>-24165</v>
      </c>
      <c r="N18" s="2663">
        <v>0</v>
      </c>
      <c r="O18" s="2663">
        <v>0</v>
      </c>
      <c r="P18" s="2663">
        <v>0</v>
      </c>
      <c r="Q18" s="2663">
        <v>0</v>
      </c>
      <c r="R18" s="2663">
        <v>0</v>
      </c>
      <c r="S18" s="2663"/>
      <c r="T18" s="2663"/>
      <c r="U18" s="2663">
        <v>0</v>
      </c>
      <c r="V18" s="2663"/>
      <c r="W18" s="2663"/>
      <c r="X18" s="2663"/>
      <c r="Y18" s="2663">
        <v>0</v>
      </c>
      <c r="Z18" s="2664">
        <v>19866</v>
      </c>
    </row>
    <row r="19" spans="2:26" ht="12" customHeight="1">
      <c r="B19" s="2669"/>
      <c r="C19" s="4185" t="s">
        <v>2200</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2661</v>
      </c>
      <c r="D20" s="4185"/>
      <c r="E20" s="4185"/>
      <c r="F20" s="4185"/>
      <c r="G20" s="1965" t="s">
        <v>503</v>
      </c>
      <c r="H20" s="2665">
        <v>0</v>
      </c>
      <c r="I20" s="2665">
        <v>0</v>
      </c>
      <c r="J20" s="2665">
        <v>0</v>
      </c>
      <c r="K20" s="2665">
        <v>-164</v>
      </c>
      <c r="L20" s="2665">
        <v>0</v>
      </c>
      <c r="M20" s="2665">
        <v>0</v>
      </c>
      <c r="N20" s="2665">
        <v>0</v>
      </c>
      <c r="O20" s="2665">
        <v>0</v>
      </c>
      <c r="P20" s="2665">
        <v>0</v>
      </c>
      <c r="Q20" s="2665">
        <v>0</v>
      </c>
      <c r="R20" s="2665">
        <v>0</v>
      </c>
      <c r="S20" s="2665"/>
      <c r="T20" s="2665"/>
      <c r="U20" s="2665">
        <v>0</v>
      </c>
      <c r="V20" s="2665"/>
      <c r="W20" s="2665"/>
      <c r="X20" s="2665"/>
      <c r="Y20" s="2665">
        <v>0</v>
      </c>
      <c r="Z20" s="2665">
        <v>-164</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2203</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2205</v>
      </c>
      <c r="C26" s="4193"/>
      <c r="D26" s="4193"/>
      <c r="E26" s="4193"/>
      <c r="F26" s="4193"/>
      <c r="G26" s="1965" t="s">
        <v>195</v>
      </c>
      <c r="H26" s="2665">
        <v>251251</v>
      </c>
      <c r="I26" s="2665">
        <v>0</v>
      </c>
      <c r="J26" s="2665">
        <v>10050</v>
      </c>
      <c r="K26" s="2665">
        <v>162466</v>
      </c>
      <c r="L26" s="2665">
        <v>0</v>
      </c>
      <c r="M26" s="2665">
        <v>-14810</v>
      </c>
      <c r="N26" s="2665">
        <v>0</v>
      </c>
      <c r="O26" s="2665">
        <v>0</v>
      </c>
      <c r="P26" s="2665">
        <v>0</v>
      </c>
      <c r="Q26" s="2665">
        <v>0</v>
      </c>
      <c r="R26" s="2665">
        <v>0</v>
      </c>
      <c r="S26" s="2665"/>
      <c r="T26" s="2665"/>
      <c r="U26" s="2665">
        <v>0</v>
      </c>
      <c r="V26" s="2665"/>
      <c r="W26" s="2665"/>
      <c r="X26" s="2665"/>
      <c r="Y26" s="2665">
        <v>0</v>
      </c>
      <c r="Z26" s="2665">
        <v>408957</v>
      </c>
    </row>
    <row r="27" spans="2:26" ht="12" customHeight="1">
      <c r="B27" s="4199" t="s">
        <v>2206</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2662</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2663</v>
      </c>
      <c r="D29" s="4194"/>
      <c r="E29" s="4194"/>
      <c r="F29" s="4194"/>
      <c r="G29" s="1962" t="s">
        <v>363</v>
      </c>
      <c r="H29" s="2663">
        <v>0</v>
      </c>
      <c r="I29" s="2663">
        <v>0</v>
      </c>
      <c r="J29" s="2663">
        <v>0</v>
      </c>
      <c r="K29" s="2663">
        <v>1585</v>
      </c>
      <c r="L29" s="2663">
        <v>0</v>
      </c>
      <c r="M29" s="2663">
        <v>-792</v>
      </c>
      <c r="N29" s="2663">
        <v>0</v>
      </c>
      <c r="O29" s="2663">
        <v>0</v>
      </c>
      <c r="P29" s="2663">
        <v>0</v>
      </c>
      <c r="Q29" s="2663">
        <v>0</v>
      </c>
      <c r="R29" s="2663">
        <v>0</v>
      </c>
      <c r="S29" s="2663"/>
      <c r="T29" s="2663"/>
      <c r="U29" s="2663">
        <v>0</v>
      </c>
      <c r="V29" s="2663"/>
      <c r="W29" s="2663"/>
      <c r="X29" s="2663"/>
      <c r="Y29" s="2663">
        <v>0</v>
      </c>
      <c r="Z29" s="2663">
        <v>793</v>
      </c>
    </row>
    <row r="30" spans="2:26" ht="12" customHeight="1">
      <c r="B30" s="2676"/>
      <c r="C30" s="4194" t="s">
        <v>2200</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2661</v>
      </c>
      <c r="D31" s="4185"/>
      <c r="E31" s="4185"/>
      <c r="F31" s="4185"/>
      <c r="G31" s="1962" t="s">
        <v>43</v>
      </c>
      <c r="H31" s="2665">
        <v>0</v>
      </c>
      <c r="I31" s="2665">
        <v>0</v>
      </c>
      <c r="J31" s="2665">
        <v>0</v>
      </c>
      <c r="K31" s="2665">
        <v>-613</v>
      </c>
      <c r="L31" s="2665">
        <v>0</v>
      </c>
      <c r="M31" s="2665">
        <v>0</v>
      </c>
      <c r="N31" s="2665">
        <v>0</v>
      </c>
      <c r="O31" s="2665">
        <v>0</v>
      </c>
      <c r="P31" s="2665">
        <v>0</v>
      </c>
      <c r="Q31" s="2665">
        <v>0</v>
      </c>
      <c r="R31" s="2665">
        <v>0</v>
      </c>
      <c r="S31" s="2665"/>
      <c r="T31" s="2665"/>
      <c r="U31" s="2665">
        <v>0</v>
      </c>
      <c r="V31" s="2665"/>
      <c r="W31" s="2665"/>
      <c r="X31" s="2665"/>
      <c r="Y31" s="2665">
        <v>0</v>
      </c>
      <c r="Z31" s="2665">
        <v>-613</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2203</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0</v>
      </c>
      <c r="L34" s="2663">
        <v>0</v>
      </c>
      <c r="M34" s="2663">
        <v>0</v>
      </c>
      <c r="N34" s="2663">
        <v>0</v>
      </c>
      <c r="O34" s="2663">
        <v>0</v>
      </c>
      <c r="P34" s="2663">
        <v>0</v>
      </c>
      <c r="Q34" s="2663">
        <v>0</v>
      </c>
      <c r="R34" s="2663">
        <v>0</v>
      </c>
      <c r="S34" s="2663"/>
      <c r="T34" s="2663"/>
      <c r="U34" s="2663">
        <v>0</v>
      </c>
      <c r="V34" s="2663"/>
      <c r="W34" s="2663"/>
      <c r="X34" s="2663"/>
      <c r="Y34" s="2663">
        <v>0</v>
      </c>
      <c r="Z34" s="2663">
        <v>0</v>
      </c>
    </row>
    <row r="35" spans="2:26" ht="12" customHeight="1">
      <c r="B35" s="2669"/>
      <c r="C35" s="2670"/>
      <c r="D35" s="4185" t="s">
        <v>835</v>
      </c>
      <c r="E35" s="4185"/>
      <c r="F35" s="4185"/>
      <c r="G35" s="1965" t="s">
        <v>139</v>
      </c>
      <c r="H35" s="2665">
        <v>0</v>
      </c>
      <c r="I35" s="2665">
        <v>0</v>
      </c>
      <c r="J35" s="2665">
        <v>0</v>
      </c>
      <c r="K35" s="2665">
        <v>0</v>
      </c>
      <c r="L35" s="2665">
        <v>0</v>
      </c>
      <c r="M35" s="2665">
        <v>0</v>
      </c>
      <c r="N35" s="2665">
        <v>0</v>
      </c>
      <c r="O35" s="2665">
        <v>0</v>
      </c>
      <c r="P35" s="2665">
        <v>0</v>
      </c>
      <c r="Q35" s="2665">
        <v>0</v>
      </c>
      <c r="R35" s="2665">
        <v>0</v>
      </c>
      <c r="S35" s="2665"/>
      <c r="T35" s="2665"/>
      <c r="U35" s="2665">
        <v>0</v>
      </c>
      <c r="V35" s="2665"/>
      <c r="W35" s="2665"/>
      <c r="X35" s="2665"/>
      <c r="Y35" s="2665">
        <v>0</v>
      </c>
      <c r="Z35" s="2665">
        <v>0</v>
      </c>
    </row>
    <row r="36" spans="2:26" ht="12" customHeight="1">
      <c r="B36" s="2669"/>
      <c r="C36" s="4185" t="s">
        <v>852</v>
      </c>
      <c r="D36" s="4185"/>
      <c r="E36" s="4185"/>
      <c r="F36" s="4185"/>
      <c r="G36" s="1965" t="s">
        <v>138</v>
      </c>
      <c r="H36" s="2665">
        <v>0</v>
      </c>
      <c r="I36" s="2665">
        <v>0</v>
      </c>
      <c r="J36" s="2665">
        <v>0</v>
      </c>
      <c r="K36" s="2665">
        <v>0</v>
      </c>
      <c r="L36" s="2665">
        <v>0</v>
      </c>
      <c r="M36" s="2665">
        <v>0</v>
      </c>
      <c r="N36" s="2665">
        <v>0</v>
      </c>
      <c r="O36" s="2665">
        <v>0</v>
      </c>
      <c r="P36" s="2665">
        <v>0</v>
      </c>
      <c r="Q36" s="2665">
        <v>0</v>
      </c>
      <c r="R36" s="2665">
        <v>0</v>
      </c>
      <c r="S36" s="2665"/>
      <c r="T36" s="2665"/>
      <c r="U36" s="2665">
        <v>0</v>
      </c>
      <c r="V36" s="2665"/>
      <c r="W36" s="2665"/>
      <c r="X36" s="2665"/>
      <c r="Y36" s="2665">
        <v>0</v>
      </c>
      <c r="Z36" s="2665">
        <v>0</v>
      </c>
    </row>
    <row r="37" spans="2:26" ht="12" customHeight="1">
      <c r="B37" s="4186" t="s">
        <v>2664</v>
      </c>
      <c r="C37" s="4187"/>
      <c r="D37" s="4187"/>
      <c r="E37" s="4187"/>
      <c r="F37" s="4187"/>
      <c r="G37" s="1980" t="s">
        <v>186</v>
      </c>
      <c r="H37" s="2663">
        <v>251251</v>
      </c>
      <c r="I37" s="2663">
        <v>0</v>
      </c>
      <c r="J37" s="2663">
        <v>10050</v>
      </c>
      <c r="K37" s="2663">
        <v>163438</v>
      </c>
      <c r="L37" s="2663">
        <v>0</v>
      </c>
      <c r="M37" s="2663">
        <v>-15602</v>
      </c>
      <c r="N37" s="2663">
        <v>0</v>
      </c>
      <c r="O37" s="2663">
        <v>0</v>
      </c>
      <c r="P37" s="2663">
        <v>0</v>
      </c>
      <c r="Q37" s="2663">
        <v>0</v>
      </c>
      <c r="R37" s="2663">
        <v>0</v>
      </c>
      <c r="S37" s="2663"/>
      <c r="T37" s="2663"/>
      <c r="U37" s="2663">
        <v>0</v>
      </c>
      <c r="V37" s="2663"/>
      <c r="W37" s="2663"/>
      <c r="X37" s="2663"/>
      <c r="Y37" s="2663">
        <v>0</v>
      </c>
      <c r="Z37" s="2664">
        <v>409137</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2211</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2212</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2665</v>
      </c>
      <c r="C4" s="4233"/>
      <c r="D4" s="4233"/>
      <c r="E4" s="4233"/>
      <c r="J4" s="3967" t="s">
        <v>1836</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1853</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1997</v>
      </c>
      <c r="L8" s="4225"/>
      <c r="M8" s="4225"/>
      <c r="N8" s="4229" t="s">
        <v>2002</v>
      </c>
      <c r="O8" s="4230"/>
      <c r="P8" s="4230"/>
      <c r="Q8" s="4230"/>
      <c r="R8" s="4231"/>
      <c r="S8" s="4226" t="s">
        <v>2358</v>
      </c>
      <c r="T8" s="4227"/>
      <c r="U8" s="4227"/>
      <c r="V8" s="4228"/>
      <c r="W8" s="2684" t="s">
        <v>2171</v>
      </c>
    </row>
    <row r="9" spans="2:31" s="2679" customFormat="1" ht="15" customHeight="1">
      <c r="B9" s="4223" t="s">
        <v>1696</v>
      </c>
      <c r="C9" s="4224"/>
      <c r="D9" s="4224"/>
      <c r="E9" s="4224"/>
      <c r="F9" s="4224"/>
      <c r="G9" s="4224"/>
      <c r="H9" s="2687"/>
      <c r="I9" s="2688" t="s">
        <v>2666</v>
      </c>
      <c r="J9" s="2688" t="s">
        <v>2667</v>
      </c>
      <c r="K9" s="2381" t="s">
        <v>2413</v>
      </c>
      <c r="L9" s="2381" t="s">
        <v>2413</v>
      </c>
      <c r="M9" s="2381" t="s">
        <v>241</v>
      </c>
      <c r="N9" s="2381" t="s">
        <v>2414</v>
      </c>
      <c r="O9" s="2381" t="s">
        <v>2415</v>
      </c>
      <c r="P9" s="2381" t="s">
        <v>2416</v>
      </c>
      <c r="Q9" s="2381" t="s">
        <v>2417</v>
      </c>
      <c r="R9" s="2381" t="s">
        <v>241</v>
      </c>
      <c r="S9" s="2381" t="s">
        <v>2418</v>
      </c>
      <c r="T9" s="2381" t="s">
        <v>2419</v>
      </c>
      <c r="U9" s="2381" t="s">
        <v>2363</v>
      </c>
      <c r="V9" s="2381" t="s">
        <v>241</v>
      </c>
      <c r="W9" s="2689" t="s">
        <v>2420</v>
      </c>
    </row>
    <row r="10" spans="2:31" s="2679" customFormat="1" ht="15" customHeight="1">
      <c r="B10" s="2685"/>
      <c r="C10" s="2686"/>
      <c r="D10" s="2686"/>
      <c r="E10" s="2686"/>
      <c r="F10" s="2686"/>
      <c r="G10" s="2686"/>
      <c r="H10" s="2687"/>
      <c r="I10" s="2688" t="s">
        <v>2668</v>
      </c>
      <c r="J10" s="2688" t="s">
        <v>1621</v>
      </c>
      <c r="K10" s="2690" t="s">
        <v>2422</v>
      </c>
      <c r="L10" s="2690" t="s">
        <v>2422</v>
      </c>
      <c r="M10" s="2690"/>
      <c r="N10" s="2690" t="s">
        <v>2669</v>
      </c>
      <c r="O10" s="2690" t="s">
        <v>2424</v>
      </c>
      <c r="P10" s="2690" t="s">
        <v>2670</v>
      </c>
      <c r="Q10" s="2690" t="s">
        <v>2425</v>
      </c>
      <c r="R10" s="2690"/>
      <c r="S10" s="2690" t="s">
        <v>2426</v>
      </c>
      <c r="T10" s="2690" t="s">
        <v>2427</v>
      </c>
      <c r="U10" s="2690" t="s">
        <v>2428</v>
      </c>
      <c r="V10" s="2690"/>
      <c r="W10" s="2689" t="s">
        <v>2429</v>
      </c>
    </row>
    <row r="11" spans="2:31" s="2679" customFormat="1" ht="15" customHeight="1">
      <c r="B11" s="2685"/>
      <c r="C11" s="2686"/>
      <c r="D11" s="2686"/>
      <c r="E11" s="2686"/>
      <c r="F11" s="2686"/>
      <c r="G11" s="2686"/>
      <c r="H11" s="2687"/>
      <c r="I11" s="2691"/>
      <c r="J11" s="2691"/>
      <c r="K11" s="2690" t="s">
        <v>2430</v>
      </c>
      <c r="L11" s="2690" t="s">
        <v>1993</v>
      </c>
      <c r="M11" s="2690"/>
      <c r="N11" s="2690" t="s">
        <v>2174</v>
      </c>
      <c r="O11" s="2690" t="s">
        <v>2671</v>
      </c>
      <c r="P11" s="2690" t="s">
        <v>2672</v>
      </c>
      <c r="Q11" s="2690" t="s">
        <v>2379</v>
      </c>
      <c r="R11" s="2690"/>
      <c r="S11" s="2690" t="s">
        <v>1076</v>
      </c>
      <c r="T11" s="2690" t="s">
        <v>2433</v>
      </c>
      <c r="U11" s="2690" t="s">
        <v>2434</v>
      </c>
      <c r="V11" s="2690"/>
    </row>
    <row r="12" spans="2:31" s="2679" customFormat="1" ht="15" customHeight="1">
      <c r="B12" s="2685"/>
      <c r="C12" s="2686"/>
      <c r="D12" s="2686"/>
      <c r="E12" s="2686"/>
      <c r="F12" s="2686"/>
      <c r="G12" s="2686"/>
      <c r="H12" s="2687"/>
      <c r="I12" s="2688"/>
      <c r="J12" s="2688"/>
      <c r="K12" s="2690"/>
      <c r="L12" s="2690"/>
      <c r="M12" s="2690"/>
      <c r="N12" s="2690" t="s">
        <v>2171</v>
      </c>
      <c r="O12" s="2690" t="s">
        <v>2673</v>
      </c>
      <c r="P12" s="2690" t="s">
        <v>2436</v>
      </c>
      <c r="Q12" s="2690" t="s">
        <v>1621</v>
      </c>
      <c r="R12" s="2690"/>
      <c r="S12" s="2690"/>
      <c r="T12" s="2690" t="s">
        <v>2437</v>
      </c>
      <c r="U12" s="2690" t="s">
        <v>2438</v>
      </c>
      <c r="V12" s="2690"/>
      <c r="W12" s="2692"/>
    </row>
    <row r="13" spans="2:31" s="2679" customFormat="1" ht="15" customHeight="1">
      <c r="B13" s="2685"/>
      <c r="C13" s="2686"/>
      <c r="D13" s="2686"/>
      <c r="E13" s="2686"/>
      <c r="F13" s="2686"/>
      <c r="G13" s="2686"/>
      <c r="H13" s="2687"/>
      <c r="I13" s="2688"/>
      <c r="J13" s="2688"/>
      <c r="K13" s="2690"/>
      <c r="L13" s="2690"/>
      <c r="M13" s="2690"/>
      <c r="N13" s="2690" t="s">
        <v>2420</v>
      </c>
      <c r="O13" s="2690"/>
      <c r="P13" s="2690" t="s">
        <v>1296</v>
      </c>
      <c r="Q13" s="2690"/>
      <c r="R13" s="2690"/>
      <c r="S13" s="2690"/>
      <c r="T13" s="2690" t="s">
        <v>2047</v>
      </c>
      <c r="U13" s="2690" t="s">
        <v>2440</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2441</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2195</v>
      </c>
      <c r="R15" s="2697" t="s">
        <v>1080</v>
      </c>
      <c r="S15" s="2697" t="s">
        <v>548</v>
      </c>
      <c r="T15" s="2697" t="s">
        <v>547</v>
      </c>
      <c r="U15" s="2697" t="s">
        <v>1931</v>
      </c>
      <c r="V15" s="2697" t="s">
        <v>1331</v>
      </c>
      <c r="W15" s="2698" t="s">
        <v>2246</v>
      </c>
    </row>
    <row r="16" spans="2:31" s="2679" customFormat="1" ht="15" customHeight="1">
      <c r="B16" s="4221" t="s">
        <v>349</v>
      </c>
      <c r="C16" s="4222"/>
      <c r="D16" s="4222" t="s">
        <v>1629</v>
      </c>
      <c r="E16" s="4222"/>
      <c r="F16" s="4222"/>
      <c r="G16" s="4222"/>
      <c r="H16" s="1704" t="s">
        <v>1938</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1941</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2404</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2442</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2443</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2443</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1885</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2297</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1892</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2443</v>
      </c>
      <c r="H33" s="1705" t="s">
        <v>1896</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1899</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2443</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2444</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2445</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2446</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1906</v>
      </c>
      <c r="I46" s="2700"/>
      <c r="J46" s="2700"/>
      <c r="K46" s="2700"/>
      <c r="L46" s="2700"/>
      <c r="M46" s="2700"/>
      <c r="N46" s="2700"/>
      <c r="O46" s="2700"/>
      <c r="P46" s="2700"/>
      <c r="Q46" s="2700"/>
      <c r="R46" s="2700"/>
      <c r="S46" s="2700"/>
      <c r="T46" s="2700"/>
      <c r="U46" s="2701"/>
      <c r="V46" s="2700"/>
      <c r="W46" s="2700"/>
    </row>
    <row r="47" spans="2:23" s="2679" customFormat="1" ht="15" customHeight="1">
      <c r="B47" s="4207" t="s">
        <v>2447</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2448</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2449</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2450</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2031</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2451</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2452</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2453</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1909</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2454</v>
      </c>
      <c r="C57" s="4212"/>
      <c r="D57" s="4212"/>
      <c r="E57" s="4212"/>
      <c r="F57" s="4212"/>
      <c r="G57" s="4212"/>
      <c r="H57" s="1705" t="s">
        <v>2072</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1914</v>
      </c>
      <c r="I59" s="2700"/>
      <c r="J59" s="2700"/>
      <c r="K59" s="2700"/>
      <c r="L59" s="2700"/>
      <c r="M59" s="2700"/>
      <c r="N59" s="2700"/>
      <c r="O59" s="2700"/>
      <c r="P59" s="2700"/>
      <c r="Q59" s="2700"/>
      <c r="R59" s="2700"/>
      <c r="S59" s="2700"/>
      <c r="T59" s="2700"/>
      <c r="U59" s="2701"/>
      <c r="V59" s="2700"/>
      <c r="W59" s="2700"/>
    </row>
    <row r="60" spans="2:23" s="2679" customFormat="1" ht="15" customHeight="1">
      <c r="B60" s="4207" t="s">
        <v>2455</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2102</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2456</v>
      </c>
      <c r="I62" s="2700"/>
      <c r="J62" s="2700"/>
      <c r="K62" s="2700"/>
      <c r="L62" s="2700"/>
      <c r="M62" s="2700"/>
      <c r="N62" s="2700"/>
      <c r="O62" s="2700"/>
      <c r="P62" s="2700"/>
      <c r="Q62" s="2700"/>
      <c r="R62" s="2700"/>
      <c r="S62" s="2700"/>
      <c r="T62" s="2700"/>
      <c r="U62" s="2701"/>
      <c r="V62" s="2700"/>
      <c r="W62" s="2700"/>
    </row>
    <row r="63" spans="2:23" s="2679" customFormat="1" ht="15" customHeight="1">
      <c r="B63" s="4211" t="s">
        <v>2457</v>
      </c>
      <c r="C63" s="4212"/>
      <c r="D63" s="4212"/>
      <c r="E63" s="4212"/>
      <c r="F63" s="4212"/>
      <c r="G63" s="4212"/>
      <c r="H63" s="1705" t="s">
        <v>2458</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2459</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2460</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2461</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2674</v>
      </c>
      <c r="C4" s="51"/>
      <c r="D4" s="51"/>
      <c r="E4" s="51"/>
      <c r="F4" s="51"/>
      <c r="G4" s="51"/>
      <c r="H4" s="51"/>
      <c r="I4" s="51"/>
      <c r="J4" s="290"/>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7268</v>
      </c>
      <c r="N13" s="363">
        <v>1220</v>
      </c>
      <c r="O13" s="363">
        <v>19027</v>
      </c>
      <c r="P13" s="363">
        <v>6799</v>
      </c>
      <c r="Q13" s="363">
        <v>29902</v>
      </c>
      <c r="R13" s="363">
        <v>69763</v>
      </c>
      <c r="S13" s="363">
        <v>3970</v>
      </c>
      <c r="T13" s="363">
        <v>5550</v>
      </c>
      <c r="U13" s="363">
        <v>68293</v>
      </c>
      <c r="V13" s="363">
        <v>32762</v>
      </c>
      <c r="W13" s="363">
        <v>1471</v>
      </c>
      <c r="X13" s="363">
        <v>1296</v>
      </c>
      <c r="Y13" s="363">
        <v>365</v>
      </c>
      <c r="Z13" s="363">
        <v>0</v>
      </c>
      <c r="AA13" s="2721">
        <v>247686</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0</v>
      </c>
      <c r="V14" s="363">
        <v>0</v>
      </c>
      <c r="W14" s="363">
        <v>0</v>
      </c>
      <c r="X14" s="363">
        <v>0</v>
      </c>
      <c r="Y14" s="363">
        <v>0</v>
      </c>
      <c r="Z14" s="363">
        <v>0</v>
      </c>
      <c r="AA14" s="2721">
        <v>0</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7268</v>
      </c>
      <c r="N16" s="2718">
        <v>1220</v>
      </c>
      <c r="O16" s="2718">
        <v>19027</v>
      </c>
      <c r="P16" s="2718">
        <v>6799</v>
      </c>
      <c r="Q16" s="2718"/>
      <c r="R16" s="2718">
        <v>69763</v>
      </c>
      <c r="S16" s="2718">
        <v>3970</v>
      </c>
      <c r="T16" s="2718">
        <v>5550</v>
      </c>
      <c r="U16" s="2718">
        <v>68293</v>
      </c>
      <c r="V16" s="2718">
        <v>32762</v>
      </c>
      <c r="W16" s="2718">
        <v>1471</v>
      </c>
      <c r="X16" s="2718">
        <v>1296</v>
      </c>
      <c r="Y16" s="2718">
        <v>365</v>
      </c>
      <c r="Z16" s="2718">
        <v>0</v>
      </c>
      <c r="AA16" s="2721">
        <v>247686</v>
      </c>
    </row>
    <row r="17" spans="2:27" ht="12" customHeight="1">
      <c r="B17" s="1303"/>
      <c r="C17" s="240"/>
      <c r="D17" s="240"/>
      <c r="E17" s="240"/>
      <c r="F17" s="240"/>
      <c r="G17" s="5" t="s">
        <v>742</v>
      </c>
      <c r="H17" s="5"/>
      <c r="I17" s="5"/>
      <c r="J17" s="5"/>
      <c r="K17" s="5"/>
      <c r="L17" s="323" t="s">
        <v>193</v>
      </c>
      <c r="M17" s="2718">
        <v>0</v>
      </c>
      <c r="N17" s="2718">
        <v>0</v>
      </c>
      <c r="O17" s="2718">
        <v>0</v>
      </c>
      <c r="P17" s="2718">
        <v>0</v>
      </c>
      <c r="Q17" s="2718">
        <v>0</v>
      </c>
      <c r="R17" s="2718">
        <v>0</v>
      </c>
      <c r="S17" s="2718">
        <v>0</v>
      </c>
      <c r="T17" s="2718">
        <v>0</v>
      </c>
      <c r="U17" s="2718">
        <v>0</v>
      </c>
      <c r="V17" s="2718">
        <v>0</v>
      </c>
      <c r="W17" s="2718">
        <v>0</v>
      </c>
      <c r="X17" s="2718">
        <v>0</v>
      </c>
      <c r="Y17" s="2718">
        <v>0</v>
      </c>
      <c r="Z17" s="2718">
        <v>0</v>
      </c>
      <c r="AA17" s="2721">
        <v>0</v>
      </c>
    </row>
    <row r="18" spans="2:27" ht="12" customHeight="1">
      <c r="B18" s="3663" t="s">
        <v>1716</v>
      </c>
      <c r="C18" s="3260"/>
      <c r="D18" s="3260"/>
      <c r="E18" s="3260"/>
      <c r="F18" s="3260"/>
      <c r="G18" s="3260"/>
      <c r="H18" s="3260"/>
      <c r="I18" s="3260"/>
      <c r="J18" s="325"/>
      <c r="K18" s="325"/>
      <c r="L18" s="323" t="s">
        <v>187</v>
      </c>
      <c r="M18" s="2718">
        <v>7268</v>
      </c>
      <c r="N18" s="2718">
        <v>1220</v>
      </c>
      <c r="O18" s="2718">
        <v>19027</v>
      </c>
      <c r="P18" s="2718">
        <v>6799</v>
      </c>
      <c r="Q18" s="2718">
        <v>29902</v>
      </c>
      <c r="R18" s="2718">
        <v>69763</v>
      </c>
      <c r="S18" s="2718">
        <v>3970</v>
      </c>
      <c r="T18" s="2718">
        <v>5550</v>
      </c>
      <c r="U18" s="2718">
        <v>68293</v>
      </c>
      <c r="V18" s="2718">
        <v>32762</v>
      </c>
      <c r="W18" s="2718">
        <v>1471</v>
      </c>
      <c r="X18" s="2718">
        <v>1296</v>
      </c>
      <c r="Y18" s="2718">
        <v>365</v>
      </c>
      <c r="Z18" s="2718">
        <v>0</v>
      </c>
      <c r="AA18" s="2721">
        <v>247686</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8004</v>
      </c>
      <c r="N21" s="2723">
        <v>4554</v>
      </c>
      <c r="O21" s="2723">
        <v>29893</v>
      </c>
      <c r="P21" s="2723">
        <v>11770</v>
      </c>
      <c r="Q21" s="2723">
        <v>24062</v>
      </c>
      <c r="R21" s="2723">
        <v>79332</v>
      </c>
      <c r="S21" s="2723">
        <v>0</v>
      </c>
      <c r="T21" s="2723">
        <v>0</v>
      </c>
      <c r="U21" s="2723">
        <v>114757</v>
      </c>
      <c r="V21" s="2723">
        <v>0</v>
      </c>
      <c r="W21" s="2723">
        <v>2236</v>
      </c>
      <c r="X21" s="2723">
        <v>1435</v>
      </c>
      <c r="Y21" s="2723">
        <v>445</v>
      </c>
      <c r="Z21" s="2723">
        <v>0</v>
      </c>
      <c r="AA21" s="2724">
        <v>276488</v>
      </c>
    </row>
    <row r="22" spans="2:27" ht="12" customHeight="1">
      <c r="B22" s="1457"/>
      <c r="C22" s="38"/>
      <c r="D22" s="38"/>
      <c r="E22" s="38"/>
      <c r="F22" s="38"/>
      <c r="G22" s="38"/>
      <c r="H22" s="38"/>
      <c r="I22" s="38"/>
      <c r="J22" s="37" t="s">
        <v>239</v>
      </c>
      <c r="K22" s="37"/>
      <c r="L22" s="323" t="s">
        <v>361</v>
      </c>
      <c r="M22" s="2718">
        <v>781</v>
      </c>
      <c r="N22" s="2718">
        <v>433</v>
      </c>
      <c r="O22" s="2718">
        <v>4471</v>
      </c>
      <c r="P22" s="2718">
        <v>1881</v>
      </c>
      <c r="Q22" s="2718">
        <v>0</v>
      </c>
      <c r="R22" s="2718">
        <v>44916</v>
      </c>
      <c r="S22" s="2718">
        <v>0</v>
      </c>
      <c r="T22" s="2718">
        <v>0</v>
      </c>
      <c r="U22" s="2718">
        <v>21608</v>
      </c>
      <c r="V22" s="2718">
        <v>0</v>
      </c>
      <c r="W22" s="2718">
        <v>186</v>
      </c>
      <c r="X22" s="2718">
        <v>121</v>
      </c>
      <c r="Y22" s="2718">
        <v>41</v>
      </c>
      <c r="Z22" s="2718">
        <v>0</v>
      </c>
      <c r="AA22" s="2721">
        <v>74438</v>
      </c>
    </row>
    <row r="23" spans="2:27" ht="12" customHeight="1">
      <c r="B23" s="1457"/>
      <c r="C23" s="3262"/>
      <c r="D23" s="3262"/>
      <c r="E23" s="3262"/>
      <c r="F23" s="3262"/>
      <c r="G23" s="3262"/>
      <c r="H23" s="3262"/>
      <c r="I23" s="3262"/>
      <c r="J23" s="37" t="s">
        <v>326</v>
      </c>
      <c r="K23" s="37"/>
      <c r="L23" s="323" t="s">
        <v>746</v>
      </c>
      <c r="M23" s="2723">
        <v>4019</v>
      </c>
      <c r="N23" s="2723">
        <v>3300</v>
      </c>
      <c r="O23" s="2723">
        <v>15546</v>
      </c>
      <c r="P23" s="2723">
        <v>6851</v>
      </c>
      <c r="Q23" s="2723">
        <v>21473</v>
      </c>
      <c r="R23" s="2723">
        <v>47546</v>
      </c>
      <c r="S23" s="2723">
        <v>0</v>
      </c>
      <c r="T23" s="2723">
        <v>0</v>
      </c>
      <c r="U23" s="2723">
        <v>55280</v>
      </c>
      <c r="V23" s="2723">
        <v>0</v>
      </c>
      <c r="W23" s="2723">
        <v>1852</v>
      </c>
      <c r="X23" s="2723">
        <v>1755</v>
      </c>
      <c r="Y23" s="2723">
        <v>405</v>
      </c>
      <c r="Z23" s="2723">
        <v>0</v>
      </c>
      <c r="AA23" s="2724">
        <v>158027</v>
      </c>
    </row>
    <row r="24" spans="2:27" ht="12" customHeight="1">
      <c r="B24" s="1459"/>
      <c r="C24" s="53" t="s">
        <v>1706</v>
      </c>
      <c r="D24" s="53"/>
      <c r="E24" s="53"/>
      <c r="F24" s="53"/>
      <c r="G24" s="53"/>
      <c r="H24" s="53"/>
      <c r="I24" s="53"/>
      <c r="J24" s="325"/>
      <c r="K24" s="325"/>
      <c r="L24" s="323" t="s">
        <v>362</v>
      </c>
      <c r="M24" s="2718">
        <v>12804</v>
      </c>
      <c r="N24" s="2718">
        <v>8287</v>
      </c>
      <c r="O24" s="2718">
        <v>49910</v>
      </c>
      <c r="P24" s="2718">
        <v>20502</v>
      </c>
      <c r="Q24" s="2718">
        <v>45535</v>
      </c>
      <c r="R24" s="2718">
        <v>171794</v>
      </c>
      <c r="S24" s="2718">
        <v>0</v>
      </c>
      <c r="T24" s="2718">
        <v>0</v>
      </c>
      <c r="U24" s="2718">
        <v>191645</v>
      </c>
      <c r="V24" s="2718">
        <v>0</v>
      </c>
      <c r="W24" s="2718">
        <v>4274</v>
      </c>
      <c r="X24" s="2718">
        <v>3311</v>
      </c>
      <c r="Y24" s="2718">
        <v>891</v>
      </c>
      <c r="Z24" s="2718">
        <v>0</v>
      </c>
      <c r="AA24" s="2721">
        <v>508953</v>
      </c>
    </row>
    <row r="25" spans="2:27" ht="12" customHeight="1">
      <c r="B25" s="1459"/>
      <c r="C25" s="53" t="s">
        <v>1707</v>
      </c>
      <c r="D25" s="53"/>
      <c r="E25" s="53"/>
      <c r="F25" s="53"/>
      <c r="G25" s="53"/>
      <c r="H25" s="53"/>
      <c r="I25" s="53"/>
      <c r="J25" s="37" t="s">
        <v>325</v>
      </c>
      <c r="K25" s="37"/>
      <c r="L25" s="323" t="s">
        <v>503</v>
      </c>
      <c r="M25" s="2723">
        <v>221</v>
      </c>
      <c r="N25" s="2723">
        <v>105</v>
      </c>
      <c r="O25" s="2723">
        <v>789</v>
      </c>
      <c r="P25" s="2723">
        <v>514</v>
      </c>
      <c r="Q25" s="2723">
        <v>167</v>
      </c>
      <c r="R25" s="2723">
        <v>1049</v>
      </c>
      <c r="S25" s="2723">
        <v>0</v>
      </c>
      <c r="T25" s="2723">
        <v>0</v>
      </c>
      <c r="U25" s="2723">
        <v>506</v>
      </c>
      <c r="V25" s="2723">
        <v>0</v>
      </c>
      <c r="W25" s="2723">
        <v>17</v>
      </c>
      <c r="X25" s="2723">
        <v>12</v>
      </c>
      <c r="Y25" s="2723">
        <v>2</v>
      </c>
      <c r="Z25" s="2723">
        <v>0</v>
      </c>
      <c r="AA25" s="2724">
        <v>3382</v>
      </c>
    </row>
    <row r="26" spans="2:27" ht="12" customHeight="1">
      <c r="B26" s="1459"/>
      <c r="C26" s="325"/>
      <c r="D26" s="325"/>
      <c r="E26" s="325"/>
      <c r="F26" s="325"/>
      <c r="G26" s="325"/>
      <c r="H26" s="325"/>
      <c r="I26" s="325"/>
      <c r="J26" s="37" t="s">
        <v>239</v>
      </c>
      <c r="K26" s="37"/>
      <c r="L26" s="323" t="s">
        <v>356</v>
      </c>
      <c r="M26" s="2718">
        <v>108</v>
      </c>
      <c r="N26" s="2718">
        <v>49</v>
      </c>
      <c r="O26" s="2718">
        <v>582</v>
      </c>
      <c r="P26" s="2718">
        <v>376</v>
      </c>
      <c r="Q26" s="2718">
        <v>0</v>
      </c>
      <c r="R26" s="2718">
        <v>4078</v>
      </c>
      <c r="S26" s="2718">
        <v>0</v>
      </c>
      <c r="T26" s="2718">
        <v>0</v>
      </c>
      <c r="U26" s="2718">
        <v>226</v>
      </c>
      <c r="V26" s="2718">
        <v>0</v>
      </c>
      <c r="W26" s="2718">
        <v>8</v>
      </c>
      <c r="X26" s="2718">
        <v>6</v>
      </c>
      <c r="Y26" s="2718">
        <v>1</v>
      </c>
      <c r="Z26" s="2718">
        <v>0</v>
      </c>
      <c r="AA26" s="2721">
        <v>5434</v>
      </c>
    </row>
    <row r="27" spans="2:27" ht="12" customHeight="1">
      <c r="B27" s="1457"/>
      <c r="C27" s="325"/>
      <c r="D27" s="325"/>
      <c r="E27" s="325"/>
      <c r="F27" s="325"/>
      <c r="G27" s="325"/>
      <c r="H27" s="325"/>
      <c r="I27" s="325"/>
      <c r="J27" s="37" t="s">
        <v>326</v>
      </c>
      <c r="K27" s="37"/>
      <c r="L27" s="323" t="s">
        <v>504</v>
      </c>
      <c r="M27" s="2723">
        <v>175</v>
      </c>
      <c r="N27" s="2723">
        <v>82</v>
      </c>
      <c r="O27" s="2723">
        <v>756</v>
      </c>
      <c r="P27" s="2723">
        <v>370</v>
      </c>
      <c r="Q27" s="2723">
        <v>284</v>
      </c>
      <c r="R27" s="2723">
        <v>324</v>
      </c>
      <c r="S27" s="2723">
        <v>0</v>
      </c>
      <c r="T27" s="2723">
        <v>0</v>
      </c>
      <c r="U27" s="2723">
        <v>975</v>
      </c>
      <c r="V27" s="2723">
        <v>0</v>
      </c>
      <c r="W27" s="2723">
        <v>26</v>
      </c>
      <c r="X27" s="2723">
        <v>27</v>
      </c>
      <c r="Y27" s="2723">
        <v>6</v>
      </c>
      <c r="Z27" s="2723">
        <v>0</v>
      </c>
      <c r="AA27" s="2724">
        <v>3025</v>
      </c>
    </row>
    <row r="28" spans="2:27" ht="12" customHeight="1">
      <c r="B28" s="1457"/>
      <c r="C28" s="53" t="s">
        <v>1708</v>
      </c>
      <c r="D28" s="53"/>
      <c r="E28" s="53"/>
      <c r="F28" s="53"/>
      <c r="G28" s="53"/>
      <c r="H28" s="53"/>
      <c r="I28" s="53"/>
      <c r="J28" s="53"/>
      <c r="K28" s="53"/>
      <c r="L28" s="323" t="s">
        <v>502</v>
      </c>
      <c r="M28" s="2718">
        <v>504</v>
      </c>
      <c r="N28" s="2718">
        <v>236</v>
      </c>
      <c r="O28" s="2718">
        <v>2127</v>
      </c>
      <c r="P28" s="2718">
        <v>1260</v>
      </c>
      <c r="Q28" s="2718">
        <v>451</v>
      </c>
      <c r="R28" s="2718">
        <v>5451</v>
      </c>
      <c r="S28" s="2718">
        <v>0</v>
      </c>
      <c r="T28" s="2718">
        <v>0</v>
      </c>
      <c r="U28" s="2718">
        <v>1707</v>
      </c>
      <c r="V28" s="2718">
        <v>0</v>
      </c>
      <c r="W28" s="2718">
        <v>51</v>
      </c>
      <c r="X28" s="2718">
        <v>45</v>
      </c>
      <c r="Y28" s="2718">
        <v>9</v>
      </c>
      <c r="Z28" s="2718">
        <v>0</v>
      </c>
      <c r="AA28" s="2721">
        <v>11841</v>
      </c>
    </row>
    <row r="29" spans="2:27" ht="12" customHeight="1">
      <c r="B29" s="1457"/>
      <c r="C29" s="33" t="s">
        <v>1709</v>
      </c>
      <c r="D29" s="33"/>
      <c r="E29" s="33"/>
      <c r="F29" s="33"/>
      <c r="G29" s="33"/>
      <c r="H29" s="33"/>
      <c r="I29" s="33"/>
      <c r="J29" s="37" t="s">
        <v>325</v>
      </c>
      <c r="K29" s="37"/>
      <c r="L29" s="323" t="s">
        <v>359</v>
      </c>
      <c r="M29" s="2723">
        <v>477</v>
      </c>
      <c r="N29" s="2723">
        <v>177</v>
      </c>
      <c r="O29" s="2723">
        <v>1125</v>
      </c>
      <c r="P29" s="2723">
        <v>336</v>
      </c>
      <c r="Q29" s="2723"/>
      <c r="R29" s="2723">
        <v>412</v>
      </c>
      <c r="S29" s="2723">
        <v>0</v>
      </c>
      <c r="T29" s="2723">
        <v>0</v>
      </c>
      <c r="U29" s="2723">
        <v>400</v>
      </c>
      <c r="V29" s="2723"/>
      <c r="W29" s="2723">
        <v>7</v>
      </c>
      <c r="X29" s="2723">
        <v>24</v>
      </c>
      <c r="Y29" s="2723">
        <v>4</v>
      </c>
      <c r="Z29" s="2723">
        <v>0</v>
      </c>
      <c r="AA29" s="2724">
        <v>2962</v>
      </c>
    </row>
    <row r="30" spans="2:27" ht="12" customHeight="1">
      <c r="B30" s="1457"/>
      <c r="C30" s="325"/>
      <c r="D30" s="325"/>
      <c r="E30" s="325"/>
      <c r="F30" s="325"/>
      <c r="G30" s="325"/>
      <c r="H30" s="325"/>
      <c r="I30" s="325"/>
      <c r="J30" s="37" t="s">
        <v>239</v>
      </c>
      <c r="K30" s="37"/>
      <c r="L30" s="323" t="s">
        <v>827</v>
      </c>
      <c r="M30" s="2718">
        <v>53</v>
      </c>
      <c r="N30" s="2718">
        <v>24</v>
      </c>
      <c r="O30" s="2718">
        <v>190</v>
      </c>
      <c r="P30" s="2718">
        <v>55</v>
      </c>
      <c r="Q30" s="2718"/>
      <c r="R30" s="2718">
        <v>179</v>
      </c>
      <c r="S30" s="2718">
        <v>0</v>
      </c>
      <c r="T30" s="2718">
        <v>0</v>
      </c>
      <c r="U30" s="2718">
        <v>14</v>
      </c>
      <c r="V30" s="2718"/>
      <c r="W30" s="2718">
        <v>0</v>
      </c>
      <c r="X30" s="2718">
        <v>1</v>
      </c>
      <c r="Y30" s="2718">
        <v>0</v>
      </c>
      <c r="Z30" s="2718">
        <v>0</v>
      </c>
      <c r="AA30" s="2721">
        <v>516</v>
      </c>
    </row>
    <row r="31" spans="2:27" ht="12" customHeight="1">
      <c r="B31" s="1457"/>
      <c r="C31" s="325"/>
      <c r="D31" s="325"/>
      <c r="E31" s="325"/>
      <c r="F31" s="325"/>
      <c r="G31" s="325"/>
      <c r="H31" s="325"/>
      <c r="I31" s="325"/>
      <c r="J31" s="37" t="s">
        <v>326</v>
      </c>
      <c r="K31" s="37"/>
      <c r="L31" s="323" t="s">
        <v>328</v>
      </c>
      <c r="M31" s="2723">
        <v>164</v>
      </c>
      <c r="N31" s="2723">
        <v>78</v>
      </c>
      <c r="O31" s="2723">
        <v>464</v>
      </c>
      <c r="P31" s="2723">
        <v>158</v>
      </c>
      <c r="Q31" s="2723"/>
      <c r="R31" s="2723">
        <v>202</v>
      </c>
      <c r="S31" s="2723">
        <v>0</v>
      </c>
      <c r="T31" s="2723">
        <v>0</v>
      </c>
      <c r="U31" s="2723">
        <v>148</v>
      </c>
      <c r="V31" s="2723"/>
      <c r="W31" s="2723">
        <v>7</v>
      </c>
      <c r="X31" s="2723">
        <v>28</v>
      </c>
      <c r="Y31" s="2723">
        <v>3</v>
      </c>
      <c r="Z31" s="2723">
        <v>0</v>
      </c>
      <c r="AA31" s="2724">
        <v>1252</v>
      </c>
    </row>
    <row r="32" spans="2:27" ht="12" customHeight="1">
      <c r="B32" s="1457"/>
      <c r="C32" s="33" t="s">
        <v>1641</v>
      </c>
      <c r="D32" s="33"/>
      <c r="E32" s="33"/>
      <c r="F32" s="33"/>
      <c r="G32" s="33"/>
      <c r="H32" s="33"/>
      <c r="I32" s="33"/>
      <c r="J32" s="33"/>
      <c r="K32" s="33"/>
      <c r="L32" s="323" t="s">
        <v>829</v>
      </c>
      <c r="M32" s="2718">
        <v>694</v>
      </c>
      <c r="N32" s="2718">
        <v>279</v>
      </c>
      <c r="O32" s="2718">
        <v>1779</v>
      </c>
      <c r="P32" s="2718">
        <v>549</v>
      </c>
      <c r="Q32" s="2718"/>
      <c r="R32" s="2718">
        <v>793</v>
      </c>
      <c r="S32" s="2718">
        <v>0</v>
      </c>
      <c r="T32" s="2718">
        <v>0</v>
      </c>
      <c r="U32" s="2718">
        <v>562</v>
      </c>
      <c r="V32" s="2718"/>
      <c r="W32" s="2718">
        <v>14</v>
      </c>
      <c r="X32" s="2718">
        <v>53</v>
      </c>
      <c r="Y32" s="2718">
        <v>7</v>
      </c>
      <c r="Z32" s="2718">
        <v>0</v>
      </c>
      <c r="AA32" s="2721">
        <v>4730</v>
      </c>
    </row>
    <row r="33" spans="2:27" ht="12" customHeight="1">
      <c r="B33" s="1457"/>
      <c r="C33" s="3311" t="s">
        <v>1710</v>
      </c>
      <c r="D33" s="3311"/>
      <c r="E33" s="3311"/>
      <c r="F33" s="3311"/>
      <c r="G33" s="3311"/>
      <c r="H33" s="3311"/>
      <c r="I33" s="3311"/>
      <c r="J33" s="37" t="s">
        <v>325</v>
      </c>
      <c r="K33" s="37"/>
      <c r="L33" s="323" t="s">
        <v>195</v>
      </c>
      <c r="M33" s="2723">
        <v>8702</v>
      </c>
      <c r="N33" s="2723">
        <v>4836</v>
      </c>
      <c r="O33" s="2723">
        <v>31807</v>
      </c>
      <c r="P33" s="2723">
        <v>12620</v>
      </c>
      <c r="Q33" s="2723">
        <v>24229</v>
      </c>
      <c r="R33" s="2723">
        <v>80793</v>
      </c>
      <c r="S33" s="2723">
        <v>0</v>
      </c>
      <c r="T33" s="2723">
        <v>0</v>
      </c>
      <c r="U33" s="2723">
        <v>115663</v>
      </c>
      <c r="V33" s="2723">
        <v>0</v>
      </c>
      <c r="W33" s="2723">
        <v>2260</v>
      </c>
      <c r="X33" s="2723">
        <v>1471</v>
      </c>
      <c r="Y33" s="2723">
        <v>451</v>
      </c>
      <c r="Z33" s="2723">
        <v>0</v>
      </c>
      <c r="AA33" s="2724">
        <v>282832</v>
      </c>
    </row>
    <row r="34" spans="2:27" ht="12" customHeight="1">
      <c r="B34" s="1306"/>
      <c r="C34" s="325"/>
      <c r="D34" s="325"/>
      <c r="E34" s="325"/>
      <c r="F34" s="320"/>
      <c r="G34" s="325"/>
      <c r="H34" s="325"/>
      <c r="J34" s="37" t="s">
        <v>239</v>
      </c>
      <c r="K34" s="37"/>
      <c r="L34" s="323" t="s">
        <v>196</v>
      </c>
      <c r="M34" s="2718">
        <v>942</v>
      </c>
      <c r="N34" s="2718">
        <v>506</v>
      </c>
      <c r="O34" s="2718">
        <v>5243</v>
      </c>
      <c r="P34" s="2718">
        <v>2312</v>
      </c>
      <c r="Q34" s="2718">
        <v>0</v>
      </c>
      <c r="R34" s="2718">
        <v>49173</v>
      </c>
      <c r="S34" s="2718">
        <v>0</v>
      </c>
      <c r="T34" s="2718">
        <v>0</v>
      </c>
      <c r="U34" s="2718">
        <v>21848</v>
      </c>
      <c r="V34" s="2718">
        <v>0</v>
      </c>
      <c r="W34" s="2718">
        <v>194</v>
      </c>
      <c r="X34" s="2718">
        <v>128</v>
      </c>
      <c r="Y34" s="2718">
        <v>42</v>
      </c>
      <c r="Z34" s="2718">
        <v>0</v>
      </c>
      <c r="AA34" s="2721">
        <v>80388</v>
      </c>
    </row>
    <row r="35" spans="2:27" ht="12" customHeight="1">
      <c r="B35" s="1306"/>
      <c r="C35" s="325"/>
      <c r="D35" s="325"/>
      <c r="E35" s="325"/>
      <c r="F35" s="320"/>
      <c r="G35" s="325"/>
      <c r="H35" s="325"/>
      <c r="J35" s="37" t="s">
        <v>326</v>
      </c>
      <c r="K35" s="37"/>
      <c r="L35" s="323" t="s">
        <v>197</v>
      </c>
      <c r="M35" s="2725">
        <v>4358</v>
      </c>
      <c r="N35" s="2725">
        <v>3460</v>
      </c>
      <c r="O35" s="2725">
        <v>16766</v>
      </c>
      <c r="P35" s="2725">
        <v>7379</v>
      </c>
      <c r="Q35" s="2725">
        <v>21757</v>
      </c>
      <c r="R35" s="2725">
        <v>48072</v>
      </c>
      <c r="S35" s="2725">
        <v>0</v>
      </c>
      <c r="T35" s="2725">
        <v>0</v>
      </c>
      <c r="U35" s="2725">
        <v>56403</v>
      </c>
      <c r="V35" s="2725">
        <v>0</v>
      </c>
      <c r="W35" s="2725">
        <v>1885</v>
      </c>
      <c r="X35" s="2725">
        <v>1810</v>
      </c>
      <c r="Y35" s="2725">
        <v>414</v>
      </c>
      <c r="Z35" s="2725">
        <v>0</v>
      </c>
      <c r="AA35" s="2726">
        <v>162304</v>
      </c>
    </row>
    <row r="36" spans="2:27" ht="12" customHeight="1">
      <c r="B36" s="3663" t="s">
        <v>1717</v>
      </c>
      <c r="C36" s="3260"/>
      <c r="D36" s="3260"/>
      <c r="E36" s="3260"/>
      <c r="F36" s="3260"/>
      <c r="G36" s="3260"/>
      <c r="H36" s="3260"/>
      <c r="I36" s="3260"/>
      <c r="J36" s="3260"/>
      <c r="K36" s="3260"/>
      <c r="L36" s="323" t="s">
        <v>363</v>
      </c>
      <c r="M36" s="2718">
        <v>14002</v>
      </c>
      <c r="N36" s="2718">
        <v>8802</v>
      </c>
      <c r="O36" s="2718">
        <v>53816</v>
      </c>
      <c r="P36" s="2718">
        <v>22311</v>
      </c>
      <c r="Q36" s="2718">
        <v>45986</v>
      </c>
      <c r="R36" s="2718">
        <v>178038</v>
      </c>
      <c r="S36" s="2718">
        <v>0</v>
      </c>
      <c r="T36" s="2718">
        <v>0</v>
      </c>
      <c r="U36" s="2718">
        <v>193914</v>
      </c>
      <c r="V36" s="2718">
        <v>0</v>
      </c>
      <c r="W36" s="2718">
        <v>4339</v>
      </c>
      <c r="X36" s="2718">
        <v>3409</v>
      </c>
      <c r="Y36" s="2718">
        <v>907</v>
      </c>
      <c r="Z36" s="2718">
        <v>0</v>
      </c>
      <c r="AA36" s="2721">
        <v>525524</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0</v>
      </c>
      <c r="S37" s="363">
        <v>0</v>
      </c>
      <c r="T37" s="363">
        <v>0</v>
      </c>
      <c r="U37" s="363">
        <v>0</v>
      </c>
      <c r="V37" s="363">
        <v>0</v>
      </c>
      <c r="W37" s="363">
        <v>0</v>
      </c>
      <c r="X37" s="363">
        <v>0</v>
      </c>
      <c r="Y37" s="363">
        <v>0</v>
      </c>
      <c r="Z37" s="363">
        <v>0</v>
      </c>
      <c r="AA37" s="2721">
        <v>0</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0</v>
      </c>
      <c r="S41" s="2718">
        <v>0</v>
      </c>
      <c r="T41" s="2718">
        <v>0</v>
      </c>
      <c r="U41" s="2718">
        <v>0</v>
      </c>
      <c r="V41" s="2718">
        <v>0</v>
      </c>
      <c r="W41" s="2718">
        <v>0</v>
      </c>
      <c r="X41" s="2718">
        <v>0</v>
      </c>
      <c r="Y41" s="2718">
        <v>0</v>
      </c>
      <c r="Z41" s="2718">
        <v>0</v>
      </c>
      <c r="AA41" s="2721">
        <v>0</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0</v>
      </c>
      <c r="N45" s="2718">
        <v>0</v>
      </c>
      <c r="O45" s="2718">
        <v>0</v>
      </c>
      <c r="P45" s="2718">
        <v>0</v>
      </c>
      <c r="Q45" s="2718">
        <v>0</v>
      </c>
      <c r="R45" s="2718">
        <v>0</v>
      </c>
      <c r="S45" s="2718">
        <v>0</v>
      </c>
      <c r="T45" s="2718">
        <v>0</v>
      </c>
      <c r="U45" s="2718">
        <v>0</v>
      </c>
      <c r="V45" s="2718">
        <v>0</v>
      </c>
      <c r="W45" s="2718">
        <v>0</v>
      </c>
      <c r="X45" s="2718">
        <v>0</v>
      </c>
      <c r="Y45" s="2718">
        <v>0</v>
      </c>
      <c r="Z45" s="2718">
        <v>0</v>
      </c>
      <c r="AA45" s="2721">
        <v>0</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0</v>
      </c>
      <c r="N50" s="2718">
        <v>0</v>
      </c>
      <c r="O50" s="2718">
        <v>0</v>
      </c>
      <c r="P50" s="2718">
        <v>0</v>
      </c>
      <c r="Q50" s="2718">
        <v>0</v>
      </c>
      <c r="R50" s="2718">
        <v>0</v>
      </c>
      <c r="S50" s="2718">
        <v>0</v>
      </c>
      <c r="T50" s="2718">
        <v>0</v>
      </c>
      <c r="U50" s="2718">
        <v>0</v>
      </c>
      <c r="V50" s="2718">
        <v>0</v>
      </c>
      <c r="W50" s="2718">
        <v>0</v>
      </c>
      <c r="X50" s="2718">
        <v>0</v>
      </c>
      <c r="Y50" s="2718">
        <v>0</v>
      </c>
      <c r="Z50" s="2718">
        <v>0</v>
      </c>
      <c r="AA50" s="2721">
        <v>0</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0</v>
      </c>
      <c r="T51" s="2718">
        <v>0</v>
      </c>
      <c r="U51" s="2718">
        <v>0</v>
      </c>
      <c r="V51" s="2718">
        <v>0</v>
      </c>
      <c r="W51" s="2718">
        <v>0</v>
      </c>
      <c r="X51" s="2718">
        <v>0</v>
      </c>
      <c r="Y51" s="2718">
        <v>0</v>
      </c>
      <c r="Z51" s="2718">
        <v>0</v>
      </c>
      <c r="AA51" s="2721">
        <v>0</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0</v>
      </c>
      <c r="N53" s="2718">
        <v>0</v>
      </c>
      <c r="O53" s="2718">
        <v>0</v>
      </c>
      <c r="P53" s="2718">
        <v>0</v>
      </c>
      <c r="Q53" s="2718">
        <v>0</v>
      </c>
      <c r="R53" s="2718">
        <v>0</v>
      </c>
      <c r="S53" s="2718">
        <v>0</v>
      </c>
      <c r="T53" s="2718">
        <v>0</v>
      </c>
      <c r="U53" s="2718">
        <v>0</v>
      </c>
      <c r="V53" s="2718">
        <v>0</v>
      </c>
      <c r="W53" s="2718">
        <v>0</v>
      </c>
      <c r="X53" s="2718">
        <v>0</v>
      </c>
      <c r="Y53" s="2718">
        <v>0</v>
      </c>
      <c r="Z53" s="2718">
        <v>0</v>
      </c>
      <c r="AA53" s="2721">
        <v>0</v>
      </c>
    </row>
    <row r="54" spans="2:27" ht="12" customHeight="1">
      <c r="B54" s="3657" t="s">
        <v>1090</v>
      </c>
      <c r="C54" s="5"/>
      <c r="D54" s="5"/>
      <c r="E54" s="5"/>
      <c r="F54" s="5"/>
      <c r="G54" s="5"/>
      <c r="H54" s="5"/>
      <c r="I54" s="5"/>
      <c r="J54" s="5"/>
      <c r="K54" s="5"/>
      <c r="L54" s="323" t="s">
        <v>257</v>
      </c>
      <c r="M54" s="2718">
        <v>0</v>
      </c>
      <c r="N54" s="2718">
        <v>0</v>
      </c>
      <c r="O54" s="2718">
        <v>0</v>
      </c>
      <c r="P54" s="2718">
        <v>0</v>
      </c>
      <c r="Q54" s="2718">
        <v>0</v>
      </c>
      <c r="R54" s="2718">
        <v>0</v>
      </c>
      <c r="S54" s="2718">
        <v>0</v>
      </c>
      <c r="T54" s="2718">
        <v>0</v>
      </c>
      <c r="U54" s="2718">
        <v>0</v>
      </c>
      <c r="V54" s="2718">
        <v>0</v>
      </c>
      <c r="W54" s="2718">
        <v>0</v>
      </c>
      <c r="X54" s="2718">
        <v>0</v>
      </c>
      <c r="Y54" s="2718">
        <v>0</v>
      </c>
      <c r="Z54" s="2718">
        <v>0</v>
      </c>
      <c r="AA54" s="2721">
        <v>0</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0</v>
      </c>
      <c r="N63" s="366">
        <v>0</v>
      </c>
      <c r="O63" s="366">
        <v>0</v>
      </c>
      <c r="P63" s="366">
        <v>0</v>
      </c>
      <c r="Q63" s="366">
        <v>0</v>
      </c>
      <c r="R63" s="366">
        <v>0</v>
      </c>
      <c r="S63" s="366">
        <v>0</v>
      </c>
      <c r="T63" s="366">
        <v>0</v>
      </c>
      <c r="U63" s="366">
        <v>0</v>
      </c>
      <c r="V63" s="366">
        <v>0</v>
      </c>
      <c r="W63" s="366">
        <v>0</v>
      </c>
      <c r="X63" s="366">
        <v>0</v>
      </c>
      <c r="Y63" s="366">
        <v>0</v>
      </c>
      <c r="Z63" s="366">
        <v>0</v>
      </c>
      <c r="AA63" s="2722">
        <v>0</v>
      </c>
    </row>
    <row r="64" spans="2:27" ht="12" customHeight="1">
      <c r="B64" s="3663" t="s">
        <v>1719</v>
      </c>
      <c r="C64" s="3260"/>
      <c r="D64" s="3260"/>
      <c r="E64" s="3260"/>
      <c r="F64" s="3260"/>
      <c r="G64" s="3260"/>
      <c r="H64" s="3260"/>
      <c r="I64" s="3260"/>
      <c r="J64" s="3260"/>
      <c r="K64" s="3260"/>
      <c r="L64" s="323" t="s">
        <v>137</v>
      </c>
      <c r="M64" s="2718">
        <v>21270</v>
      </c>
      <c r="N64" s="2718">
        <v>10022</v>
      </c>
      <c r="O64" s="2718">
        <v>72843</v>
      </c>
      <c r="P64" s="2718">
        <v>29110</v>
      </c>
      <c r="Q64" s="2718">
        <v>75888</v>
      </c>
      <c r="R64" s="2718">
        <v>247801</v>
      </c>
      <c r="S64" s="2718">
        <v>3970</v>
      </c>
      <c r="T64" s="2718">
        <v>5550</v>
      </c>
      <c r="U64" s="2718">
        <v>262207</v>
      </c>
      <c r="V64" s="2718">
        <v>32762</v>
      </c>
      <c r="W64" s="2718">
        <v>5810</v>
      </c>
      <c r="X64" s="2718">
        <v>4705</v>
      </c>
      <c r="Y64" s="2718">
        <v>1272</v>
      </c>
      <c r="Z64" s="2718">
        <v>0</v>
      </c>
      <c r="AA64" s="2721">
        <v>773210</v>
      </c>
    </row>
    <row r="65" spans="2:27" ht="12" customHeight="1">
      <c r="B65" s="3657" t="s">
        <v>1720</v>
      </c>
      <c r="C65" s="5"/>
      <c r="D65" s="5"/>
      <c r="E65" s="5"/>
      <c r="F65" s="5"/>
      <c r="G65" s="5"/>
      <c r="H65" s="5"/>
      <c r="I65" s="5"/>
      <c r="J65" s="5"/>
      <c r="K65" s="5"/>
      <c r="L65" s="323" t="s">
        <v>7</v>
      </c>
      <c r="M65" s="366">
        <v>0</v>
      </c>
      <c r="N65" s="366">
        <v>0</v>
      </c>
      <c r="O65" s="366">
        <v>0</v>
      </c>
      <c r="P65" s="366">
        <v>0</v>
      </c>
      <c r="Q65" s="366">
        <v>0</v>
      </c>
      <c r="R65" s="366">
        <v>0</v>
      </c>
      <c r="S65" s="366">
        <v>0</v>
      </c>
      <c r="T65" s="366">
        <v>0</v>
      </c>
      <c r="U65" s="366">
        <v>0</v>
      </c>
      <c r="V65" s="366">
        <v>0</v>
      </c>
      <c r="W65" s="366">
        <v>0</v>
      </c>
      <c r="X65" s="366">
        <v>0</v>
      </c>
      <c r="Y65" s="366">
        <v>0</v>
      </c>
      <c r="Z65" s="366">
        <v>0</v>
      </c>
      <c r="AA65" s="2722">
        <v>0</v>
      </c>
    </row>
    <row r="66" spans="2:27" ht="12" customHeight="1">
      <c r="B66" s="3676" t="s">
        <v>1721</v>
      </c>
      <c r="C66" s="62"/>
      <c r="D66" s="62"/>
      <c r="E66" s="62"/>
      <c r="F66" s="62"/>
      <c r="G66" s="62"/>
      <c r="H66" s="62"/>
      <c r="I66" s="62"/>
      <c r="J66" s="62"/>
      <c r="K66" s="62"/>
      <c r="L66" s="310" t="s">
        <v>189</v>
      </c>
      <c r="M66" s="366">
        <v>5536</v>
      </c>
      <c r="N66" s="366">
        <v>2546</v>
      </c>
      <c r="O66" s="366">
        <v>19370</v>
      </c>
      <c r="P66" s="366">
        <v>8853</v>
      </c>
      <c r="Q66" s="366">
        <v>21095</v>
      </c>
      <c r="R66" s="366">
        <v>68872</v>
      </c>
      <c r="S66" s="366">
        <v>1094</v>
      </c>
      <c r="T66" s="366">
        <v>1505</v>
      </c>
      <c r="U66" s="366">
        <v>80801</v>
      </c>
      <c r="V66" s="366">
        <v>8937</v>
      </c>
      <c r="W66" s="366">
        <v>1497</v>
      </c>
      <c r="X66" s="366">
        <v>1217</v>
      </c>
      <c r="Y66" s="366">
        <v>329</v>
      </c>
      <c r="Z66" s="366">
        <v>0</v>
      </c>
      <c r="AA66" s="2722">
        <v>221652</v>
      </c>
    </row>
    <row r="67" spans="2:27" ht="12" customHeight="1">
      <c r="B67" s="3677" t="s">
        <v>1722</v>
      </c>
      <c r="C67" s="3678"/>
      <c r="D67" s="3678"/>
      <c r="E67" s="3678"/>
      <c r="F67" s="3678"/>
      <c r="G67" s="3678"/>
      <c r="H67" s="3678"/>
      <c r="I67" s="3678"/>
      <c r="J67" s="3678"/>
      <c r="K67" s="3678"/>
      <c r="L67" s="1491" t="s">
        <v>190</v>
      </c>
      <c r="M67" s="2727">
        <v>15734</v>
      </c>
      <c r="N67" s="2727">
        <v>7476</v>
      </c>
      <c r="O67" s="2727">
        <v>53473</v>
      </c>
      <c r="P67" s="2727">
        <v>20257</v>
      </c>
      <c r="Q67" s="2727">
        <v>54793</v>
      </c>
      <c r="R67" s="2727">
        <v>178929</v>
      </c>
      <c r="S67" s="2727">
        <v>2876</v>
      </c>
      <c r="T67" s="2727">
        <v>4045</v>
      </c>
      <c r="U67" s="2727">
        <v>181406</v>
      </c>
      <c r="V67" s="2727">
        <v>23825</v>
      </c>
      <c r="W67" s="2727">
        <v>4313</v>
      </c>
      <c r="X67" s="2727">
        <v>3488</v>
      </c>
      <c r="Y67" s="2727">
        <v>943</v>
      </c>
      <c r="Z67" s="2727">
        <v>0</v>
      </c>
      <c r="AA67" s="2728">
        <v>551558</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2675</v>
      </c>
      <c r="C4" s="4237"/>
      <c r="D4" s="4237"/>
      <c r="I4" s="4011" t="s">
        <v>1836</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2477</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2676</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2677</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2487</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2678</v>
      </c>
      <c r="C4" s="4239"/>
      <c r="D4" s="4239"/>
      <c r="I4" s="4053" t="s">
        <v>1836</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2489</v>
      </c>
      <c r="J7" s="2380" t="s">
        <v>2477</v>
      </c>
      <c r="K7" s="2380" t="s">
        <v>83</v>
      </c>
      <c r="L7" s="2380" t="s">
        <v>244</v>
      </c>
      <c r="M7" s="2380" t="s">
        <v>85</v>
      </c>
      <c r="N7" s="2380" t="s">
        <v>86</v>
      </c>
      <c r="O7" s="407" t="s">
        <v>87</v>
      </c>
      <c r="P7" s="407" t="s">
        <v>88</v>
      </c>
      <c r="Q7" s="407" t="s">
        <v>165</v>
      </c>
      <c r="R7" s="2381" t="s">
        <v>2479</v>
      </c>
      <c r="S7" s="407" t="s">
        <v>167</v>
      </c>
      <c r="T7" s="407" t="s">
        <v>2480</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2"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2"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2676</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2677</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2679</v>
      </c>
      <c r="C4" s="4243"/>
      <c r="D4" s="4243"/>
      <c r="E4" s="4243"/>
      <c r="I4" s="4069" t="s">
        <v>1836</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1853</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2489</v>
      </c>
      <c r="J7" s="2436" t="s">
        <v>2477</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2680</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2681</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2682</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2683</v>
      </c>
      <c r="C4" s="4237"/>
      <c r="D4" s="4237"/>
      <c r="E4" s="4237"/>
      <c r="I4" s="4011" t="s">
        <v>1836</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2684</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2489</v>
      </c>
      <c r="J7" s="2436" t="s">
        <v>2477</v>
      </c>
      <c r="K7" s="2436" t="s">
        <v>83</v>
      </c>
      <c r="L7" s="2436" t="s">
        <v>2478</v>
      </c>
      <c r="M7" s="2436" t="s">
        <v>85</v>
      </c>
      <c r="N7" s="2436" t="s">
        <v>86</v>
      </c>
      <c r="O7" s="2437" t="s">
        <v>87</v>
      </c>
      <c r="P7" s="2437" t="s">
        <v>88</v>
      </c>
      <c r="Q7" s="2437" t="s">
        <v>165</v>
      </c>
      <c r="R7" s="2438" t="s">
        <v>2479</v>
      </c>
      <c r="S7" s="2437" t="s">
        <v>167</v>
      </c>
      <c r="T7" s="2437" t="s">
        <v>2480</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2685</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2686</v>
      </c>
      <c r="E4" s="1760" t="s">
        <v>891</v>
      </c>
    </row>
    <row r="5" spans="2:8">
      <c r="B5" s="1761">
        <v>2023.3</v>
      </c>
      <c r="E5" s="1760" t="s">
        <v>2687</v>
      </c>
    </row>
    <row r="7" spans="2:8">
      <c r="B7" s="1766" t="s">
        <v>2121</v>
      </c>
      <c r="C7" s="1766" t="s">
        <v>2112</v>
      </c>
      <c r="D7" s="1763"/>
      <c r="E7" s="1763"/>
      <c r="F7" s="1763"/>
      <c r="G7" s="1766" t="s">
        <v>2688</v>
      </c>
      <c r="H7" s="1766" t="s">
        <v>2689</v>
      </c>
    </row>
    <row r="8" spans="2:8">
      <c r="B8" s="1769" t="s">
        <v>366</v>
      </c>
      <c r="C8" s="1769" t="s">
        <v>2111</v>
      </c>
      <c r="G8" s="1769" t="s">
        <v>231</v>
      </c>
      <c r="H8" s="1769" t="s">
        <v>233</v>
      </c>
    </row>
    <row r="9" spans="2:8">
      <c r="B9" s="1775"/>
      <c r="C9" s="1775"/>
      <c r="D9" s="3809" t="s">
        <v>2078</v>
      </c>
      <c r="E9" s="3809"/>
      <c r="F9" s="1778" t="s">
        <v>1938</v>
      </c>
      <c r="G9" s="1783"/>
      <c r="H9" s="1783"/>
    </row>
    <row r="10" spans="2:8">
      <c r="B10" s="1775"/>
      <c r="C10" s="1775"/>
      <c r="D10" s="3805" t="s">
        <v>2079</v>
      </c>
      <c r="E10" s="3805"/>
      <c r="F10" s="1782" t="s">
        <v>1941</v>
      </c>
      <c r="G10" s="1783"/>
      <c r="H10" s="1783"/>
    </row>
    <row r="11" spans="2:8">
      <c r="B11" s="1775"/>
      <c r="C11" s="1775"/>
      <c r="D11" s="3805" t="s">
        <v>2080</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2690</v>
      </c>
      <c r="C17" s="1775"/>
      <c r="D17" s="3809" t="s">
        <v>2083</v>
      </c>
      <c r="E17" s="3809"/>
      <c r="F17" s="1778" t="s">
        <v>2000</v>
      </c>
      <c r="G17" s="1779"/>
      <c r="H17" s="1779"/>
    </row>
    <row r="18" spans="2:8">
      <c r="B18" s="1769" t="s">
        <v>2691</v>
      </c>
      <c r="C18" s="1775"/>
      <c r="D18" s="3805" t="s">
        <v>2085</v>
      </c>
      <c r="E18" s="3805"/>
      <c r="F18" s="1782" t="s">
        <v>1952</v>
      </c>
      <c r="G18" s="1783"/>
      <c r="H18" s="1783"/>
    </row>
    <row r="19" spans="2:8">
      <c r="B19" s="1769"/>
      <c r="C19" s="1775"/>
      <c r="D19" s="3805" t="s">
        <v>2086</v>
      </c>
      <c r="E19" s="3805"/>
      <c r="F19" s="1782" t="s">
        <v>1954</v>
      </c>
      <c r="G19" s="1783"/>
      <c r="H19" s="1783"/>
    </row>
    <row r="20" spans="2:8">
      <c r="B20" s="1769"/>
      <c r="C20" s="1775"/>
      <c r="D20" s="3805" t="s">
        <v>2088</v>
      </c>
      <c r="E20" s="3805"/>
      <c r="F20" s="1782" t="s">
        <v>2089</v>
      </c>
      <c r="G20" s="1783"/>
      <c r="H20" s="1783"/>
    </row>
    <row r="21" spans="2:8">
      <c r="B21" s="1769" t="s">
        <v>2691</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2090</v>
      </c>
      <c r="E23" s="3805"/>
      <c r="F23" s="1782" t="s">
        <v>2091</v>
      </c>
      <c r="G23" s="1783"/>
      <c r="H23" s="1783"/>
    </row>
    <row r="24" spans="2:8">
      <c r="B24" s="1769"/>
      <c r="C24" s="1775"/>
      <c r="D24" s="3805" t="s">
        <v>2092</v>
      </c>
      <c r="E24" s="3805"/>
      <c r="F24" s="1782" t="s">
        <v>556</v>
      </c>
      <c r="G24" s="1783"/>
      <c r="H24" s="1783"/>
    </row>
    <row r="25" spans="2:8">
      <c r="B25" s="1769"/>
      <c r="C25" s="1775"/>
      <c r="D25" s="3805" t="s">
        <v>2093</v>
      </c>
      <c r="E25" s="3805"/>
      <c r="F25" s="1782" t="s">
        <v>1906</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2095</v>
      </c>
      <c r="E28" s="3809"/>
      <c r="F28" s="1778" t="s">
        <v>1909</v>
      </c>
      <c r="G28" s="1779"/>
      <c r="H28" s="1779"/>
    </row>
    <row r="29" spans="2:8">
      <c r="B29" s="1769"/>
      <c r="C29" s="1775"/>
      <c r="D29" s="3805" t="s">
        <v>2096</v>
      </c>
      <c r="E29" s="3805"/>
      <c r="F29" s="1782" t="s">
        <v>2097</v>
      </c>
      <c r="G29" s="1783"/>
      <c r="H29" s="1783"/>
    </row>
    <row r="30" spans="2:8">
      <c r="B30" s="1769"/>
      <c r="C30" s="1775"/>
      <c r="D30" s="3805" t="s">
        <v>2099</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2100</v>
      </c>
      <c r="E35" s="3809"/>
      <c r="F35" s="1778" t="s">
        <v>1914</v>
      </c>
      <c r="G35" s="1779"/>
      <c r="H35" s="1779"/>
    </row>
    <row r="36" spans="2:8">
      <c r="B36" s="1769"/>
      <c r="C36" s="1775"/>
      <c r="D36" s="3805" t="s">
        <v>2101</v>
      </c>
      <c r="E36" s="3805"/>
      <c r="F36" s="1782" t="s">
        <v>2102</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2103</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2104</v>
      </c>
      <c r="E46" s="3809"/>
      <c r="F46" s="1778" t="s">
        <v>1969</v>
      </c>
      <c r="G46" s="1779"/>
      <c r="H46" s="1779"/>
    </row>
    <row r="47" spans="2:8">
      <c r="B47" s="1769"/>
      <c r="C47" s="1775"/>
      <c r="D47" s="3805" t="s">
        <v>2105</v>
      </c>
      <c r="E47" s="3805"/>
      <c r="F47" s="1782" t="s">
        <v>533</v>
      </c>
      <c r="G47" s="1783"/>
      <c r="H47" s="1783"/>
    </row>
    <row r="48" spans="2:8">
      <c r="B48" s="1769"/>
      <c r="C48" s="1775"/>
      <c r="D48" s="3805" t="s">
        <v>2106</v>
      </c>
      <c r="E48" s="3805"/>
      <c r="F48" s="1782" t="s">
        <v>2107</v>
      </c>
      <c r="G48" s="1783"/>
      <c r="H48" s="1783"/>
    </row>
    <row r="49" spans="2:8">
      <c r="B49" s="1769"/>
      <c r="C49" s="1775"/>
      <c r="D49" s="3805" t="s">
        <v>465</v>
      </c>
      <c r="E49" s="3805"/>
      <c r="F49" s="1782" t="s">
        <v>2108</v>
      </c>
      <c r="G49" s="1783"/>
      <c r="H49" s="1783"/>
    </row>
    <row r="50" spans="2:8">
      <c r="B50" s="1771"/>
      <c r="C50" s="1779"/>
      <c r="D50" s="3811" t="s">
        <v>889</v>
      </c>
      <c r="E50" s="3811"/>
      <c r="F50" s="1785" t="s">
        <v>557</v>
      </c>
      <c r="G50" s="1783"/>
      <c r="H50" s="1783"/>
    </row>
    <row r="52" spans="2:8">
      <c r="G52" s="1768" t="s">
        <v>260</v>
      </c>
    </row>
    <row r="53" spans="2:8">
      <c r="E53" s="1777" t="s">
        <v>2109</v>
      </c>
      <c r="F53" s="1765" t="s">
        <v>526</v>
      </c>
      <c r="G53" s="1783"/>
    </row>
    <row r="54" spans="2:8">
      <c r="B54" s="3807" t="s">
        <v>2692</v>
      </c>
      <c r="C54" s="3807"/>
      <c r="D54" s="3807"/>
      <c r="E54" s="3807"/>
    </row>
    <row r="55" spans="2:8">
      <c r="B55" s="3807" t="s">
        <v>2693</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2694</v>
      </c>
      <c r="C4" s="4244" t="s">
        <v>891</v>
      </c>
      <c r="D4" s="4244"/>
      <c r="E4" s="4244"/>
    </row>
    <row r="5" spans="2:6">
      <c r="B5" s="1760"/>
      <c r="C5" s="4244" t="s">
        <v>2695</v>
      </c>
      <c r="D5" s="4244"/>
      <c r="E5" s="4244"/>
    </row>
    <row r="6" spans="2:6">
      <c r="B6" s="1761">
        <v>2023.3</v>
      </c>
      <c r="C6" s="4244" t="s">
        <v>2696</v>
      </c>
      <c r="D6" s="4244"/>
      <c r="E6" s="4244"/>
    </row>
    <row r="8" spans="2:6">
      <c r="B8" s="1762"/>
      <c r="C8" s="1763"/>
      <c r="D8" s="1763"/>
      <c r="E8" s="1766" t="s">
        <v>894</v>
      </c>
    </row>
    <row r="9" spans="2:6">
      <c r="B9" s="1764"/>
      <c r="E9" s="1769" t="s">
        <v>895</v>
      </c>
    </row>
    <row r="10" spans="2:6">
      <c r="B10" s="1764"/>
      <c r="E10" s="1771" t="s">
        <v>231</v>
      </c>
    </row>
    <row r="11" spans="2:6">
      <c r="B11" s="3808" t="s">
        <v>2078</v>
      </c>
      <c r="C11" s="3809"/>
      <c r="D11" s="1778" t="s">
        <v>1938</v>
      </c>
      <c r="E11" s="1783"/>
    </row>
    <row r="12" spans="2:6">
      <c r="B12" s="3804" t="s">
        <v>2079</v>
      </c>
      <c r="C12" s="3805"/>
      <c r="D12" s="1782" t="s">
        <v>1941</v>
      </c>
      <c r="E12" s="1783"/>
    </row>
    <row r="13" spans="2:6">
      <c r="B13" s="3804" t="s">
        <v>2080</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2083</v>
      </c>
      <c r="C19" s="3809"/>
      <c r="D19" s="1778" t="s">
        <v>2000</v>
      </c>
      <c r="E19" s="1779"/>
    </row>
    <row r="20" spans="2:5">
      <c r="B20" s="3804" t="s">
        <v>2085</v>
      </c>
      <c r="C20" s="3805"/>
      <c r="D20" s="1782" t="s">
        <v>1952</v>
      </c>
      <c r="E20" s="1783"/>
    </row>
    <row r="21" spans="2:5">
      <c r="B21" s="3804" t="s">
        <v>2086</v>
      </c>
      <c r="C21" s="3805"/>
      <c r="D21" s="1782" t="s">
        <v>1954</v>
      </c>
      <c r="E21" s="1783"/>
    </row>
    <row r="22" spans="2:5">
      <c r="B22" s="3804" t="s">
        <v>2088</v>
      </c>
      <c r="C22" s="3805"/>
      <c r="D22" s="1782" t="s">
        <v>2089</v>
      </c>
      <c r="E22" s="1783"/>
    </row>
    <row r="23" spans="2:5">
      <c r="B23" s="3804" t="s">
        <v>476</v>
      </c>
      <c r="C23" s="3805"/>
      <c r="D23" s="1782" t="s">
        <v>543</v>
      </c>
      <c r="E23" s="1783"/>
    </row>
    <row r="24" spans="2:5">
      <c r="B24" s="3804" t="s">
        <v>477</v>
      </c>
      <c r="C24" s="3805"/>
      <c r="D24" s="1782" t="s">
        <v>544</v>
      </c>
      <c r="E24" s="1783"/>
    </row>
    <row r="25" spans="2:5">
      <c r="B25" s="3804" t="s">
        <v>2090</v>
      </c>
      <c r="C25" s="3805"/>
      <c r="D25" s="1782" t="s">
        <v>2091</v>
      </c>
      <c r="E25" s="1783"/>
    </row>
    <row r="26" spans="2:5">
      <c r="B26" s="3804" t="s">
        <v>2092</v>
      </c>
      <c r="C26" s="3805"/>
      <c r="D26" s="1782" t="s">
        <v>556</v>
      </c>
      <c r="E26" s="1783"/>
    </row>
    <row r="27" spans="2:5">
      <c r="B27" s="3804" t="s">
        <v>2093</v>
      </c>
      <c r="C27" s="3805"/>
      <c r="D27" s="1782" t="s">
        <v>1906</v>
      </c>
      <c r="E27" s="1783"/>
    </row>
    <row r="28" spans="2:5">
      <c r="B28" s="3804" t="s">
        <v>478</v>
      </c>
      <c r="C28" s="3805"/>
      <c r="D28" s="1782" t="s">
        <v>523</v>
      </c>
      <c r="E28" s="1783"/>
    </row>
    <row r="29" spans="2:5">
      <c r="B29" s="3806"/>
      <c r="C29" s="3807"/>
      <c r="E29" s="1774"/>
    </row>
    <row r="30" spans="2:5">
      <c r="B30" s="3808" t="s">
        <v>2095</v>
      </c>
      <c r="C30" s="3809"/>
      <c r="D30" s="1778" t="s">
        <v>1909</v>
      </c>
      <c r="E30" s="1779"/>
    </row>
    <row r="31" spans="2:5">
      <c r="B31" s="3804" t="s">
        <v>2096</v>
      </c>
      <c r="C31" s="3805"/>
      <c r="D31" s="1782" t="s">
        <v>2097</v>
      </c>
      <c r="E31" s="1783"/>
    </row>
    <row r="32" spans="2:5">
      <c r="B32" s="3804" t="s">
        <v>2099</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2100</v>
      </c>
      <c r="C37" s="3809"/>
      <c r="D37" s="1778" t="s">
        <v>1914</v>
      </c>
      <c r="E37" s="1779"/>
    </row>
    <row r="38" spans="2:5">
      <c r="B38" s="3804" t="s">
        <v>2101</v>
      </c>
      <c r="C38" s="3805"/>
      <c r="D38" s="1782" t="s">
        <v>2102</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2103</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2104</v>
      </c>
      <c r="C48" s="3809"/>
      <c r="D48" s="1778" t="s">
        <v>1969</v>
      </c>
      <c r="E48" s="1783"/>
    </row>
    <row r="49" spans="2:5">
      <c r="B49" s="3804" t="s">
        <v>2105</v>
      </c>
      <c r="C49" s="3805"/>
      <c r="D49" s="1782" t="s">
        <v>533</v>
      </c>
      <c r="E49" s="1783"/>
    </row>
    <row r="50" spans="2:5">
      <c r="B50" s="3804" t="s">
        <v>2106</v>
      </c>
      <c r="C50" s="3805"/>
      <c r="D50" s="1782" t="s">
        <v>2107</v>
      </c>
      <c r="E50" s="1783"/>
    </row>
    <row r="51" spans="2:5">
      <c r="B51" s="3804" t="s">
        <v>465</v>
      </c>
      <c r="C51" s="3805"/>
      <c r="D51" s="1782" t="s">
        <v>2108</v>
      </c>
      <c r="E51" s="1783"/>
    </row>
    <row r="52" spans="2:5">
      <c r="B52" s="3804" t="s">
        <v>889</v>
      </c>
      <c r="C52" s="3805"/>
      <c r="D52" s="1782" t="s">
        <v>557</v>
      </c>
      <c r="E52" s="1783"/>
    </row>
    <row r="53" spans="2:5">
      <c r="B53" s="1764"/>
      <c r="E53" s="1786"/>
    </row>
    <row r="54" spans="2:5">
      <c r="B54" s="1764"/>
      <c r="E54" s="2586" t="s">
        <v>260</v>
      </c>
    </row>
    <row r="55" spans="2:5" ht="14.4" customHeight="1">
      <c r="B55" s="4246" t="s">
        <v>2109</v>
      </c>
      <c r="C55" s="4247"/>
      <c r="D55" s="1999" t="s">
        <v>526</v>
      </c>
      <c r="E55" s="1783"/>
    </row>
    <row r="56" spans="2:5">
      <c r="B56" s="4245" t="s">
        <v>2697</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2698</v>
      </c>
      <c r="C4" s="3812"/>
      <c r="D4" s="3812"/>
      <c r="I4" s="4244" t="s">
        <v>729</v>
      </c>
      <c r="J4" s="4244"/>
      <c r="K4" s="4244"/>
      <c r="L4" s="4244"/>
      <c r="M4" s="4244"/>
      <c r="N4" s="4244"/>
      <c r="O4" s="4244"/>
      <c r="P4" s="4244"/>
      <c r="Q4" s="4244"/>
      <c r="R4" s="4244"/>
      <c r="S4" s="4244"/>
    </row>
    <row r="5" spans="2:19">
      <c r="B5" s="3812"/>
      <c r="C5" s="3812"/>
      <c r="D5" s="3812"/>
      <c r="I5" s="4244" t="s">
        <v>2699</v>
      </c>
      <c r="J5" s="4244"/>
      <c r="K5" s="4244"/>
      <c r="L5" s="4244"/>
      <c r="M5" s="4244"/>
      <c r="N5" s="4244"/>
      <c r="O5" s="4244"/>
      <c r="P5" s="4244"/>
      <c r="Q5" s="4244"/>
      <c r="R5" s="4244"/>
      <c r="S5" s="4244"/>
    </row>
    <row r="6" spans="2:19">
      <c r="B6" s="3813">
        <v>2023.3</v>
      </c>
      <c r="C6" s="3813"/>
      <c r="D6" s="3813"/>
      <c r="I6" s="4244" t="s">
        <v>2700</v>
      </c>
      <c r="J6" s="4244"/>
      <c r="K6" s="4244"/>
      <c r="L6" s="4244"/>
      <c r="M6" s="4244"/>
      <c r="N6" s="4244"/>
      <c r="O6" s="4244"/>
      <c r="P6" s="4244"/>
      <c r="Q6" s="4244"/>
      <c r="R6" s="4244"/>
      <c r="S6" s="4244"/>
    </row>
    <row r="8" spans="2:19">
      <c r="B8" s="1762"/>
      <c r="C8" s="1763"/>
      <c r="D8" s="1763"/>
      <c r="E8" s="1763"/>
      <c r="F8" s="1763"/>
      <c r="G8" s="1763"/>
      <c r="H8" s="1763"/>
      <c r="I8" s="3814" t="s">
        <v>2701</v>
      </c>
      <c r="J8" s="3815"/>
      <c r="K8" s="3816"/>
      <c r="L8" s="3814" t="s">
        <v>2702</v>
      </c>
      <c r="M8" s="3815"/>
      <c r="N8" s="3816"/>
      <c r="O8" s="3814" t="s">
        <v>2703</v>
      </c>
      <c r="P8" s="3815"/>
      <c r="Q8" s="3815"/>
      <c r="R8" s="3815"/>
      <c r="S8" s="3816"/>
    </row>
    <row r="9" spans="2:19">
      <c r="B9" s="2734" t="s">
        <v>1696</v>
      </c>
      <c r="I9" s="1766" t="s">
        <v>2171</v>
      </c>
      <c r="J9" s="1766" t="s">
        <v>2469</v>
      </c>
      <c r="K9" s="2735" t="s">
        <v>2704</v>
      </c>
      <c r="L9" s="1766" t="s">
        <v>2171</v>
      </c>
      <c r="M9" s="1766" t="s">
        <v>2469</v>
      </c>
      <c r="N9" s="2736" t="s">
        <v>2705</v>
      </c>
      <c r="O9" s="1766" t="s">
        <v>2706</v>
      </c>
      <c r="P9" s="1766" t="s">
        <v>2707</v>
      </c>
      <c r="Q9" s="1766" t="s">
        <v>2708</v>
      </c>
      <c r="R9" s="1766" t="s">
        <v>2706</v>
      </c>
      <c r="S9" s="1766" t="s">
        <v>2709</v>
      </c>
    </row>
    <row r="10" spans="2:19">
      <c r="B10" s="1764"/>
      <c r="I10" s="1769" t="s">
        <v>2710</v>
      </c>
      <c r="J10" s="1769" t="s">
        <v>2711</v>
      </c>
      <c r="K10" s="1769" t="s">
        <v>2712</v>
      </c>
      <c r="L10" s="1769" t="s">
        <v>2710</v>
      </c>
      <c r="M10" s="1769" t="s">
        <v>2711</v>
      </c>
      <c r="N10" s="1769" t="s">
        <v>2713</v>
      </c>
      <c r="O10" s="1769" t="s">
        <v>2714</v>
      </c>
      <c r="P10" s="1769" t="s">
        <v>2715</v>
      </c>
      <c r="Q10" s="1769" t="s">
        <v>2716</v>
      </c>
      <c r="R10" s="1769" t="s">
        <v>2601</v>
      </c>
      <c r="S10" s="1769" t="s">
        <v>1695</v>
      </c>
    </row>
    <row r="11" spans="2:19">
      <c r="B11" s="1764"/>
      <c r="I11" s="1769"/>
      <c r="J11" s="1769"/>
      <c r="K11" s="1769"/>
      <c r="L11" s="1769"/>
      <c r="M11" s="1769"/>
      <c r="N11" s="1769"/>
      <c r="O11" s="1769" t="s">
        <v>2717</v>
      </c>
      <c r="P11" s="1769" t="s">
        <v>2718</v>
      </c>
      <c r="Q11" s="1769" t="s">
        <v>2601</v>
      </c>
      <c r="R11" s="1769" t="s">
        <v>2719</v>
      </c>
      <c r="S11" s="1769" t="s">
        <v>2720</v>
      </c>
    </row>
    <row r="12" spans="2:19">
      <c r="B12" s="1764"/>
      <c r="I12" s="1769"/>
      <c r="J12" s="1769"/>
      <c r="K12" s="1769"/>
      <c r="L12" s="1769"/>
      <c r="M12" s="1769"/>
      <c r="N12" s="1769"/>
      <c r="O12" s="1769" t="s">
        <v>2721</v>
      </c>
      <c r="P12" s="1769" t="s">
        <v>2722</v>
      </c>
      <c r="Q12" s="1769" t="s">
        <v>2719</v>
      </c>
      <c r="R12" s="1769" t="s">
        <v>2723</v>
      </c>
      <c r="S12" s="1769"/>
    </row>
    <row r="13" spans="2:19">
      <c r="B13" s="1764"/>
      <c r="I13" s="1769"/>
      <c r="J13" s="1769"/>
      <c r="K13" s="1769"/>
      <c r="L13" s="1769"/>
      <c r="M13" s="1769"/>
      <c r="N13" s="1769"/>
      <c r="O13" s="1769"/>
      <c r="P13" s="1769" t="s">
        <v>2724</v>
      </c>
      <c r="Q13" s="1769" t="s">
        <v>2725</v>
      </c>
      <c r="R13" s="1769"/>
      <c r="S13" s="1769"/>
    </row>
    <row r="14" spans="2:19">
      <c r="B14" s="1764"/>
      <c r="I14" s="1769"/>
      <c r="J14" s="1769"/>
      <c r="K14" s="1769"/>
      <c r="L14" s="1769"/>
      <c r="M14" s="1769"/>
      <c r="N14" s="1769"/>
      <c r="O14" s="1769"/>
      <c r="P14" s="1769" t="s">
        <v>2726</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2195</v>
      </c>
      <c r="S15" s="1771" t="s">
        <v>1080</v>
      </c>
    </row>
    <row r="16" spans="2:19">
      <c r="B16" s="3808" t="s">
        <v>349</v>
      </c>
      <c r="C16" s="3809"/>
      <c r="D16" s="3809" t="s">
        <v>1629</v>
      </c>
      <c r="E16" s="3809"/>
      <c r="F16" s="3809"/>
      <c r="G16" s="3809"/>
      <c r="H16" s="1778" t="s">
        <v>1938</v>
      </c>
      <c r="I16" s="1783"/>
      <c r="J16" s="1783"/>
      <c r="K16" s="1783"/>
      <c r="L16" s="1783"/>
      <c r="M16" s="1783"/>
      <c r="N16" s="1783"/>
      <c r="O16" s="1783"/>
      <c r="P16" s="1783"/>
      <c r="Q16" s="1783"/>
      <c r="R16" s="1783"/>
      <c r="S16" s="1783"/>
    </row>
    <row r="17" spans="2:19">
      <c r="B17" s="1764"/>
      <c r="E17" s="3805" t="s">
        <v>739</v>
      </c>
      <c r="F17" s="3805"/>
      <c r="G17" s="3805"/>
      <c r="H17" s="1782" t="s">
        <v>1941</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2404</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2442</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2443</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2443</v>
      </c>
      <c r="H29" s="1782" t="s">
        <v>518</v>
      </c>
      <c r="I29" s="1783"/>
      <c r="J29" s="1783"/>
      <c r="K29" s="1783"/>
      <c r="L29" s="1783"/>
      <c r="M29" s="1783"/>
      <c r="N29" s="1783"/>
      <c r="O29" s="1783"/>
      <c r="P29" s="1783"/>
      <c r="Q29" s="1783"/>
      <c r="R29" s="1783"/>
      <c r="S29" s="1783"/>
    </row>
    <row r="30" spans="2:19">
      <c r="B30" s="1764"/>
      <c r="G30" s="1781" t="s">
        <v>1597</v>
      </c>
      <c r="H30" s="1782" t="s">
        <v>1885</v>
      </c>
      <c r="I30" s="1783"/>
      <c r="J30" s="1783"/>
      <c r="K30" s="1783"/>
      <c r="L30" s="1783"/>
      <c r="M30" s="1783"/>
      <c r="N30" s="1783"/>
      <c r="O30" s="1783"/>
      <c r="P30" s="1783"/>
      <c r="Q30" s="1783"/>
      <c r="R30" s="1783"/>
      <c r="S30" s="1783"/>
    </row>
    <row r="31" spans="2:19">
      <c r="B31" s="1764"/>
      <c r="C31" s="3809" t="s">
        <v>1708</v>
      </c>
      <c r="D31" s="3809"/>
      <c r="E31" s="3809"/>
      <c r="F31" s="3809"/>
      <c r="G31" s="3809"/>
      <c r="H31" s="1778" t="s">
        <v>2297</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1892</v>
      </c>
      <c r="I32" s="1783"/>
      <c r="J32" s="1783"/>
      <c r="K32" s="1783"/>
      <c r="L32" s="1783"/>
      <c r="M32" s="1783"/>
      <c r="N32" s="1783"/>
      <c r="O32" s="1783"/>
      <c r="P32" s="1783"/>
      <c r="Q32" s="1783"/>
      <c r="R32" s="1783"/>
      <c r="S32" s="1783"/>
    </row>
    <row r="33" spans="2:19">
      <c r="B33" s="1764"/>
      <c r="G33" s="1781" t="s">
        <v>2443</v>
      </c>
      <c r="H33" s="1782" t="s">
        <v>1896</v>
      </c>
      <c r="I33" s="1783"/>
      <c r="J33" s="1783"/>
      <c r="K33" s="1783"/>
      <c r="L33" s="1783"/>
      <c r="M33" s="1783"/>
      <c r="N33" s="1783"/>
      <c r="O33" s="1783"/>
      <c r="P33" s="1783"/>
      <c r="Q33" s="1783"/>
      <c r="R33" s="1783"/>
      <c r="S33" s="1783"/>
    </row>
    <row r="34" spans="2:19">
      <c r="B34" s="1764"/>
      <c r="G34" s="1781" t="s">
        <v>1597</v>
      </c>
      <c r="H34" s="1782" t="s">
        <v>1899</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2443</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2444</v>
      </c>
      <c r="I40" s="1783"/>
      <c r="J40" s="1783"/>
      <c r="K40" s="1783"/>
      <c r="L40" s="1783"/>
      <c r="M40" s="1783"/>
      <c r="N40" s="1783"/>
      <c r="O40" s="1783"/>
      <c r="P40" s="1783"/>
      <c r="Q40" s="1783"/>
      <c r="R40" s="1783"/>
      <c r="S40" s="1783"/>
    </row>
    <row r="41" spans="2:19">
      <c r="B41" s="1764"/>
      <c r="C41" s="3805" t="s">
        <v>749</v>
      </c>
      <c r="D41" s="3805"/>
      <c r="E41" s="3805"/>
      <c r="F41" s="3805"/>
      <c r="G41" s="3805"/>
      <c r="H41" s="1782" t="s">
        <v>2445</v>
      </c>
      <c r="I41" s="1783"/>
      <c r="J41" s="1783"/>
      <c r="K41" s="1783"/>
      <c r="L41" s="1783"/>
      <c r="M41" s="1783"/>
      <c r="N41" s="1783"/>
      <c r="O41" s="1783"/>
      <c r="P41" s="1783"/>
      <c r="Q41" s="1783"/>
      <c r="R41" s="1783"/>
      <c r="S41" s="1783"/>
    </row>
    <row r="42" spans="2:19">
      <c r="B42" s="3808" t="s">
        <v>751</v>
      </c>
      <c r="C42" s="3809"/>
      <c r="D42" s="3809"/>
      <c r="E42" s="3809"/>
      <c r="F42" s="3809"/>
      <c r="G42" s="3809"/>
      <c r="H42" s="1778" t="s">
        <v>2446</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1906</v>
      </c>
      <c r="I46" s="1783"/>
      <c r="J46" s="1783"/>
      <c r="K46" s="1783"/>
      <c r="L46" s="1783"/>
      <c r="M46" s="1783"/>
      <c r="N46" s="1783"/>
      <c r="O46" s="1783"/>
      <c r="P46" s="1783"/>
      <c r="Q46" s="1783"/>
      <c r="R46" s="1783"/>
      <c r="S46" s="1783"/>
    </row>
    <row r="47" spans="2:19">
      <c r="B47" s="3806" t="s">
        <v>2447</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2448</v>
      </c>
      <c r="I48" s="1779"/>
      <c r="J48" s="1779"/>
      <c r="K48" s="1779"/>
      <c r="L48" s="1779"/>
      <c r="M48" s="1779"/>
      <c r="N48" s="1779"/>
      <c r="O48" s="1779"/>
      <c r="P48" s="1779"/>
      <c r="Q48" s="1779"/>
      <c r="R48" s="1779"/>
      <c r="S48" s="1779"/>
    </row>
    <row r="49" spans="2:19">
      <c r="B49" s="1764"/>
      <c r="C49" s="3805" t="s">
        <v>758</v>
      </c>
      <c r="D49" s="3805"/>
      <c r="E49" s="3805"/>
      <c r="F49" s="3805"/>
      <c r="G49" s="3805"/>
      <c r="H49" s="1782" t="s">
        <v>2449</v>
      </c>
      <c r="I49" s="1783"/>
      <c r="J49" s="1783"/>
      <c r="K49" s="1783"/>
      <c r="L49" s="1783"/>
      <c r="M49" s="1783"/>
      <c r="N49" s="1783"/>
      <c r="O49" s="1783"/>
      <c r="P49" s="1783"/>
      <c r="Q49" s="1783"/>
      <c r="R49" s="1783"/>
      <c r="S49" s="1783"/>
    </row>
    <row r="50" spans="2:19">
      <c r="B50" s="1764"/>
      <c r="C50" s="3805" t="s">
        <v>759</v>
      </c>
      <c r="D50" s="3805"/>
      <c r="E50" s="3805"/>
      <c r="F50" s="3805"/>
      <c r="G50" s="3805"/>
      <c r="H50" s="1782" t="s">
        <v>2450</v>
      </c>
      <c r="I50" s="1783"/>
      <c r="J50" s="1783"/>
      <c r="K50" s="1783"/>
      <c r="L50" s="1783"/>
      <c r="M50" s="1783"/>
      <c r="N50" s="1783"/>
      <c r="O50" s="1783"/>
      <c r="P50" s="1783"/>
      <c r="Q50" s="1783"/>
      <c r="R50" s="1783"/>
      <c r="S50" s="1783"/>
    </row>
    <row r="51" spans="2:19">
      <c r="B51" s="1764"/>
      <c r="C51" s="3805" t="s">
        <v>760</v>
      </c>
      <c r="D51" s="3805"/>
      <c r="E51" s="3805"/>
      <c r="F51" s="3805"/>
      <c r="G51" s="3805"/>
      <c r="H51" s="1782" t="s">
        <v>2031</v>
      </c>
      <c r="I51" s="1783"/>
      <c r="J51" s="1783"/>
      <c r="K51" s="1783"/>
      <c r="L51" s="1783"/>
      <c r="M51" s="1783"/>
      <c r="N51" s="1783"/>
      <c r="O51" s="1783"/>
      <c r="P51" s="1783"/>
      <c r="Q51" s="1783"/>
      <c r="R51" s="1783"/>
      <c r="S51" s="1783"/>
    </row>
    <row r="52" spans="2:19">
      <c r="B52" s="1764"/>
      <c r="C52" s="3805" t="s">
        <v>762</v>
      </c>
      <c r="D52" s="3805"/>
      <c r="E52" s="3805"/>
      <c r="F52" s="3805"/>
      <c r="G52" s="3805"/>
      <c r="H52" s="1782" t="s">
        <v>2451</v>
      </c>
      <c r="I52" s="1783"/>
      <c r="J52" s="1783"/>
      <c r="K52" s="1783"/>
      <c r="L52" s="1783"/>
      <c r="M52" s="1783"/>
      <c r="N52" s="1783"/>
      <c r="O52" s="1783"/>
      <c r="P52" s="1783"/>
      <c r="Q52" s="1783"/>
      <c r="R52" s="1783"/>
      <c r="S52" s="1783"/>
    </row>
    <row r="53" spans="2:19">
      <c r="B53" s="1764"/>
      <c r="C53" s="3805" t="s">
        <v>763</v>
      </c>
      <c r="D53" s="3805"/>
      <c r="E53" s="3805"/>
      <c r="F53" s="3805"/>
      <c r="G53" s="3805"/>
      <c r="H53" s="1782" t="s">
        <v>2452</v>
      </c>
      <c r="I53" s="1783"/>
      <c r="J53" s="1783"/>
      <c r="K53" s="1783"/>
      <c r="L53" s="1783"/>
      <c r="M53" s="1783"/>
      <c r="N53" s="1783"/>
      <c r="O53" s="1783"/>
      <c r="P53" s="1783"/>
      <c r="Q53" s="1783"/>
      <c r="R53" s="1783"/>
      <c r="S53" s="1783"/>
    </row>
    <row r="54" spans="2:19">
      <c r="B54" s="1764"/>
      <c r="C54" s="3805" t="s">
        <v>765</v>
      </c>
      <c r="D54" s="3805"/>
      <c r="E54" s="3805"/>
      <c r="F54" s="3805"/>
      <c r="G54" s="3805"/>
      <c r="H54" s="1782" t="s">
        <v>2453</v>
      </c>
      <c r="I54" s="1783"/>
      <c r="J54" s="1783"/>
      <c r="K54" s="1783"/>
      <c r="L54" s="1783"/>
      <c r="M54" s="1783"/>
      <c r="N54" s="1783"/>
      <c r="O54" s="1783"/>
      <c r="P54" s="1783"/>
      <c r="Q54" s="1783"/>
      <c r="R54" s="1783"/>
      <c r="S54" s="1783"/>
    </row>
    <row r="55" spans="2:19">
      <c r="B55" s="1764"/>
      <c r="C55" s="3805" t="s">
        <v>766</v>
      </c>
      <c r="D55" s="3805"/>
      <c r="E55" s="3805"/>
      <c r="F55" s="3805"/>
      <c r="G55" s="3805"/>
      <c r="H55" s="1782" t="s">
        <v>1909</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2454</v>
      </c>
      <c r="C57" s="3809"/>
      <c r="D57" s="3809"/>
      <c r="E57" s="3809"/>
      <c r="F57" s="3809"/>
      <c r="G57" s="3809"/>
      <c r="H57" s="1778" t="s">
        <v>2072</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1914</v>
      </c>
      <c r="I59" s="1783"/>
      <c r="J59" s="1783"/>
      <c r="K59" s="1783"/>
      <c r="L59" s="1783"/>
      <c r="M59" s="1783"/>
      <c r="N59" s="1783"/>
      <c r="O59" s="1783"/>
      <c r="P59" s="1783"/>
      <c r="Q59" s="1783"/>
      <c r="R59" s="1783"/>
      <c r="S59" s="1783"/>
    </row>
    <row r="60" spans="2:19">
      <c r="B60" s="3806" t="s">
        <v>2455</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2102</v>
      </c>
      <c r="I61" s="1779"/>
      <c r="J61" s="1779"/>
      <c r="K61" s="1779"/>
      <c r="L61" s="1779"/>
      <c r="M61" s="1779"/>
      <c r="N61" s="1779"/>
      <c r="O61" s="1779"/>
      <c r="P61" s="1779"/>
      <c r="Q61" s="1779"/>
      <c r="R61" s="1779"/>
      <c r="S61" s="1779"/>
    </row>
    <row r="62" spans="2:19">
      <c r="B62" s="1764"/>
      <c r="C62" s="3805" t="s">
        <v>774</v>
      </c>
      <c r="D62" s="3805"/>
      <c r="E62" s="3805"/>
      <c r="F62" s="3805"/>
      <c r="G62" s="3805"/>
      <c r="H62" s="1782" t="s">
        <v>2456</v>
      </c>
      <c r="I62" s="1783"/>
      <c r="J62" s="1783"/>
      <c r="K62" s="1783"/>
      <c r="L62" s="1783"/>
      <c r="M62" s="1783"/>
      <c r="N62" s="1783"/>
      <c r="O62" s="1783"/>
      <c r="P62" s="1783"/>
      <c r="Q62" s="1783"/>
      <c r="R62" s="1783"/>
      <c r="S62" s="1783"/>
    </row>
    <row r="63" spans="2:19">
      <c r="B63" s="3808" t="s">
        <v>2457</v>
      </c>
      <c r="C63" s="3809"/>
      <c r="D63" s="3809"/>
      <c r="E63" s="3809"/>
      <c r="F63" s="3809"/>
      <c r="G63" s="3809"/>
      <c r="H63" s="1778" t="s">
        <v>2458</v>
      </c>
      <c r="I63" s="1783"/>
      <c r="J63" s="1783"/>
      <c r="K63" s="1783"/>
      <c r="L63" s="1783"/>
      <c r="M63" s="1783"/>
      <c r="N63" s="1783"/>
      <c r="O63" s="1783"/>
      <c r="P63" s="1783"/>
      <c r="Q63" s="1783"/>
      <c r="R63" s="1783"/>
      <c r="S63" s="1783"/>
    </row>
    <row r="64" spans="2:19">
      <c r="B64" s="3804" t="s">
        <v>777</v>
      </c>
      <c r="C64" s="3805"/>
      <c r="D64" s="3805"/>
      <c r="E64" s="3805"/>
      <c r="F64" s="3805"/>
      <c r="G64" s="3805"/>
      <c r="H64" s="1782" t="s">
        <v>2459</v>
      </c>
      <c r="I64" s="1783"/>
      <c r="J64" s="1783"/>
      <c r="K64" s="1783"/>
      <c r="L64" s="1783"/>
      <c r="M64" s="1783"/>
      <c r="N64" s="1783"/>
      <c r="O64" s="1783"/>
      <c r="P64" s="1783"/>
      <c r="Q64" s="1783"/>
      <c r="R64" s="1783"/>
      <c r="S64" s="1783"/>
    </row>
    <row r="65" spans="2:19">
      <c r="B65" s="3804" t="s">
        <v>778</v>
      </c>
      <c r="C65" s="3805"/>
      <c r="D65" s="3805"/>
      <c r="E65" s="3805"/>
      <c r="F65" s="3805"/>
      <c r="G65" s="3805"/>
      <c r="H65" s="1782" t="s">
        <v>2460</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2727</v>
      </c>
      <c r="C4" s="3812"/>
      <c r="I4" s="4244" t="s">
        <v>1836</v>
      </c>
      <c r="J4" s="4244"/>
      <c r="K4" s="4244"/>
      <c r="L4" s="4244"/>
      <c r="M4" s="4244"/>
      <c r="N4" s="4244"/>
      <c r="O4" s="4244"/>
      <c r="P4" s="4244"/>
      <c r="Q4" s="4244"/>
      <c r="R4" s="4244"/>
      <c r="S4" s="4244"/>
    </row>
    <row r="5" spans="2:19">
      <c r="B5" s="3813">
        <v>2023.3</v>
      </c>
      <c r="C5" s="3813"/>
      <c r="I5" s="4244" t="s">
        <v>2699</v>
      </c>
      <c r="J5" s="4244"/>
      <c r="K5" s="4244"/>
      <c r="L5" s="4244"/>
      <c r="M5" s="4244"/>
      <c r="N5" s="4244"/>
      <c r="O5" s="4244"/>
      <c r="P5" s="4244"/>
      <c r="Q5" s="4244"/>
      <c r="R5" s="4244"/>
      <c r="S5" s="4244"/>
    </row>
    <row r="6" spans="2:19">
      <c r="I6" s="4244" t="s">
        <v>2700</v>
      </c>
      <c r="J6" s="4244"/>
      <c r="K6" s="4244"/>
      <c r="L6" s="4244"/>
      <c r="M6" s="4244"/>
      <c r="N6" s="4244"/>
      <c r="O6" s="4244"/>
      <c r="P6" s="4244"/>
      <c r="Q6" s="4244"/>
      <c r="R6" s="4244"/>
      <c r="S6" s="4244"/>
    </row>
    <row r="9" spans="2:19">
      <c r="B9" s="1762"/>
      <c r="C9" s="1763"/>
      <c r="D9" s="1763"/>
      <c r="E9" s="1763"/>
      <c r="F9" s="1763"/>
      <c r="G9" s="1763"/>
      <c r="H9" s="1763"/>
      <c r="I9" s="3814" t="s">
        <v>2701</v>
      </c>
      <c r="J9" s="3815"/>
      <c r="K9" s="3816"/>
      <c r="L9" s="3814" t="s">
        <v>2702</v>
      </c>
      <c r="M9" s="3815"/>
      <c r="N9" s="3816"/>
      <c r="O9" s="3814" t="s">
        <v>2703</v>
      </c>
      <c r="P9" s="3815"/>
      <c r="Q9" s="3815"/>
      <c r="R9" s="3815"/>
      <c r="S9" s="3816"/>
    </row>
    <row r="10" spans="2:19">
      <c r="B10" s="1764" t="s">
        <v>1696</v>
      </c>
      <c r="I10" s="1766" t="s">
        <v>2171</v>
      </c>
      <c r="J10" s="1766" t="s">
        <v>2469</v>
      </c>
      <c r="K10" s="2736" t="s">
        <v>2705</v>
      </c>
      <c r="L10" s="1766" t="s">
        <v>2171</v>
      </c>
      <c r="M10" s="1766" t="s">
        <v>2469</v>
      </c>
      <c r="N10" s="2736" t="s">
        <v>2728</v>
      </c>
      <c r="O10" s="1766" t="s">
        <v>2706</v>
      </c>
      <c r="P10" s="1766" t="s">
        <v>2707</v>
      </c>
      <c r="Q10" s="1766" t="s">
        <v>2708</v>
      </c>
      <c r="R10" s="1766" t="s">
        <v>2706</v>
      </c>
      <c r="S10" s="1766" t="s">
        <v>2709</v>
      </c>
    </row>
    <row r="11" spans="2:19">
      <c r="B11" s="1764"/>
      <c r="I11" s="1769" t="s">
        <v>2710</v>
      </c>
      <c r="J11" s="1769" t="s">
        <v>2711</v>
      </c>
      <c r="K11" s="1769" t="s">
        <v>2712</v>
      </c>
      <c r="L11" s="1769" t="s">
        <v>2710</v>
      </c>
      <c r="M11" s="1769" t="s">
        <v>2711</v>
      </c>
      <c r="N11" s="1769" t="s">
        <v>2713</v>
      </c>
      <c r="O11" s="1769" t="s">
        <v>2601</v>
      </c>
      <c r="P11" s="1769" t="s">
        <v>2715</v>
      </c>
      <c r="Q11" s="1769" t="s">
        <v>2716</v>
      </c>
      <c r="R11" s="1769" t="s">
        <v>2714</v>
      </c>
      <c r="S11" s="1769" t="s">
        <v>1695</v>
      </c>
    </row>
    <row r="12" spans="2:19">
      <c r="B12" s="1764"/>
      <c r="I12" s="1769"/>
      <c r="J12" s="1769"/>
      <c r="K12" s="1769"/>
      <c r="L12" s="1769"/>
      <c r="M12" s="1769"/>
      <c r="N12" s="1769"/>
      <c r="O12" s="1769" t="s">
        <v>2729</v>
      </c>
      <c r="P12" s="1769" t="s">
        <v>2718</v>
      </c>
      <c r="Q12" s="1769" t="s">
        <v>2714</v>
      </c>
      <c r="R12" s="1769" t="s">
        <v>2730</v>
      </c>
      <c r="S12" s="1769" t="s">
        <v>2720</v>
      </c>
    </row>
    <row r="13" spans="2:19">
      <c r="B13" s="1764"/>
      <c r="I13" s="1769"/>
      <c r="J13" s="1769"/>
      <c r="K13" s="1769"/>
      <c r="L13" s="1769"/>
      <c r="M13" s="1769"/>
      <c r="N13" s="1769"/>
      <c r="O13" s="1769" t="s">
        <v>2721</v>
      </c>
      <c r="P13" s="1769" t="s">
        <v>2722</v>
      </c>
      <c r="Q13" s="1769" t="s">
        <v>2731</v>
      </c>
      <c r="R13" s="1769" t="s">
        <v>2723</v>
      </c>
      <c r="S13" s="1769"/>
    </row>
    <row r="14" spans="2:19">
      <c r="B14" s="1764"/>
      <c r="I14" s="1769"/>
      <c r="J14" s="1769"/>
      <c r="K14" s="1769"/>
      <c r="L14" s="1769"/>
      <c r="M14" s="1769"/>
      <c r="N14" s="1769"/>
      <c r="O14" s="1769"/>
      <c r="P14" s="1769" t="s">
        <v>2724</v>
      </c>
      <c r="Q14" s="1769" t="s">
        <v>2732</v>
      </c>
      <c r="R14" s="1769"/>
      <c r="S14" s="1769"/>
    </row>
    <row r="15" spans="2:19">
      <c r="B15" s="1764"/>
      <c r="I15" s="1769"/>
      <c r="J15" s="1769"/>
      <c r="K15" s="1769"/>
      <c r="L15" s="1769"/>
      <c r="M15" s="1769"/>
      <c r="N15" s="1769"/>
      <c r="O15" s="1769"/>
      <c r="P15" s="1769" t="s">
        <v>2726</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2195</v>
      </c>
      <c r="S16" s="1771" t="s">
        <v>1080</v>
      </c>
    </row>
    <row r="17" spans="2:19">
      <c r="B17" s="3808" t="s">
        <v>349</v>
      </c>
      <c r="C17" s="3809"/>
      <c r="D17" s="3809" t="s">
        <v>1629</v>
      </c>
      <c r="E17" s="3809"/>
      <c r="F17" s="3809"/>
      <c r="G17" s="3809"/>
      <c r="H17" s="1778" t="s">
        <v>1938</v>
      </c>
      <c r="I17" s="1783"/>
      <c r="J17" s="1783"/>
      <c r="K17" s="1783"/>
      <c r="L17" s="1783"/>
      <c r="M17" s="1783"/>
      <c r="N17" s="1783"/>
      <c r="O17" s="1783"/>
      <c r="P17" s="1783"/>
      <c r="Q17" s="1783"/>
      <c r="R17" s="1783"/>
      <c r="S17" s="1783"/>
    </row>
    <row r="18" spans="2:19">
      <c r="B18" s="1764"/>
      <c r="E18" s="3805" t="s">
        <v>739</v>
      </c>
      <c r="F18" s="3805"/>
      <c r="G18" s="3805"/>
      <c r="H18" s="1782" t="s">
        <v>1941</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2404</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2442</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2443</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2443</v>
      </c>
      <c r="H30" s="1782" t="s">
        <v>518</v>
      </c>
      <c r="I30" s="1783"/>
      <c r="J30" s="1783"/>
      <c r="K30" s="1783"/>
      <c r="L30" s="1783"/>
      <c r="M30" s="1783"/>
      <c r="N30" s="1783"/>
      <c r="O30" s="1783"/>
      <c r="P30" s="1783"/>
      <c r="Q30" s="1783"/>
      <c r="R30" s="1783"/>
      <c r="S30" s="1783"/>
    </row>
    <row r="31" spans="2:19">
      <c r="B31" s="1764"/>
      <c r="G31" s="1781" t="s">
        <v>1597</v>
      </c>
      <c r="H31" s="1782" t="s">
        <v>1885</v>
      </c>
      <c r="I31" s="1783"/>
      <c r="J31" s="1783"/>
      <c r="K31" s="1783"/>
      <c r="L31" s="1783"/>
      <c r="M31" s="1783"/>
      <c r="N31" s="1783"/>
      <c r="O31" s="1783"/>
      <c r="P31" s="1783"/>
      <c r="Q31" s="1783"/>
      <c r="R31" s="1783"/>
      <c r="S31" s="1783"/>
    </row>
    <row r="32" spans="2:19">
      <c r="B32" s="1764"/>
      <c r="C32" s="3809" t="s">
        <v>1708</v>
      </c>
      <c r="D32" s="3809"/>
      <c r="E32" s="3809"/>
      <c r="F32" s="3809"/>
      <c r="G32" s="3809"/>
      <c r="H32" s="1778" t="s">
        <v>2297</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1892</v>
      </c>
      <c r="I33" s="1783"/>
      <c r="J33" s="1783"/>
      <c r="K33" s="1783"/>
      <c r="L33" s="1783"/>
      <c r="M33" s="1783"/>
      <c r="N33" s="1783"/>
      <c r="O33" s="1783"/>
      <c r="P33" s="1783"/>
      <c r="Q33" s="1783"/>
      <c r="R33" s="1783"/>
      <c r="S33" s="1783"/>
    </row>
    <row r="34" spans="2:19">
      <c r="B34" s="1764"/>
      <c r="G34" s="1781" t="s">
        <v>2443</v>
      </c>
      <c r="H34" s="1782" t="s">
        <v>1896</v>
      </c>
      <c r="I34" s="1783"/>
      <c r="J34" s="1783"/>
      <c r="K34" s="1783"/>
      <c r="L34" s="1783"/>
      <c r="M34" s="1783"/>
      <c r="N34" s="1783"/>
      <c r="O34" s="1783"/>
      <c r="P34" s="1783"/>
      <c r="Q34" s="1783"/>
      <c r="R34" s="1783"/>
      <c r="S34" s="1783"/>
    </row>
    <row r="35" spans="2:19">
      <c r="B35" s="1764"/>
      <c r="G35" s="1781" t="s">
        <v>1597</v>
      </c>
      <c r="H35" s="1782" t="s">
        <v>1899</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2443</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2444</v>
      </c>
      <c r="I41" s="1783"/>
      <c r="J41" s="1783"/>
      <c r="K41" s="1783"/>
      <c r="L41" s="1783"/>
      <c r="M41" s="1783"/>
      <c r="N41" s="1783"/>
      <c r="O41" s="1783"/>
      <c r="P41" s="1783"/>
      <c r="Q41" s="1783"/>
      <c r="R41" s="1783"/>
      <c r="S41" s="1783"/>
    </row>
    <row r="42" spans="2:19">
      <c r="B42" s="1764"/>
      <c r="C42" s="3805" t="s">
        <v>749</v>
      </c>
      <c r="D42" s="3805"/>
      <c r="E42" s="3805"/>
      <c r="F42" s="3805"/>
      <c r="G42" s="3805"/>
      <c r="H42" s="1782" t="s">
        <v>2445</v>
      </c>
      <c r="I42" s="1783"/>
      <c r="J42" s="1783"/>
      <c r="K42" s="1783"/>
      <c r="L42" s="1783"/>
      <c r="M42" s="1783"/>
      <c r="N42" s="1783"/>
      <c r="O42" s="1783"/>
      <c r="P42" s="1783"/>
      <c r="Q42" s="1783"/>
      <c r="R42" s="1783"/>
      <c r="S42" s="1783"/>
    </row>
    <row r="43" spans="2:19">
      <c r="B43" s="3808" t="s">
        <v>751</v>
      </c>
      <c r="C43" s="3809"/>
      <c r="D43" s="3809"/>
      <c r="E43" s="3809"/>
      <c r="F43" s="3809"/>
      <c r="G43" s="3809"/>
      <c r="H43" s="1778" t="s">
        <v>2446</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1906</v>
      </c>
      <c r="I47" s="1783"/>
      <c r="J47" s="1783"/>
      <c r="K47" s="1783"/>
      <c r="L47" s="1783"/>
      <c r="M47" s="1783"/>
      <c r="N47" s="1783"/>
      <c r="O47" s="1783"/>
      <c r="P47" s="1783"/>
      <c r="Q47" s="1783"/>
      <c r="R47" s="1783"/>
      <c r="S47" s="1783"/>
    </row>
    <row r="48" spans="2:19">
      <c r="B48" s="3806" t="s">
        <v>2447</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2448</v>
      </c>
      <c r="I49" s="1779"/>
      <c r="J49" s="1779"/>
      <c r="K49" s="1779"/>
      <c r="L49" s="1779"/>
      <c r="M49" s="1779"/>
      <c r="N49" s="1779"/>
      <c r="O49" s="1779"/>
      <c r="P49" s="1779"/>
      <c r="Q49" s="1779"/>
      <c r="R49" s="1779"/>
      <c r="S49" s="1779"/>
    </row>
    <row r="50" spans="2:19">
      <c r="B50" s="1764"/>
      <c r="C50" s="3805" t="s">
        <v>758</v>
      </c>
      <c r="D50" s="3805"/>
      <c r="E50" s="3805"/>
      <c r="F50" s="3805"/>
      <c r="G50" s="3805"/>
      <c r="H50" s="1782" t="s">
        <v>2449</v>
      </c>
      <c r="I50" s="1783"/>
      <c r="J50" s="1783"/>
      <c r="K50" s="1783"/>
      <c r="L50" s="1783"/>
      <c r="M50" s="1783"/>
      <c r="N50" s="1783"/>
      <c r="O50" s="1783"/>
      <c r="P50" s="1783"/>
      <c r="Q50" s="1783"/>
      <c r="R50" s="1783"/>
      <c r="S50" s="1783"/>
    </row>
    <row r="51" spans="2:19">
      <c r="B51" s="1764"/>
      <c r="C51" s="3805" t="s">
        <v>759</v>
      </c>
      <c r="D51" s="3805"/>
      <c r="E51" s="3805"/>
      <c r="F51" s="3805"/>
      <c r="G51" s="3805"/>
      <c r="H51" s="1782" t="s">
        <v>2450</v>
      </c>
      <c r="I51" s="1783"/>
      <c r="J51" s="1783"/>
      <c r="K51" s="1783"/>
      <c r="L51" s="1783"/>
      <c r="M51" s="1783"/>
      <c r="N51" s="1783"/>
      <c r="O51" s="1783"/>
      <c r="P51" s="1783"/>
      <c r="Q51" s="1783"/>
      <c r="R51" s="1783"/>
      <c r="S51" s="1783"/>
    </row>
    <row r="52" spans="2:19">
      <c r="B52" s="1764"/>
      <c r="C52" s="3805" t="s">
        <v>760</v>
      </c>
      <c r="D52" s="3805"/>
      <c r="E52" s="3805"/>
      <c r="F52" s="3805"/>
      <c r="G52" s="3805"/>
      <c r="H52" s="1782" t="s">
        <v>2031</v>
      </c>
      <c r="I52" s="1783"/>
      <c r="J52" s="1783"/>
      <c r="K52" s="1783"/>
      <c r="L52" s="1783"/>
      <c r="M52" s="1783"/>
      <c r="N52" s="1783"/>
      <c r="O52" s="1783"/>
      <c r="P52" s="1783"/>
      <c r="Q52" s="1783"/>
      <c r="R52" s="1783"/>
      <c r="S52" s="1783"/>
    </row>
    <row r="53" spans="2:19">
      <c r="B53" s="1764"/>
      <c r="C53" s="3805" t="s">
        <v>762</v>
      </c>
      <c r="D53" s="3805"/>
      <c r="E53" s="3805"/>
      <c r="F53" s="3805"/>
      <c r="G53" s="3805"/>
      <c r="H53" s="1782" t="s">
        <v>2451</v>
      </c>
      <c r="I53" s="1783"/>
      <c r="J53" s="1783"/>
      <c r="K53" s="1783"/>
      <c r="L53" s="1783"/>
      <c r="M53" s="1783"/>
      <c r="N53" s="1783"/>
      <c r="O53" s="1783"/>
      <c r="P53" s="1783"/>
      <c r="Q53" s="1783"/>
      <c r="R53" s="1783"/>
      <c r="S53" s="1783"/>
    </row>
    <row r="54" spans="2:19">
      <c r="B54" s="1764"/>
      <c r="C54" s="3805" t="s">
        <v>763</v>
      </c>
      <c r="D54" s="3805"/>
      <c r="E54" s="3805"/>
      <c r="F54" s="3805"/>
      <c r="G54" s="3805"/>
      <c r="H54" s="1782" t="s">
        <v>2452</v>
      </c>
      <c r="I54" s="1783"/>
      <c r="J54" s="1783"/>
      <c r="K54" s="1783"/>
      <c r="L54" s="1783"/>
      <c r="M54" s="1783"/>
      <c r="N54" s="1783"/>
      <c r="O54" s="1783"/>
      <c r="P54" s="1783"/>
      <c r="Q54" s="1783"/>
      <c r="R54" s="1783"/>
      <c r="S54" s="1783"/>
    </row>
    <row r="55" spans="2:19">
      <c r="B55" s="1764"/>
      <c r="C55" s="3805" t="s">
        <v>765</v>
      </c>
      <c r="D55" s="3805"/>
      <c r="E55" s="3805"/>
      <c r="F55" s="3805"/>
      <c r="G55" s="3805"/>
      <c r="H55" s="1782" t="s">
        <v>2453</v>
      </c>
      <c r="I55" s="1783"/>
      <c r="J55" s="1783"/>
      <c r="K55" s="1783"/>
      <c r="L55" s="1783"/>
      <c r="M55" s="1783"/>
      <c r="N55" s="1783"/>
      <c r="O55" s="1783"/>
      <c r="P55" s="1783"/>
      <c r="Q55" s="1783"/>
      <c r="R55" s="1783"/>
      <c r="S55" s="1783"/>
    </row>
    <row r="56" spans="2:19">
      <c r="B56" s="1764"/>
      <c r="C56" s="3805" t="s">
        <v>766</v>
      </c>
      <c r="D56" s="3805"/>
      <c r="E56" s="3805"/>
      <c r="F56" s="3805"/>
      <c r="G56" s="3805"/>
      <c r="H56" s="1782" t="s">
        <v>1909</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2454</v>
      </c>
      <c r="C58" s="3809"/>
      <c r="D58" s="3809"/>
      <c r="E58" s="3809"/>
      <c r="F58" s="3809"/>
      <c r="G58" s="3809"/>
      <c r="H58" s="1778" t="s">
        <v>2072</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1914</v>
      </c>
      <c r="I60" s="1783"/>
      <c r="J60" s="1783"/>
      <c r="K60" s="1783"/>
      <c r="L60" s="1783"/>
      <c r="M60" s="1783"/>
      <c r="N60" s="1783"/>
      <c r="O60" s="1783"/>
      <c r="P60" s="1783"/>
      <c r="Q60" s="1783"/>
      <c r="R60" s="1783"/>
      <c r="S60" s="1783"/>
    </row>
    <row r="61" spans="2:19">
      <c r="B61" s="3806" t="s">
        <v>2455</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2102</v>
      </c>
      <c r="I62" s="1779"/>
      <c r="J62" s="1779"/>
      <c r="K62" s="1779"/>
      <c r="L62" s="1779"/>
      <c r="M62" s="1779"/>
      <c r="N62" s="1779"/>
      <c r="O62" s="1779"/>
      <c r="P62" s="1779"/>
      <c r="Q62" s="1779"/>
      <c r="R62" s="1779"/>
      <c r="S62" s="1779"/>
    </row>
    <row r="63" spans="2:19">
      <c r="B63" s="1764"/>
      <c r="C63" s="3805" t="s">
        <v>774</v>
      </c>
      <c r="D63" s="3805"/>
      <c r="E63" s="3805"/>
      <c r="F63" s="3805"/>
      <c r="G63" s="3805"/>
      <c r="H63" s="1782" t="s">
        <v>2456</v>
      </c>
      <c r="I63" s="1783"/>
      <c r="J63" s="1783"/>
      <c r="K63" s="1783"/>
      <c r="L63" s="1783"/>
      <c r="M63" s="1783"/>
      <c r="N63" s="1783"/>
      <c r="O63" s="1783"/>
      <c r="P63" s="1783"/>
      <c r="Q63" s="1783"/>
      <c r="R63" s="1783"/>
      <c r="S63" s="1783"/>
    </row>
    <row r="64" spans="2:19">
      <c r="B64" s="3808" t="s">
        <v>2457</v>
      </c>
      <c r="C64" s="3809"/>
      <c r="D64" s="3809"/>
      <c r="E64" s="3809"/>
      <c r="F64" s="3809"/>
      <c r="G64" s="3809"/>
      <c r="H64" s="1778" t="s">
        <v>2458</v>
      </c>
      <c r="I64" s="1783"/>
      <c r="J64" s="1783"/>
      <c r="K64" s="1783"/>
      <c r="L64" s="1783"/>
      <c r="M64" s="1783"/>
      <c r="N64" s="1783"/>
      <c r="O64" s="1783"/>
      <c r="P64" s="1783"/>
      <c r="Q64" s="1783"/>
      <c r="R64" s="1783"/>
      <c r="S64" s="1783"/>
    </row>
    <row r="65" spans="2:19">
      <c r="B65" s="3804" t="s">
        <v>777</v>
      </c>
      <c r="C65" s="3805"/>
      <c r="D65" s="3805"/>
      <c r="E65" s="3805"/>
      <c r="F65" s="3805"/>
      <c r="G65" s="3805"/>
      <c r="H65" s="1782" t="s">
        <v>2459</v>
      </c>
      <c r="I65" s="1783"/>
      <c r="J65" s="1783"/>
      <c r="K65" s="1783"/>
      <c r="L65" s="1783"/>
      <c r="M65" s="1783"/>
      <c r="N65" s="1783"/>
      <c r="O65" s="1783"/>
      <c r="P65" s="1783"/>
      <c r="Q65" s="1783"/>
      <c r="R65" s="1783"/>
      <c r="S65" s="1783"/>
    </row>
    <row r="66" spans="2:19">
      <c r="B66" s="3804" t="s">
        <v>778</v>
      </c>
      <c r="C66" s="3805"/>
      <c r="D66" s="3805"/>
      <c r="E66" s="3805"/>
      <c r="F66" s="3805"/>
      <c r="G66" s="3805"/>
      <c r="H66" s="1782" t="s">
        <v>2460</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2733</v>
      </c>
      <c r="F4" s="4250" t="s">
        <v>1836</v>
      </c>
      <c r="G4" s="4250"/>
      <c r="H4" s="4250"/>
      <c r="I4" s="4250"/>
      <c r="J4" s="4250"/>
      <c r="K4" s="4250"/>
      <c r="L4" s="2738"/>
      <c r="M4" s="2738"/>
      <c r="N4" s="2738"/>
      <c r="O4" s="2738"/>
      <c r="P4" s="2738"/>
      <c r="Q4" s="2738"/>
    </row>
    <row r="5" spans="2:17">
      <c r="B5" s="2556"/>
      <c r="F5" s="4108" t="s">
        <v>2699</v>
      </c>
      <c r="G5" s="4108"/>
      <c r="H5" s="4108"/>
      <c r="I5" s="4108"/>
      <c r="J5" s="4108"/>
      <c r="K5" s="4108"/>
      <c r="L5" s="376"/>
      <c r="M5" s="376"/>
      <c r="N5" s="376"/>
      <c r="O5" s="376"/>
      <c r="P5" s="376"/>
      <c r="Q5" s="376"/>
    </row>
    <row r="6" spans="2:17">
      <c r="B6" s="2523" t="s">
        <v>893</v>
      </c>
      <c r="F6" s="4108" t="s">
        <v>2734</v>
      </c>
      <c r="G6" s="4108"/>
      <c r="H6" s="4108"/>
      <c r="I6" s="4108"/>
      <c r="J6" s="4108"/>
      <c r="K6" s="4108"/>
      <c r="L6" s="376"/>
      <c r="M6" s="376"/>
      <c r="N6" s="376"/>
      <c r="O6" s="376"/>
      <c r="P6" s="376"/>
      <c r="Q6" s="376"/>
    </row>
    <row r="7" spans="2:17">
      <c r="B7" s="2739" t="s">
        <v>1853</v>
      </c>
      <c r="C7" s="2740"/>
      <c r="D7" s="2740"/>
      <c r="E7" s="2740"/>
      <c r="F7" s="2740"/>
      <c r="G7" s="2740"/>
      <c r="H7" s="2741"/>
      <c r="I7" s="2740"/>
      <c r="J7" s="2740"/>
      <c r="K7" s="2740"/>
      <c r="L7" s="2740"/>
      <c r="M7" s="2740"/>
    </row>
    <row r="8" spans="2:17" ht="10.5" customHeight="1"/>
    <row r="9" spans="2:17" s="412" customFormat="1" ht="15" customHeight="1">
      <c r="B9" s="2742"/>
      <c r="C9" s="2743"/>
      <c r="D9" s="4255" t="s">
        <v>2735</v>
      </c>
      <c r="E9" s="4256"/>
      <c r="F9" s="4256"/>
      <c r="G9" s="4256"/>
      <c r="H9" s="4257"/>
      <c r="I9" s="4255" t="s">
        <v>2736</v>
      </c>
      <c r="J9" s="4256"/>
      <c r="K9" s="4256"/>
      <c r="L9" s="4256"/>
      <c r="M9" s="4258"/>
    </row>
    <row r="10" spans="2:17" s="412" customFormat="1" ht="15" customHeight="1">
      <c r="B10" s="4253" t="s">
        <v>2737</v>
      </c>
      <c r="C10" s="4254"/>
      <c r="D10" s="2383" t="s">
        <v>2738</v>
      </c>
      <c r="E10" s="2383" t="s">
        <v>2177</v>
      </c>
      <c r="F10" s="2744" t="s">
        <v>2739</v>
      </c>
      <c r="G10" s="2745" t="s">
        <v>2740</v>
      </c>
      <c r="H10" s="2383" t="s">
        <v>241</v>
      </c>
      <c r="I10" s="2383" t="s">
        <v>2738</v>
      </c>
      <c r="J10" s="2383" t="s">
        <v>2177</v>
      </c>
      <c r="K10" s="2744" t="s">
        <v>2739</v>
      </c>
      <c r="L10" s="2745" t="s">
        <v>2740</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2697</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2741</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2742</v>
      </c>
      <c r="D10" s="3809"/>
      <c r="E10" s="1778" t="s">
        <v>2482</v>
      </c>
      <c r="F10" s="1783"/>
    </row>
    <row r="11" spans="2:6">
      <c r="B11" s="1764"/>
      <c r="C11" s="3805" t="s">
        <v>2743</v>
      </c>
      <c r="D11" s="3805"/>
      <c r="E11" s="1782" t="s">
        <v>2744</v>
      </c>
      <c r="F11" s="1783"/>
    </row>
    <row r="12" spans="2:6">
      <c r="B12" s="3808" t="s">
        <v>934</v>
      </c>
      <c r="C12" s="3809"/>
      <c r="D12" s="3809"/>
      <c r="E12" s="1778" t="s">
        <v>1938</v>
      </c>
      <c r="F12" s="1783"/>
    </row>
    <row r="13" spans="2:6">
      <c r="B13" s="1764"/>
      <c r="F13" s="1774"/>
    </row>
    <row r="14" spans="2:6">
      <c r="B14" s="3806" t="s">
        <v>935</v>
      </c>
      <c r="C14" s="3807"/>
      <c r="D14" s="3807"/>
      <c r="F14" s="1775"/>
    </row>
    <row r="15" spans="2:6">
      <c r="B15" s="1764"/>
      <c r="C15" s="3809" t="s">
        <v>2745</v>
      </c>
      <c r="D15" s="3809"/>
      <c r="E15" s="1778" t="s">
        <v>2746</v>
      </c>
      <c r="F15" s="1779"/>
    </row>
    <row r="16" spans="2:6">
      <c r="B16" s="1764"/>
      <c r="C16" s="3805" t="s">
        <v>2743</v>
      </c>
      <c r="D16" s="3805"/>
      <c r="E16" s="1782" t="s">
        <v>1941</v>
      </c>
      <c r="F16" s="1783"/>
    </row>
    <row r="17" spans="2:6">
      <c r="B17" s="3808" t="s">
        <v>937</v>
      </c>
      <c r="C17" s="3809"/>
      <c r="D17" s="3809"/>
      <c r="E17" s="1778" t="s">
        <v>2747</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2748</v>
      </c>
      <c r="E21" s="1778" t="s">
        <v>506</v>
      </c>
      <c r="F21" s="1779"/>
    </row>
    <row r="22" spans="2:6">
      <c r="B22" s="1764"/>
      <c r="D22" s="1781" t="s">
        <v>2749</v>
      </c>
      <c r="E22" s="1782" t="s">
        <v>2750</v>
      </c>
      <c r="F22" s="1783"/>
    </row>
    <row r="23" spans="2:6">
      <c r="B23" s="1764"/>
      <c r="D23" s="1781" t="s">
        <v>2751</v>
      </c>
      <c r="E23" s="1782" t="s">
        <v>507</v>
      </c>
      <c r="F23" s="1783"/>
    </row>
    <row r="24" spans="2:6">
      <c r="B24" s="1764"/>
      <c r="D24" s="1781" t="s">
        <v>2752</v>
      </c>
      <c r="E24" s="1782" t="s">
        <v>2753</v>
      </c>
      <c r="F24" s="1783"/>
    </row>
    <row r="25" spans="2:6">
      <c r="B25" s="1764"/>
      <c r="C25" s="3809" t="s">
        <v>2754</v>
      </c>
      <c r="D25" s="3809"/>
      <c r="E25" s="1778" t="s">
        <v>508</v>
      </c>
      <c r="F25" s="1783"/>
    </row>
    <row r="26" spans="2:6">
      <c r="B26" s="3806" t="s">
        <v>945</v>
      </c>
      <c r="C26" s="3807"/>
      <c r="D26" s="3807"/>
      <c r="F26" s="1774"/>
    </row>
    <row r="27" spans="2:6">
      <c r="B27" s="1764"/>
      <c r="D27" s="1777" t="s">
        <v>2755</v>
      </c>
      <c r="E27" s="1778" t="s">
        <v>2756</v>
      </c>
      <c r="F27" s="1779"/>
    </row>
    <row r="28" spans="2:6">
      <c r="B28" s="1764"/>
      <c r="D28" s="1781" t="s">
        <v>2757</v>
      </c>
      <c r="E28" s="1782" t="s">
        <v>509</v>
      </c>
      <c r="F28" s="1783"/>
    </row>
    <row r="29" spans="2:6">
      <c r="B29" s="1764"/>
      <c r="D29" s="1781" t="s">
        <v>2190</v>
      </c>
      <c r="E29" s="1782" t="s">
        <v>2758</v>
      </c>
      <c r="F29" s="1783"/>
    </row>
    <row r="30" spans="2:6">
      <c r="B30" s="1764"/>
      <c r="D30" s="1781" t="s">
        <v>2759</v>
      </c>
      <c r="E30" s="1782" t="s">
        <v>510</v>
      </c>
      <c r="F30" s="1783"/>
    </row>
    <row r="31" spans="2:6">
      <c r="B31" s="1764"/>
      <c r="D31" s="1781" t="s">
        <v>2760</v>
      </c>
      <c r="E31" s="1782" t="s">
        <v>2761</v>
      </c>
      <c r="F31" s="1783"/>
    </row>
    <row r="32" spans="2:6">
      <c r="B32" s="1764"/>
      <c r="C32" s="3809" t="s">
        <v>2762</v>
      </c>
      <c r="D32" s="3809"/>
      <c r="E32" s="1778" t="s">
        <v>513</v>
      </c>
      <c r="F32" s="1783"/>
    </row>
    <row r="33" spans="2:6">
      <c r="B33" s="3806" t="s">
        <v>953</v>
      </c>
      <c r="C33" s="3807"/>
      <c r="D33" s="3807"/>
      <c r="F33" s="1774"/>
    </row>
    <row r="34" spans="2:6">
      <c r="B34" s="1764"/>
      <c r="D34" s="1777" t="s">
        <v>2763</v>
      </c>
      <c r="E34" s="1778" t="s">
        <v>2764</v>
      </c>
      <c r="F34" s="1779"/>
    </row>
    <row r="35" spans="2:6">
      <c r="B35" s="1764"/>
      <c r="D35" s="1781" t="s">
        <v>2765</v>
      </c>
      <c r="E35" s="1782" t="s">
        <v>514</v>
      </c>
      <c r="F35" s="1783"/>
    </row>
    <row r="36" spans="2:6">
      <c r="B36" s="1764"/>
      <c r="D36" s="1781" t="s">
        <v>2766</v>
      </c>
      <c r="E36" s="1782" t="s">
        <v>2565</v>
      </c>
      <c r="F36" s="1783"/>
    </row>
    <row r="37" spans="2:6">
      <c r="B37" s="1764"/>
      <c r="C37" s="3809" t="s">
        <v>2767</v>
      </c>
      <c r="D37" s="3809"/>
      <c r="E37" s="1778" t="s">
        <v>519</v>
      </c>
      <c r="F37" s="1783"/>
    </row>
    <row r="38" spans="2:6">
      <c r="B38" s="3808" t="s">
        <v>2768</v>
      </c>
      <c r="C38" s="3809"/>
      <c r="D38" s="3809"/>
      <c r="E38" s="1778" t="s">
        <v>2061</v>
      </c>
      <c r="F38" s="1783"/>
    </row>
    <row r="39" spans="2:6">
      <c r="B39" s="3804" t="s">
        <v>959</v>
      </c>
      <c r="C39" s="3805"/>
      <c r="D39" s="3805"/>
      <c r="E39" s="1782" t="s">
        <v>515</v>
      </c>
      <c r="F39" s="1783"/>
    </row>
    <row r="40" spans="2:6">
      <c r="B40" s="3804" t="s">
        <v>960</v>
      </c>
      <c r="C40" s="3805"/>
      <c r="D40" s="3805"/>
      <c r="E40" s="1782" t="s">
        <v>2062</v>
      </c>
      <c r="F40" s="1783"/>
    </row>
    <row r="41" spans="2:6">
      <c r="B41" s="1780"/>
      <c r="C41" s="3805" t="s">
        <v>2769</v>
      </c>
      <c r="D41" s="3805"/>
      <c r="E41" s="1782" t="s">
        <v>516</v>
      </c>
      <c r="F41" s="1783" t="s">
        <v>269</v>
      </c>
    </row>
    <row r="42" spans="2:6">
      <c r="B42" s="1780"/>
      <c r="C42" s="3805" t="s">
        <v>2743</v>
      </c>
      <c r="D42" s="3805"/>
      <c r="E42" s="1782" t="s">
        <v>2770</v>
      </c>
      <c r="F42" s="1783"/>
    </row>
    <row r="43" spans="2:6">
      <c r="B43" s="3804" t="s">
        <v>962</v>
      </c>
      <c r="C43" s="3805"/>
      <c r="D43" s="3805"/>
      <c r="E43" s="1782" t="s">
        <v>517</v>
      </c>
      <c r="F43" s="1783"/>
    </row>
    <row r="44" spans="2:6">
      <c r="B44" s="3804" t="s">
        <v>2771</v>
      </c>
      <c r="C44" s="3805"/>
      <c r="D44" s="3805"/>
      <c r="E44" s="1782" t="s">
        <v>550</v>
      </c>
      <c r="F44" s="1783"/>
    </row>
    <row r="45" spans="2:6">
      <c r="B45" s="3810" t="s">
        <v>2772</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2773</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2482</v>
      </c>
      <c r="G9" s="1779"/>
    </row>
    <row r="10" spans="2:7">
      <c r="C10" s="3805" t="s">
        <v>971</v>
      </c>
      <c r="D10" s="3805"/>
      <c r="E10" s="3805"/>
      <c r="F10" s="1782" t="s">
        <v>2744</v>
      </c>
      <c r="G10" s="1783"/>
    </row>
    <row r="11" spans="2:7">
      <c r="C11" s="3805" t="s">
        <v>972</v>
      </c>
      <c r="D11" s="3805"/>
      <c r="E11" s="3805"/>
      <c r="F11" s="1782" t="s">
        <v>1938</v>
      </c>
      <c r="G11" s="1783"/>
    </row>
    <row r="12" spans="2:7">
      <c r="C12" s="1781"/>
      <c r="D12" s="1781" t="s">
        <v>973</v>
      </c>
      <c r="E12" s="1781" t="s">
        <v>974</v>
      </c>
      <c r="F12" s="1782" t="s">
        <v>2746</v>
      </c>
      <c r="G12" s="1783"/>
    </row>
    <row r="13" spans="2:7">
      <c r="C13" s="1781"/>
      <c r="D13" s="1781"/>
      <c r="E13" s="1781" t="s">
        <v>2774</v>
      </c>
      <c r="F13" s="1782" t="s">
        <v>1941</v>
      </c>
      <c r="G13" s="1783"/>
    </row>
    <row r="14" spans="2:7">
      <c r="C14" s="1781"/>
      <c r="D14" s="1781" t="s">
        <v>976</v>
      </c>
      <c r="E14" s="1781" t="s">
        <v>2775</v>
      </c>
      <c r="F14" s="1782" t="s">
        <v>2747</v>
      </c>
      <c r="G14" s="1783"/>
    </row>
    <row r="15" spans="2:7">
      <c r="C15" s="3805" t="s">
        <v>2776</v>
      </c>
      <c r="D15" s="3805"/>
      <c r="E15" s="3805"/>
      <c r="F15" s="1782" t="s">
        <v>506</v>
      </c>
      <c r="G15" s="1783"/>
    </row>
    <row r="16" spans="2:7">
      <c r="C16" s="3805" t="s">
        <v>979</v>
      </c>
      <c r="D16" s="3805"/>
      <c r="E16" s="3805"/>
      <c r="F16" s="1782" t="s">
        <v>2750</v>
      </c>
      <c r="G16" s="1783"/>
    </row>
    <row r="17" spans="3:7">
      <c r="C17" s="1781"/>
      <c r="D17" s="1781" t="s">
        <v>980</v>
      </c>
      <c r="E17" s="1781" t="s">
        <v>981</v>
      </c>
      <c r="F17" s="1782" t="s">
        <v>507</v>
      </c>
      <c r="G17" s="1783"/>
    </row>
    <row r="18" spans="3:7">
      <c r="C18" s="3805" t="s">
        <v>2777</v>
      </c>
      <c r="D18" s="3805"/>
      <c r="E18" s="3805"/>
      <c r="F18" s="1782" t="s">
        <v>2753</v>
      </c>
      <c r="G18" s="1783"/>
    </row>
    <row r="19" spans="3:7">
      <c r="C19" s="3805" t="s">
        <v>982</v>
      </c>
      <c r="D19" s="3805"/>
      <c r="E19" s="3805"/>
      <c r="F19" s="1782" t="s">
        <v>508</v>
      </c>
      <c r="G19" s="1783"/>
    </row>
    <row r="20" spans="3:7">
      <c r="C20" s="3805" t="s">
        <v>983</v>
      </c>
      <c r="D20" s="3805"/>
      <c r="E20" s="3805"/>
      <c r="F20" s="1782" t="s">
        <v>2756</v>
      </c>
      <c r="G20" s="1783"/>
    </row>
    <row r="21" spans="3:7">
      <c r="C21" s="3805" t="s">
        <v>984</v>
      </c>
      <c r="D21" s="3805"/>
      <c r="E21" s="3805"/>
      <c r="F21" s="1782" t="s">
        <v>509</v>
      </c>
      <c r="G21" s="1783"/>
    </row>
    <row r="22" spans="3:7">
      <c r="C22" s="1781"/>
      <c r="D22" s="1781" t="s">
        <v>973</v>
      </c>
      <c r="E22" s="1781" t="s">
        <v>2778</v>
      </c>
      <c r="F22" s="1782" t="s">
        <v>2758</v>
      </c>
      <c r="G22" s="1783"/>
    </row>
    <row r="23" spans="3:7">
      <c r="C23" s="1781"/>
      <c r="D23" s="1781"/>
      <c r="E23" s="1781" t="s">
        <v>974</v>
      </c>
      <c r="F23" s="1782" t="s">
        <v>510</v>
      </c>
      <c r="G23" s="1783"/>
    </row>
    <row r="24" spans="3:7">
      <c r="C24" s="1781"/>
      <c r="D24" s="1781"/>
      <c r="E24" s="1781" t="s">
        <v>2779</v>
      </c>
      <c r="F24" s="1782" t="s">
        <v>513</v>
      </c>
      <c r="G24" s="1783"/>
    </row>
    <row r="25" spans="3:7">
      <c r="C25" s="3805" t="s">
        <v>2780</v>
      </c>
      <c r="D25" s="3805"/>
      <c r="E25" s="3805"/>
      <c r="F25" s="1782" t="s">
        <v>2764</v>
      </c>
      <c r="G25" s="1783"/>
    </row>
    <row r="26" spans="3:7">
      <c r="C26" s="3805" t="s">
        <v>2781</v>
      </c>
      <c r="D26" s="3805"/>
      <c r="E26" s="3805"/>
      <c r="F26" s="1782" t="s">
        <v>514</v>
      </c>
      <c r="G26" s="1783"/>
    </row>
    <row r="27" spans="3:7">
      <c r="C27" s="3805" t="s">
        <v>2782</v>
      </c>
      <c r="D27" s="3805"/>
      <c r="E27" s="3805"/>
      <c r="F27" s="1782" t="s">
        <v>2783</v>
      </c>
      <c r="G27" s="1783"/>
    </row>
    <row r="28" spans="3:7">
      <c r="C28" s="3805" t="s">
        <v>990</v>
      </c>
      <c r="D28" s="3805"/>
      <c r="E28" s="3805"/>
      <c r="F28" s="1782" t="s">
        <v>2565</v>
      </c>
      <c r="G28" s="1783"/>
    </row>
    <row r="29" spans="3:7">
      <c r="C29" s="3805" t="s">
        <v>991</v>
      </c>
      <c r="D29" s="3805"/>
      <c r="E29" s="3805"/>
      <c r="F29" s="1782" t="s">
        <v>519</v>
      </c>
      <c r="G29" s="1783"/>
    </row>
    <row r="30" spans="3:7">
      <c r="C30" s="3807" t="s">
        <v>2784</v>
      </c>
      <c r="D30" s="3807"/>
      <c r="E30" s="3807"/>
      <c r="G30" s="1774"/>
    </row>
    <row r="31" spans="3:7">
      <c r="D31" s="1777" t="s">
        <v>976</v>
      </c>
      <c r="E31" s="1777" t="s">
        <v>2785</v>
      </c>
      <c r="F31" s="1778" t="s">
        <v>2062</v>
      </c>
      <c r="G31" s="1779"/>
    </row>
    <row r="32" spans="3:7">
      <c r="E32" s="1781" t="s">
        <v>1116</v>
      </c>
      <c r="F32" s="1782" t="s">
        <v>516</v>
      </c>
      <c r="G32" s="1783"/>
    </row>
    <row r="33" spans="2:7">
      <c r="D33" s="1777" t="s">
        <v>980</v>
      </c>
      <c r="E33" s="1777" t="s">
        <v>994</v>
      </c>
      <c r="F33" s="1778" t="s">
        <v>1476</v>
      </c>
      <c r="G33" s="1783"/>
    </row>
    <row r="34" spans="2:7">
      <c r="C34" s="3809" t="s">
        <v>2786</v>
      </c>
      <c r="D34" s="3809"/>
      <c r="E34" s="3809"/>
      <c r="F34" s="1778" t="s">
        <v>2770</v>
      </c>
      <c r="G34" s="1783"/>
    </row>
    <row r="35" spans="2:7">
      <c r="C35" s="3805" t="s">
        <v>996</v>
      </c>
      <c r="D35" s="3805"/>
      <c r="E35" s="3805"/>
      <c r="F35" s="1782" t="s">
        <v>517</v>
      </c>
      <c r="G35" s="1783"/>
    </row>
    <row r="36" spans="2:7">
      <c r="C36" s="3805" t="s">
        <v>2743</v>
      </c>
      <c r="D36" s="3805"/>
      <c r="E36" s="3805"/>
      <c r="F36" s="1782" t="s">
        <v>550</v>
      </c>
      <c r="G36" s="1783"/>
    </row>
    <row r="37" spans="2:7">
      <c r="C37" s="3805" t="s">
        <v>2787</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1885</v>
      </c>
      <c r="G40" s="1783"/>
    </row>
    <row r="41" spans="2:7">
      <c r="C41" s="3805" t="s">
        <v>2788</v>
      </c>
      <c r="D41" s="3805"/>
      <c r="E41" s="3805"/>
      <c r="F41" s="1782" t="s">
        <v>1887</v>
      </c>
      <c r="G41" s="1783"/>
    </row>
    <row r="42" spans="2:7">
      <c r="C42" s="3805" t="s">
        <v>1002</v>
      </c>
      <c r="D42" s="3805"/>
      <c r="E42" s="3805"/>
      <c r="F42" s="1782" t="s">
        <v>1889</v>
      </c>
      <c r="G42" s="1783"/>
    </row>
    <row r="43" spans="2:7">
      <c r="C43" s="3805" t="s">
        <v>1003</v>
      </c>
      <c r="D43" s="3805"/>
      <c r="E43" s="3805"/>
      <c r="F43" s="1782" t="s">
        <v>2789</v>
      </c>
      <c r="G43" s="1783"/>
    </row>
    <row r="44" spans="2:7">
      <c r="C44" s="3805" t="s">
        <v>2790</v>
      </c>
      <c r="D44" s="3805"/>
      <c r="E44" s="3805"/>
      <c r="F44" s="1782" t="s">
        <v>1892</v>
      </c>
      <c r="G44" s="1783"/>
    </row>
    <row r="45" spans="2:7">
      <c r="C45" s="3805" t="s">
        <v>1005</v>
      </c>
      <c r="D45" s="3805"/>
      <c r="E45" s="3805"/>
      <c r="F45" s="1782" t="s">
        <v>1894</v>
      </c>
      <c r="G45" s="1783"/>
    </row>
    <row r="46" spans="2:7">
      <c r="C46" s="3805" t="s">
        <v>2791</v>
      </c>
      <c r="D46" s="3805"/>
      <c r="E46" s="3805"/>
      <c r="F46" s="1782" t="s">
        <v>1896</v>
      </c>
      <c r="G46" s="1783"/>
    </row>
    <row r="47" spans="2:7">
      <c r="C47" s="3805" t="s">
        <v>2792</v>
      </c>
      <c r="D47" s="3805"/>
      <c r="E47" s="3805"/>
      <c r="F47" s="1782" t="s">
        <v>2793</v>
      </c>
      <c r="G47" s="1783"/>
    </row>
    <row r="48" spans="2:7">
      <c r="C48" s="3805" t="s">
        <v>2794</v>
      </c>
      <c r="D48" s="3805"/>
      <c r="E48" s="3805"/>
      <c r="F48" s="1782" t="s">
        <v>2795</v>
      </c>
      <c r="G48" s="1783"/>
    </row>
    <row r="49" spans="2:7">
      <c r="C49" s="3805" t="s">
        <v>1008</v>
      </c>
      <c r="D49" s="3805"/>
      <c r="E49" s="3805"/>
      <c r="F49" s="1782" t="s">
        <v>1899</v>
      </c>
      <c r="G49" s="1783"/>
    </row>
    <row r="50" spans="2:7">
      <c r="C50" s="3805" t="s">
        <v>1009</v>
      </c>
      <c r="D50" s="3805"/>
      <c r="E50" s="3805"/>
      <c r="F50" s="1782" t="s">
        <v>1901</v>
      </c>
      <c r="G50" s="1783"/>
    </row>
    <row r="51" spans="2:7">
      <c r="C51" s="3805" t="s">
        <v>1010</v>
      </c>
      <c r="D51" s="3805"/>
      <c r="E51" s="3805"/>
      <c r="F51" s="1782" t="s">
        <v>2577</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2000</v>
      </c>
      <c r="G54" s="1783"/>
    </row>
    <row r="55" spans="2:7">
      <c r="C55" s="3805" t="s">
        <v>2743</v>
      </c>
      <c r="D55" s="3805"/>
      <c r="E55" s="3805"/>
      <c r="F55" s="1782" t="s">
        <v>2796</v>
      </c>
      <c r="G55" s="1783"/>
    </row>
    <row r="56" spans="2:7">
      <c r="C56" s="3805" t="s">
        <v>2797</v>
      </c>
      <c r="D56" s="3805"/>
      <c r="E56" s="3805"/>
      <c r="F56" s="1782" t="s">
        <v>1952</v>
      </c>
      <c r="G56" s="1783"/>
    </row>
    <row r="57" spans="2:7">
      <c r="B57" s="3807" t="s">
        <v>2798</v>
      </c>
      <c r="C57" s="3807"/>
      <c r="D57" s="3807"/>
      <c r="E57" s="3807"/>
      <c r="G57" s="1774"/>
    </row>
    <row r="58" spans="2:7">
      <c r="C58" s="3809" t="s">
        <v>2799</v>
      </c>
      <c r="D58" s="3809"/>
      <c r="E58" s="3809"/>
      <c r="F58" s="1778" t="s">
        <v>2800</v>
      </c>
      <c r="G58" s="1779"/>
    </row>
    <row r="59" spans="2:7">
      <c r="C59" s="3805" t="s">
        <v>2801</v>
      </c>
      <c r="D59" s="3805"/>
      <c r="E59" s="3805"/>
      <c r="F59" s="1782" t="s">
        <v>1954</v>
      </c>
      <c r="G59" s="1783"/>
    </row>
    <row r="60" spans="2:7">
      <c r="C60" s="3805" t="s">
        <v>2743</v>
      </c>
      <c r="D60" s="3805"/>
      <c r="E60" s="3805"/>
      <c r="F60" s="1782" t="s">
        <v>1428</v>
      </c>
      <c r="G60" s="1783"/>
    </row>
    <row r="61" spans="2:7">
      <c r="C61" s="3805" t="s">
        <v>2802</v>
      </c>
      <c r="D61" s="3805"/>
      <c r="E61" s="3805"/>
      <c r="F61" s="1782" t="s">
        <v>2803</v>
      </c>
      <c r="G61" s="1783"/>
    </row>
    <row r="62" spans="2:7">
      <c r="B62" s="3809" t="s">
        <v>2804</v>
      </c>
      <c r="C62" s="3809"/>
      <c r="D62" s="3809"/>
      <c r="E62" s="3809"/>
      <c r="F62" s="1778" t="s">
        <v>2089</v>
      </c>
      <c r="G62" s="1783"/>
    </row>
    <row r="63" spans="2:7">
      <c r="G63" s="1774"/>
    </row>
    <row r="64" spans="2:7">
      <c r="C64" s="3809" t="s">
        <v>1016</v>
      </c>
      <c r="D64" s="3809"/>
      <c r="E64" s="3809"/>
      <c r="F64" s="1778" t="s">
        <v>2805</v>
      </c>
      <c r="G64" s="1779"/>
    </row>
    <row r="65" spans="2:7">
      <c r="C65" s="3805" t="s">
        <v>1017</v>
      </c>
      <c r="D65" s="3805"/>
      <c r="E65" s="3805"/>
      <c r="F65" s="1782" t="s">
        <v>2806</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2807</v>
      </c>
      <c r="G69" s="1779"/>
    </row>
    <row r="70" spans="2:7">
      <c r="C70" s="3805" t="s">
        <v>1020</v>
      </c>
      <c r="D70" s="3805"/>
      <c r="E70" s="3805"/>
      <c r="F70" s="1782" t="s">
        <v>2444</v>
      </c>
      <c r="G70" s="1783"/>
    </row>
    <row r="71" spans="2:7">
      <c r="C71" s="3805" t="s">
        <v>1022</v>
      </c>
      <c r="D71" s="3805"/>
      <c r="E71" s="3805"/>
      <c r="F71" s="1782" t="s">
        <v>2808</v>
      </c>
      <c r="G71" s="1783"/>
    </row>
    <row r="72" spans="2:7">
      <c r="C72" s="3805" t="s">
        <v>1024</v>
      </c>
      <c r="D72" s="3805"/>
      <c r="E72" s="3805"/>
      <c r="F72" s="1782" t="s">
        <v>2445</v>
      </c>
      <c r="G72" s="1783"/>
    </row>
    <row r="73" spans="2:7">
      <c r="C73" s="3805" t="s">
        <v>1026</v>
      </c>
      <c r="D73" s="3805"/>
      <c r="E73" s="3805"/>
      <c r="F73" s="1782" t="s">
        <v>2809</v>
      </c>
      <c r="G73" s="1783"/>
    </row>
    <row r="74" spans="2:7">
      <c r="B74" s="3807" t="s">
        <v>1028</v>
      </c>
      <c r="C74" s="3807"/>
      <c r="D74" s="3807"/>
      <c r="E74" s="3807"/>
      <c r="G74" s="1774"/>
    </row>
    <row r="75" spans="2:7">
      <c r="C75" s="3809" t="s">
        <v>1029</v>
      </c>
      <c r="D75" s="3809"/>
      <c r="E75" s="3809"/>
      <c r="F75" s="1778" t="s">
        <v>2446</v>
      </c>
      <c r="G75" s="1779"/>
    </row>
    <row r="76" spans="2:7">
      <c r="C76" s="3805" t="s">
        <v>1031</v>
      </c>
      <c r="D76" s="3805"/>
      <c r="E76" s="3805"/>
      <c r="F76" s="1782" t="s">
        <v>2810</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2811</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2812</v>
      </c>
      <c r="D9" s="3809"/>
      <c r="E9" s="1778" t="s">
        <v>2482</v>
      </c>
      <c r="F9" s="1783"/>
    </row>
    <row r="10" spans="2:6">
      <c r="B10" s="1764"/>
      <c r="C10" s="3805" t="s">
        <v>2813</v>
      </c>
      <c r="D10" s="3805"/>
      <c r="E10" s="1782" t="s">
        <v>2744</v>
      </c>
      <c r="F10" s="1783"/>
    </row>
    <row r="11" spans="2:6">
      <c r="B11" s="1764"/>
      <c r="C11" s="1781" t="s">
        <v>973</v>
      </c>
      <c r="D11" s="1781" t="s">
        <v>2814</v>
      </c>
      <c r="E11" s="1782" t="s">
        <v>1938</v>
      </c>
      <c r="F11" s="1783"/>
    </row>
    <row r="12" spans="2:6">
      <c r="B12" s="1764"/>
      <c r="D12" s="1781" t="s">
        <v>2815</v>
      </c>
      <c r="E12" s="1782" t="s">
        <v>2746</v>
      </c>
      <c r="F12" s="1783"/>
    </row>
    <row r="13" spans="2:6">
      <c r="B13" s="1764"/>
      <c r="D13" s="1781" t="s">
        <v>2816</v>
      </c>
      <c r="E13" s="1782" t="s">
        <v>1941</v>
      </c>
      <c r="F13" s="1783"/>
    </row>
    <row r="14" spans="2:6">
      <c r="B14" s="1764"/>
      <c r="D14" s="1781" t="s">
        <v>2817</v>
      </c>
      <c r="E14" s="1782" t="s">
        <v>2747</v>
      </c>
      <c r="F14" s="1783"/>
    </row>
    <row r="15" spans="2:6">
      <c r="B15" s="1764"/>
      <c r="D15" s="1781" t="s">
        <v>2818</v>
      </c>
      <c r="E15" s="1782" t="s">
        <v>506</v>
      </c>
      <c r="F15" s="1783"/>
    </row>
    <row r="16" spans="2:6">
      <c r="B16" s="1764"/>
      <c r="D16" s="1781" t="s">
        <v>2799</v>
      </c>
      <c r="E16" s="1782" t="s">
        <v>2750</v>
      </c>
      <c r="F16" s="1783"/>
    </row>
    <row r="17" spans="2:6">
      <c r="B17" s="1764"/>
      <c r="D17" s="1781" t="s">
        <v>2801</v>
      </c>
      <c r="E17" s="1782" t="s">
        <v>2819</v>
      </c>
      <c r="F17" s="1783"/>
    </row>
    <row r="18" spans="2:6">
      <c r="B18" s="1764"/>
      <c r="D18" s="1781" t="s">
        <v>2820</v>
      </c>
      <c r="E18" s="1782" t="s">
        <v>2821</v>
      </c>
      <c r="F18" s="1783"/>
    </row>
    <row r="19" spans="2:6">
      <c r="B19" s="1764"/>
      <c r="D19" s="1781" t="s">
        <v>2743</v>
      </c>
      <c r="E19" s="1782" t="s">
        <v>2822</v>
      </c>
      <c r="F19" s="1783"/>
    </row>
    <row r="20" spans="2:6">
      <c r="B20" s="1764"/>
      <c r="C20" s="3809" t="s">
        <v>2823</v>
      </c>
      <c r="D20" s="3809"/>
      <c r="E20" s="1778" t="s">
        <v>507</v>
      </c>
      <c r="F20" s="1783"/>
    </row>
    <row r="21" spans="2:6">
      <c r="B21" s="3808" t="s">
        <v>2824</v>
      </c>
      <c r="C21" s="3809"/>
      <c r="D21" s="3809"/>
      <c r="E21" s="1778" t="s">
        <v>2753</v>
      </c>
      <c r="F21" s="1783"/>
    </row>
    <row r="22" spans="2:6">
      <c r="B22" s="3806" t="s">
        <v>2825</v>
      </c>
      <c r="C22" s="3807"/>
      <c r="D22" s="3807"/>
      <c r="E22" s="1765" t="s">
        <v>1939</v>
      </c>
      <c r="F22" s="1774"/>
    </row>
    <row r="23" spans="2:6">
      <c r="B23" s="1764"/>
      <c r="C23" s="1777" t="s">
        <v>976</v>
      </c>
      <c r="D23" s="1777" t="s">
        <v>2826</v>
      </c>
      <c r="E23" s="1778" t="s">
        <v>508</v>
      </c>
      <c r="F23" s="1779"/>
    </row>
    <row r="24" spans="2:6">
      <c r="B24" s="1764"/>
      <c r="D24" s="1781" t="s">
        <v>2827</v>
      </c>
      <c r="E24" s="1782" t="s">
        <v>509</v>
      </c>
      <c r="F24" s="1783"/>
    </row>
    <row r="25" spans="2:6">
      <c r="B25" s="1764"/>
      <c r="D25" s="1781" t="s">
        <v>2828</v>
      </c>
      <c r="E25" s="1782" t="s">
        <v>2758</v>
      </c>
      <c r="F25" s="1783"/>
    </row>
    <row r="26" spans="2:6">
      <c r="B26" s="1764"/>
      <c r="D26" s="1781" t="s">
        <v>2743</v>
      </c>
      <c r="E26" s="1782" t="s">
        <v>510</v>
      </c>
      <c r="F26" s="1783"/>
    </row>
    <row r="27" spans="2:6">
      <c r="B27" s="1764"/>
      <c r="C27" s="1777" t="s">
        <v>973</v>
      </c>
      <c r="D27" s="1777" t="s">
        <v>2829</v>
      </c>
      <c r="E27" s="1778" t="s">
        <v>513</v>
      </c>
      <c r="F27" s="1783"/>
    </row>
    <row r="28" spans="2:6">
      <c r="B28" s="1764"/>
      <c r="D28" s="1781" t="s">
        <v>2830</v>
      </c>
      <c r="E28" s="1782" t="s">
        <v>2764</v>
      </c>
      <c r="F28" s="1783"/>
    </row>
    <row r="29" spans="2:6">
      <c r="B29" s="1764"/>
      <c r="D29" s="1781" t="s">
        <v>2831</v>
      </c>
      <c r="E29" s="1782" t="s">
        <v>514</v>
      </c>
      <c r="F29" s="1783"/>
    </row>
    <row r="30" spans="2:6">
      <c r="B30" s="1764"/>
      <c r="D30" s="1765" t="s">
        <v>2832</v>
      </c>
      <c r="F30" s="1774"/>
    </row>
    <row r="31" spans="2:6">
      <c r="B31" s="1764"/>
      <c r="D31" s="1777" t="s">
        <v>2833</v>
      </c>
      <c r="E31" s="1778" t="s">
        <v>2565</v>
      </c>
      <c r="F31" s="1779"/>
    </row>
    <row r="32" spans="2:6">
      <c r="B32" s="1764"/>
      <c r="D32" s="1765" t="s">
        <v>2834</v>
      </c>
      <c r="F32" s="1774"/>
    </row>
    <row r="33" spans="2:6">
      <c r="B33" s="1764"/>
      <c r="D33" s="1777" t="s">
        <v>2835</v>
      </c>
      <c r="E33" s="1778" t="s">
        <v>519</v>
      </c>
      <c r="F33" s="1779"/>
    </row>
    <row r="34" spans="2:6">
      <c r="B34" s="1764"/>
      <c r="D34" s="1781" t="s">
        <v>2743</v>
      </c>
      <c r="E34" s="1782" t="s">
        <v>515</v>
      </c>
      <c r="F34" s="1783"/>
    </row>
    <row r="35" spans="2:6">
      <c r="B35" s="3808" t="s">
        <v>2836</v>
      </c>
      <c r="C35" s="3809"/>
      <c r="D35" s="3809"/>
      <c r="E35" s="1778" t="s">
        <v>2062</v>
      </c>
      <c r="F35" s="1783"/>
    </row>
    <row r="36" spans="2:6">
      <c r="B36" s="3810" t="s">
        <v>2837</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2838</v>
      </c>
      <c r="E4" s="4264" t="s">
        <v>662</v>
      </c>
      <c r="F4" s="4264"/>
      <c r="G4" s="4264"/>
      <c r="H4" s="4264"/>
      <c r="I4" s="4264"/>
      <c r="J4" s="4264"/>
      <c r="K4" s="4264"/>
      <c r="L4" s="2765"/>
    </row>
    <row r="5" spans="2:12" ht="14.1">
      <c r="B5" s="2764" t="s">
        <v>893</v>
      </c>
      <c r="E5" s="4265" t="s">
        <v>2839</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2840</v>
      </c>
      <c r="F7" s="2771" t="s">
        <v>2841</v>
      </c>
      <c r="G7" s="2771" t="s">
        <v>2842</v>
      </c>
      <c r="H7" s="2771" t="s">
        <v>1920</v>
      </c>
      <c r="I7" s="2772" t="s">
        <v>2843</v>
      </c>
    </row>
    <row r="8" spans="2:12" s="2768" customFormat="1" ht="15" customHeight="1">
      <c r="B8" s="2773"/>
      <c r="C8" s="2774"/>
      <c r="D8" s="2775"/>
      <c r="E8" s="2776" t="s">
        <v>2844</v>
      </c>
      <c r="F8" s="2776" t="s">
        <v>2845</v>
      </c>
      <c r="G8" s="2776" t="s">
        <v>2719</v>
      </c>
      <c r="H8" s="2776" t="s">
        <v>1178</v>
      </c>
      <c r="I8" s="2777" t="s">
        <v>2846</v>
      </c>
    </row>
    <row r="9" spans="2:12" s="2768" customFormat="1" ht="15" customHeight="1">
      <c r="B9" s="2773"/>
      <c r="C9" s="2774"/>
      <c r="D9" s="2775"/>
      <c r="E9" s="2776" t="s">
        <v>2171</v>
      </c>
      <c r="F9" s="2776" t="s">
        <v>2469</v>
      </c>
      <c r="G9" s="2776" t="s">
        <v>2847</v>
      </c>
      <c r="H9" s="2776"/>
      <c r="I9" s="2777" t="s">
        <v>2848</v>
      </c>
    </row>
    <row r="10" spans="2:12" s="2768" customFormat="1" ht="15" customHeight="1">
      <c r="B10" s="2773"/>
      <c r="C10" s="2774"/>
      <c r="D10" s="2775"/>
      <c r="E10" s="2776" t="s">
        <v>2710</v>
      </c>
      <c r="F10" s="2776" t="s">
        <v>2849</v>
      </c>
      <c r="G10" s="2776" t="s">
        <v>1923</v>
      </c>
      <c r="H10" s="2776"/>
      <c r="I10" s="2777" t="s">
        <v>2850</v>
      </c>
    </row>
    <row r="11" spans="2:12" s="2768" customFormat="1" ht="15" customHeight="1">
      <c r="B11" s="2773"/>
      <c r="C11" s="2774"/>
      <c r="D11" s="2775"/>
      <c r="E11" s="2776" t="s">
        <v>2851</v>
      </c>
      <c r="F11" s="2776" t="s">
        <v>2852</v>
      </c>
      <c r="G11" s="2776" t="s">
        <v>2853</v>
      </c>
      <c r="H11" s="2776"/>
      <c r="I11" s="2777"/>
    </row>
    <row r="12" spans="2:12" s="2768" customFormat="1" ht="15" customHeight="1">
      <c r="B12" s="2773"/>
      <c r="C12" s="2774"/>
      <c r="D12" s="2775"/>
      <c r="E12" s="2776" t="s">
        <v>2053</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2854</v>
      </c>
      <c r="C14" s="4267"/>
      <c r="D14" s="2783" t="s">
        <v>2482</v>
      </c>
      <c r="E14" s="598"/>
      <c r="F14" s="598"/>
      <c r="G14" s="599"/>
      <c r="H14" s="2784">
        <v>0.15</v>
      </c>
      <c r="I14" s="2785"/>
    </row>
    <row r="15" spans="2:12" ht="15" customHeight="1">
      <c r="B15" s="4260" t="s">
        <v>1083</v>
      </c>
      <c r="C15" s="4261"/>
      <c r="D15" s="2783" t="s">
        <v>2744</v>
      </c>
      <c r="E15" s="606"/>
      <c r="F15" s="606"/>
      <c r="G15" s="607"/>
      <c r="H15" s="2784">
        <v>0.1</v>
      </c>
      <c r="I15" s="2786"/>
    </row>
    <row r="16" spans="2:12" ht="15" customHeight="1">
      <c r="B16" s="4260" t="s">
        <v>337</v>
      </c>
      <c r="C16" s="4261"/>
      <c r="D16" s="2783" t="s">
        <v>1938</v>
      </c>
      <c r="E16" s="606"/>
      <c r="F16" s="606"/>
      <c r="G16" s="607"/>
      <c r="H16" s="2784">
        <v>0.2</v>
      </c>
      <c r="I16" s="2786"/>
    </row>
    <row r="17" spans="2:9" ht="15" customHeight="1">
      <c r="B17" s="4260" t="s">
        <v>1084</v>
      </c>
      <c r="C17" s="4261"/>
      <c r="D17" s="2783" t="s">
        <v>2746</v>
      </c>
      <c r="E17" s="606"/>
      <c r="F17" s="606"/>
      <c r="G17" s="607"/>
      <c r="H17" s="2784">
        <v>0.1</v>
      </c>
      <c r="I17" s="2786"/>
    </row>
    <row r="18" spans="2:9" ht="15" customHeight="1">
      <c r="B18" s="4260" t="s">
        <v>1085</v>
      </c>
      <c r="C18" s="4261"/>
      <c r="D18" s="2783" t="s">
        <v>1941</v>
      </c>
      <c r="E18" s="606"/>
      <c r="F18" s="606"/>
      <c r="G18" s="607"/>
      <c r="H18" s="2784">
        <v>0.1</v>
      </c>
      <c r="I18" s="2786"/>
    </row>
    <row r="19" spans="2:9" ht="15" customHeight="1">
      <c r="B19" s="4260" t="s">
        <v>1086</v>
      </c>
      <c r="C19" s="4261"/>
      <c r="D19" s="2783" t="s">
        <v>2747</v>
      </c>
      <c r="E19" s="606"/>
      <c r="F19" s="606"/>
      <c r="G19" s="607"/>
      <c r="H19" s="2784">
        <v>0.15</v>
      </c>
      <c r="I19" s="2786"/>
    </row>
    <row r="20" spans="2:9" ht="15" customHeight="1">
      <c r="B20" s="4260" t="s">
        <v>2855</v>
      </c>
      <c r="C20" s="4261"/>
      <c r="D20" s="2783" t="s">
        <v>506</v>
      </c>
      <c r="E20" s="606"/>
      <c r="F20" s="606"/>
      <c r="G20" s="607"/>
      <c r="H20" s="2784">
        <v>0.15</v>
      </c>
      <c r="I20" s="2786"/>
    </row>
    <row r="21" spans="2:9" ht="15" customHeight="1">
      <c r="B21" s="4260" t="s">
        <v>342</v>
      </c>
      <c r="C21" s="4261"/>
      <c r="D21" s="2783" t="s">
        <v>2750</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2753</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2756</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2758</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2761</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2764</v>
      </c>
      <c r="E31" s="2787"/>
      <c r="F31" s="2787"/>
      <c r="G31" s="2787"/>
      <c r="H31" s="2788"/>
      <c r="I31" s="2786"/>
    </row>
    <row r="32" spans="2:9" ht="15" customHeight="1">
      <c r="B32" s="4268" t="s">
        <v>2856</v>
      </c>
      <c r="C32" s="4269"/>
      <c r="D32" s="2790" t="s">
        <v>514</v>
      </c>
      <c r="E32" s="607"/>
      <c r="F32" s="607"/>
      <c r="G32" s="607"/>
      <c r="H32" s="2791"/>
      <c r="I32" s="2792"/>
    </row>
    <row r="33" spans="2:204" s="2793" customFormat="1" ht="15" customHeight="1">
      <c r="B33" s="4272" t="s">
        <v>2857</v>
      </c>
      <c r="C33" s="4273"/>
      <c r="D33" s="2783" t="s">
        <v>2565</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1985</v>
      </c>
      <c r="C34" s="4271"/>
      <c r="D34" s="2783" t="s">
        <v>519</v>
      </c>
      <c r="E34" s="606"/>
      <c r="F34" s="606"/>
      <c r="G34" s="606"/>
      <c r="H34" s="2791"/>
      <c r="I34" s="2788"/>
    </row>
    <row r="35" spans="2:204" ht="15" customHeight="1">
      <c r="B35" s="4268" t="s">
        <v>2858</v>
      </c>
      <c r="C35" s="4269"/>
      <c r="D35" s="2783" t="s">
        <v>2061</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2859</v>
      </c>
      <c r="C4" s="4280"/>
      <c r="E4" s="4264" t="s">
        <v>2860</v>
      </c>
      <c r="F4" s="4264"/>
      <c r="G4" s="4264"/>
      <c r="H4" s="4264"/>
      <c r="I4" s="4264"/>
      <c r="J4" s="4264"/>
      <c r="K4" s="2765"/>
      <c r="L4" s="2765"/>
      <c r="M4" s="2765"/>
      <c r="N4" s="2765"/>
      <c r="O4" s="2765"/>
      <c r="P4" s="2765"/>
      <c r="Q4" s="2765"/>
      <c r="R4" s="2765"/>
    </row>
    <row r="5" spans="2:24" ht="14.1">
      <c r="B5" s="4280" t="s">
        <v>893</v>
      </c>
      <c r="C5" s="4280"/>
      <c r="E5" s="4265" t="s">
        <v>2839</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2861</v>
      </c>
      <c r="F7" s="4285"/>
      <c r="G7" s="4286"/>
      <c r="H7" s="4287" t="s">
        <v>2862</v>
      </c>
      <c r="I7" s="4288"/>
      <c r="J7" s="4289"/>
      <c r="K7" s="2770" t="s">
        <v>2863</v>
      </c>
      <c r="L7" s="2769" t="s">
        <v>2864</v>
      </c>
      <c r="M7" s="2769" t="s">
        <v>2865</v>
      </c>
      <c r="N7" s="2769" t="s">
        <v>1252</v>
      </c>
      <c r="O7" s="2769" t="s">
        <v>2843</v>
      </c>
    </row>
    <row r="8" spans="2:24" ht="15" customHeight="1">
      <c r="B8" s="2773"/>
      <c r="C8" s="2774"/>
      <c r="D8" s="2774"/>
      <c r="E8" s="4281" t="s">
        <v>2866</v>
      </c>
      <c r="F8" s="4282"/>
      <c r="G8" s="4283"/>
      <c r="H8" s="4281" t="s">
        <v>2867</v>
      </c>
      <c r="I8" s="4282"/>
      <c r="J8" s="4283"/>
      <c r="K8" s="2802" t="s">
        <v>2868</v>
      </c>
      <c r="L8" s="2802" t="s">
        <v>2869</v>
      </c>
      <c r="M8" s="2802" t="s">
        <v>2870</v>
      </c>
      <c r="N8" s="2802" t="s">
        <v>2871</v>
      </c>
      <c r="O8" s="2802" t="s">
        <v>2872</v>
      </c>
    </row>
    <row r="9" spans="2:24" s="2768" customFormat="1" ht="15" customHeight="1">
      <c r="B9" s="2773"/>
      <c r="C9" s="2774"/>
      <c r="D9" s="2775"/>
      <c r="E9" s="2802" t="s">
        <v>2870</v>
      </c>
      <c r="F9" s="2802" t="s">
        <v>2873</v>
      </c>
      <c r="G9" s="2802" t="s">
        <v>2874</v>
      </c>
      <c r="H9" s="2802" t="s">
        <v>2870</v>
      </c>
      <c r="I9" s="2802" t="s">
        <v>2870</v>
      </c>
      <c r="J9" s="2802" t="s">
        <v>2874</v>
      </c>
      <c r="K9" s="2802" t="s">
        <v>2875</v>
      </c>
      <c r="L9" s="2802" t="s">
        <v>2876</v>
      </c>
      <c r="M9" s="2802" t="s">
        <v>2877</v>
      </c>
      <c r="N9" s="2802" t="s">
        <v>1626</v>
      </c>
      <c r="O9" s="2802" t="s">
        <v>2878</v>
      </c>
      <c r="P9" s="2795"/>
      <c r="Q9" s="2795"/>
      <c r="R9" s="2795"/>
      <c r="S9" s="2795"/>
      <c r="T9" s="2795"/>
      <c r="U9" s="2795"/>
      <c r="V9" s="2795"/>
      <c r="W9" s="2795"/>
      <c r="X9" s="2795"/>
    </row>
    <row r="10" spans="2:24" s="2768" customFormat="1" ht="15" customHeight="1">
      <c r="B10" s="2773"/>
      <c r="C10" s="2774"/>
      <c r="D10" s="2775"/>
      <c r="E10" s="2773" t="s">
        <v>2879</v>
      </c>
      <c r="F10" s="2773" t="s">
        <v>2880</v>
      </c>
      <c r="G10" s="2773" t="s">
        <v>2880</v>
      </c>
      <c r="H10" s="2774" t="s">
        <v>2879</v>
      </c>
      <c r="I10" s="2773" t="s">
        <v>2879</v>
      </c>
      <c r="J10" s="2802" t="s">
        <v>2880</v>
      </c>
      <c r="K10" s="2802" t="s">
        <v>2881</v>
      </c>
      <c r="L10" s="2802" t="s">
        <v>2882</v>
      </c>
      <c r="M10" s="2802" t="s">
        <v>2883</v>
      </c>
      <c r="O10" s="2802" t="s">
        <v>2378</v>
      </c>
      <c r="P10" s="2795"/>
      <c r="Q10" s="2795"/>
      <c r="R10" s="2795"/>
      <c r="S10" s="2795"/>
      <c r="T10" s="2795"/>
      <c r="U10" s="2795"/>
      <c r="V10" s="2795"/>
      <c r="W10" s="2795"/>
      <c r="X10" s="2795"/>
    </row>
    <row r="11" spans="2:24" s="2768" customFormat="1" ht="15" customHeight="1">
      <c r="B11" s="2773"/>
      <c r="C11" s="2774"/>
      <c r="D11" s="2775"/>
      <c r="E11" s="2773" t="s">
        <v>2884</v>
      </c>
      <c r="F11" s="2773" t="s">
        <v>2885</v>
      </c>
      <c r="G11" s="2773" t="s">
        <v>2886</v>
      </c>
      <c r="H11" s="2773" t="s">
        <v>2887</v>
      </c>
      <c r="I11" s="2773" t="s">
        <v>2426</v>
      </c>
      <c r="J11" s="2802" t="s">
        <v>2888</v>
      </c>
      <c r="K11" s="2802" t="s">
        <v>2889</v>
      </c>
      <c r="M11" s="2802" t="s">
        <v>2890</v>
      </c>
      <c r="N11" s="2802"/>
      <c r="O11" s="2802" t="s">
        <v>2891</v>
      </c>
      <c r="P11" s="2795"/>
      <c r="Q11" s="2795"/>
      <c r="R11" s="2795"/>
      <c r="S11" s="2795"/>
      <c r="T11" s="2795"/>
      <c r="U11" s="2795"/>
      <c r="V11" s="2795"/>
      <c r="W11" s="2795"/>
      <c r="X11" s="2795"/>
    </row>
    <row r="12" spans="2:24" s="2768" customFormat="1" ht="15" customHeight="1">
      <c r="B12" s="2773"/>
      <c r="C12" s="2774"/>
      <c r="D12" s="2775"/>
      <c r="E12" s="2773" t="s">
        <v>2892</v>
      </c>
      <c r="F12" s="2773" t="s">
        <v>2893</v>
      </c>
      <c r="G12" s="2773" t="s">
        <v>2894</v>
      </c>
      <c r="H12" s="2773" t="s">
        <v>2895</v>
      </c>
      <c r="I12" s="2773" t="s">
        <v>2896</v>
      </c>
      <c r="J12" s="2802" t="s">
        <v>2897</v>
      </c>
      <c r="K12" s="2802" t="s">
        <v>2898</v>
      </c>
      <c r="M12" s="2802" t="s">
        <v>2899</v>
      </c>
      <c r="N12" s="2802"/>
      <c r="P12" s="2795"/>
      <c r="Q12" s="2795"/>
      <c r="R12" s="2795"/>
      <c r="S12" s="2795"/>
      <c r="T12" s="2795"/>
      <c r="U12" s="2795"/>
      <c r="V12" s="2795"/>
      <c r="W12" s="2795"/>
      <c r="X12" s="2795"/>
    </row>
    <row r="13" spans="2:24" s="2768" customFormat="1" ht="15" customHeight="1">
      <c r="B13" s="2773"/>
      <c r="C13" s="2774"/>
      <c r="D13" s="2775"/>
      <c r="E13" s="2773" t="s">
        <v>2900</v>
      </c>
      <c r="F13" s="2773" t="s">
        <v>2901</v>
      </c>
      <c r="G13" s="2773"/>
      <c r="H13" s="2773" t="s">
        <v>2902</v>
      </c>
      <c r="I13" s="2773" t="s">
        <v>2902</v>
      </c>
      <c r="J13" s="2802"/>
      <c r="K13" s="2774" t="s">
        <v>2903</v>
      </c>
      <c r="L13" s="2802"/>
      <c r="N13" s="2802"/>
      <c r="P13" s="2795"/>
      <c r="Q13" s="2795"/>
      <c r="R13" s="2795"/>
      <c r="S13" s="2795"/>
      <c r="T13" s="2795"/>
      <c r="U13" s="2795"/>
      <c r="V13" s="2795"/>
      <c r="W13" s="2795"/>
      <c r="X13" s="2795"/>
    </row>
    <row r="14" spans="2:24" s="2768" customFormat="1" ht="15" customHeight="1">
      <c r="B14" s="2773"/>
      <c r="C14" s="2774"/>
      <c r="D14" s="2775"/>
      <c r="E14" s="2773" t="s">
        <v>2904</v>
      </c>
      <c r="F14" s="2773" t="s">
        <v>2905</v>
      </c>
      <c r="G14" s="2773"/>
      <c r="H14" s="2773" t="s">
        <v>2906</v>
      </c>
      <c r="I14" s="2773" t="s">
        <v>2907</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2904</v>
      </c>
      <c r="G15" s="2773"/>
      <c r="H15" s="2773" t="s">
        <v>2908</v>
      </c>
      <c r="I15" s="2773" t="s">
        <v>2909</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2854</v>
      </c>
      <c r="C17" s="4290"/>
      <c r="D17" s="2806" t="s">
        <v>2482</v>
      </c>
      <c r="E17" s="607"/>
      <c r="F17" s="607"/>
      <c r="G17" s="607"/>
      <c r="H17" s="607"/>
      <c r="I17" s="607"/>
      <c r="J17" s="607"/>
      <c r="K17" s="607"/>
      <c r="L17" s="607"/>
      <c r="M17" s="607"/>
      <c r="N17" s="2786">
        <v>0.2</v>
      </c>
      <c r="O17" s="607"/>
    </row>
    <row r="18" spans="2:15" ht="15" customHeight="1">
      <c r="B18" s="4260" t="s">
        <v>1083</v>
      </c>
      <c r="C18" s="3995"/>
      <c r="D18" s="2807" t="s">
        <v>2744</v>
      </c>
      <c r="E18" s="607"/>
      <c r="F18" s="607"/>
      <c r="G18" s="607"/>
      <c r="H18" s="607"/>
      <c r="I18" s="607"/>
      <c r="J18" s="607"/>
      <c r="K18" s="607"/>
      <c r="L18" s="607"/>
      <c r="M18" s="607"/>
      <c r="N18" s="2786">
        <v>0.2</v>
      </c>
      <c r="O18" s="607"/>
    </row>
    <row r="19" spans="2:15" ht="15" customHeight="1">
      <c r="B19" s="4260" t="s">
        <v>337</v>
      </c>
      <c r="C19" s="3995"/>
      <c r="D19" s="2807" t="s">
        <v>1938</v>
      </c>
      <c r="E19" s="607"/>
      <c r="F19" s="607"/>
      <c r="G19" s="607"/>
      <c r="H19" s="607"/>
      <c r="I19" s="607"/>
      <c r="J19" s="607"/>
      <c r="K19" s="607"/>
      <c r="L19" s="607"/>
      <c r="M19" s="607"/>
      <c r="N19" s="2786">
        <v>0.25</v>
      </c>
      <c r="O19" s="607"/>
    </row>
    <row r="20" spans="2:15" ht="15" customHeight="1">
      <c r="B20" s="4260" t="s">
        <v>1084</v>
      </c>
      <c r="C20" s="3995"/>
      <c r="D20" s="2807" t="s">
        <v>2746</v>
      </c>
      <c r="E20" s="607"/>
      <c r="F20" s="607"/>
      <c r="G20" s="607"/>
      <c r="H20" s="607"/>
      <c r="I20" s="607"/>
      <c r="J20" s="607"/>
      <c r="K20" s="607"/>
      <c r="L20" s="607"/>
      <c r="M20" s="607"/>
      <c r="N20" s="2786">
        <v>0.15</v>
      </c>
      <c r="O20" s="607"/>
    </row>
    <row r="21" spans="2:15" ht="15" customHeight="1">
      <c r="B21" s="4260" t="s">
        <v>1085</v>
      </c>
      <c r="C21" s="3995"/>
      <c r="D21" s="2807" t="s">
        <v>1941</v>
      </c>
      <c r="E21" s="607"/>
      <c r="F21" s="607"/>
      <c r="G21" s="607"/>
      <c r="H21" s="607"/>
      <c r="I21" s="607"/>
      <c r="J21" s="607"/>
      <c r="K21" s="607"/>
      <c r="L21" s="607"/>
      <c r="M21" s="607"/>
      <c r="N21" s="2786">
        <v>0.15</v>
      </c>
      <c r="O21" s="607"/>
    </row>
    <row r="22" spans="2:15" ht="15" customHeight="1">
      <c r="B22" s="4260" t="s">
        <v>1086</v>
      </c>
      <c r="C22" s="3995"/>
      <c r="D22" s="2807" t="s">
        <v>2747</v>
      </c>
      <c r="E22" s="607"/>
      <c r="F22" s="607"/>
      <c r="G22" s="607"/>
      <c r="H22" s="607"/>
      <c r="I22" s="607"/>
      <c r="J22" s="607"/>
      <c r="K22" s="607"/>
      <c r="L22" s="607"/>
      <c r="M22" s="607"/>
      <c r="N22" s="2786">
        <v>0.2</v>
      </c>
      <c r="O22" s="607"/>
    </row>
    <row r="23" spans="2:15" ht="15" customHeight="1">
      <c r="B23" s="4260" t="s">
        <v>2855</v>
      </c>
      <c r="C23" s="3995"/>
      <c r="D23" s="2807" t="s">
        <v>506</v>
      </c>
      <c r="E23" s="607"/>
      <c r="F23" s="607"/>
      <c r="G23" s="607"/>
      <c r="H23" s="607"/>
      <c r="I23" s="607"/>
      <c r="J23" s="607"/>
      <c r="K23" s="607"/>
      <c r="L23" s="607"/>
      <c r="M23" s="607"/>
      <c r="N23" s="2786">
        <v>0.2</v>
      </c>
      <c r="O23" s="607"/>
    </row>
    <row r="24" spans="2:15" ht="15" customHeight="1">
      <c r="B24" s="4260" t="s">
        <v>342</v>
      </c>
      <c r="C24" s="3995"/>
      <c r="D24" s="2807" t="s">
        <v>2750</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2753</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2756</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2758</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2761</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2764</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2910</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2911</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2912</v>
      </c>
      <c r="G7" s="4303"/>
      <c r="H7" s="4304"/>
      <c r="I7" s="2824" t="s">
        <v>2841</v>
      </c>
      <c r="J7" s="2825" t="s">
        <v>2913</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2914</v>
      </c>
      <c r="G8" s="4292"/>
      <c r="H8" s="4293"/>
      <c r="I8" s="2830" t="s">
        <v>2915</v>
      </c>
      <c r="J8" s="2831" t="s">
        <v>2916</v>
      </c>
      <c r="K8" s="4294" t="s">
        <v>2530</v>
      </c>
      <c r="L8" s="4295"/>
      <c r="M8" s="4295"/>
      <c r="N8" s="4295"/>
      <c r="O8" s="4296"/>
      <c r="P8" s="4297" t="s">
        <v>2917</v>
      </c>
      <c r="Q8" s="4298"/>
      <c r="R8" s="4298"/>
      <c r="S8" s="4298"/>
      <c r="T8" s="4299"/>
      <c r="V8" s="412"/>
      <c r="W8" s="412"/>
      <c r="X8" s="412"/>
      <c r="Y8" s="412"/>
      <c r="Z8" s="412"/>
      <c r="AA8" s="412"/>
      <c r="AB8" s="412"/>
      <c r="AC8" s="412"/>
      <c r="AD8" s="412"/>
      <c r="AE8" s="412"/>
    </row>
    <row r="9" spans="2:31" ht="15" customHeight="1">
      <c r="B9" s="2832" t="s">
        <v>2503</v>
      </c>
      <c r="C9" s="2827"/>
      <c r="D9" s="2833" t="s">
        <v>2918</v>
      </c>
      <c r="E9" s="2833" t="s">
        <v>2919</v>
      </c>
      <c r="F9" s="2833" t="s">
        <v>2510</v>
      </c>
      <c r="G9" s="2834" t="s">
        <v>2920</v>
      </c>
      <c r="H9" s="2833" t="s">
        <v>241</v>
      </c>
      <c r="I9" s="2835" t="s">
        <v>2921</v>
      </c>
      <c r="J9" s="2833" t="s">
        <v>2922</v>
      </c>
      <c r="K9" s="2833" t="s">
        <v>2531</v>
      </c>
      <c r="L9" s="2833" t="s">
        <v>2923</v>
      </c>
      <c r="M9" s="2833" t="s">
        <v>2469</v>
      </c>
      <c r="N9" s="2833" t="s">
        <v>2532</v>
      </c>
      <c r="O9" s="2833" t="s">
        <v>241</v>
      </c>
      <c r="P9" s="2836" t="s">
        <v>2924</v>
      </c>
      <c r="Q9" s="2836" t="s">
        <v>2925</v>
      </c>
      <c r="R9" s="2836" t="s">
        <v>2926</v>
      </c>
      <c r="S9" s="2836" t="s">
        <v>2927</v>
      </c>
      <c r="T9" s="2836" t="s">
        <v>2928</v>
      </c>
    </row>
    <row r="10" spans="2:31" ht="15" customHeight="1">
      <c r="B10" s="2832"/>
      <c r="C10" s="2827"/>
      <c r="D10" s="2837" t="s">
        <v>2929</v>
      </c>
      <c r="E10" s="2837" t="s">
        <v>2930</v>
      </c>
      <c r="F10" s="2837"/>
      <c r="G10" s="2838"/>
      <c r="H10" s="2837" t="s">
        <v>2931</v>
      </c>
      <c r="I10" s="2839" t="s">
        <v>2711</v>
      </c>
      <c r="J10" s="2837" t="s">
        <v>2932</v>
      </c>
      <c r="K10" s="2837" t="s">
        <v>2933</v>
      </c>
      <c r="L10" s="2837" t="s">
        <v>2934</v>
      </c>
      <c r="M10" s="2837" t="s">
        <v>2536</v>
      </c>
      <c r="N10" s="2837" t="s">
        <v>342</v>
      </c>
      <c r="O10" s="2837" t="s">
        <v>2935</v>
      </c>
      <c r="P10" s="2837" t="s">
        <v>2936</v>
      </c>
      <c r="Q10" s="2837" t="s">
        <v>2937</v>
      </c>
      <c r="R10" s="2837" t="s">
        <v>2938</v>
      </c>
      <c r="S10" s="2837" t="s">
        <v>2939</v>
      </c>
      <c r="T10" s="2833" t="s">
        <v>2940</v>
      </c>
    </row>
    <row r="11" spans="2:31" ht="15" customHeight="1">
      <c r="B11" s="2832"/>
      <c r="C11" s="2827"/>
      <c r="D11" s="2837"/>
      <c r="E11" s="2837"/>
      <c r="F11" s="2837"/>
      <c r="G11" s="2838"/>
      <c r="H11" s="2837"/>
      <c r="I11" s="2839"/>
      <c r="J11" s="2837"/>
      <c r="K11" s="2837"/>
      <c r="L11" s="2837" t="s">
        <v>1799</v>
      </c>
      <c r="M11" s="2837" t="s">
        <v>2541</v>
      </c>
      <c r="N11" s="2837"/>
      <c r="O11" s="2837" t="s">
        <v>2941</v>
      </c>
      <c r="P11" s="2837" t="s">
        <v>2942</v>
      </c>
      <c r="Q11" s="2837" t="s">
        <v>2535</v>
      </c>
      <c r="R11" s="2837" t="s">
        <v>2943</v>
      </c>
      <c r="S11" s="2837" t="s">
        <v>2944</v>
      </c>
      <c r="T11" s="2833" t="s">
        <v>2944</v>
      </c>
    </row>
    <row r="12" spans="2:31" ht="15" customHeight="1">
      <c r="B12" s="2832"/>
      <c r="C12" s="2827"/>
      <c r="D12" s="2837"/>
      <c r="E12" s="2837"/>
      <c r="F12" s="2837"/>
      <c r="G12" s="2838"/>
      <c r="H12" s="2837"/>
      <c r="I12" s="2839"/>
      <c r="J12" s="2837"/>
      <c r="K12" s="2837"/>
      <c r="L12" s="2837" t="s">
        <v>2945</v>
      </c>
      <c r="M12" s="2837"/>
      <c r="N12" s="2837"/>
      <c r="O12" s="2837"/>
      <c r="P12" s="2837" t="s">
        <v>2946</v>
      </c>
      <c r="Q12" s="2837" t="s">
        <v>2947</v>
      </c>
      <c r="R12" s="2837" t="s">
        <v>2948</v>
      </c>
      <c r="S12" s="2837"/>
      <c r="T12" s="2833"/>
    </row>
    <row r="13" spans="2:31" ht="15" customHeight="1">
      <c r="B13" s="2832"/>
      <c r="C13" s="2827"/>
      <c r="D13" s="2837"/>
      <c r="E13" s="2837"/>
      <c r="F13" s="2837"/>
      <c r="G13" s="2838"/>
      <c r="H13" s="2837"/>
      <c r="I13" s="2839"/>
      <c r="J13" s="2837"/>
      <c r="K13" s="2837"/>
      <c r="L13" s="2837" t="s">
        <v>2949</v>
      </c>
      <c r="M13" s="2837"/>
      <c r="N13" s="2837"/>
      <c r="O13" s="2837"/>
      <c r="P13" s="2837" t="s">
        <v>2950</v>
      </c>
      <c r="Q13" s="2837" t="s">
        <v>2951</v>
      </c>
      <c r="R13" s="2837" t="s">
        <v>2952</v>
      </c>
      <c r="S13" s="2837"/>
      <c r="T13" s="2833"/>
    </row>
    <row r="14" spans="2:31" ht="15" customHeight="1">
      <c r="B14" s="2832"/>
      <c r="C14" s="2827"/>
      <c r="D14" s="2837"/>
      <c r="E14" s="2837"/>
      <c r="F14" s="2837"/>
      <c r="G14" s="2838"/>
      <c r="H14" s="2837"/>
      <c r="I14" s="2839"/>
      <c r="J14" s="2837"/>
      <c r="K14" s="2837"/>
      <c r="M14" s="2837"/>
      <c r="N14" s="2837"/>
      <c r="O14" s="2837"/>
      <c r="P14" s="2837" t="s">
        <v>2953</v>
      </c>
      <c r="Q14" s="2837" t="s">
        <v>2954</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2195</v>
      </c>
      <c r="M15" s="2842" t="s">
        <v>1328</v>
      </c>
      <c r="N15" s="2842" t="s">
        <v>548</v>
      </c>
      <c r="O15" s="2842" t="s">
        <v>547</v>
      </c>
      <c r="P15" s="2842" t="s">
        <v>1931</v>
      </c>
      <c r="Q15" s="2842" t="s">
        <v>2546</v>
      </c>
      <c r="R15" s="2842" t="s">
        <v>1932</v>
      </c>
      <c r="S15" s="2842" t="s">
        <v>2382</v>
      </c>
      <c r="T15" s="2843" t="s">
        <v>1933</v>
      </c>
    </row>
    <row r="16" spans="2:31" ht="15" customHeight="1">
      <c r="B16" s="2844" t="s">
        <v>2520</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2521</v>
      </c>
      <c r="C19" s="2807" t="s">
        <v>2482</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2522</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2523</v>
      </c>
      <c r="C23" s="2807" t="s">
        <v>2744</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2524</v>
      </c>
      <c r="C24" s="2858" t="s">
        <v>1938</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2955</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2956</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2911</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2912</v>
      </c>
      <c r="G7" s="4305"/>
      <c r="H7" s="4306"/>
      <c r="I7" s="2863" t="s">
        <v>2957</v>
      </c>
      <c r="J7" s="2863" t="s">
        <v>2913</v>
      </c>
      <c r="K7" s="2863" t="s">
        <v>2958</v>
      </c>
      <c r="L7" s="4307"/>
      <c r="M7" s="4305"/>
      <c r="N7" s="4305"/>
      <c r="O7" s="4305"/>
      <c r="P7" s="4306"/>
      <c r="Q7" s="4307"/>
      <c r="R7" s="4305"/>
      <c r="S7" s="4305"/>
      <c r="T7" s="4305"/>
      <c r="U7" s="4306"/>
      <c r="V7" s="2864"/>
    </row>
    <row r="8" spans="2:27" s="2819" customFormat="1" ht="12" customHeight="1">
      <c r="B8" s="2826"/>
      <c r="C8" s="2827"/>
      <c r="D8" s="2865"/>
      <c r="E8" s="2866"/>
      <c r="F8" s="4297" t="s">
        <v>2914</v>
      </c>
      <c r="G8" s="4298"/>
      <c r="H8" s="4299"/>
      <c r="I8" s="2867" t="s">
        <v>2959</v>
      </c>
      <c r="J8" s="2868" t="s">
        <v>2916</v>
      </c>
      <c r="K8" s="2868" t="s">
        <v>2960</v>
      </c>
      <c r="L8" s="4297" t="s">
        <v>2530</v>
      </c>
      <c r="M8" s="4298"/>
      <c r="N8" s="4298"/>
      <c r="O8" s="4298"/>
      <c r="P8" s="4299"/>
      <c r="Q8" s="4297" t="s">
        <v>2961</v>
      </c>
      <c r="R8" s="4298"/>
      <c r="S8" s="4298"/>
      <c r="T8" s="4298"/>
      <c r="U8" s="4299"/>
    </row>
    <row r="9" spans="2:27" ht="12" customHeight="1">
      <c r="B9" s="2832" t="s">
        <v>2503</v>
      </c>
      <c r="C9" s="2827"/>
      <c r="D9" s="2869" t="s">
        <v>2918</v>
      </c>
      <c r="E9" s="2869" t="s">
        <v>2919</v>
      </c>
      <c r="F9" s="2870" t="s">
        <v>2962</v>
      </c>
      <c r="G9" s="2871" t="s">
        <v>2963</v>
      </c>
      <c r="H9" s="2870" t="s">
        <v>2231</v>
      </c>
      <c r="I9" s="2872" t="s">
        <v>2964</v>
      </c>
      <c r="J9" s="2870" t="s">
        <v>2965</v>
      </c>
      <c r="K9" s="2870" t="s">
        <v>2965</v>
      </c>
      <c r="L9" s="2870" t="s">
        <v>2531</v>
      </c>
      <c r="M9" s="2870" t="s">
        <v>2923</v>
      </c>
      <c r="N9" s="2870" t="s">
        <v>2469</v>
      </c>
      <c r="O9" s="2870" t="s">
        <v>2532</v>
      </c>
      <c r="P9" s="2870" t="s">
        <v>241</v>
      </c>
      <c r="Q9" s="2870" t="s">
        <v>2966</v>
      </c>
      <c r="R9" s="2870" t="s">
        <v>2967</v>
      </c>
      <c r="S9" s="2870" t="s">
        <v>2926</v>
      </c>
      <c r="T9" s="2870" t="s">
        <v>2968</v>
      </c>
      <c r="U9" s="2870" t="s">
        <v>2969</v>
      </c>
    </row>
    <row r="10" spans="2:27" s="2873" customFormat="1" ht="12" customHeight="1">
      <c r="B10" s="2832"/>
      <c r="C10" s="2827"/>
      <c r="D10" s="2832" t="s">
        <v>2929</v>
      </c>
      <c r="E10" s="2832" t="s">
        <v>2930</v>
      </c>
      <c r="F10" s="2832"/>
      <c r="G10" s="2874"/>
      <c r="H10" s="2832" t="s">
        <v>2970</v>
      </c>
      <c r="I10" s="2875" t="s">
        <v>2469</v>
      </c>
      <c r="J10" s="2832" t="s">
        <v>2536</v>
      </c>
      <c r="K10" s="2832" t="s">
        <v>2971</v>
      </c>
      <c r="L10" s="2832" t="s">
        <v>2972</v>
      </c>
      <c r="M10" s="2832" t="s">
        <v>2934</v>
      </c>
      <c r="N10" s="2832" t="s">
        <v>2536</v>
      </c>
      <c r="O10" s="2832" t="s">
        <v>342</v>
      </c>
      <c r="P10" s="2832" t="s">
        <v>2935</v>
      </c>
      <c r="Q10" s="2832" t="s">
        <v>2973</v>
      </c>
      <c r="R10" s="2832" t="s">
        <v>2974</v>
      </c>
      <c r="S10" s="2832" t="s">
        <v>2975</v>
      </c>
      <c r="T10" s="2832" t="s">
        <v>2976</v>
      </c>
      <c r="U10" s="2869" t="s">
        <v>2977</v>
      </c>
    </row>
    <row r="11" spans="2:27" s="2873" customFormat="1" ht="12" customHeight="1">
      <c r="B11" s="2832"/>
      <c r="C11" s="2827"/>
      <c r="D11" s="2832"/>
      <c r="E11" s="2832"/>
      <c r="F11" s="2832"/>
      <c r="G11" s="2874"/>
      <c r="H11" s="2832"/>
      <c r="I11" s="2875" t="s">
        <v>2978</v>
      </c>
      <c r="J11" s="2832" t="s">
        <v>2932</v>
      </c>
      <c r="K11" s="2832"/>
      <c r="L11" s="2832" t="s">
        <v>2539</v>
      </c>
      <c r="M11" s="2832" t="s">
        <v>2979</v>
      </c>
      <c r="N11" s="2832" t="s">
        <v>2541</v>
      </c>
      <c r="O11" s="2832"/>
      <c r="P11" s="2832" t="s">
        <v>2941</v>
      </c>
      <c r="Q11" s="2832" t="s">
        <v>2980</v>
      </c>
      <c r="R11" s="2832" t="s">
        <v>2981</v>
      </c>
      <c r="S11" s="2832" t="s">
        <v>2937</v>
      </c>
      <c r="T11" s="2832" t="s">
        <v>2952</v>
      </c>
      <c r="U11" s="2869" t="s">
        <v>2940</v>
      </c>
    </row>
    <row r="12" spans="2:27" s="2873" customFormat="1" ht="12" customHeight="1">
      <c r="B12" s="2832"/>
      <c r="C12" s="2827"/>
      <c r="D12" s="2832"/>
      <c r="E12" s="2832"/>
      <c r="F12" s="2832"/>
      <c r="G12" s="2874"/>
      <c r="H12" s="2832"/>
      <c r="I12" s="2875"/>
      <c r="J12" s="2832"/>
      <c r="K12" s="2832"/>
      <c r="L12" s="2832"/>
      <c r="M12" s="2832" t="s">
        <v>2540</v>
      </c>
      <c r="N12" s="2832"/>
      <c r="O12" s="2832"/>
      <c r="P12" s="2832"/>
      <c r="Q12" s="2832" t="s">
        <v>2982</v>
      </c>
      <c r="R12" s="2832" t="s">
        <v>2983</v>
      </c>
      <c r="S12" s="2832" t="s">
        <v>2984</v>
      </c>
      <c r="T12" s="2832"/>
      <c r="U12" s="2869" t="s">
        <v>2944</v>
      </c>
    </row>
    <row r="13" spans="2:27" s="2873" customFormat="1" ht="12" customHeight="1">
      <c r="B13" s="2832"/>
      <c r="C13" s="2827"/>
      <c r="D13" s="2832"/>
      <c r="E13" s="2832"/>
      <c r="F13" s="2832"/>
      <c r="G13" s="2874"/>
      <c r="H13" s="2832"/>
      <c r="I13" s="2875"/>
      <c r="J13" s="2832"/>
      <c r="K13" s="2832"/>
      <c r="L13" s="2832"/>
      <c r="M13" s="2832" t="s">
        <v>2544</v>
      </c>
      <c r="N13" s="2832"/>
      <c r="O13" s="2832"/>
      <c r="P13" s="2832"/>
      <c r="Q13" s="2832" t="s">
        <v>2985</v>
      </c>
      <c r="R13" s="2832" t="s">
        <v>2944</v>
      </c>
      <c r="S13" s="2832" t="s">
        <v>2986</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2987</v>
      </c>
      <c r="R14" s="2832"/>
      <c r="S14" s="2832" t="s">
        <v>2988</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2195</v>
      </c>
      <c r="N15" s="2842" t="s">
        <v>1328</v>
      </c>
      <c r="O15" s="2842" t="s">
        <v>548</v>
      </c>
      <c r="P15" s="2842" t="s">
        <v>547</v>
      </c>
      <c r="Q15" s="2842" t="s">
        <v>1931</v>
      </c>
      <c r="R15" s="2842" t="s">
        <v>2546</v>
      </c>
      <c r="S15" s="2842" t="s">
        <v>1932</v>
      </c>
      <c r="T15" s="2842" t="s">
        <v>2382</v>
      </c>
      <c r="U15" s="2843" t="s">
        <v>1933</v>
      </c>
    </row>
    <row r="16" spans="2:27" ht="12" customHeight="1">
      <c r="B16" s="2844" t="s">
        <v>2520</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2521</v>
      </c>
      <c r="C19" s="2807" t="s">
        <v>2482</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2522</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2523</v>
      </c>
      <c r="C23" s="2807" t="s">
        <v>2744</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2524</v>
      </c>
      <c r="C24" s="2858" t="s">
        <v>1938</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2989</v>
      </c>
      <c r="C27" s="412"/>
      <c r="W27" s="1815"/>
    </row>
    <row r="28" spans="2:23" ht="12" customHeight="1">
      <c r="B28" s="412" t="s">
        <v>2990</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2991</v>
      </c>
      <c r="C4" s="4323"/>
      <c r="F4" s="3522" t="s">
        <v>2992</v>
      </c>
      <c r="G4" s="3522"/>
      <c r="H4" s="3522"/>
      <c r="I4" s="3522"/>
      <c r="J4" s="3522"/>
      <c r="K4" s="3522"/>
      <c r="L4" s="1186"/>
      <c r="M4" s="1186"/>
      <c r="N4" s="1186"/>
    </row>
    <row r="5" spans="2:14" ht="15.6" customHeight="1">
      <c r="B5" s="4323" t="s">
        <v>893</v>
      </c>
      <c r="C5" s="4323"/>
      <c r="F5" s="4320" t="s">
        <v>2839</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2993</v>
      </c>
      <c r="G7" s="4331"/>
      <c r="H7" s="4331"/>
      <c r="I7" s="4331"/>
      <c r="J7" s="4332"/>
      <c r="L7" s="2879"/>
      <c r="M7" s="2879"/>
    </row>
    <row r="8" spans="2:14">
      <c r="B8" s="2882"/>
      <c r="F8" s="2883" t="s">
        <v>2994</v>
      </c>
      <c r="G8" s="2884" t="s">
        <v>1044</v>
      </c>
      <c r="H8" s="2884" t="s">
        <v>1051</v>
      </c>
      <c r="I8" s="2884" t="s">
        <v>1920</v>
      </c>
      <c r="J8" s="2885" t="s">
        <v>1919</v>
      </c>
      <c r="L8" s="2879"/>
      <c r="M8" s="2879"/>
    </row>
    <row r="9" spans="2:14">
      <c r="B9" s="2882"/>
      <c r="F9" s="2886" t="s">
        <v>2995</v>
      </c>
      <c r="G9" s="2887"/>
      <c r="H9" s="2887" t="s">
        <v>1061</v>
      </c>
      <c r="I9" s="2887" t="s">
        <v>2417</v>
      </c>
      <c r="J9" s="2888" t="s">
        <v>2996</v>
      </c>
      <c r="L9" s="2879"/>
      <c r="M9" s="2879"/>
    </row>
    <row r="10" spans="2:14">
      <c r="B10" s="2882"/>
      <c r="F10" s="2886" t="s">
        <v>2997</v>
      </c>
      <c r="G10" s="2887"/>
      <c r="H10" s="2887" t="s">
        <v>2998</v>
      </c>
      <c r="I10" s="2887" t="s">
        <v>2999</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3000</v>
      </c>
      <c r="C12" s="4322"/>
      <c r="D12" s="4322"/>
      <c r="E12" s="2892"/>
      <c r="F12" s="2893"/>
      <c r="G12" s="2893"/>
      <c r="H12" s="2893"/>
      <c r="I12" s="2893"/>
      <c r="J12" s="2893"/>
      <c r="L12" s="2879"/>
      <c r="M12" s="2879"/>
    </row>
    <row r="13" spans="2:14" ht="30" customHeight="1">
      <c r="B13" s="2283"/>
      <c r="C13" s="4312" t="s">
        <v>3001</v>
      </c>
      <c r="D13" s="4312"/>
      <c r="E13" s="2894"/>
      <c r="F13" s="2895"/>
      <c r="G13" s="2896"/>
      <c r="H13" s="2895"/>
      <c r="I13" s="2895"/>
      <c r="J13" s="2895"/>
      <c r="L13" s="2879"/>
      <c r="M13" s="2879"/>
    </row>
    <row r="14" spans="2:14" ht="14.4" customHeight="1">
      <c r="B14" s="2897"/>
      <c r="C14" s="4311" t="s">
        <v>3002</v>
      </c>
      <c r="D14" s="4311"/>
      <c r="E14" s="2898" t="s">
        <v>2482</v>
      </c>
      <c r="F14" s="2899"/>
      <c r="G14" s="2900">
        <v>0.15</v>
      </c>
      <c r="H14" s="2899"/>
      <c r="I14" s="2899"/>
      <c r="J14" s="2899"/>
      <c r="L14" s="2879"/>
      <c r="M14" s="2879"/>
    </row>
    <row r="15" spans="2:14" ht="14.4" customHeight="1">
      <c r="B15" s="2901"/>
      <c r="C15" s="4315" t="s">
        <v>3003</v>
      </c>
      <c r="D15" s="4315"/>
      <c r="E15" s="2902" t="s">
        <v>2744</v>
      </c>
      <c r="F15" s="2899"/>
      <c r="G15" s="2900">
        <v>0.25</v>
      </c>
      <c r="H15" s="2899"/>
      <c r="I15" s="2899"/>
      <c r="J15" s="2903"/>
      <c r="L15" s="2879"/>
      <c r="M15" s="2879"/>
    </row>
    <row r="16" spans="2:14" ht="14.4" customHeight="1">
      <c r="B16" s="2901"/>
      <c r="C16" s="4315" t="s">
        <v>3004</v>
      </c>
      <c r="D16" s="4315"/>
      <c r="E16" s="2902" t="s">
        <v>1938</v>
      </c>
      <c r="F16" s="2899"/>
      <c r="G16" s="2900">
        <v>0.375</v>
      </c>
      <c r="H16" s="2899"/>
      <c r="I16" s="2899"/>
      <c r="J16" s="2903"/>
      <c r="L16" s="2879"/>
      <c r="M16" s="2879"/>
    </row>
    <row r="17" spans="2:13" ht="14.4" customHeight="1">
      <c r="B17" s="2904"/>
      <c r="C17" s="4310" t="s">
        <v>3005</v>
      </c>
      <c r="D17" s="4310"/>
      <c r="E17" s="2905"/>
      <c r="F17" s="2899"/>
      <c r="G17" s="2900"/>
      <c r="H17" s="2899"/>
      <c r="I17" s="2899"/>
      <c r="J17" s="2903"/>
      <c r="L17" s="2879"/>
      <c r="M17" s="2879"/>
    </row>
    <row r="18" spans="2:13" ht="14.4" customHeight="1">
      <c r="B18" s="2897"/>
      <c r="C18" s="4311" t="s">
        <v>3002</v>
      </c>
      <c r="D18" s="4311"/>
      <c r="E18" s="2898" t="s">
        <v>2746</v>
      </c>
      <c r="F18" s="2899"/>
      <c r="G18" s="2900">
        <v>0.15</v>
      </c>
      <c r="H18" s="2899"/>
      <c r="I18" s="2899"/>
      <c r="J18" s="2906"/>
      <c r="L18" s="2879"/>
      <c r="M18" s="2879"/>
    </row>
    <row r="19" spans="2:13" ht="14.4" customHeight="1">
      <c r="B19" s="2901"/>
      <c r="C19" s="4315" t="s">
        <v>3003</v>
      </c>
      <c r="D19" s="4315"/>
      <c r="E19" s="2902" t="s">
        <v>1941</v>
      </c>
      <c r="F19" s="2899"/>
      <c r="G19" s="2900">
        <v>0.3125</v>
      </c>
      <c r="H19" s="2899"/>
      <c r="I19" s="2899"/>
      <c r="J19" s="2903"/>
      <c r="L19" s="2879"/>
      <c r="M19" s="2879"/>
    </row>
    <row r="20" spans="2:13" ht="14.4" customHeight="1">
      <c r="B20" s="2901"/>
      <c r="C20" s="4315" t="s">
        <v>3004</v>
      </c>
      <c r="D20" s="4315"/>
      <c r="E20" s="2902" t="s">
        <v>2747</v>
      </c>
      <c r="F20" s="2899"/>
      <c r="G20" s="2900">
        <v>0.5</v>
      </c>
      <c r="H20" s="2899"/>
      <c r="I20" s="2899"/>
      <c r="J20" s="2903"/>
      <c r="L20" s="2879"/>
      <c r="M20" s="2879"/>
    </row>
    <row r="21" spans="2:13">
      <c r="B21" s="4316" t="s">
        <v>3006</v>
      </c>
      <c r="C21" s="4317"/>
      <c r="D21" s="4317"/>
      <c r="E21" s="2905"/>
      <c r="F21" s="2899"/>
      <c r="G21" s="2907"/>
      <c r="H21" s="2899"/>
      <c r="I21" s="2899"/>
      <c r="J21" s="2908"/>
      <c r="L21" s="2879"/>
      <c r="M21" s="2879"/>
    </row>
    <row r="22" spans="2:13">
      <c r="B22" s="2283"/>
      <c r="C22" s="4318" t="s">
        <v>3007</v>
      </c>
      <c r="D22" s="4318"/>
      <c r="E22" s="2898" t="s">
        <v>506</v>
      </c>
      <c r="F22" s="2899"/>
      <c r="G22" s="2907"/>
      <c r="H22" s="2899"/>
      <c r="I22" s="2899"/>
      <c r="J22" s="2909"/>
      <c r="L22" s="2879"/>
      <c r="M22" s="2879"/>
    </row>
    <row r="23" spans="2:13" ht="14.4" customHeight="1">
      <c r="B23" s="2901"/>
      <c r="C23" s="4319" t="s">
        <v>3008</v>
      </c>
      <c r="D23" s="4319"/>
      <c r="E23" s="2902" t="s">
        <v>2750</v>
      </c>
      <c r="F23" s="2899"/>
      <c r="G23" s="2907"/>
      <c r="H23" s="2899"/>
      <c r="I23" s="2899"/>
      <c r="J23" s="2909"/>
      <c r="L23" s="2879"/>
      <c r="M23" s="2879"/>
    </row>
    <row r="24" spans="2:13" ht="14.4" customHeight="1">
      <c r="B24" s="2904"/>
      <c r="C24" s="4319" t="s">
        <v>3009</v>
      </c>
      <c r="D24" s="4319"/>
      <c r="E24" s="2902" t="s">
        <v>507</v>
      </c>
      <c r="F24" s="2899"/>
      <c r="G24" s="2907"/>
      <c r="H24" s="2899"/>
      <c r="I24" s="2899"/>
      <c r="J24" s="2909"/>
      <c r="L24" s="2879"/>
      <c r="M24" s="2879"/>
    </row>
    <row r="25" spans="2:13" ht="14.4" customHeight="1">
      <c r="B25" s="4316" t="s">
        <v>3010</v>
      </c>
      <c r="C25" s="4317"/>
      <c r="D25" s="4317"/>
      <c r="E25" s="2910"/>
      <c r="F25" s="2899"/>
      <c r="G25" s="2900"/>
      <c r="H25" s="2899"/>
      <c r="I25" s="2899"/>
      <c r="J25" s="2911"/>
      <c r="L25" s="2879"/>
      <c r="M25" s="2879"/>
    </row>
    <row r="26" spans="2:13" ht="14.4" customHeight="1">
      <c r="B26" s="2897"/>
      <c r="C26" s="4318" t="s">
        <v>3011</v>
      </c>
      <c r="D26" s="4318"/>
      <c r="E26" s="2898" t="s">
        <v>2753</v>
      </c>
      <c r="F26" s="2899"/>
      <c r="G26" s="2900">
        <v>0.15</v>
      </c>
      <c r="H26" s="2899"/>
      <c r="I26" s="2899"/>
      <c r="J26" s="2911"/>
      <c r="L26" s="2879"/>
      <c r="M26" s="2879"/>
    </row>
    <row r="27" spans="2:13" ht="14.4" customHeight="1">
      <c r="B27" s="2901"/>
      <c r="C27" s="4319" t="s">
        <v>3012</v>
      </c>
      <c r="D27" s="4319"/>
      <c r="E27" s="2902" t="s">
        <v>508</v>
      </c>
      <c r="F27" s="2899"/>
      <c r="G27" s="2900">
        <v>0.15</v>
      </c>
      <c r="H27" s="2899"/>
      <c r="I27" s="2899"/>
      <c r="J27" s="2911"/>
      <c r="L27" s="2879"/>
      <c r="M27" s="2879"/>
    </row>
    <row r="28" spans="2:13" ht="14.4" customHeight="1">
      <c r="B28" s="2901"/>
      <c r="C28" s="4319" t="s">
        <v>3013</v>
      </c>
      <c r="D28" s="4319"/>
      <c r="E28" s="2902" t="s">
        <v>2756</v>
      </c>
      <c r="F28" s="2899"/>
      <c r="G28" s="2900">
        <v>0.15</v>
      </c>
      <c r="H28" s="2899"/>
      <c r="I28" s="2899"/>
      <c r="J28" s="2911"/>
      <c r="L28" s="2879"/>
      <c r="M28" s="2879"/>
    </row>
    <row r="29" spans="2:13" ht="14.4" customHeight="1">
      <c r="B29" s="2901"/>
      <c r="C29" s="4319" t="s">
        <v>3014</v>
      </c>
      <c r="D29" s="4319"/>
      <c r="E29" s="2902" t="s">
        <v>509</v>
      </c>
      <c r="F29" s="2899"/>
      <c r="G29" s="2900">
        <v>0.15</v>
      </c>
      <c r="H29" s="2899"/>
      <c r="I29" s="2899"/>
      <c r="J29" s="2911"/>
      <c r="L29" s="2879"/>
      <c r="M29" s="2879"/>
    </row>
    <row r="30" spans="2:13" ht="14.4" customHeight="1">
      <c r="B30" s="2901"/>
      <c r="C30" s="4319" t="s">
        <v>3015</v>
      </c>
      <c r="D30" s="4319"/>
      <c r="E30" s="2902" t="s">
        <v>2758</v>
      </c>
      <c r="F30" s="2899"/>
      <c r="G30" s="2900">
        <v>0.15</v>
      </c>
      <c r="H30" s="2899"/>
      <c r="I30" s="2899"/>
      <c r="J30" s="2911"/>
      <c r="L30" s="2879"/>
      <c r="M30" s="2879"/>
    </row>
    <row r="31" spans="2:13" ht="14.4" customHeight="1">
      <c r="B31" s="2901"/>
      <c r="C31" s="4319" t="s">
        <v>3016</v>
      </c>
      <c r="D31" s="4319"/>
      <c r="E31" s="2902" t="s">
        <v>510</v>
      </c>
      <c r="F31" s="2899"/>
      <c r="G31" s="2900">
        <v>0.15</v>
      </c>
      <c r="H31" s="2899"/>
      <c r="I31" s="2899"/>
      <c r="J31" s="2911"/>
      <c r="L31" s="2879"/>
      <c r="M31" s="2879"/>
    </row>
    <row r="32" spans="2:13" ht="14.4" customHeight="1">
      <c r="B32" s="2901"/>
      <c r="C32" s="4319" t="s">
        <v>3017</v>
      </c>
      <c r="D32" s="4319"/>
      <c r="E32" s="2902" t="s">
        <v>2761</v>
      </c>
      <c r="F32" s="2899"/>
      <c r="G32" s="2900">
        <v>0.15</v>
      </c>
      <c r="H32" s="2899"/>
      <c r="I32" s="2899"/>
      <c r="J32" s="2911"/>
      <c r="L32" s="2879"/>
      <c r="M32" s="2879"/>
    </row>
    <row r="33" spans="2:13" ht="14.4" customHeight="1">
      <c r="B33" s="2901"/>
      <c r="C33" s="4319" t="s">
        <v>3018</v>
      </c>
      <c r="D33" s="4319"/>
      <c r="E33" s="2902" t="s">
        <v>513</v>
      </c>
      <c r="F33" s="2899"/>
      <c r="G33" s="2900">
        <v>0.15</v>
      </c>
      <c r="H33" s="2899"/>
      <c r="I33" s="2899"/>
      <c r="J33" s="2911"/>
      <c r="L33" s="2879"/>
      <c r="M33" s="2879"/>
    </row>
    <row r="34" spans="2:13" ht="14.4" customHeight="1">
      <c r="B34" s="2901"/>
      <c r="C34" s="4319" t="s">
        <v>3019</v>
      </c>
      <c r="D34" s="4319"/>
      <c r="E34" s="2902" t="s">
        <v>2764</v>
      </c>
      <c r="F34" s="2899"/>
      <c r="G34" s="2900">
        <v>0.15</v>
      </c>
      <c r="H34" s="2899"/>
      <c r="I34" s="2899"/>
      <c r="J34" s="2911"/>
      <c r="L34" s="2879"/>
      <c r="M34" s="2879"/>
    </row>
    <row r="35" spans="2:13" ht="33" customHeight="1">
      <c r="B35" s="4313" t="s">
        <v>3020</v>
      </c>
      <c r="C35" s="4314"/>
      <c r="D35" s="4314"/>
      <c r="E35" s="2902" t="s">
        <v>514</v>
      </c>
      <c r="F35" s="2912"/>
      <c r="G35" s="2913">
        <v>0.45</v>
      </c>
      <c r="H35" s="2899"/>
      <c r="I35" s="2914"/>
      <c r="J35" s="2915"/>
      <c r="L35" s="2879"/>
      <c r="M35" s="2879"/>
    </row>
    <row r="36" spans="2:13">
      <c r="B36" s="4324" t="s">
        <v>2993</v>
      </c>
      <c r="C36" s="4325"/>
      <c r="D36" s="4325"/>
      <c r="E36" s="2916" t="s">
        <v>2565</v>
      </c>
      <c r="F36" s="2917"/>
      <c r="G36" s="2917"/>
      <c r="H36" s="2903"/>
      <c r="I36" s="2917"/>
      <c r="J36" s="2917"/>
      <c r="L36" s="2879"/>
      <c r="M36" s="2879"/>
    </row>
    <row r="37" spans="2:13">
      <c r="E37" s="2918"/>
      <c r="L37" s="2879"/>
      <c r="M37" s="2879"/>
    </row>
    <row r="38" spans="2:13" ht="18" customHeight="1">
      <c r="B38" s="2880"/>
      <c r="C38" s="2881"/>
      <c r="D38" s="2881"/>
      <c r="E38" s="2919"/>
      <c r="F38" s="4327" t="s">
        <v>3021</v>
      </c>
      <c r="G38" s="4328"/>
      <c r="H38" s="4328"/>
      <c r="I38" s="4329"/>
      <c r="L38" s="2879"/>
      <c r="M38" s="2879"/>
    </row>
    <row r="39" spans="2:13">
      <c r="B39" s="2882"/>
      <c r="E39" s="2918"/>
      <c r="F39" s="2885" t="s">
        <v>2842</v>
      </c>
      <c r="G39" s="2884" t="s">
        <v>1044</v>
      </c>
      <c r="H39" s="2884" t="s">
        <v>1051</v>
      </c>
      <c r="I39" s="2920" t="s">
        <v>3022</v>
      </c>
      <c r="L39" s="2879"/>
      <c r="M39" s="2879"/>
    </row>
    <row r="40" spans="2:13">
      <c r="B40" s="2882"/>
      <c r="E40" s="2918"/>
      <c r="F40" s="2888" t="s">
        <v>3023</v>
      </c>
      <c r="G40" s="2887"/>
      <c r="H40" s="2887" t="s">
        <v>1319</v>
      </c>
      <c r="I40" s="2921"/>
      <c r="L40" s="2879"/>
      <c r="M40" s="2879"/>
    </row>
    <row r="41" spans="2:13">
      <c r="B41" s="2882"/>
      <c r="E41" s="2918"/>
      <c r="F41" s="2888"/>
      <c r="G41" s="2887"/>
      <c r="H41" s="2887" t="s">
        <v>2872</v>
      </c>
      <c r="I41" s="2921"/>
      <c r="L41" s="2879"/>
      <c r="M41" s="2879"/>
    </row>
    <row r="42" spans="2:13">
      <c r="B42" s="2882"/>
      <c r="E42" s="2918"/>
      <c r="F42" s="2888"/>
      <c r="G42" s="2887"/>
      <c r="H42" s="2887" t="s">
        <v>3024</v>
      </c>
      <c r="I42" s="2921"/>
      <c r="L42" s="2879"/>
      <c r="M42" s="2879"/>
    </row>
    <row r="43" spans="2:13">
      <c r="B43" s="2882"/>
      <c r="E43" s="2918"/>
      <c r="F43" s="2888"/>
      <c r="G43" s="2887"/>
      <c r="H43" s="2887" t="s">
        <v>3025</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3000</v>
      </c>
      <c r="C46" s="4322"/>
      <c r="D46" s="4322"/>
      <c r="E46" s="2892"/>
      <c r="F46" s="2893"/>
      <c r="G46" s="2893"/>
      <c r="H46" s="2893"/>
      <c r="I46" s="2893"/>
      <c r="L46" s="2879"/>
      <c r="M46" s="2879"/>
    </row>
    <row r="47" spans="2:13" ht="27.6" customHeight="1">
      <c r="B47" s="2283"/>
      <c r="C47" s="4312" t="s">
        <v>3026</v>
      </c>
      <c r="D47" s="4312"/>
      <c r="E47" s="2894"/>
      <c r="F47" s="2895"/>
      <c r="G47" s="2923"/>
      <c r="H47" s="2895"/>
      <c r="I47" s="2895"/>
      <c r="L47" s="2879"/>
      <c r="M47" s="2879"/>
    </row>
    <row r="48" spans="2:13" ht="14.4" customHeight="1">
      <c r="B48" s="2897"/>
      <c r="C48" s="4311" t="s">
        <v>3002</v>
      </c>
      <c r="D48" s="4311"/>
      <c r="E48" s="2894" t="s">
        <v>519</v>
      </c>
      <c r="F48" s="2924"/>
      <c r="G48" s="2925">
        <v>0.05</v>
      </c>
      <c r="H48" s="2924"/>
      <c r="I48" s="2924"/>
      <c r="L48" s="2879"/>
      <c r="M48" s="2879"/>
    </row>
    <row r="49" spans="2:13" ht="14.4" customHeight="1">
      <c r="B49" s="2901"/>
      <c r="C49" s="4315" t="s">
        <v>3027</v>
      </c>
      <c r="D49" s="4315"/>
      <c r="E49" s="2894" t="s">
        <v>2061</v>
      </c>
      <c r="F49" s="2899"/>
      <c r="G49" s="2926">
        <v>7.4999999999999997E-2</v>
      </c>
      <c r="H49" s="2899"/>
      <c r="I49" s="2899"/>
      <c r="L49" s="2879"/>
      <c r="M49" s="2879"/>
    </row>
    <row r="50" spans="2:13" ht="14.4" customHeight="1">
      <c r="B50" s="2901"/>
      <c r="C50" s="4315" t="s">
        <v>3028</v>
      </c>
      <c r="D50" s="4315"/>
      <c r="E50" s="2894" t="s">
        <v>515</v>
      </c>
      <c r="F50" s="2899"/>
      <c r="G50" s="2926">
        <v>0.1</v>
      </c>
      <c r="H50" s="2899"/>
      <c r="I50" s="2899"/>
      <c r="J50" s="2927"/>
      <c r="L50" s="2879"/>
      <c r="M50" s="2879"/>
    </row>
    <row r="51" spans="2:13" ht="28.5" customHeight="1">
      <c r="B51" s="2904"/>
      <c r="C51" s="4326" t="s">
        <v>3029</v>
      </c>
      <c r="D51" s="4326"/>
      <c r="E51" s="2894"/>
      <c r="F51" s="2893"/>
      <c r="G51" s="2928"/>
      <c r="H51" s="2893"/>
      <c r="I51" s="2893"/>
      <c r="J51" s="2927"/>
      <c r="L51" s="2879"/>
      <c r="M51" s="2879"/>
    </row>
    <row r="52" spans="2:13" ht="14.4" customHeight="1">
      <c r="B52" s="2897"/>
      <c r="C52" s="4311" t="s">
        <v>3002</v>
      </c>
      <c r="D52" s="4311"/>
      <c r="E52" s="2894" t="s">
        <v>2062</v>
      </c>
      <c r="F52" s="2924"/>
      <c r="G52" s="2925">
        <v>3.7499999999999999E-2</v>
      </c>
      <c r="H52" s="2924"/>
      <c r="I52" s="2924"/>
      <c r="J52" s="2927"/>
      <c r="L52" s="2879"/>
      <c r="M52" s="2879"/>
    </row>
    <row r="53" spans="2:13" ht="14.4" customHeight="1">
      <c r="B53" s="2901"/>
      <c r="C53" s="4315" t="s">
        <v>3027</v>
      </c>
      <c r="D53" s="4315"/>
      <c r="E53" s="2894" t="s">
        <v>516</v>
      </c>
      <c r="F53" s="2899"/>
      <c r="G53" s="2929">
        <v>5.6250000000000001E-2</v>
      </c>
      <c r="H53" s="2899"/>
      <c r="I53" s="2899"/>
      <c r="J53" s="2927"/>
      <c r="L53" s="2879"/>
      <c r="M53" s="2879"/>
    </row>
    <row r="54" spans="2:13" ht="14.4" customHeight="1">
      <c r="B54" s="2901"/>
      <c r="C54" s="4315" t="s">
        <v>3028</v>
      </c>
      <c r="D54" s="4315"/>
      <c r="E54" s="2894" t="s">
        <v>2770</v>
      </c>
      <c r="F54" s="2899"/>
      <c r="G54" s="2926">
        <v>7.4999999999999997E-2</v>
      </c>
      <c r="H54" s="2899"/>
      <c r="I54" s="2899"/>
      <c r="L54" s="2879"/>
      <c r="M54" s="2879"/>
    </row>
    <row r="55" spans="2:13" ht="30" customHeight="1">
      <c r="B55" s="2904"/>
      <c r="C55" s="4326" t="s">
        <v>3030</v>
      </c>
      <c r="D55" s="4326"/>
      <c r="E55" s="2894"/>
      <c r="F55" s="2893"/>
      <c r="G55" s="2930"/>
      <c r="H55" s="2893"/>
      <c r="I55" s="2893"/>
      <c r="L55" s="2879"/>
      <c r="M55" s="2879"/>
    </row>
    <row r="56" spans="2:13" ht="14.4" customHeight="1">
      <c r="B56" s="2897"/>
      <c r="C56" s="4311" t="s">
        <v>3002</v>
      </c>
      <c r="D56" s="4311"/>
      <c r="E56" s="2894" t="s">
        <v>517</v>
      </c>
      <c r="F56" s="2924"/>
      <c r="G56" s="2925">
        <v>2.5000000000000001E-2</v>
      </c>
      <c r="H56" s="2924"/>
      <c r="I56" s="2924"/>
      <c r="L56" s="2879"/>
      <c r="M56" s="2879"/>
    </row>
    <row r="57" spans="2:13" ht="14.4" customHeight="1">
      <c r="B57" s="2901"/>
      <c r="C57" s="4315" t="s">
        <v>3027</v>
      </c>
      <c r="D57" s="4315"/>
      <c r="E57" s="2894" t="s">
        <v>550</v>
      </c>
      <c r="F57" s="2899"/>
      <c r="G57" s="2926">
        <v>3.7499999999999999E-2</v>
      </c>
      <c r="H57" s="2899"/>
      <c r="I57" s="2899"/>
      <c r="J57" s="2927"/>
      <c r="L57" s="2879"/>
      <c r="M57" s="2879"/>
    </row>
    <row r="58" spans="2:13" ht="14.4" customHeight="1">
      <c r="B58" s="2901"/>
      <c r="C58" s="4315" t="s">
        <v>3028</v>
      </c>
      <c r="D58" s="4315"/>
      <c r="E58" s="2894" t="s">
        <v>518</v>
      </c>
      <c r="F58" s="2899"/>
      <c r="G58" s="2926">
        <v>0.05</v>
      </c>
      <c r="H58" s="2899"/>
      <c r="I58" s="2899"/>
      <c r="J58" s="2927"/>
      <c r="L58" s="2879"/>
      <c r="M58" s="2879"/>
    </row>
    <row r="59" spans="2:13">
      <c r="B59" s="4316" t="s">
        <v>3006</v>
      </c>
      <c r="C59" s="4317"/>
      <c r="D59" s="4317"/>
      <c r="E59" s="2894"/>
      <c r="F59" s="2893"/>
      <c r="G59" s="2907"/>
      <c r="H59" s="2893"/>
      <c r="I59" s="2893"/>
      <c r="J59" s="2927"/>
      <c r="L59" s="2879"/>
      <c r="M59" s="2879"/>
    </row>
    <row r="60" spans="2:13">
      <c r="B60" s="2283"/>
      <c r="C60" s="4318" t="s">
        <v>3007</v>
      </c>
      <c r="D60" s="4318"/>
      <c r="E60" s="2894" t="s">
        <v>1495</v>
      </c>
      <c r="F60" s="2924"/>
      <c r="G60" s="2907"/>
      <c r="H60" s="2924"/>
      <c r="I60" s="2924"/>
      <c r="J60" s="2927"/>
      <c r="L60" s="2879"/>
      <c r="M60" s="2879"/>
    </row>
    <row r="61" spans="2:13" ht="14.4" customHeight="1">
      <c r="B61" s="2901"/>
      <c r="C61" s="4319" t="s">
        <v>3008</v>
      </c>
      <c r="D61" s="4319"/>
      <c r="E61" s="2894" t="s">
        <v>1885</v>
      </c>
      <c r="F61" s="2893"/>
      <c r="G61" s="2907"/>
      <c r="H61" s="2893"/>
      <c r="I61" s="2893"/>
      <c r="J61" s="2927"/>
      <c r="L61" s="2879"/>
      <c r="M61" s="2879"/>
    </row>
    <row r="62" spans="2:13" ht="14.4" customHeight="1">
      <c r="B62" s="2901"/>
      <c r="C62" s="4319" t="s">
        <v>3009</v>
      </c>
      <c r="D62" s="4319"/>
      <c r="E62" s="2894" t="s">
        <v>1887</v>
      </c>
      <c r="F62" s="2893"/>
      <c r="G62" s="2907"/>
      <c r="H62" s="2893"/>
      <c r="I62" s="2893"/>
      <c r="J62" s="2927"/>
      <c r="L62" s="2879"/>
      <c r="M62" s="2879"/>
    </row>
    <row r="63" spans="2:13" ht="14.4" customHeight="1">
      <c r="B63" s="4316" t="s">
        <v>3010</v>
      </c>
      <c r="C63" s="4317"/>
      <c r="D63" s="4317"/>
      <c r="E63" s="2931"/>
      <c r="F63" s="2893"/>
      <c r="G63" s="2930"/>
      <c r="H63" s="2893"/>
      <c r="I63" s="2893"/>
      <c r="L63" s="2879"/>
      <c r="M63" s="2879"/>
    </row>
    <row r="64" spans="2:13" ht="14.4" customHeight="1">
      <c r="B64" s="2897"/>
      <c r="C64" s="4318" t="s">
        <v>3011</v>
      </c>
      <c r="D64" s="4318"/>
      <c r="E64" s="2894" t="s">
        <v>1889</v>
      </c>
      <c r="F64" s="2924"/>
      <c r="G64" s="2925">
        <v>0.125</v>
      </c>
      <c r="H64" s="2924"/>
      <c r="I64" s="2924"/>
      <c r="J64" s="2927"/>
      <c r="L64" s="2879"/>
      <c r="M64" s="2879"/>
    </row>
    <row r="65" spans="2:13" ht="14.4" customHeight="1">
      <c r="B65" s="2901"/>
      <c r="C65" s="4319" t="s">
        <v>3012</v>
      </c>
      <c r="D65" s="4319"/>
      <c r="E65" s="2894" t="s">
        <v>2789</v>
      </c>
      <c r="F65" s="2899"/>
      <c r="G65" s="2926">
        <v>0.125</v>
      </c>
      <c r="H65" s="2899"/>
      <c r="I65" s="2899"/>
      <c r="J65" s="2927"/>
      <c r="L65" s="2879"/>
      <c r="M65" s="2879"/>
    </row>
    <row r="66" spans="2:13" ht="14.4" customHeight="1">
      <c r="B66" s="2901"/>
      <c r="C66" s="4319" t="s">
        <v>3013</v>
      </c>
      <c r="D66" s="4319"/>
      <c r="E66" s="2894" t="s">
        <v>1892</v>
      </c>
      <c r="F66" s="2899"/>
      <c r="G66" s="2926">
        <v>0.125</v>
      </c>
      <c r="H66" s="2899"/>
      <c r="I66" s="2899"/>
      <c r="J66" s="2927"/>
      <c r="L66" s="2879"/>
      <c r="M66" s="2879"/>
    </row>
    <row r="67" spans="2:13" ht="14.4" customHeight="1">
      <c r="B67" s="2901"/>
      <c r="C67" s="4319" t="s">
        <v>3014</v>
      </c>
      <c r="D67" s="4319"/>
      <c r="E67" s="2894" t="s">
        <v>1894</v>
      </c>
      <c r="F67" s="2899"/>
      <c r="G67" s="2926">
        <v>0.125</v>
      </c>
      <c r="H67" s="2899"/>
      <c r="I67" s="2899"/>
      <c r="J67" s="2927"/>
      <c r="L67" s="2879"/>
      <c r="M67" s="2879"/>
    </row>
    <row r="68" spans="2:13" ht="14.4" customHeight="1">
      <c r="B68" s="2901"/>
      <c r="C68" s="4319" t="s">
        <v>3015</v>
      </c>
      <c r="D68" s="4319"/>
      <c r="E68" s="2894" t="s">
        <v>1896</v>
      </c>
      <c r="F68" s="2899"/>
      <c r="G68" s="2926">
        <v>0.125</v>
      </c>
      <c r="H68" s="2899"/>
      <c r="I68" s="2899"/>
      <c r="J68" s="2927"/>
      <c r="L68" s="2879"/>
      <c r="M68" s="2879"/>
    </row>
    <row r="69" spans="2:13" ht="14.4" customHeight="1">
      <c r="B69" s="2901"/>
      <c r="C69" s="4319" t="s">
        <v>3016</v>
      </c>
      <c r="D69" s="4319"/>
      <c r="E69" s="2894" t="s">
        <v>2795</v>
      </c>
      <c r="F69" s="2899"/>
      <c r="G69" s="2926">
        <v>0.125</v>
      </c>
      <c r="H69" s="2899"/>
      <c r="I69" s="2899"/>
      <c r="J69" s="2927"/>
      <c r="L69" s="2879"/>
      <c r="M69" s="2879"/>
    </row>
    <row r="70" spans="2:13" ht="14.4" customHeight="1">
      <c r="B70" s="2901"/>
      <c r="C70" s="4319" t="s">
        <v>3017</v>
      </c>
      <c r="D70" s="4319"/>
      <c r="E70" s="2894" t="s">
        <v>1899</v>
      </c>
      <c r="F70" s="2899"/>
      <c r="G70" s="2926">
        <v>0.125</v>
      </c>
      <c r="H70" s="2899"/>
      <c r="I70" s="2899"/>
      <c r="J70" s="2927"/>
      <c r="L70" s="2879"/>
      <c r="M70" s="2879"/>
    </row>
    <row r="71" spans="2:13" ht="14.4" customHeight="1">
      <c r="B71" s="2901"/>
      <c r="C71" s="4319" t="s">
        <v>3018</v>
      </c>
      <c r="D71" s="4319"/>
      <c r="E71" s="2894" t="s">
        <v>1901</v>
      </c>
      <c r="F71" s="2899"/>
      <c r="G71" s="2926">
        <v>0.125</v>
      </c>
      <c r="H71" s="2899"/>
      <c r="I71" s="2899"/>
      <c r="J71" s="2927"/>
      <c r="L71" s="2879"/>
      <c r="M71" s="2879"/>
    </row>
    <row r="72" spans="2:13" ht="14.4" customHeight="1">
      <c r="B72" s="2901"/>
      <c r="C72" s="4319" t="s">
        <v>3019</v>
      </c>
      <c r="D72" s="4319"/>
      <c r="E72" s="2894" t="s">
        <v>2577</v>
      </c>
      <c r="F72" s="2899"/>
      <c r="G72" s="2926">
        <v>0.125</v>
      </c>
      <c r="H72" s="2899"/>
      <c r="I72" s="2899"/>
      <c r="J72" s="2927"/>
      <c r="L72" s="2879"/>
      <c r="M72" s="2879"/>
    </row>
    <row r="73" spans="2:13" ht="14.4" customHeight="1">
      <c r="B73" s="4313" t="s">
        <v>3031</v>
      </c>
      <c r="C73" s="4314"/>
      <c r="D73" s="4314"/>
      <c r="E73" s="2894" t="s">
        <v>1412</v>
      </c>
      <c r="F73" s="2932"/>
      <c r="G73" s="2932"/>
      <c r="H73" s="2899"/>
      <c r="I73" s="2932"/>
      <c r="J73" s="2927"/>
      <c r="L73" s="2879"/>
      <c r="M73" s="2879"/>
    </row>
    <row r="74" spans="2:13">
      <c r="B74" s="4324" t="s">
        <v>3032</v>
      </c>
      <c r="C74" s="4325"/>
      <c r="D74" s="4325"/>
      <c r="E74" s="2933" t="s">
        <v>1950</v>
      </c>
      <c r="F74" s="2932"/>
      <c r="G74" s="2932"/>
      <c r="H74" s="2899"/>
      <c r="I74" s="2932"/>
      <c r="J74" s="2927"/>
      <c r="L74" s="2879"/>
      <c r="M74" s="2879"/>
    </row>
    <row r="75" spans="2:13" ht="12.6">
      <c r="B75" s="4322" t="s">
        <v>3033</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3034</v>
      </c>
      <c r="D4" s="3812" t="s">
        <v>665</v>
      </c>
      <c r="E4" s="3812"/>
      <c r="F4" s="3812"/>
      <c r="G4" s="3812"/>
      <c r="H4" s="3812"/>
    </row>
    <row r="5" spans="2:8">
      <c r="B5" s="1761">
        <v>2023.3</v>
      </c>
      <c r="D5" s="3812" t="s">
        <v>2839</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3035</v>
      </c>
      <c r="G10" s="1769" t="s">
        <v>3036</v>
      </c>
    </row>
    <row r="11" spans="2:8">
      <c r="B11" s="1764"/>
      <c r="D11" s="1771" t="s">
        <v>232</v>
      </c>
      <c r="E11" s="1771" t="s">
        <v>260</v>
      </c>
      <c r="F11" s="1771" t="s">
        <v>262</v>
      </c>
      <c r="G11" s="1771" t="s">
        <v>309</v>
      </c>
    </row>
    <row r="12" spans="2:8">
      <c r="B12" s="1764" t="s">
        <v>1109</v>
      </c>
      <c r="D12" s="1783"/>
      <c r="E12" s="1783"/>
      <c r="F12" s="1783"/>
      <c r="G12" s="1783"/>
    </row>
    <row r="13" spans="2:8">
      <c r="B13" s="1776" t="s">
        <v>3037</v>
      </c>
      <c r="C13" s="1778" t="s">
        <v>2482</v>
      </c>
      <c r="D13" s="1783"/>
      <c r="E13" s="1783"/>
      <c r="F13" s="1783"/>
      <c r="G13" s="1783"/>
    </row>
    <row r="14" spans="2:8">
      <c r="B14" s="1780" t="s">
        <v>3038</v>
      </c>
      <c r="C14" s="1782" t="s">
        <v>2744</v>
      </c>
      <c r="D14" s="1783"/>
      <c r="E14" s="1783"/>
      <c r="F14" s="1783"/>
      <c r="G14" s="1783"/>
    </row>
    <row r="15" spans="2:8">
      <c r="B15" s="1780" t="s">
        <v>3039</v>
      </c>
      <c r="C15" s="1782" t="s">
        <v>1938</v>
      </c>
      <c r="D15" s="1783"/>
      <c r="E15" s="1783"/>
      <c r="F15" s="1783"/>
      <c r="G15" s="1783"/>
    </row>
    <row r="16" spans="2:8">
      <c r="B16" s="1780" t="s">
        <v>3040</v>
      </c>
      <c r="C16" s="1782" t="s">
        <v>2746</v>
      </c>
      <c r="D16" s="1783"/>
      <c r="E16" s="1783"/>
      <c r="F16" s="1783"/>
      <c r="G16" s="1783"/>
    </row>
    <row r="17" spans="2:7">
      <c r="B17" s="1780" t="s">
        <v>3041</v>
      </c>
      <c r="C17" s="1782" t="s">
        <v>1941</v>
      </c>
      <c r="D17" s="1783"/>
      <c r="E17" s="1783"/>
      <c r="F17" s="1783"/>
      <c r="G17" s="1783"/>
    </row>
    <row r="18" spans="2:7">
      <c r="B18" s="1780" t="s">
        <v>3042</v>
      </c>
      <c r="C18" s="1782" t="s">
        <v>2747</v>
      </c>
      <c r="D18" s="1783"/>
      <c r="E18" s="1783"/>
      <c r="F18" s="1783"/>
      <c r="G18" s="1783"/>
    </row>
    <row r="19" spans="2:7">
      <c r="B19" s="1780" t="s">
        <v>3043</v>
      </c>
      <c r="C19" s="1782" t="s">
        <v>506</v>
      </c>
      <c r="D19" s="1783"/>
      <c r="E19" s="1783"/>
      <c r="F19" s="1783"/>
      <c r="G19" s="1783"/>
    </row>
    <row r="20" spans="2:7">
      <c r="B20" s="1780" t="s">
        <v>3044</v>
      </c>
      <c r="C20" s="1782" t="s">
        <v>2750</v>
      </c>
      <c r="D20" s="1783"/>
      <c r="E20" s="1783"/>
      <c r="F20" s="1783"/>
      <c r="G20" s="1783"/>
    </row>
    <row r="21" spans="2:7">
      <c r="B21" s="1780" t="s">
        <v>3045</v>
      </c>
      <c r="C21" s="1782" t="s">
        <v>507</v>
      </c>
      <c r="D21" s="1783"/>
      <c r="E21" s="1783"/>
      <c r="F21" s="1783"/>
      <c r="G21" s="1783"/>
    </row>
    <row r="22" spans="2:7">
      <c r="B22" s="1780" t="s">
        <v>3046</v>
      </c>
      <c r="C22" s="1782" t="s">
        <v>3047</v>
      </c>
      <c r="D22" s="1783"/>
      <c r="E22" s="1783"/>
      <c r="F22" s="1783"/>
      <c r="G22" s="1783"/>
    </row>
    <row r="23" spans="2:7">
      <c r="B23" s="1780" t="s">
        <v>3048</v>
      </c>
      <c r="C23" s="1782" t="s">
        <v>3049</v>
      </c>
      <c r="D23" s="1783"/>
      <c r="E23" s="1783"/>
      <c r="F23" s="1783"/>
      <c r="G23" s="1783"/>
    </row>
    <row r="24" spans="2:7">
      <c r="B24" s="1780" t="s">
        <v>3050</v>
      </c>
      <c r="C24" s="1782" t="s">
        <v>2753</v>
      </c>
      <c r="D24" s="1783"/>
      <c r="E24" s="1783"/>
      <c r="F24" s="1783"/>
      <c r="G24" s="1783"/>
    </row>
    <row r="25" spans="2:7">
      <c r="B25" s="1780" t="s">
        <v>3051</v>
      </c>
      <c r="C25" s="1782" t="s">
        <v>508</v>
      </c>
      <c r="D25" s="1783"/>
      <c r="E25" s="1783"/>
      <c r="F25" s="1783"/>
      <c r="G25" s="1783"/>
    </row>
    <row r="26" spans="2:7">
      <c r="B26" s="1780" t="s">
        <v>1118</v>
      </c>
      <c r="C26" s="1782" t="s">
        <v>2756</v>
      </c>
      <c r="D26" s="1783"/>
      <c r="E26" s="1783"/>
      <c r="F26" s="1783"/>
      <c r="G26" s="1783"/>
    </row>
    <row r="27" spans="2:7">
      <c r="B27" s="1764" t="s">
        <v>1119</v>
      </c>
      <c r="D27" s="1774"/>
      <c r="E27" s="1774"/>
      <c r="F27" s="1774"/>
      <c r="G27" s="1774"/>
    </row>
    <row r="28" spans="2:7">
      <c r="B28" s="1776" t="s">
        <v>3052</v>
      </c>
      <c r="C28" s="1778" t="s">
        <v>509</v>
      </c>
      <c r="D28" s="1779"/>
      <c r="E28" s="1779"/>
      <c r="F28" s="1779"/>
      <c r="G28" s="1779"/>
    </row>
    <row r="29" spans="2:7">
      <c r="B29" s="1780" t="s">
        <v>3053</v>
      </c>
      <c r="C29" s="1782" t="s">
        <v>2758</v>
      </c>
      <c r="D29" s="1783"/>
      <c r="E29" s="1783"/>
      <c r="F29" s="1783"/>
      <c r="G29" s="1783"/>
    </row>
    <row r="30" spans="2:7">
      <c r="B30" s="1780" t="s">
        <v>3054</v>
      </c>
      <c r="C30" s="1782" t="s">
        <v>510</v>
      </c>
      <c r="D30" s="1783"/>
      <c r="E30" s="1783"/>
      <c r="F30" s="1783"/>
      <c r="G30" s="1783"/>
    </row>
    <row r="31" spans="2:7">
      <c r="B31" s="1780" t="s">
        <v>3055</v>
      </c>
      <c r="C31" s="1782" t="s">
        <v>3056</v>
      </c>
      <c r="D31" s="1783"/>
      <c r="E31" s="1783"/>
      <c r="F31" s="1783"/>
      <c r="G31" s="1783"/>
    </row>
    <row r="32" spans="2:7">
      <c r="B32" s="1780" t="s">
        <v>3057</v>
      </c>
      <c r="C32" s="1782" t="s">
        <v>2761</v>
      </c>
      <c r="D32" s="1783"/>
      <c r="E32" s="1783"/>
      <c r="F32" s="1783"/>
      <c r="G32" s="1783"/>
    </row>
    <row r="33" spans="2:7">
      <c r="B33" s="1780" t="s">
        <v>3057</v>
      </c>
      <c r="C33" s="1782" t="s">
        <v>513</v>
      </c>
      <c r="D33" s="1783"/>
      <c r="E33" s="1783"/>
      <c r="F33" s="1783"/>
      <c r="G33" s="1783"/>
    </row>
    <row r="34" spans="2:7">
      <c r="B34" s="1784" t="s">
        <v>1123</v>
      </c>
      <c r="C34" s="1785" t="s">
        <v>2764</v>
      </c>
      <c r="D34" s="1783"/>
      <c r="E34" s="1783"/>
      <c r="F34" s="1783"/>
      <c r="G34" s="1783"/>
    </row>
    <row r="35" spans="2:7">
      <c r="B35" s="1764"/>
      <c r="D35" s="1766" t="s">
        <v>3058</v>
      </c>
      <c r="E35" s="1766"/>
      <c r="F35" s="1766" t="s">
        <v>1101</v>
      </c>
      <c r="G35" s="1766" t="s">
        <v>1101</v>
      </c>
    </row>
    <row r="36" spans="2:7">
      <c r="B36" s="1764"/>
      <c r="D36" s="1769" t="s">
        <v>3059</v>
      </c>
      <c r="E36" s="1769"/>
      <c r="F36" s="1769" t="s">
        <v>3060</v>
      </c>
      <c r="G36" s="1769" t="s">
        <v>3061</v>
      </c>
    </row>
    <row r="37" spans="2:7">
      <c r="B37" s="1776" t="s">
        <v>1127</v>
      </c>
      <c r="C37" s="1778"/>
      <c r="D37" s="1771" t="s">
        <v>142</v>
      </c>
      <c r="E37" s="1771"/>
      <c r="F37" s="1771" t="s">
        <v>161</v>
      </c>
      <c r="G37" s="1771" t="s">
        <v>173</v>
      </c>
    </row>
    <row r="38" spans="2:7">
      <c r="B38" s="1776" t="s">
        <v>3062</v>
      </c>
      <c r="C38" s="1778" t="s">
        <v>514</v>
      </c>
      <c r="D38" s="1783"/>
      <c r="E38" s="1783"/>
      <c r="F38" s="1783"/>
      <c r="G38" s="1783"/>
    </row>
    <row r="39" spans="2:7">
      <c r="B39" s="1780" t="s">
        <v>3063</v>
      </c>
      <c r="C39" s="1782" t="s">
        <v>2565</v>
      </c>
      <c r="D39" s="1783"/>
      <c r="E39" s="1783"/>
      <c r="F39" s="1783"/>
      <c r="G39" s="1783"/>
    </row>
    <row r="40" spans="2:7">
      <c r="B40" s="1780" t="s">
        <v>1130</v>
      </c>
      <c r="C40" s="1782" t="s">
        <v>519</v>
      </c>
      <c r="D40" s="1783"/>
      <c r="E40" s="1783"/>
      <c r="F40" s="1783"/>
      <c r="G40" s="1783"/>
    </row>
    <row r="41" spans="2:7">
      <c r="B41" s="1780" t="s">
        <v>1131</v>
      </c>
      <c r="C41" s="1782" t="s">
        <v>2061</v>
      </c>
      <c r="D41" s="1783"/>
      <c r="E41" s="1783"/>
      <c r="F41" s="1783"/>
      <c r="G41" s="1783"/>
    </row>
    <row r="42" spans="2:7">
      <c r="B42" s="1780" t="s">
        <v>1132</v>
      </c>
      <c r="C42" s="1782" t="s">
        <v>515</v>
      </c>
      <c r="D42" s="1783"/>
      <c r="E42" s="1783"/>
      <c r="F42" s="1783"/>
      <c r="G42" s="1783"/>
    </row>
    <row r="43" spans="2:7">
      <c r="B43" s="1784" t="s">
        <v>3064</v>
      </c>
      <c r="C43" s="1785" t="s">
        <v>2062</v>
      </c>
      <c r="D43" s="1783"/>
      <c r="E43" s="1783"/>
      <c r="F43" s="1783"/>
      <c r="G43" s="1783"/>
    </row>
    <row r="45" spans="2:7">
      <c r="B45" s="1765" t="s">
        <v>1134</v>
      </c>
    </row>
    <row r="47" spans="2:7">
      <c r="B47" s="1765" t="s">
        <v>1135</v>
      </c>
    </row>
    <row r="48" spans="2:7">
      <c r="B48" s="1762"/>
      <c r="C48" s="1763"/>
      <c r="D48" s="1766" t="s">
        <v>3065</v>
      </c>
      <c r="E48" s="1766"/>
      <c r="F48" s="1766"/>
      <c r="G48" s="1766"/>
    </row>
    <row r="49" spans="2:7">
      <c r="B49" s="1764"/>
      <c r="D49" s="1769" t="s">
        <v>3066</v>
      </c>
      <c r="E49" s="1769"/>
      <c r="F49" s="1769" t="s">
        <v>3067</v>
      </c>
      <c r="G49" s="1769"/>
    </row>
    <row r="50" spans="2:7">
      <c r="B50" s="1764"/>
      <c r="D50" s="1769" t="s">
        <v>3068</v>
      </c>
      <c r="E50" s="1769"/>
      <c r="F50" s="1769" t="s">
        <v>3069</v>
      </c>
      <c r="G50" s="1769" t="s">
        <v>3070</v>
      </c>
    </row>
    <row r="51" spans="2:7">
      <c r="B51" s="1764"/>
      <c r="D51" s="1769" t="s">
        <v>3071</v>
      </c>
      <c r="E51" s="1769" t="s">
        <v>3072</v>
      </c>
      <c r="F51" s="1769" t="s">
        <v>3073</v>
      </c>
      <c r="G51" s="1769" t="s">
        <v>3074</v>
      </c>
    </row>
    <row r="52" spans="2:7">
      <c r="B52" s="1764"/>
      <c r="D52" s="1769" t="s">
        <v>3075</v>
      </c>
      <c r="E52" s="1769" t="s">
        <v>3076</v>
      </c>
      <c r="F52" s="1769" t="s">
        <v>3077</v>
      </c>
      <c r="G52" s="1769" t="s">
        <v>3078</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2770</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1885</v>
      </c>
      <c r="D60" s="1783"/>
      <c r="E60" s="1783"/>
      <c r="F60" s="1783"/>
      <c r="G60" s="1783"/>
    </row>
    <row r="61" spans="2:7">
      <c r="B61" s="1780" t="s">
        <v>1148</v>
      </c>
      <c r="C61" s="1782" t="s">
        <v>1887</v>
      </c>
      <c r="D61" s="1783"/>
      <c r="E61" s="1783"/>
      <c r="F61" s="1783"/>
      <c r="G61" s="1783"/>
    </row>
    <row r="62" spans="2:7">
      <c r="B62" s="1780" t="s">
        <v>1149</v>
      </c>
      <c r="C62" s="1782" t="s">
        <v>1889</v>
      </c>
      <c r="D62" s="1783"/>
      <c r="E62" s="1783"/>
      <c r="F62" s="1783"/>
      <c r="G62" s="1783"/>
    </row>
    <row r="63" spans="2:7">
      <c r="B63" s="1780" t="s">
        <v>1150</v>
      </c>
      <c r="C63" s="1782" t="s">
        <v>2789</v>
      </c>
      <c r="D63" s="1783"/>
      <c r="E63" s="1783"/>
      <c r="F63" s="1783"/>
      <c r="G63" s="1783"/>
    </row>
    <row r="64" spans="2:7">
      <c r="B64" s="1780" t="s">
        <v>1151</v>
      </c>
      <c r="C64" s="1782" t="s">
        <v>1892</v>
      </c>
      <c r="D64" s="1783"/>
      <c r="E64" s="1783"/>
      <c r="F64" s="1783"/>
      <c r="G64" s="1783"/>
    </row>
    <row r="65" spans="2:9">
      <c r="B65" s="1780" t="s">
        <v>3079</v>
      </c>
      <c r="C65" s="1782" t="s">
        <v>1894</v>
      </c>
      <c r="D65" s="1783"/>
      <c r="E65" s="1783"/>
      <c r="F65" s="1783"/>
      <c r="G65" s="1783"/>
    </row>
    <row r="66" spans="2:9">
      <c r="B66" s="1780" t="s">
        <v>1153</v>
      </c>
      <c r="C66" s="1782" t="s">
        <v>1896</v>
      </c>
      <c r="D66" s="1783"/>
      <c r="E66" s="1783"/>
      <c r="F66" s="1783"/>
      <c r="G66" s="1783"/>
    </row>
    <row r="67" spans="2:9">
      <c r="B67" s="1780" t="s">
        <v>1117</v>
      </c>
      <c r="C67" s="1782" t="s">
        <v>2795</v>
      </c>
      <c r="D67" s="1783"/>
      <c r="E67" s="1783"/>
      <c r="F67" s="1783"/>
      <c r="G67" s="1783"/>
    </row>
    <row r="68" spans="2:9">
      <c r="B68" s="1780" t="s">
        <v>1154</v>
      </c>
      <c r="C68" s="1782" t="s">
        <v>1899</v>
      </c>
      <c r="D68" s="1783"/>
      <c r="E68" s="1783"/>
      <c r="F68" s="1783"/>
      <c r="G68" s="1783"/>
    </row>
    <row r="69" spans="2:9">
      <c r="B69" s="1780" t="s">
        <v>3080</v>
      </c>
      <c r="C69" s="1782" t="s">
        <v>1901</v>
      </c>
      <c r="D69" s="1783"/>
      <c r="E69" s="1783"/>
      <c r="F69" s="1783"/>
      <c r="G69" s="1783"/>
    </row>
    <row r="70" spans="2:9">
      <c r="B70" s="1784" t="s">
        <v>1156</v>
      </c>
      <c r="C70" s="1785" t="s">
        <v>2577</v>
      </c>
      <c r="D70" s="1783"/>
      <c r="E70" s="1783"/>
      <c r="F70" s="1783"/>
      <c r="G70" s="1783"/>
    </row>
    <row r="71" spans="2:9">
      <c r="B71" s="1765" t="s">
        <v>1157</v>
      </c>
    </row>
    <row r="72" spans="2:9">
      <c r="B72" s="1765" t="s">
        <v>3081</v>
      </c>
    </row>
    <row r="73" spans="2:9">
      <c r="B73" s="1765" t="s">
        <v>3082</v>
      </c>
    </row>
    <row r="74" spans="2:9">
      <c r="B74" s="1765" t="s">
        <v>3083</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3084</v>
      </c>
      <c r="E79" s="1769"/>
      <c r="F79" s="1769"/>
      <c r="G79" s="1769"/>
      <c r="H79" s="1769"/>
      <c r="I79" s="1769" t="s">
        <v>1186</v>
      </c>
    </row>
    <row r="80" spans="2:9">
      <c r="B80" s="1764"/>
      <c r="D80" s="1769" t="s">
        <v>3085</v>
      </c>
      <c r="E80" s="1769"/>
      <c r="F80" s="1769"/>
      <c r="G80" s="1769" t="s">
        <v>1044</v>
      </c>
      <c r="H80" s="1769"/>
      <c r="I80" s="1769" t="s">
        <v>3086</v>
      </c>
    </row>
    <row r="81" spans="2:9">
      <c r="B81" s="1776" t="s">
        <v>3087</v>
      </c>
      <c r="C81" s="1778"/>
      <c r="D81" s="1771" t="s">
        <v>551</v>
      </c>
      <c r="E81" s="1771"/>
      <c r="F81" s="1771"/>
      <c r="G81" s="1771" t="s">
        <v>549</v>
      </c>
      <c r="H81" s="1771"/>
      <c r="I81" s="1771" t="s">
        <v>2195</v>
      </c>
    </row>
    <row r="82" spans="2:9">
      <c r="B82" s="1776" t="s">
        <v>3088</v>
      </c>
      <c r="C82" s="1778" t="s">
        <v>1412</v>
      </c>
      <c r="D82" s="1783"/>
      <c r="E82" s="1783"/>
      <c r="F82" s="1783"/>
      <c r="G82" s="1783">
        <v>0.3</v>
      </c>
      <c r="H82" s="1783"/>
      <c r="I82" s="1783"/>
    </row>
    <row r="83" spans="2:9">
      <c r="B83" s="1780" t="s">
        <v>3089</v>
      </c>
      <c r="C83" s="1782" t="s">
        <v>1950</v>
      </c>
      <c r="D83" s="1783"/>
      <c r="E83" s="1783"/>
      <c r="F83" s="1783"/>
      <c r="G83" s="1783">
        <v>0.3</v>
      </c>
      <c r="H83" s="1783"/>
      <c r="I83" s="1783"/>
    </row>
    <row r="84" spans="2:9">
      <c r="B84" s="1780" t="s">
        <v>3090</v>
      </c>
      <c r="C84" s="1782" t="s">
        <v>1421</v>
      </c>
      <c r="D84" s="1783"/>
      <c r="E84" s="1783"/>
      <c r="F84" s="1783"/>
      <c r="G84" s="1783">
        <v>0.3</v>
      </c>
      <c r="H84" s="1783"/>
      <c r="I84" s="1783"/>
    </row>
    <row r="85" spans="2:9">
      <c r="B85" s="1780" t="s">
        <v>3091</v>
      </c>
      <c r="C85" s="1782" t="s">
        <v>2000</v>
      </c>
      <c r="D85" s="1783"/>
      <c r="E85" s="1783"/>
      <c r="F85" s="1783"/>
      <c r="G85" s="1783">
        <v>0.3</v>
      </c>
      <c r="H85" s="1783"/>
      <c r="I85" s="1783"/>
    </row>
    <row r="86" spans="2:9">
      <c r="B86" s="1784" t="s">
        <v>3092</v>
      </c>
      <c r="C86" s="1785" t="s">
        <v>2796</v>
      </c>
      <c r="D86" s="1783"/>
      <c r="E86" s="1783"/>
      <c r="F86" s="1783"/>
      <c r="G86" s="1783"/>
      <c r="H86" s="1783"/>
      <c r="I86" s="1783"/>
    </row>
    <row r="88" spans="2:9">
      <c r="B88" s="1762"/>
      <c r="C88" s="1763"/>
      <c r="D88" s="1766"/>
      <c r="E88" s="1766" t="s">
        <v>3084</v>
      </c>
      <c r="F88" s="1766" t="s">
        <v>3093</v>
      </c>
      <c r="G88" s="1766"/>
      <c r="H88" s="1766"/>
      <c r="I88" s="1766" t="s">
        <v>3094</v>
      </c>
    </row>
    <row r="89" spans="2:9">
      <c r="B89" s="1764"/>
      <c r="D89" s="1769"/>
      <c r="E89" s="1769" t="s">
        <v>3095</v>
      </c>
      <c r="F89" s="1769" t="s">
        <v>3096</v>
      </c>
      <c r="G89" s="1769"/>
      <c r="H89" s="1769"/>
      <c r="I89" s="1769" t="s">
        <v>1186</v>
      </c>
    </row>
    <row r="90" spans="2:9">
      <c r="B90" s="1764"/>
      <c r="D90" s="1769"/>
      <c r="E90" s="1769" t="s">
        <v>3097</v>
      </c>
      <c r="F90" s="1769" t="s">
        <v>3098</v>
      </c>
      <c r="G90" s="1769"/>
      <c r="H90" s="1769"/>
      <c r="I90" s="1769" t="s">
        <v>3099</v>
      </c>
    </row>
    <row r="91" spans="2:9">
      <c r="B91" s="1764"/>
      <c r="D91" s="1769" t="s">
        <v>3084</v>
      </c>
      <c r="E91" s="1769" t="s">
        <v>3100</v>
      </c>
      <c r="F91" s="1769" t="s">
        <v>3101</v>
      </c>
      <c r="G91" s="1769"/>
      <c r="H91" s="1769" t="s">
        <v>3102</v>
      </c>
      <c r="I91" s="1769" t="s">
        <v>3103</v>
      </c>
    </row>
    <row r="92" spans="2:9">
      <c r="B92" s="1764"/>
      <c r="D92" s="1769" t="s">
        <v>3085</v>
      </c>
      <c r="E92" s="1769" t="s">
        <v>3104</v>
      </c>
      <c r="F92" s="1769" t="s">
        <v>3105</v>
      </c>
      <c r="G92" s="1769" t="s">
        <v>1044</v>
      </c>
      <c r="H92" s="1769" t="s">
        <v>3106</v>
      </c>
      <c r="I92" s="1769" t="s">
        <v>3107</v>
      </c>
    </row>
    <row r="93" spans="2:9">
      <c r="B93" s="1776" t="s">
        <v>3108</v>
      </c>
      <c r="C93" s="1778"/>
      <c r="D93" s="1771" t="s">
        <v>1328</v>
      </c>
      <c r="E93" s="1771" t="s">
        <v>548</v>
      </c>
      <c r="F93" s="1771" t="s">
        <v>547</v>
      </c>
      <c r="G93" s="1771" t="s">
        <v>1931</v>
      </c>
      <c r="H93" s="1771" t="s">
        <v>2546</v>
      </c>
      <c r="I93" s="1771" t="s">
        <v>1932</v>
      </c>
    </row>
    <row r="94" spans="2:9">
      <c r="B94" s="1776" t="s">
        <v>3109</v>
      </c>
      <c r="C94" s="1778" t="s">
        <v>1952</v>
      </c>
      <c r="D94" s="1783"/>
      <c r="E94" s="1783"/>
      <c r="F94" s="1783"/>
      <c r="G94" s="1783">
        <v>0.3</v>
      </c>
      <c r="H94" s="1783"/>
      <c r="I94" s="1783"/>
    </row>
    <row r="95" spans="2:9">
      <c r="B95" s="1780" t="s">
        <v>3110</v>
      </c>
      <c r="C95" s="1782" t="s">
        <v>2800</v>
      </c>
      <c r="D95" s="1783"/>
      <c r="E95" s="1783"/>
      <c r="F95" s="1783"/>
      <c r="G95" s="1783">
        <v>0.3</v>
      </c>
      <c r="H95" s="1783"/>
      <c r="I95" s="1783"/>
    </row>
    <row r="96" spans="2:9">
      <c r="B96" s="1780" t="s">
        <v>3111</v>
      </c>
      <c r="C96" s="1782" t="s">
        <v>1954</v>
      </c>
      <c r="D96" s="1783"/>
      <c r="E96" s="1783"/>
      <c r="F96" s="1783"/>
      <c r="G96" s="1783">
        <v>0.3</v>
      </c>
      <c r="H96" s="1783"/>
      <c r="I96" s="1783"/>
    </row>
    <row r="97" spans="2:9">
      <c r="B97" s="1780" t="s">
        <v>3112</v>
      </c>
      <c r="C97" s="1782" t="s">
        <v>2803</v>
      </c>
      <c r="D97" s="1783"/>
      <c r="E97" s="1783"/>
      <c r="F97" s="1783"/>
      <c r="G97" s="1783"/>
      <c r="H97" s="1783"/>
      <c r="I97" s="1783"/>
    </row>
    <row r="98" spans="2:9">
      <c r="B98" s="1784" t="s">
        <v>1166</v>
      </c>
      <c r="C98" s="1785" t="s">
        <v>2089</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3113</v>
      </c>
    </row>
    <row r="103" spans="2:9">
      <c r="B103" s="1764"/>
      <c r="D103" s="1769" t="s">
        <v>3114</v>
      </c>
      <c r="E103" s="1769"/>
      <c r="F103" s="1769" t="s">
        <v>1186</v>
      </c>
    </row>
    <row r="104" spans="2:9">
      <c r="B104" s="1764"/>
      <c r="D104" s="1769" t="s">
        <v>3059</v>
      </c>
      <c r="E104" s="1769" t="s">
        <v>1044</v>
      </c>
      <c r="F104" s="1769" t="s">
        <v>3115</v>
      </c>
    </row>
    <row r="105" spans="2:9">
      <c r="B105" s="1776"/>
      <c r="C105" s="1778"/>
      <c r="D105" s="1771" t="s">
        <v>2382</v>
      </c>
      <c r="E105" s="1771" t="s">
        <v>1933</v>
      </c>
      <c r="F105" s="1771" t="s">
        <v>3116</v>
      </c>
    </row>
    <row r="106" spans="2:9">
      <c r="B106" s="1776" t="s">
        <v>1168</v>
      </c>
      <c r="C106" s="1778" t="s">
        <v>2805</v>
      </c>
      <c r="D106" s="1783"/>
      <c r="E106" s="1783">
        <v>0.2</v>
      </c>
      <c r="F106" s="1783"/>
    </row>
    <row r="107" spans="2:9">
      <c r="B107" s="1780" t="s">
        <v>3117</v>
      </c>
      <c r="C107" s="1782" t="s">
        <v>2806</v>
      </c>
      <c r="D107" s="1783"/>
      <c r="E107" s="1783">
        <v>0.1</v>
      </c>
      <c r="F107" s="1783"/>
    </row>
    <row r="108" spans="2:9">
      <c r="B108" s="1784" t="s">
        <v>1171</v>
      </c>
      <c r="C108" s="1785" t="s">
        <v>2807</v>
      </c>
      <c r="D108" s="1783"/>
      <c r="E108" s="1783"/>
      <c r="F108" s="1783"/>
    </row>
    <row r="110" spans="2:9">
      <c r="B110" s="1765" t="s">
        <v>1172</v>
      </c>
    </row>
    <row r="111" spans="2:9">
      <c r="B111" s="1762"/>
      <c r="C111" s="1763"/>
      <c r="D111" s="1766"/>
      <c r="E111" s="1766"/>
      <c r="F111" s="1766" t="s">
        <v>1051</v>
      </c>
    </row>
    <row r="112" spans="2:9">
      <c r="B112" s="1764"/>
      <c r="D112" s="1769"/>
      <c r="E112" s="1769"/>
      <c r="F112" s="1769" t="s">
        <v>3118</v>
      </c>
    </row>
    <row r="113" spans="2:6">
      <c r="B113" s="1764"/>
      <c r="D113" s="1769" t="s">
        <v>3114</v>
      </c>
      <c r="E113" s="1769"/>
      <c r="F113" s="1769" t="s">
        <v>3119</v>
      </c>
    </row>
    <row r="114" spans="2:6">
      <c r="B114" s="1764"/>
      <c r="D114" s="1769" t="s">
        <v>3059</v>
      </c>
      <c r="E114" s="1769" t="s">
        <v>1044</v>
      </c>
      <c r="F114" s="1769" t="s">
        <v>3120</v>
      </c>
    </row>
    <row r="115" spans="2:6">
      <c r="B115" s="1776"/>
      <c r="C115" s="1778"/>
      <c r="D115" s="1771" t="s">
        <v>1934</v>
      </c>
      <c r="E115" s="1771" t="s">
        <v>2247</v>
      </c>
      <c r="F115" s="1771" t="s">
        <v>2383</v>
      </c>
    </row>
    <row r="116" spans="2:6">
      <c r="B116" s="1776" t="s">
        <v>1173</v>
      </c>
      <c r="C116" s="1778" t="s">
        <v>2444</v>
      </c>
      <c r="D116" s="1783"/>
      <c r="E116" s="1783">
        <v>0.1</v>
      </c>
      <c r="F116" s="1783"/>
    </row>
    <row r="117" spans="2:6">
      <c r="B117" s="1780" t="s">
        <v>3121</v>
      </c>
      <c r="C117" s="1782" t="s">
        <v>3122</v>
      </c>
      <c r="D117" s="1783"/>
      <c r="E117" s="1783">
        <v>0.2</v>
      </c>
      <c r="F117" s="1783"/>
    </row>
    <row r="118" spans="2:6">
      <c r="B118" s="1780" t="s">
        <v>1117</v>
      </c>
      <c r="C118" s="1782" t="s">
        <v>2808</v>
      </c>
      <c r="D118" s="1783"/>
      <c r="E118" s="1783">
        <v>0.1</v>
      </c>
      <c r="F118" s="1783"/>
    </row>
    <row r="119" spans="2:6">
      <c r="B119" s="1784" t="s">
        <v>1174</v>
      </c>
      <c r="C119" s="1785" t="s">
        <v>2445</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3123</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2839</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3124</v>
      </c>
      <c r="F7" s="4343"/>
      <c r="G7" s="4343"/>
      <c r="H7" s="4343"/>
      <c r="I7" s="4343"/>
      <c r="J7" s="4343"/>
      <c r="K7" s="4343"/>
      <c r="L7" s="4343"/>
      <c r="M7" s="4343"/>
      <c r="N7" s="4343"/>
      <c r="O7" s="4343"/>
      <c r="P7" s="4344"/>
      <c r="Q7" s="2939" t="s">
        <v>3125</v>
      </c>
    </row>
    <row r="8" spans="2:20" ht="15" customHeight="1">
      <c r="B8" s="2940" t="s">
        <v>1255</v>
      </c>
      <c r="C8" s="2941" t="s">
        <v>1256</v>
      </c>
      <c r="D8" s="2942"/>
      <c r="E8" s="4336" t="s">
        <v>1355</v>
      </c>
      <c r="F8" s="4337"/>
      <c r="G8" s="4337"/>
      <c r="H8" s="4338"/>
      <c r="I8" s="4339" t="s">
        <v>3126</v>
      </c>
      <c r="J8" s="4340"/>
      <c r="K8" s="4340"/>
      <c r="L8" s="4341"/>
      <c r="M8" s="4336" t="s">
        <v>1311</v>
      </c>
      <c r="N8" s="4337"/>
      <c r="O8" s="4337"/>
      <c r="P8" s="4337"/>
      <c r="Q8" s="2943" t="s">
        <v>3127</v>
      </c>
    </row>
    <row r="9" spans="2:20" ht="15" customHeight="1">
      <c r="B9" s="2940"/>
      <c r="C9" s="2941"/>
      <c r="D9" s="2942"/>
      <c r="E9" s="2939"/>
      <c r="F9" s="2944" t="s">
        <v>3128</v>
      </c>
      <c r="G9" s="2939"/>
      <c r="H9" s="2945"/>
      <c r="I9" s="2939"/>
      <c r="J9" s="2944" t="s">
        <v>3128</v>
      </c>
      <c r="K9" s="2939"/>
      <c r="L9" s="2945"/>
      <c r="M9" s="2939"/>
      <c r="N9" s="2944" t="s">
        <v>3128</v>
      </c>
      <c r="O9" s="2939"/>
      <c r="P9" s="2945"/>
      <c r="Q9" s="2943" t="s">
        <v>3129</v>
      </c>
    </row>
    <row r="10" spans="2:20" ht="15" customHeight="1">
      <c r="B10" s="2940"/>
      <c r="C10" s="2941"/>
      <c r="D10" s="2942"/>
      <c r="E10" s="2943"/>
      <c r="F10" s="2946" t="s">
        <v>3130</v>
      </c>
      <c r="G10" s="2943"/>
      <c r="H10" s="2947"/>
      <c r="I10" s="2943"/>
      <c r="J10" s="2946" t="s">
        <v>3130</v>
      </c>
      <c r="K10" s="2943"/>
      <c r="L10" s="2947"/>
      <c r="M10" s="2943"/>
      <c r="N10" s="2946" t="s">
        <v>3130</v>
      </c>
      <c r="O10" s="2943"/>
      <c r="P10" s="2947"/>
      <c r="Q10" s="2943" t="s">
        <v>3131</v>
      </c>
    </row>
    <row r="11" spans="2:20" ht="15" customHeight="1">
      <c r="B11" s="2940"/>
      <c r="C11" s="2941"/>
      <c r="D11" s="2942"/>
      <c r="E11" s="2943" t="s">
        <v>1179</v>
      </c>
      <c r="F11" s="2946" t="s">
        <v>1257</v>
      </c>
      <c r="G11" s="2943"/>
      <c r="H11" s="2947" t="s">
        <v>1252</v>
      </c>
      <c r="I11" s="2943" t="s">
        <v>2223</v>
      </c>
      <c r="J11" s="2946" t="s">
        <v>1322</v>
      </c>
      <c r="K11" s="2943" t="s">
        <v>1046</v>
      </c>
      <c r="L11" s="2947" t="s">
        <v>1920</v>
      </c>
      <c r="M11" s="2943" t="s">
        <v>1179</v>
      </c>
      <c r="N11" s="2946" t="s">
        <v>1322</v>
      </c>
      <c r="O11" s="2943" t="s">
        <v>1046</v>
      </c>
      <c r="P11" s="2947" t="s">
        <v>1920</v>
      </c>
    </row>
    <row r="12" spans="2:20" ht="15" customHeight="1">
      <c r="B12" s="2940"/>
      <c r="C12" s="2941"/>
      <c r="D12" s="2942"/>
      <c r="E12" s="2943" t="s">
        <v>3132</v>
      </c>
      <c r="F12" s="2946" t="s">
        <v>3133</v>
      </c>
      <c r="G12" s="2943" t="s">
        <v>1314</v>
      </c>
      <c r="H12" s="2947" t="s">
        <v>3134</v>
      </c>
      <c r="I12" s="2943" t="s">
        <v>140</v>
      </c>
      <c r="J12" s="2946" t="s">
        <v>1187</v>
      </c>
      <c r="K12" s="2943" t="s">
        <v>1184</v>
      </c>
      <c r="L12" s="2947" t="s">
        <v>1178</v>
      </c>
      <c r="M12" s="2943" t="s">
        <v>3132</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3135</v>
      </c>
      <c r="C14" s="2953" t="s">
        <v>1205</v>
      </c>
      <c r="D14" s="2954" t="s">
        <v>2482</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2744</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3136</v>
      </c>
      <c r="C16" s="2957" t="s">
        <v>1264</v>
      </c>
      <c r="D16" s="2954" t="s">
        <v>1938</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2746</v>
      </c>
      <c r="E17" s="905"/>
      <c r="F17" s="905"/>
      <c r="G17" s="905"/>
      <c r="H17" s="902">
        <v>7.4999999999999997E-3</v>
      </c>
      <c r="I17" s="905"/>
      <c r="J17" s="905"/>
      <c r="K17" s="905"/>
      <c r="L17" s="902">
        <v>1.7500000000000002E-2</v>
      </c>
      <c r="M17" s="905"/>
      <c r="N17" s="905"/>
      <c r="O17" s="905"/>
      <c r="P17" s="902">
        <v>0.03</v>
      </c>
      <c r="Q17" s="905"/>
    </row>
    <row r="18" spans="2:17" ht="15" customHeight="1">
      <c r="B18" s="2956" t="s">
        <v>3137</v>
      </c>
      <c r="C18" s="2957" t="s">
        <v>1268</v>
      </c>
      <c r="D18" s="2954" t="s">
        <v>1941</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2747</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2750</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2753</v>
      </c>
      <c r="E23" s="2960"/>
      <c r="F23" s="2960"/>
      <c r="G23" s="2960"/>
      <c r="H23" s="2961"/>
      <c r="I23" s="2960"/>
      <c r="J23" s="2960"/>
      <c r="K23" s="2960"/>
      <c r="L23" s="2961"/>
      <c r="M23" s="2960"/>
      <c r="N23" s="2962"/>
      <c r="O23" s="2962"/>
      <c r="P23" s="2963"/>
      <c r="Q23" s="2960"/>
    </row>
    <row r="24" spans="2:17" ht="15" customHeight="1">
      <c r="B24" s="2952" t="s">
        <v>3138</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2756</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2758</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2761</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2764</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2565</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2061</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2062</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2839</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3139</v>
      </c>
      <c r="J9" s="2995" t="s">
        <v>3140</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3141</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2482</v>
      </c>
      <c r="H12" s="3002">
        <v>0</v>
      </c>
      <c r="I12" s="3003"/>
      <c r="J12" s="3004"/>
      <c r="K12" s="3005"/>
      <c r="L12" s="3004"/>
    </row>
    <row r="13" spans="2:256" s="799" customFormat="1" ht="12" customHeight="1">
      <c r="B13" s="3452" t="s">
        <v>1369</v>
      </c>
      <c r="C13" s="3453"/>
      <c r="D13" s="3453"/>
      <c r="E13" s="3453"/>
      <c r="F13" s="4375"/>
      <c r="G13" s="3006" t="s">
        <v>2744</v>
      </c>
      <c r="H13" s="3007">
        <v>2.5000000000000001E-3</v>
      </c>
      <c r="I13" s="3005"/>
      <c r="J13" s="3008"/>
      <c r="K13" s="3009"/>
      <c r="L13" s="3009"/>
    </row>
    <row r="14" spans="2:256" s="799" customFormat="1" ht="12" customHeight="1">
      <c r="B14" s="3452" t="s">
        <v>1190</v>
      </c>
      <c r="C14" s="3453"/>
      <c r="D14" s="3453"/>
      <c r="E14" s="3453"/>
      <c r="F14" s="4375"/>
      <c r="G14" s="3006" t="s">
        <v>1938</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3142</v>
      </c>
      <c r="C16" s="4373"/>
      <c r="D16" s="4373"/>
      <c r="E16" s="4373"/>
      <c r="F16" s="4374"/>
      <c r="G16" s="3011" t="s">
        <v>2746</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1941</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2747</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3143</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3144</v>
      </c>
      <c r="C21" s="4346"/>
      <c r="D21" s="4346"/>
      <c r="E21" s="4346"/>
      <c r="F21" s="4347"/>
      <c r="G21" s="3018" t="s">
        <v>2750</v>
      </c>
      <c r="H21" s="3007">
        <v>0.1</v>
      </c>
      <c r="I21" s="3019"/>
      <c r="J21" s="3017"/>
      <c r="K21" s="3017"/>
      <c r="L21" s="3019"/>
    </row>
    <row r="22" spans="2:256" s="799" customFormat="1" ht="12" customHeight="1">
      <c r="B22" s="4345" t="s">
        <v>3145</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2753</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2756</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3146</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2758</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3147</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2761</v>
      </c>
      <c r="H31" s="3007">
        <v>0</v>
      </c>
      <c r="I31" s="3019"/>
      <c r="J31" s="3035"/>
      <c r="K31" s="3017"/>
      <c r="L31" s="3035"/>
    </row>
    <row r="32" spans="2:256" s="799" customFormat="1" ht="12" customHeight="1">
      <c r="B32" s="4357" t="s">
        <v>3148</v>
      </c>
      <c r="C32" s="4358"/>
      <c r="D32" s="4358"/>
      <c r="E32" s="4358"/>
      <c r="F32" s="4359"/>
      <c r="G32" s="3018" t="s">
        <v>513</v>
      </c>
      <c r="H32" s="3007">
        <v>7.0000000000000001E-3</v>
      </c>
      <c r="I32" s="3019"/>
      <c r="J32" s="3035"/>
      <c r="K32" s="3017"/>
      <c r="L32" s="3019"/>
    </row>
    <row r="33" spans="2:256" s="799" customFormat="1" ht="12" customHeight="1">
      <c r="B33" s="4360" t="s">
        <v>3149</v>
      </c>
      <c r="C33" s="4361"/>
      <c r="D33" s="4361"/>
      <c r="E33" s="4361"/>
      <c r="F33" s="4362"/>
      <c r="G33" s="3018"/>
      <c r="H33" s="3036"/>
      <c r="I33" s="3037"/>
      <c r="J33" s="3037"/>
      <c r="K33" s="3037"/>
      <c r="L33" s="3034"/>
    </row>
    <row r="34" spans="2:256" s="799" customFormat="1" ht="12" customHeight="1">
      <c r="B34" s="4357" t="s">
        <v>3150</v>
      </c>
      <c r="C34" s="4358"/>
      <c r="D34" s="4358"/>
      <c r="E34" s="4358"/>
      <c r="F34" s="4359"/>
      <c r="G34" s="3018" t="s">
        <v>2764</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3151</v>
      </c>
      <c r="C37" s="4346"/>
      <c r="D37" s="4346"/>
      <c r="E37" s="4346"/>
      <c r="F37" s="4347"/>
      <c r="G37" s="3018" t="s">
        <v>2565</v>
      </c>
      <c r="H37" s="3007">
        <v>0</v>
      </c>
      <c r="I37" s="3017"/>
      <c r="J37" s="3017"/>
      <c r="K37" s="3017"/>
      <c r="L37" s="3035"/>
    </row>
    <row r="38" spans="2:256" s="799" customFormat="1" ht="12" customHeight="1">
      <c r="B38" s="4345" t="s">
        <v>3152</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2061</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3153</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3154</v>
      </c>
      <c r="C43" s="4349"/>
      <c r="D43" s="4349"/>
      <c r="E43" s="4349"/>
      <c r="F43" s="4350"/>
      <c r="G43" s="3018" t="s">
        <v>2062</v>
      </c>
      <c r="H43" s="3040">
        <v>0</v>
      </c>
      <c r="I43" s="3041"/>
      <c r="J43" s="3039"/>
      <c r="K43" s="3041"/>
      <c r="L43" s="3039"/>
    </row>
    <row r="44" spans="2:256" s="799" customFormat="1" ht="12" customHeight="1">
      <c r="B44" s="4348" t="s">
        <v>3155</v>
      </c>
      <c r="C44" s="4349"/>
      <c r="D44" s="4349"/>
      <c r="E44" s="4349"/>
      <c r="F44" s="4350"/>
      <c r="G44" s="3018" t="s">
        <v>516</v>
      </c>
      <c r="H44" s="3040">
        <v>2.5000000000000001E-2</v>
      </c>
      <c r="I44" s="3041"/>
      <c r="J44" s="3041"/>
      <c r="K44" s="3041"/>
      <c r="L44" s="3041"/>
    </row>
    <row r="45" spans="2:256" s="799" customFormat="1" ht="12" customHeight="1">
      <c r="B45" s="4348" t="s">
        <v>3156</v>
      </c>
      <c r="C45" s="4349"/>
      <c r="D45" s="4349"/>
      <c r="E45" s="4349"/>
      <c r="F45" s="4350"/>
      <c r="G45" s="3018" t="s">
        <v>2770</v>
      </c>
      <c r="H45" s="3007">
        <v>0</v>
      </c>
      <c r="I45" s="3042"/>
      <c r="J45" s="3039"/>
      <c r="K45" s="3042"/>
      <c r="L45" s="3039"/>
    </row>
    <row r="46" spans="2:256" s="799" customFormat="1" ht="12" customHeight="1">
      <c r="B46" s="4348" t="s">
        <v>3157</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3158</v>
      </c>
      <c r="C48" s="4349"/>
      <c r="D48" s="4349"/>
      <c r="E48" s="4349"/>
      <c r="F48" s="4350"/>
      <c r="G48" s="3018" t="s">
        <v>550</v>
      </c>
      <c r="H48" s="3007">
        <v>2.5000000000000001E-2</v>
      </c>
      <c r="I48" s="3019"/>
      <c r="J48" s="3017"/>
      <c r="K48" s="3017"/>
      <c r="L48" s="3019"/>
    </row>
    <row r="49" spans="2:256" s="799" customFormat="1" ht="12" customHeight="1">
      <c r="B49" s="4351" t="s">
        <v>3159</v>
      </c>
      <c r="C49" s="4352"/>
      <c r="D49" s="4352"/>
      <c r="E49" s="4352"/>
      <c r="F49" s="4353"/>
      <c r="G49" s="3018" t="s">
        <v>518</v>
      </c>
      <c r="H49" s="3007">
        <v>2.5000000000000001E-2</v>
      </c>
      <c r="I49" s="3019"/>
      <c r="J49" s="3017"/>
      <c r="K49" s="3017"/>
      <c r="L49" s="3019"/>
    </row>
    <row r="50" spans="2:256" s="3020" customFormat="1" ht="12" customHeight="1">
      <c r="B50" s="4354" t="s">
        <v>3160</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3161</v>
      </c>
      <c r="C51" s="3453"/>
      <c r="D51" s="3453"/>
      <c r="E51" s="3453"/>
      <c r="F51" s="4375"/>
      <c r="G51" s="3018" t="s">
        <v>1885</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3162</v>
      </c>
      <c r="C52" s="3453"/>
      <c r="D52" s="3453"/>
      <c r="E52" s="3453"/>
      <c r="F52" s="4375"/>
      <c r="G52" s="3018" t="s">
        <v>1887</v>
      </c>
      <c r="H52" s="3007">
        <v>0.1</v>
      </c>
      <c r="I52" s="3017"/>
      <c r="J52" s="3035"/>
      <c r="K52" s="3017"/>
      <c r="L52" s="3017"/>
    </row>
    <row r="53" spans="2:256" s="799" customFormat="1" ht="12" customHeight="1">
      <c r="B53" s="4377" t="s">
        <v>3163</v>
      </c>
      <c r="C53" s="4378"/>
      <c r="D53" s="4378"/>
      <c r="E53" s="4378"/>
      <c r="F53" s="4379"/>
      <c r="G53" s="3018" t="s">
        <v>1889</v>
      </c>
      <c r="H53" s="3045"/>
      <c r="I53" s="3005"/>
      <c r="J53" s="3004"/>
      <c r="K53" s="3005"/>
      <c r="L53" s="3005"/>
    </row>
    <row r="54" spans="2:256" s="831" customFormat="1" ht="12" customHeight="1">
      <c r="B54" s="3452" t="s">
        <v>3164</v>
      </c>
      <c r="C54" s="3453"/>
      <c r="D54" s="3453"/>
      <c r="E54" s="3453"/>
      <c r="F54" s="4375"/>
      <c r="G54" s="3018" t="s">
        <v>2789</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2743</v>
      </c>
      <c r="C55" s="4381"/>
      <c r="D55" s="4381"/>
      <c r="E55" s="4381"/>
      <c r="F55" s="4382"/>
      <c r="G55" s="3018" t="s">
        <v>1892</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3165</v>
      </c>
      <c r="C56" s="4384"/>
      <c r="D56" s="4384"/>
      <c r="E56" s="4384"/>
      <c r="F56" s="4385"/>
      <c r="G56" s="3018" t="s">
        <v>1894</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2839</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3128</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3130</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3166</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3132</v>
      </c>
      <c r="I10" s="2995" t="s">
        <v>1187</v>
      </c>
      <c r="J10" s="2995" t="s">
        <v>1314</v>
      </c>
      <c r="K10" s="2995" t="s">
        <v>3141</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3167</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3168</v>
      </c>
      <c r="C13" s="3456"/>
      <c r="D13" s="3456"/>
      <c r="E13" s="4415"/>
      <c r="F13" s="3068" t="s">
        <v>2482</v>
      </c>
      <c r="G13" s="3069">
        <v>0</v>
      </c>
      <c r="H13" s="3025"/>
      <c r="I13" s="3037"/>
      <c r="J13" s="3015"/>
      <c r="K13" s="3037"/>
    </row>
    <row r="14" spans="2:256" s="799" customFormat="1" ht="15" customHeight="1">
      <c r="B14" s="3452" t="s">
        <v>1190</v>
      </c>
      <c r="C14" s="3453"/>
      <c r="D14" s="3453"/>
      <c r="E14" s="4375"/>
      <c r="F14" s="3070" t="s">
        <v>2744</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3142</v>
      </c>
      <c r="D16" s="3457"/>
      <c r="E16" s="3457"/>
      <c r="F16" s="3076" t="s">
        <v>1938</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2746</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3169</v>
      </c>
      <c r="D18" s="4408"/>
      <c r="E18" s="4419"/>
      <c r="F18" s="3073"/>
      <c r="G18" s="3079"/>
      <c r="H18" s="3079"/>
      <c r="I18" s="3079"/>
      <c r="J18" s="3079"/>
      <c r="K18" s="3079"/>
    </row>
    <row r="19" spans="2:256" s="831" customFormat="1" ht="15" customHeight="1">
      <c r="B19" s="3075"/>
      <c r="C19" s="3080"/>
      <c r="D19" s="3457" t="s">
        <v>3143</v>
      </c>
      <c r="E19" s="3457"/>
      <c r="F19" s="3076" t="s">
        <v>1941</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3170</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3171</v>
      </c>
      <c r="E21" s="4409"/>
      <c r="F21" s="3068" t="s">
        <v>2747</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3172</v>
      </c>
      <c r="E22" s="3455"/>
      <c r="F22" s="3070" t="s">
        <v>506</v>
      </c>
      <c r="G22" s="3082"/>
      <c r="H22" s="3025"/>
      <c r="I22" s="3015"/>
      <c r="J22" s="3015"/>
      <c r="K22" s="3037"/>
    </row>
    <row r="23" spans="2:256" s="799" customFormat="1" ht="15" customHeight="1">
      <c r="B23" s="3043"/>
      <c r="C23" s="3453" t="s">
        <v>420</v>
      </c>
      <c r="D23" s="3453"/>
      <c r="E23" s="4375"/>
      <c r="F23" s="3070" t="s">
        <v>2750</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2743</v>
      </c>
      <c r="D25" s="3453"/>
      <c r="E25" s="4375"/>
      <c r="F25" s="3070" t="s">
        <v>2753</v>
      </c>
      <c r="G25" s="3083"/>
      <c r="H25" s="3015"/>
      <c r="I25" s="3015"/>
      <c r="J25" s="3015"/>
      <c r="K25" s="3015"/>
    </row>
    <row r="26" spans="2:256" s="799" customFormat="1" ht="15" customHeight="1">
      <c r="B26" s="4422" t="s">
        <v>3173</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3147</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3174</v>
      </c>
      <c r="D29" s="4425"/>
      <c r="E29" s="4426"/>
      <c r="F29" s="3088"/>
      <c r="G29" s="3089"/>
      <c r="H29" s="3089"/>
      <c r="I29" s="3089"/>
      <c r="J29" s="3089"/>
      <c r="K29" s="3089"/>
    </row>
    <row r="30" spans="2:256" s="799" customFormat="1" ht="15" customHeight="1">
      <c r="B30" s="3090"/>
      <c r="C30" s="874"/>
      <c r="D30" s="4410" t="s">
        <v>3175</v>
      </c>
      <c r="E30" s="4411"/>
      <c r="F30" s="3073"/>
      <c r="G30" s="3077"/>
      <c r="H30" s="3077"/>
      <c r="I30" s="3077"/>
      <c r="J30" s="3077"/>
      <c r="K30" s="3077"/>
    </row>
    <row r="31" spans="2:256" s="799" customFormat="1" ht="15" customHeight="1">
      <c r="B31" s="3091"/>
      <c r="C31" s="3092"/>
      <c r="D31" s="843"/>
      <c r="E31" s="3093" t="s">
        <v>3158</v>
      </c>
      <c r="F31" s="3076" t="s">
        <v>2756</v>
      </c>
      <c r="G31" s="3069">
        <v>2.5000000000000001E-2</v>
      </c>
      <c r="H31" s="3017"/>
      <c r="I31" s="3017"/>
      <c r="J31" s="3017"/>
      <c r="K31" s="3017"/>
    </row>
    <row r="32" spans="2:256" s="799" customFormat="1" ht="15" customHeight="1">
      <c r="B32" s="3084"/>
      <c r="C32" s="822"/>
      <c r="D32" s="855"/>
      <c r="E32" s="809" t="s">
        <v>3176</v>
      </c>
      <c r="F32" s="3070" t="s">
        <v>509</v>
      </c>
      <c r="G32" s="3071">
        <v>2.5000000000000001E-2</v>
      </c>
      <c r="H32" s="3005"/>
      <c r="I32" s="3005"/>
      <c r="J32" s="3005"/>
      <c r="K32" s="3005"/>
    </row>
    <row r="33" spans="2:256" s="799" customFormat="1" ht="15" customHeight="1">
      <c r="B33" s="3094"/>
      <c r="C33" s="841"/>
      <c r="D33" s="4430" t="s">
        <v>3177</v>
      </c>
      <c r="E33" s="4411"/>
      <c r="F33" s="3073"/>
      <c r="G33" s="3089"/>
      <c r="H33" s="3089"/>
      <c r="I33" s="3089"/>
      <c r="J33" s="3089"/>
      <c r="K33" s="3089"/>
    </row>
    <row r="34" spans="2:256" s="799" customFormat="1" ht="15" customHeight="1">
      <c r="B34" s="3091"/>
      <c r="C34" s="818"/>
      <c r="D34" s="3095"/>
      <c r="E34" s="3093" t="s">
        <v>3158</v>
      </c>
      <c r="F34" s="3076" t="s">
        <v>2758</v>
      </c>
      <c r="G34" s="3069">
        <v>2.5000000000000001E-2</v>
      </c>
      <c r="H34" s="3019"/>
      <c r="I34" s="3017"/>
      <c r="J34" s="3017"/>
      <c r="K34" s="3019"/>
    </row>
    <row r="35" spans="2:256" s="799" customFormat="1" ht="15" customHeight="1">
      <c r="B35" s="3084"/>
      <c r="C35" s="809"/>
      <c r="D35" s="857"/>
      <c r="E35" s="809" t="s">
        <v>3159</v>
      </c>
      <c r="F35" s="3070" t="s">
        <v>510</v>
      </c>
      <c r="G35" s="3071">
        <v>2.5000000000000001E-2</v>
      </c>
      <c r="H35" s="3003"/>
      <c r="I35" s="3005"/>
      <c r="J35" s="3005"/>
      <c r="K35" s="3003"/>
    </row>
    <row r="36" spans="2:256" s="831" customFormat="1" ht="15" customHeight="1">
      <c r="B36" s="3091"/>
      <c r="C36" s="3455" t="s">
        <v>3161</v>
      </c>
      <c r="D36" s="3455"/>
      <c r="E36" s="4407"/>
      <c r="F36" s="3070" t="s">
        <v>2761</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3178</v>
      </c>
      <c r="E38" s="4431"/>
      <c r="F38" s="3073"/>
      <c r="G38" s="3037"/>
      <c r="H38" s="3037"/>
      <c r="I38" s="3037"/>
      <c r="J38" s="3037"/>
      <c r="K38" s="3037"/>
    </row>
    <row r="39" spans="2:256" s="799" customFormat="1" ht="15" customHeight="1">
      <c r="B39" s="3075"/>
      <c r="C39" s="3095"/>
      <c r="D39" s="3456" t="s">
        <v>3150</v>
      </c>
      <c r="E39" s="4415"/>
      <c r="F39" s="3076" t="s">
        <v>513</v>
      </c>
      <c r="G39" s="3069">
        <v>0.05</v>
      </c>
      <c r="H39" s="3019"/>
      <c r="I39" s="3097"/>
      <c r="J39" s="3017"/>
      <c r="K39" s="3019"/>
    </row>
    <row r="40" spans="2:256" s="799" customFormat="1" ht="15" customHeight="1">
      <c r="B40" s="3043"/>
      <c r="C40" s="857"/>
      <c r="D40" s="3439" t="s">
        <v>1211</v>
      </c>
      <c r="E40" s="4376"/>
      <c r="F40" s="3070" t="s">
        <v>2764</v>
      </c>
      <c r="G40" s="3071">
        <v>0.1</v>
      </c>
      <c r="H40" s="3003"/>
      <c r="I40" s="3098"/>
      <c r="J40" s="3005"/>
      <c r="K40" s="3003"/>
    </row>
    <row r="41" spans="2:256" s="799" customFormat="1" ht="15" customHeight="1">
      <c r="B41" s="3043"/>
      <c r="C41" s="4420" t="s">
        <v>2743</v>
      </c>
      <c r="D41" s="4420"/>
      <c r="E41" s="4421"/>
      <c r="F41" s="3070" t="s">
        <v>514</v>
      </c>
      <c r="G41" s="3099"/>
      <c r="H41" s="3025"/>
      <c r="I41" s="3015"/>
      <c r="J41" s="3015"/>
      <c r="K41" s="3025"/>
    </row>
    <row r="42" spans="2:256" s="799" customFormat="1" ht="15" customHeight="1">
      <c r="B42" s="4427" t="s">
        <v>3179</v>
      </c>
      <c r="C42" s="4428"/>
      <c r="D42" s="4428"/>
      <c r="E42" s="4429"/>
      <c r="F42" s="3100" t="s">
        <v>2565</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3180</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2839</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2646</v>
      </c>
      <c r="G8" s="3116"/>
      <c r="H8" s="3116" t="s">
        <v>1298</v>
      </c>
      <c r="I8" s="3116"/>
      <c r="J8" s="3117"/>
    </row>
    <row r="9" spans="2:23" ht="15" customHeight="1">
      <c r="B9" s="3113"/>
      <c r="C9" s="3114"/>
      <c r="D9" s="3115"/>
      <c r="E9" s="3116" t="s">
        <v>3181</v>
      </c>
      <c r="F9" s="3116" t="s">
        <v>3182</v>
      </c>
      <c r="G9" s="3116" t="s">
        <v>1292</v>
      </c>
      <c r="H9" s="3116" t="s">
        <v>1301</v>
      </c>
      <c r="I9" s="3116" t="s">
        <v>1294</v>
      </c>
      <c r="J9" s="3117" t="s">
        <v>1295</v>
      </c>
    </row>
    <row r="10" spans="2:23" ht="15" customHeight="1">
      <c r="B10" s="3113"/>
      <c r="C10" s="3114"/>
      <c r="D10" s="3115"/>
      <c r="E10" s="3116" t="s">
        <v>3183</v>
      </c>
      <c r="F10" s="3116" t="s">
        <v>3184</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2482</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2744</v>
      </c>
      <c r="E14" s="3126"/>
      <c r="F14" s="3127"/>
      <c r="G14" s="3127"/>
      <c r="H14" s="3127"/>
      <c r="I14" s="3127"/>
      <c r="J14" s="3127"/>
    </row>
    <row r="15" spans="2:23" ht="15" customHeight="1">
      <c r="B15" s="4435" t="s">
        <v>1306</v>
      </c>
      <c r="C15" s="4436"/>
      <c r="D15" s="3122" t="s">
        <v>1938</v>
      </c>
      <c r="E15" s="3123"/>
      <c r="F15" s="3124"/>
      <c r="G15" s="3124"/>
      <c r="H15" s="3124"/>
      <c r="I15" s="3124"/>
      <c r="J15" s="3124"/>
    </row>
    <row r="16" spans="2:23" ht="15" customHeight="1">
      <c r="B16" s="4437" t="s">
        <v>1307</v>
      </c>
      <c r="C16" s="4438"/>
      <c r="D16" s="3128" t="s">
        <v>2746</v>
      </c>
      <c r="E16" s="3123"/>
      <c r="F16" s="3124"/>
      <c r="G16" s="3124"/>
      <c r="H16" s="3124"/>
      <c r="I16" s="3124"/>
      <c r="J16" s="3124"/>
    </row>
    <row r="17" spans="2:20" ht="15" customHeight="1">
      <c r="B17" s="4445" t="s">
        <v>1308</v>
      </c>
      <c r="C17" s="4446"/>
      <c r="D17" s="3122" t="s">
        <v>1941</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2843</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3128</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3130</v>
      </c>
      <c r="Q23" s="2940"/>
      <c r="R23" s="3137" t="s">
        <v>1312</v>
      </c>
      <c r="S23" s="2940"/>
      <c r="T23" s="2940" t="s">
        <v>3185</v>
      </c>
    </row>
    <row r="24" spans="2:20" s="2768" customFormat="1" ht="15" customHeight="1">
      <c r="B24" s="2802"/>
      <c r="C24" s="2941"/>
      <c r="D24" s="3135"/>
      <c r="E24" s="3137" t="s">
        <v>1316</v>
      </c>
      <c r="F24" s="2940" t="s">
        <v>1322</v>
      </c>
      <c r="G24" s="2940"/>
      <c r="H24" s="3137" t="s">
        <v>1318</v>
      </c>
      <c r="I24" s="2940" t="s">
        <v>1920</v>
      </c>
      <c r="J24" s="3137" t="s">
        <v>1316</v>
      </c>
      <c r="K24" s="2940" t="s">
        <v>1322</v>
      </c>
      <c r="L24" s="2940"/>
      <c r="M24" s="3137" t="s">
        <v>3186</v>
      </c>
      <c r="N24" s="2940" t="s">
        <v>1252</v>
      </c>
      <c r="O24" s="3137" t="s">
        <v>3187</v>
      </c>
      <c r="P24" s="2940" t="s">
        <v>1322</v>
      </c>
      <c r="Q24" s="2940"/>
      <c r="R24" s="3137" t="s">
        <v>1318</v>
      </c>
      <c r="S24" s="2940" t="s">
        <v>1920</v>
      </c>
      <c r="T24" s="2940" t="s">
        <v>3188</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3134</v>
      </c>
      <c r="N25" s="2940" t="s">
        <v>3134</v>
      </c>
      <c r="O25" s="3137" t="s">
        <v>3189</v>
      </c>
      <c r="P25" s="2940" t="s">
        <v>1187</v>
      </c>
      <c r="Q25" s="2940" t="s">
        <v>1314</v>
      </c>
      <c r="R25" s="3137" t="s">
        <v>1178</v>
      </c>
      <c r="S25" s="2940" t="s">
        <v>1178</v>
      </c>
      <c r="T25" s="2940" t="s">
        <v>3190</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2195</v>
      </c>
      <c r="M26" s="3121" t="s">
        <v>1328</v>
      </c>
      <c r="N26" s="3121" t="s">
        <v>548</v>
      </c>
      <c r="O26" s="3121" t="s">
        <v>547</v>
      </c>
      <c r="P26" s="3121" t="s">
        <v>1931</v>
      </c>
      <c r="Q26" s="3121" t="s">
        <v>2546</v>
      </c>
      <c r="R26" s="3121" t="s">
        <v>1932</v>
      </c>
      <c r="S26" s="3121" t="s">
        <v>2382</v>
      </c>
      <c r="T26" s="3121" t="s">
        <v>1933</v>
      </c>
    </row>
    <row r="27" spans="2:20" ht="15" customHeight="1">
      <c r="B27" s="3142" t="s">
        <v>1332</v>
      </c>
      <c r="C27" s="3143" t="s">
        <v>1205</v>
      </c>
      <c r="D27" s="2954" t="s">
        <v>2747</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2750</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2753</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2756</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2758</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2761</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2764</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2565</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2061</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2062</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2770</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1885</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3191</v>
      </c>
      <c r="C4" s="4264" t="s">
        <v>670</v>
      </c>
      <c r="D4" s="4264"/>
      <c r="E4" s="4264"/>
      <c r="F4" s="4264"/>
      <c r="G4" s="4264"/>
      <c r="H4" s="4264"/>
      <c r="I4" s="4264"/>
      <c r="J4" s="2765"/>
      <c r="K4" s="2765"/>
      <c r="L4" s="2765"/>
    </row>
    <row r="5" spans="2:12" ht="14.1">
      <c r="B5" s="2764" t="s">
        <v>893</v>
      </c>
      <c r="C5" s="4265" t="s">
        <v>2839</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2482</v>
      </c>
      <c r="E9" s="3188"/>
    </row>
    <row r="10" spans="2:12" ht="15" customHeight="1">
      <c r="B10" s="4260" t="s">
        <v>1349</v>
      </c>
      <c r="C10" s="4261"/>
      <c r="D10" s="3128" t="s">
        <v>2744</v>
      </c>
      <c r="E10" s="3188"/>
    </row>
    <row r="11" spans="2:12" ht="15" customHeight="1">
      <c r="B11" s="4260" t="s">
        <v>1350</v>
      </c>
      <c r="C11" s="4261"/>
      <c r="D11" s="3128" t="s">
        <v>1938</v>
      </c>
      <c r="E11" s="3188"/>
    </row>
    <row r="12" spans="2:12" ht="15" customHeight="1">
      <c r="B12" s="4270" t="s">
        <v>1351</v>
      </c>
      <c r="C12" s="4271"/>
      <c r="D12" s="3128" t="s">
        <v>2746</v>
      </c>
      <c r="E12" s="3188"/>
    </row>
    <row r="13" spans="2:12" ht="15" customHeight="1">
      <c r="B13" s="4448" t="s">
        <v>1352</v>
      </c>
      <c r="C13" s="4449"/>
      <c r="D13" s="3128" t="s">
        <v>1941</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3192</v>
      </c>
      <c r="H17" s="4458"/>
      <c r="I17" s="4457"/>
      <c r="J17" s="4458"/>
      <c r="K17" s="2940"/>
    </row>
    <row r="18" spans="2:11" ht="15" customHeight="1">
      <c r="B18" s="3195"/>
      <c r="C18" s="3196"/>
      <c r="D18" s="3197"/>
      <c r="E18" s="4450" t="s">
        <v>1355</v>
      </c>
      <c r="F18" s="4451"/>
      <c r="G18" s="4450" t="s">
        <v>3193</v>
      </c>
      <c r="H18" s="4451"/>
      <c r="I18" s="4450" t="s">
        <v>1311</v>
      </c>
      <c r="J18" s="4451"/>
      <c r="K18" s="2940"/>
    </row>
    <row r="19" spans="2:11" ht="15" customHeight="1">
      <c r="B19" s="3195"/>
      <c r="C19" s="3196"/>
      <c r="D19" s="3197"/>
      <c r="E19" s="2938"/>
      <c r="F19" s="3132" t="s">
        <v>1920</v>
      </c>
      <c r="G19" s="1070"/>
      <c r="H19" s="3132" t="s">
        <v>1252</v>
      </c>
      <c r="I19" s="1070"/>
      <c r="J19" s="1070" t="s">
        <v>1920</v>
      </c>
      <c r="K19" s="2940" t="s">
        <v>1356</v>
      </c>
    </row>
    <row r="20" spans="2:11" ht="15" customHeight="1">
      <c r="B20" s="3195"/>
      <c r="C20" s="3196"/>
      <c r="D20" s="3197"/>
      <c r="E20" s="2942" t="s">
        <v>1357</v>
      </c>
      <c r="F20" s="2941" t="s">
        <v>3106</v>
      </c>
      <c r="G20" s="2940" t="s">
        <v>1357</v>
      </c>
      <c r="H20" s="2941" t="s">
        <v>2871</v>
      </c>
      <c r="I20" s="2940" t="s">
        <v>1357</v>
      </c>
      <c r="J20" s="2940" t="s">
        <v>3106</v>
      </c>
      <c r="K20" s="2940" t="s">
        <v>1358</v>
      </c>
    </row>
    <row r="21" spans="2:11" ht="15" customHeight="1">
      <c r="B21" s="3138"/>
      <c r="C21" s="3139"/>
      <c r="D21" s="3198"/>
      <c r="E21" s="3199" t="s">
        <v>232</v>
      </c>
      <c r="F21" s="3200" t="s">
        <v>260</v>
      </c>
      <c r="G21" s="3200" t="s">
        <v>262</v>
      </c>
      <c r="H21" s="3200" t="s">
        <v>309</v>
      </c>
      <c r="I21" s="3200" t="s">
        <v>142</v>
      </c>
      <c r="J21" s="3200" t="s">
        <v>161</v>
      </c>
      <c r="K21" s="3201" t="s">
        <v>3194</v>
      </c>
    </row>
    <row r="22" spans="2:11" ht="15" customHeight="1">
      <c r="B22" s="3153" t="s">
        <v>3195</v>
      </c>
      <c r="C22" s="3143" t="s">
        <v>1360</v>
      </c>
      <c r="D22" s="3202" t="s">
        <v>2747</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2750</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2753</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2756</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2758</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3196</v>
      </c>
      <c r="C32" s="3210" t="s">
        <v>1360</v>
      </c>
      <c r="D32" s="3202" t="s">
        <v>2761</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2764</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2565</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2061</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2062</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2770</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1885</v>
      </c>
      <c r="E47" s="3206"/>
      <c r="F47" s="3218">
        <v>2.5000000000000001E-2</v>
      </c>
      <c r="G47" s="2791"/>
      <c r="H47" s="2791"/>
      <c r="I47" s="2791"/>
      <c r="J47" s="2791"/>
      <c r="K47" s="3169"/>
    </row>
    <row r="48" spans="2:11" ht="15" customHeight="1">
      <c r="B48" s="3171"/>
      <c r="C48" s="3150" t="s">
        <v>1333</v>
      </c>
      <c r="D48" s="2790" t="s">
        <v>1887</v>
      </c>
      <c r="E48" s="3219"/>
      <c r="F48" s="3220"/>
      <c r="G48" s="3175"/>
      <c r="H48" s="3175"/>
      <c r="I48" s="3175"/>
      <c r="J48" s="3175"/>
      <c r="K48" s="3176"/>
    </row>
    <row r="49" spans="2:11" ht="15" customHeight="1">
      <c r="B49" s="3153" t="s">
        <v>1371</v>
      </c>
      <c r="C49" s="3143" t="s">
        <v>1360</v>
      </c>
      <c r="D49" s="2790" t="s">
        <v>1889</v>
      </c>
      <c r="E49" s="3203"/>
      <c r="F49" s="900">
        <v>0</v>
      </c>
      <c r="G49" s="3204"/>
      <c r="H49" s="900">
        <v>0</v>
      </c>
      <c r="I49" s="3204"/>
      <c r="J49" s="3205">
        <v>0</v>
      </c>
      <c r="K49" s="3161"/>
    </row>
    <row r="50" spans="2:11" ht="15" customHeight="1">
      <c r="B50" s="3162"/>
      <c r="C50" s="3146" t="s">
        <v>1262</v>
      </c>
      <c r="D50" s="2790" t="s">
        <v>2789</v>
      </c>
      <c r="E50" s="3206"/>
      <c r="F50" s="912">
        <v>2.5000000000000001E-3</v>
      </c>
      <c r="G50" s="3207"/>
      <c r="H50" s="912">
        <v>5.0000000000000001E-3</v>
      </c>
      <c r="I50" s="3207"/>
      <c r="J50" s="3160">
        <v>1.2500000000000001E-2</v>
      </c>
      <c r="K50" s="3161"/>
    </row>
    <row r="51" spans="2:11" ht="15" customHeight="1">
      <c r="B51" s="3162"/>
      <c r="C51" s="3146" t="s">
        <v>1264</v>
      </c>
      <c r="D51" s="2790" t="s">
        <v>1892</v>
      </c>
      <c r="E51" s="3206"/>
      <c r="F51" s="912">
        <v>2.5000000000000001E-3</v>
      </c>
      <c r="G51" s="3207"/>
      <c r="H51" s="912">
        <v>0.01</v>
      </c>
      <c r="I51" s="3207"/>
      <c r="J51" s="3160">
        <v>1.7500000000000002E-2</v>
      </c>
      <c r="K51" s="3161"/>
    </row>
    <row r="52" spans="2:11" ht="15" customHeight="1">
      <c r="B52" s="3162"/>
      <c r="C52" s="3146" t="s">
        <v>1266</v>
      </c>
      <c r="D52" s="2790" t="s">
        <v>1894</v>
      </c>
      <c r="E52" s="3206"/>
      <c r="F52" s="912">
        <v>7.4999999999999997E-3</v>
      </c>
      <c r="G52" s="3207"/>
      <c r="H52" s="912">
        <v>1.7500000000000002E-2</v>
      </c>
      <c r="I52" s="3207"/>
      <c r="J52" s="3160">
        <v>0.03</v>
      </c>
      <c r="K52" s="3161"/>
    </row>
    <row r="53" spans="2:11" ht="15" customHeight="1">
      <c r="B53" s="3162"/>
      <c r="C53" s="3146" t="s">
        <v>1268</v>
      </c>
      <c r="D53" s="2790" t="s">
        <v>1896</v>
      </c>
      <c r="E53" s="3206"/>
      <c r="F53" s="912">
        <v>1.4999999999999999E-2</v>
      </c>
      <c r="G53" s="3207"/>
      <c r="H53" s="912">
        <v>3.7499999999999999E-2</v>
      </c>
      <c r="I53" s="3207"/>
      <c r="J53" s="3160">
        <v>4.7500000000000001E-2</v>
      </c>
      <c r="K53" s="3161"/>
    </row>
    <row r="54" spans="2:11" ht="15" customHeight="1">
      <c r="B54" s="3162"/>
      <c r="C54" s="3146" t="s">
        <v>1270</v>
      </c>
      <c r="D54" s="2790" t="s">
        <v>2795</v>
      </c>
      <c r="E54" s="3206"/>
      <c r="F54" s="912">
        <v>3.7499999999999999E-2</v>
      </c>
      <c r="G54" s="3207"/>
      <c r="H54" s="912">
        <v>7.7499999999999999E-2</v>
      </c>
      <c r="I54" s="3207"/>
      <c r="J54" s="3160">
        <v>0.08</v>
      </c>
      <c r="K54" s="3161"/>
    </row>
    <row r="55" spans="2:11" ht="15" customHeight="1">
      <c r="B55" s="3162"/>
      <c r="C55" s="3148" t="s">
        <v>1271</v>
      </c>
      <c r="D55" s="2790" t="s">
        <v>1899</v>
      </c>
      <c r="E55" s="3206"/>
      <c r="F55" s="912">
        <v>7.4999999999999997E-2</v>
      </c>
      <c r="G55" s="3207"/>
      <c r="H55" s="912">
        <v>0.105</v>
      </c>
      <c r="I55" s="3207"/>
      <c r="J55" s="3160">
        <v>0.105</v>
      </c>
      <c r="K55" s="3161"/>
    </row>
    <row r="56" spans="2:11" ht="15" customHeight="1">
      <c r="B56" s="3171"/>
      <c r="C56" s="3150" t="s">
        <v>1333</v>
      </c>
      <c r="D56" s="2790" t="s">
        <v>1901</v>
      </c>
      <c r="E56" s="3221"/>
      <c r="F56" s="3222"/>
      <c r="G56" s="3223"/>
      <c r="H56" s="3222"/>
      <c r="I56" s="3223"/>
      <c r="J56" s="3224"/>
      <c r="K56" s="3225"/>
    </row>
    <row r="57" spans="2:11" ht="15" customHeight="1">
      <c r="B57" s="3226" t="s">
        <v>241</v>
      </c>
      <c r="C57" s="3189"/>
      <c r="D57" s="2790" t="s">
        <v>2577</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3197</v>
      </c>
      <c r="C4" s="2795"/>
      <c r="D4" s="4460" t="s">
        <v>3198</v>
      </c>
      <c r="E4" s="4460"/>
      <c r="F4" s="4460"/>
      <c r="G4" s="4460"/>
      <c r="H4" s="4460"/>
      <c r="I4" s="4460"/>
    </row>
    <row r="5" spans="2:16">
      <c r="B5" s="2764" t="s">
        <v>893</v>
      </c>
      <c r="C5" s="2795"/>
      <c r="D5" s="3402" t="s">
        <v>2839</v>
      </c>
      <c r="E5" s="3402"/>
      <c r="F5" s="3402"/>
      <c r="G5" s="3402"/>
      <c r="H5" s="3402"/>
      <c r="I5" s="3402"/>
    </row>
    <row r="7" spans="2:16" s="2768" customFormat="1" ht="15" customHeight="1">
      <c r="B7" s="3231"/>
      <c r="C7" s="3232"/>
      <c r="D7" s="3233" t="s">
        <v>3199</v>
      </c>
      <c r="E7" s="3233" t="s">
        <v>3200</v>
      </c>
      <c r="F7" s="2769" t="s">
        <v>1315</v>
      </c>
      <c r="G7" s="2769" t="s">
        <v>3201</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3202</v>
      </c>
      <c r="C9" s="3237" t="s">
        <v>2482</v>
      </c>
      <c r="D9" s="3238"/>
      <c r="E9" s="3238"/>
      <c r="F9" s="3239">
        <v>2.5000000000000001E-2</v>
      </c>
      <c r="G9" s="607"/>
    </row>
    <row r="10" spans="2:16" ht="15" customHeight="1">
      <c r="B10" s="3240" t="s">
        <v>3203</v>
      </c>
      <c r="C10" s="3241" t="s">
        <v>2744</v>
      </c>
      <c r="D10" s="3238"/>
      <c r="E10" s="3238"/>
      <c r="F10" s="3239">
        <v>1.7500000000000002E-2</v>
      </c>
      <c r="G10" s="607"/>
    </row>
    <row r="11" spans="2:16" ht="15" customHeight="1">
      <c r="B11" s="3242" t="s">
        <v>3204</v>
      </c>
      <c r="C11" s="3241" t="s">
        <v>1938</v>
      </c>
      <c r="D11" s="3238"/>
      <c r="E11" s="3238"/>
      <c r="F11" s="3239">
        <v>7.4999999999999997E-3</v>
      </c>
      <c r="G11" s="607"/>
    </row>
    <row r="12" spans="2:16" ht="15" customHeight="1">
      <c r="B12" s="2789" t="s">
        <v>3205</v>
      </c>
      <c r="C12" s="3243" t="s">
        <v>2746</v>
      </c>
      <c r="D12" s="599"/>
      <c r="E12" s="599"/>
      <c r="F12" s="3244"/>
      <c r="G12" s="3245"/>
    </row>
    <row r="13" spans="2:16" ht="15" customHeight="1">
      <c r="B13" s="3240" t="s">
        <v>3206</v>
      </c>
      <c r="C13" s="3237" t="s">
        <v>1941</v>
      </c>
      <c r="D13" s="3246"/>
      <c r="E13" s="3238"/>
      <c r="F13" s="3247">
        <v>2.5000000000000001E-2</v>
      </c>
      <c r="G13" s="607"/>
    </row>
    <row r="14" spans="2:16" ht="15" customHeight="1">
      <c r="B14" s="3240" t="s">
        <v>3207</v>
      </c>
      <c r="C14" s="3241" t="s">
        <v>2747</v>
      </c>
      <c r="D14" s="3246"/>
      <c r="E14" s="3238"/>
      <c r="F14" s="3239">
        <v>7.4999999999999997E-3</v>
      </c>
      <c r="G14" s="607"/>
    </row>
    <row r="15" spans="2:16" ht="15" customHeight="1">
      <c r="B15" s="3248" t="s">
        <v>3208</v>
      </c>
      <c r="C15" s="3243" t="s">
        <v>3209</v>
      </c>
      <c r="D15" s="3246"/>
      <c r="E15" s="599"/>
      <c r="F15" s="3244"/>
      <c r="G15" s="3245"/>
    </row>
    <row r="16" spans="2:16" ht="15" customHeight="1">
      <c r="B16" s="3249" t="s">
        <v>3210</v>
      </c>
      <c r="C16" s="3243"/>
      <c r="D16" s="3246"/>
      <c r="E16" s="599"/>
      <c r="F16" s="3244"/>
      <c r="G16" s="3245"/>
    </row>
    <row r="17" spans="2:7" ht="15" customHeight="1">
      <c r="B17" s="3250" t="s">
        <v>3211</v>
      </c>
      <c r="C17" s="3251" t="s">
        <v>506</v>
      </c>
      <c r="D17" s="3246"/>
      <c r="E17" s="2787"/>
      <c r="F17" s="3252"/>
      <c r="G17" s="607"/>
    </row>
    <row r="18" spans="2:7" ht="15" customHeight="1">
      <c r="B18" s="3242" t="s">
        <v>3212</v>
      </c>
      <c r="C18" s="3251" t="s">
        <v>2750</v>
      </c>
      <c r="D18" s="3246"/>
      <c r="E18" s="607"/>
      <c r="F18" s="3253">
        <v>2.5000000000000001E-2</v>
      </c>
      <c r="G18" s="607"/>
    </row>
    <row r="19" spans="2:7" ht="15" customHeight="1">
      <c r="B19" s="3254" t="s">
        <v>1389</v>
      </c>
      <c r="C19" s="3251" t="s">
        <v>507</v>
      </c>
      <c r="D19" s="3255"/>
      <c r="E19" s="3255"/>
      <c r="F19" s="3256"/>
      <c r="G19" s="599"/>
    </row>
    <row r="20" spans="2:7" ht="15" customHeight="1">
      <c r="B20" s="3189" t="s">
        <v>3213</v>
      </c>
      <c r="C20" s="3251" t="s">
        <v>2753</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2756</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66E26-9599-4639-A73F-2D11B96982DD}"/>
</file>

<file path=customXml/itemProps2.xml><?xml version="1.0" encoding="utf-8"?>
<ds:datastoreItem xmlns:ds="http://schemas.openxmlformats.org/officeDocument/2006/customXml" ds:itemID="{53230F88-C58A-4335-831A-CB852D35DA4E}"/>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2023-11-27T01:30:04Z</dcterms:modified>
  <cp:category/>
  <cp:contentStatus/>
</cp:coreProperties>
</file>