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codeName="ThisWorkbook"/>
  <mc:AlternateContent xmlns:mc="http://schemas.openxmlformats.org/markup-compatibility/2006">
    <mc:Choice Requires="x15">
      <x15ac:absPath xmlns:x15ac="http://schemas.microsoft.com/office/spreadsheetml/2010/11/ac" url="https://msaresearch.sharepoint.com/sites/FileServer/Shared Documents/MSA/Researcher (Common Files)/2023/Non IFRS-17 Reports/Q4/"/>
    </mc:Choice>
  </mc:AlternateContent>
  <xr:revisionPtr revIDLastSave="0" documentId="8_{06ED1026-62A2-4283-A2D3-C186780AAB6D}" xr6:coauthVersionLast="47" xr6:coauthVersionMax="47" xr10:uidLastSave="{00000000-0000-0000-0000-000000000000}"/>
  <bookViews>
    <workbookView xWindow="-96" yWindow="-96" windowWidth="23232" windowHeight="12552" activeTab="3" xr2:uid="{00000000-000D-0000-FFFF-FFFF00000000}"/>
  </bookViews>
  <sheets>
    <sheet name="Cover" sheetId="1" r:id="rId1"/>
    <sheet name="Custom" sheetId="2" r:id="rId2"/>
    <sheet name="ProvData" sheetId="3" state="hidden" r:id="rId3"/>
    <sheet name="2020_e" sheetId="4" r:id="rId4"/>
    <sheet name="2030_e" sheetId="5" r:id="rId5"/>
    <sheet name="2037_e" sheetId="6" r:id="rId6"/>
    <sheet name="2031_e" sheetId="7" r:id="rId7"/>
    <sheet name="2040_e" sheetId="8" r:id="rId8"/>
    <sheet name="3061_e" sheetId="9" r:id="rId9"/>
    <sheet name="3062_e" sheetId="10" r:id="rId10"/>
    <sheet name="3064_e" sheetId="11" r:id="rId11"/>
    <sheet name="3066_e" sheetId="12" r:id="rId12"/>
    <sheet name="3071_e" sheetId="13" r:id="rId13"/>
    <sheet name="3073_e" sheetId="14" r:id="rId14"/>
    <sheet name="3075_e" sheetId="15" r:id="rId15"/>
    <sheet name="3077_e" sheetId="16" r:id="rId16"/>
    <sheet name="3079_e" sheetId="17" r:id="rId17"/>
    <sheet name="4007_e" sheetId="18" r:id="rId18"/>
    <sheet name="5030_e" sheetId="19" r:id="rId19"/>
    <sheet name="6010_e" sheetId="20" r:id="rId20"/>
    <sheet name="6020_e" sheetId="21" r:id="rId21"/>
    <sheet name="6021_e" sheetId="22" r:id="rId22"/>
    <sheet name="6030_e" sheetId="23" r:id="rId23"/>
    <sheet name="6040_e" sheetId="24" r:id="rId24"/>
    <sheet name="6041_e" sheetId="25" r:id="rId25"/>
    <sheet name="6050_e" sheetId="26" r:id="rId26"/>
    <sheet name="6710_e" sheetId="27" r:id="rId27"/>
    <sheet name="6720_e" sheetId="28" r:id="rId28"/>
    <sheet name="6730_e" sheetId="29" r:id="rId29"/>
    <sheet name="6731_e" sheetId="30" r:id="rId30"/>
    <sheet name="6735_e" sheetId="31" r:id="rId31"/>
    <sheet name="6736_e" sheetId="32" r:id="rId32"/>
    <sheet name="6738_e" sheetId="33" r:id="rId33"/>
    <sheet name="6739_e" sheetId="34" r:id="rId34"/>
    <sheet name="7010_e" sheetId="35" r:id="rId35"/>
    <sheet name="7021_e" sheetId="36" r:id="rId36"/>
    <sheet name="7040_e" sheetId="37" r:id="rId37"/>
    <sheet name="8010_e" sheetId="38" r:id="rId38"/>
    <sheet name="8020_e" sheetId="39" r:id="rId39"/>
    <sheet name="9070_e" sheetId="40" r:id="rId40"/>
    <sheet name="9220_e" sheetId="41" r:id="rId41"/>
    <sheet name="9230_e" sheetId="42" r:id="rId42"/>
    <sheet name="9310_e" sheetId="43" r:id="rId43"/>
    <sheet name="9311_e" sheetId="44" r:id="rId44"/>
    <sheet name="9320_e" sheetId="45" r:id="rId45"/>
    <sheet name="9335_e" sheetId="46" r:id="rId46"/>
    <sheet name="9340_e" sheetId="47" r:id="rId47"/>
    <sheet name="9350_e" sheetId="48" r:id="rId48"/>
    <sheet name="9360_e" sheetId="49" r:id="rId49"/>
    <sheet name="9361_e" sheetId="50" r:id="rId50"/>
    <sheet name="1022_e" sheetId="51" r:id="rId51"/>
    <sheet name="1041_e" sheetId="52" r:id="rId52"/>
    <sheet name="1042_e" sheetId="53" r:id="rId53"/>
    <sheet name="1043_e" sheetId="54" r:id="rId54"/>
    <sheet name="1060_e" sheetId="55" r:id="rId55"/>
    <sheet name="2010_e" sheetId="56" r:id="rId56"/>
    <sheet name="2011_e" sheetId="57" r:id="rId57"/>
    <sheet name="2012_e" sheetId="58" r:id="rId58"/>
    <sheet name="2014_e" sheetId="59" r:id="rId59"/>
    <sheet name="2016_e" sheetId="60" r:id="rId60"/>
    <sheet name="2018_e" sheetId="61" r:id="rId61"/>
    <sheet name="2022_e" sheetId="62" r:id="rId62"/>
    <sheet name="2041_e" sheetId="63" r:id="rId63"/>
    <sheet name="2042_e" sheetId="64" r:id="rId64"/>
    <sheet name="2045_e" sheetId="65" r:id="rId65"/>
    <sheet name="2054_e" sheetId="66" r:id="rId66"/>
    <sheet name="4008_e" sheetId="67" r:id="rId67"/>
    <sheet name="4012_e" sheetId="68" r:id="rId68"/>
    <sheet name="4022_e" sheetId="69" r:id="rId69"/>
    <sheet name="4032_e" sheetId="70" r:id="rId70"/>
    <sheet name="4042_e" sheetId="71" r:id="rId71"/>
    <sheet name="4052_e" sheetId="72" r:id="rId72"/>
    <sheet name="4070_e" sheetId="73" r:id="rId73"/>
    <sheet name="4072_e" sheetId="74" r:id="rId74"/>
    <sheet name="4074_e" sheetId="75" r:id="rId75"/>
    <sheet name="4080_e" sheetId="76" r:id="rId76"/>
    <sheet name="4084_e" sheetId="77" r:id="rId77"/>
    <sheet name="4088_e" sheetId="78" r:id="rId78"/>
    <sheet name="4092_e" sheetId="79" r:id="rId79"/>
    <sheet name="5020_e" sheetId="80" r:id="rId80"/>
    <sheet name="5032_e" sheetId="81" r:id="rId81"/>
    <sheet name="5040_e" sheetId="82" r:id="rId82"/>
    <sheet name="6025_e" sheetId="83" r:id="rId83"/>
    <sheet name="6035_e" sheetId="84" r:id="rId84"/>
    <sheet name="6045_e" sheetId="85" r:id="rId85"/>
    <sheet name="6060_e" sheetId="86" r:id="rId86"/>
    <sheet name="6070_e" sheetId="87" r:id="rId87"/>
    <sheet name="6080_e" sheetId="88" r:id="rId88"/>
    <sheet name="6090_e" sheetId="89" r:id="rId89"/>
    <sheet name="6095_e" sheetId="90" r:id="rId90"/>
    <sheet name="6740_e" sheetId="91" r:id="rId91"/>
    <sheet name="6750_e" sheetId="92" r:id="rId92"/>
    <sheet name="6760_e" sheetId="93" r:id="rId93"/>
    <sheet name="6770_e" sheetId="94" r:id="rId94"/>
    <sheet name="7011_e" sheetId="95" r:id="rId95"/>
    <sheet name="7024_e" sheetId="96" r:id="rId96"/>
    <sheet name="7050_e" sheetId="97" r:id="rId97"/>
    <sheet name="7060_e" sheetId="98" r:id="rId98"/>
    <sheet name="7090_e" sheetId="99" r:id="rId99"/>
    <sheet name="8015_e" sheetId="100" r:id="rId100"/>
    <sheet name="8025_e" sheetId="101" r:id="rId101"/>
    <sheet name="8035_e" sheetId="102" r:id="rId102"/>
    <sheet name="9210_e" sheetId="103" r:id="rId103"/>
    <sheet name="9211_e" sheetId="104" r:id="rId104"/>
    <sheet name="9212_e" sheetId="105" r:id="rId105"/>
    <sheet name="9214_e" sheetId="106" r:id="rId106"/>
    <sheet name="9216_e" sheetId="107" r:id="rId107"/>
    <sheet name="9218_e" sheetId="108" r:id="rId108"/>
    <sheet name="9222_e" sheetId="109" r:id="rId109"/>
    <sheet name="9240_e" sheetId="110" r:id="rId110"/>
    <sheet name="9242_e" sheetId="111" r:id="rId111"/>
    <sheet name="9254_e" sheetId="112" r:id="rId112"/>
    <sheet name="9314_e" sheetId="113" r:id="rId113"/>
    <sheet name="9330_e" sheetId="114" r:id="rId114"/>
    <sheet name="9336_e" sheetId="115" r:id="rId115"/>
    <sheet name="9365_e" sheetId="116" r:id="rId116"/>
    <sheet name="9410_e" sheetId="117" r:id="rId117"/>
    <sheet name="9420_e" sheetId="118" r:id="rId118"/>
    <sheet name="9430_e" sheetId="119" r:id="rId119"/>
    <sheet name="9440_e" sheetId="120" r:id="rId120"/>
    <sheet name="1000_e" sheetId="121" r:id="rId121"/>
    <sheet name="2000_e" sheetId="122" r:id="rId122"/>
    <sheet name="3000_e" sheetId="123" r:id="rId123"/>
    <sheet name="4000_e" sheetId="124" r:id="rId124"/>
    <sheet name="4001_e" sheetId="125" r:id="rId125"/>
    <sheet name="4011_e" sheetId="126" r:id="rId126"/>
    <sheet name="4021_e" sheetId="127" r:id="rId127"/>
    <sheet name="4009_e" sheetId="128" r:id="rId128"/>
    <sheet name="5000_e" sheetId="129" r:id="rId129"/>
    <sheet name="6000_e" sheetId="130" r:id="rId130"/>
    <sheet name="6029_e" sheetId="131" r:id="rId131"/>
    <sheet name="6039_e" sheetId="132" r:id="rId132"/>
    <sheet name="6049_e" sheetId="133" r:id="rId133"/>
    <sheet name="6059_e" sheetId="134" r:id="rId134"/>
    <sheet name="7000_e" sheetId="135" r:id="rId135"/>
  </sheets>
  <externalReferences>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s>
  <definedNames>
    <definedName name="\Q" localSheetId="97">[7]table!#REF!</definedName>
    <definedName name="___PG94040" localSheetId="97">#REF!</definedName>
    <definedName name="_Fill" localSheetId="6" hidden="1">#REF!</definedName>
    <definedName name="_Fill" localSheetId="5" hidden="1">#REF!</definedName>
    <definedName name="_Fill" localSheetId="62" hidden="1">#REF!</definedName>
    <definedName name="_Fill" localSheetId="72" hidden="1">#REF!</definedName>
    <definedName name="_Fill" localSheetId="73" hidden="1">#REF!</definedName>
    <definedName name="_Fill" localSheetId="82" hidden="1">#REF!</definedName>
    <definedName name="_Fill" localSheetId="83" hidden="1">#REF!</definedName>
    <definedName name="_Fill" localSheetId="85" hidden="1">#REF!</definedName>
    <definedName name="_Fill" localSheetId="86" hidden="1">#REF!</definedName>
    <definedName name="_Fill" localSheetId="87" hidden="1">#REF!</definedName>
    <definedName name="_Fill" localSheetId="88" hidden="1">#REF!</definedName>
    <definedName name="_Fill" localSheetId="89" hidden="1">#REF!</definedName>
    <definedName name="_Fill" localSheetId="90" hidden="1">#REF!</definedName>
    <definedName name="_Fill" localSheetId="92" hidden="1">#REF!</definedName>
    <definedName name="_Fill" localSheetId="93" hidden="1">#REF!</definedName>
    <definedName name="_Fill" localSheetId="96" hidden="1">#REF!</definedName>
    <definedName name="_Fill" localSheetId="97" hidden="1">#REF!</definedName>
    <definedName name="_Fill" localSheetId="98" hidden="1">#REF!</definedName>
    <definedName name="_Fill" localSheetId="99" hidden="1">#REF!</definedName>
    <definedName name="_Fill" localSheetId="112" hidden="1">#REF!</definedName>
    <definedName name="_Fill" localSheetId="114" hidden="1">#REF!</definedName>
    <definedName name="_Fill" localSheetId="115" hidden="1">#REF!</definedName>
    <definedName name="_Fill" localSheetId="116" hidden="1">#REF!</definedName>
    <definedName name="_Fill" localSheetId="118" hidden="1">#REF!</definedName>
    <definedName name="_Fill" localSheetId="119" hidden="1">#REF!</definedName>
    <definedName name="_Key1" localSheetId="6" hidden="1">#REF!</definedName>
    <definedName name="_Key1" localSheetId="5" hidden="1">#REF!</definedName>
    <definedName name="_Key1" localSheetId="72" hidden="1">#REF!</definedName>
    <definedName name="_Key1" localSheetId="81" hidden="1">#REF!</definedName>
    <definedName name="_Key1" localSheetId="82" hidden="1">#REF!</definedName>
    <definedName name="_Key1" localSheetId="83" hidden="1">#REF!</definedName>
    <definedName name="_Key1" localSheetId="85" hidden="1">#REF!</definedName>
    <definedName name="_Key1" localSheetId="86" hidden="1">#REF!</definedName>
    <definedName name="_Key1" localSheetId="87" hidden="1">#REF!</definedName>
    <definedName name="_Key1" localSheetId="88" hidden="1">#REF!</definedName>
    <definedName name="_Key1" localSheetId="89" hidden="1">#REF!</definedName>
    <definedName name="_Key1" localSheetId="90" hidden="1">#REF!</definedName>
    <definedName name="_Key1" localSheetId="92" hidden="1">#REF!</definedName>
    <definedName name="_Key1" localSheetId="93" hidden="1">#REF!</definedName>
    <definedName name="_Key1" localSheetId="96" hidden="1">#REF!</definedName>
    <definedName name="_Key1" localSheetId="97" hidden="1">#REF!</definedName>
    <definedName name="_Key1" localSheetId="99" hidden="1">#REF!</definedName>
    <definedName name="_Key1" localSheetId="112" hidden="1">#REF!</definedName>
    <definedName name="_Key1" localSheetId="114" hidden="1">#REF!</definedName>
    <definedName name="_Key1" localSheetId="115" hidden="1">#REF!</definedName>
    <definedName name="_Key1" localSheetId="116" hidden="1">#REF!</definedName>
    <definedName name="_Key1" localSheetId="118" hidden="1">#REF!</definedName>
    <definedName name="_Key1" localSheetId="119" hidden="1">#REF!</definedName>
    <definedName name="_Key1" hidden="1">#REF!</definedName>
    <definedName name="_keys" localSheetId="6" hidden="1">#REF!</definedName>
    <definedName name="_keys" localSheetId="5" hidden="1">#REF!</definedName>
    <definedName name="_keys" localSheetId="72" hidden="1">#REF!</definedName>
    <definedName name="_keys" localSheetId="82" hidden="1">#REF!</definedName>
    <definedName name="_keys" localSheetId="83" hidden="1">#REF!</definedName>
    <definedName name="_keys" localSheetId="85" hidden="1">#REF!</definedName>
    <definedName name="_keys" localSheetId="86" hidden="1">#REF!</definedName>
    <definedName name="_keys" localSheetId="87" hidden="1">#REF!</definedName>
    <definedName name="_keys" localSheetId="88" hidden="1">#REF!</definedName>
    <definedName name="_keys" localSheetId="89" hidden="1">#REF!</definedName>
    <definedName name="_keys" localSheetId="90" hidden="1">#REF!</definedName>
    <definedName name="_keys" localSheetId="92" hidden="1">#REF!</definedName>
    <definedName name="_keys" localSheetId="93" hidden="1">#REF!</definedName>
    <definedName name="_keys" localSheetId="99" hidden="1">#REF!</definedName>
    <definedName name="_keys" localSheetId="112" hidden="1">#REF!</definedName>
    <definedName name="_keys" localSheetId="114" hidden="1">#REF!</definedName>
    <definedName name="_keys" localSheetId="115" hidden="1">#REF!</definedName>
    <definedName name="_keys" localSheetId="116" hidden="1">#REF!</definedName>
    <definedName name="_keys" localSheetId="118" hidden="1">#REF!</definedName>
    <definedName name="_keys" localSheetId="119" hidden="1">#REF!</definedName>
    <definedName name="_Order1" hidden="1">255</definedName>
    <definedName name="_Order2" hidden="1">255</definedName>
    <definedName name="_Parse_In" localSheetId="6" hidden="1">#REF!</definedName>
    <definedName name="_Parse_In" localSheetId="5" hidden="1">#REF!</definedName>
    <definedName name="_Parse_In" localSheetId="72" hidden="1">#REF!</definedName>
    <definedName name="_Parse_In" localSheetId="81" hidden="1">#REF!</definedName>
    <definedName name="_Parse_In" localSheetId="82" hidden="1">#REF!</definedName>
    <definedName name="_Parse_In" localSheetId="83" hidden="1">#REF!</definedName>
    <definedName name="_Parse_In" localSheetId="85" hidden="1">#REF!</definedName>
    <definedName name="_Parse_In" localSheetId="86" hidden="1">#REF!</definedName>
    <definedName name="_Parse_In" localSheetId="87" hidden="1">#REF!</definedName>
    <definedName name="_Parse_In" localSheetId="88" hidden="1">#REF!</definedName>
    <definedName name="_Parse_In" localSheetId="89" hidden="1">#REF!</definedName>
    <definedName name="_Parse_In" localSheetId="90" hidden="1">#REF!</definedName>
    <definedName name="_Parse_In" localSheetId="92" hidden="1">#REF!</definedName>
    <definedName name="_Parse_In" localSheetId="93" hidden="1">#REF!</definedName>
    <definedName name="_Parse_In" localSheetId="96" hidden="1">#REF!</definedName>
    <definedName name="_Parse_In" localSheetId="97" hidden="1">#REF!</definedName>
    <definedName name="_Parse_In" localSheetId="99" hidden="1">#REF!</definedName>
    <definedName name="_Parse_In" localSheetId="112" hidden="1">#REF!</definedName>
    <definedName name="_Parse_In" localSheetId="114" hidden="1">#REF!</definedName>
    <definedName name="_Parse_In" localSheetId="115" hidden="1">#REF!</definedName>
    <definedName name="_Parse_In" localSheetId="116" hidden="1">#REF!</definedName>
    <definedName name="_Parse_In" localSheetId="118" hidden="1">#REF!</definedName>
    <definedName name="_Parse_In" localSheetId="119" hidden="1">#REF!</definedName>
    <definedName name="_Sort" localSheetId="6" hidden="1">#REF!</definedName>
    <definedName name="_Sort" localSheetId="5" hidden="1">#REF!</definedName>
    <definedName name="_Sort" localSheetId="72" hidden="1">#REF!</definedName>
    <definedName name="_Sort" localSheetId="81" hidden="1">#REF!</definedName>
    <definedName name="_Sort" localSheetId="82" hidden="1">#REF!</definedName>
    <definedName name="_Sort" localSheetId="83" hidden="1">#REF!</definedName>
    <definedName name="_Sort" localSheetId="85" hidden="1">#REF!</definedName>
    <definedName name="_Sort" localSheetId="86" hidden="1">#REF!</definedName>
    <definedName name="_Sort" localSheetId="87" hidden="1">#REF!</definedName>
    <definedName name="_Sort" localSheetId="88" hidden="1">#REF!</definedName>
    <definedName name="_Sort" localSheetId="89" hidden="1">#REF!</definedName>
    <definedName name="_Sort" localSheetId="90" hidden="1">#REF!</definedName>
    <definedName name="_Sort" localSheetId="92" hidden="1">#REF!</definedName>
    <definedName name="_Sort" localSheetId="93" hidden="1">#REF!</definedName>
    <definedName name="_Sort" localSheetId="96" hidden="1">#REF!</definedName>
    <definedName name="_Sort" localSheetId="97" hidden="1">#REF!</definedName>
    <definedName name="_Sort" localSheetId="99" hidden="1">#REF!</definedName>
    <definedName name="_Sort" localSheetId="112" hidden="1">#REF!</definedName>
    <definedName name="_Sort" localSheetId="114" hidden="1">#REF!</definedName>
    <definedName name="_Sort" localSheetId="115" hidden="1">#REF!</definedName>
    <definedName name="_Sort" localSheetId="116" hidden="1">#REF!</definedName>
    <definedName name="_Sort" localSheetId="118" hidden="1">#REF!</definedName>
    <definedName name="_Sort" localSheetId="119" hidden="1">#REF!</definedName>
    <definedName name="_Sort" hidden="1">#REF!</definedName>
    <definedName name="ALL_PAGES" localSheetId="97">'[8]GWL CANADA:CIINP'!$A$1:$I$24</definedName>
    <definedName name="angie" localSheetId="87">MATCH([1]!mort_req_comp,#REF!,1)</definedName>
    <definedName name="angie" localSheetId="97">#N/A</definedName>
    <definedName name="C_1_Ci" localSheetId="87">'[2]50010'!#REF!</definedName>
    <definedName name="C_1_Ci" localSheetId="97">'[2]50010'!#REF!</definedName>
    <definedName name="C_1_Cii" localSheetId="97">'[2]50010'!#REF!</definedName>
    <definedName name="Capital_Subs" localSheetId="87">#REF!</definedName>
    <definedName name="cols2">'5032_e'!$52:$52</definedName>
    <definedName name="cols5">'5032_e'!$58:$58</definedName>
    <definedName name="cols6">'5032_e'!$65:$65</definedName>
    <definedName name="columns" localSheetId="51">'1041_e'!$11:$11</definedName>
    <definedName name="columns" localSheetId="54">'1060_e'!$10:$10</definedName>
    <definedName name="columns" localSheetId="55">'2010_e'!$12:$12</definedName>
    <definedName name="columns" localSheetId="56">'2011_e'!$12:$12</definedName>
    <definedName name="columns" localSheetId="57">'2012_e'!$12:$12</definedName>
    <definedName name="columns" localSheetId="60">'2018_e'!$13:$13</definedName>
    <definedName name="columns" localSheetId="61">'2022_e'!$12:$12</definedName>
    <definedName name="columns" localSheetId="6">'2031_e'!$10:$10</definedName>
    <definedName name="columns" localSheetId="62">'2041_e'!$9:$9</definedName>
    <definedName name="columns" localSheetId="63">'2042_e'!$10:$10</definedName>
    <definedName name="columns" localSheetId="65">'2054_e'!$13:$13</definedName>
    <definedName name="columns" localSheetId="8">'3061_e'!$9:$9</definedName>
    <definedName name="columns" localSheetId="9">'3062_e'!$9:$9</definedName>
    <definedName name="columns" localSheetId="11">'3066_e'!$13:$13</definedName>
    <definedName name="columns" localSheetId="12">'3071_e'!$12:$12</definedName>
    <definedName name="columns" localSheetId="13">'3073_e'!$15:$15</definedName>
    <definedName name="columns" localSheetId="14">'3075_e'!$13:$13</definedName>
    <definedName name="columns" localSheetId="16">'3079_e'!$13:$13</definedName>
    <definedName name="columns" localSheetId="123">'4000_e'!$13:$13</definedName>
    <definedName name="columns" localSheetId="124">'4001_e'!$16:$16</definedName>
    <definedName name="columns" localSheetId="17">'4007_e'!$14:$14</definedName>
    <definedName name="columns" localSheetId="127">'4009_e'!$11:$11</definedName>
    <definedName name="columns" localSheetId="125">'4011_e'!$15:$15</definedName>
    <definedName name="columns" localSheetId="126">'4021_e'!$15:$15</definedName>
    <definedName name="columns" localSheetId="68">'4022_e'!$14:$14</definedName>
    <definedName name="columns" localSheetId="72">'4070_e'!$12:$12</definedName>
    <definedName name="columns" localSheetId="73">'4072_e'!$9:$9</definedName>
    <definedName name="columns" localSheetId="74">'4074_e'!$10:$10</definedName>
    <definedName name="columns" localSheetId="75">'4080_e'!$11:$11</definedName>
    <definedName name="columns" localSheetId="78">'4092_e'!$9:$9</definedName>
    <definedName name="columns" localSheetId="128">'5000_e'!$11:$11</definedName>
    <definedName name="columns" localSheetId="79">'5020_e'!$12:$12</definedName>
    <definedName name="columns" localSheetId="80">'5032_e'!$30:$30</definedName>
    <definedName name="columns" localSheetId="81">'5040_e'!$9:$9</definedName>
    <definedName name="columns" localSheetId="129">'6000_e'!$13:$13</definedName>
    <definedName name="columns" localSheetId="19">'6010_e'!$12:$12</definedName>
    <definedName name="columns" localSheetId="20">'6020_e'!$12:$12</definedName>
    <definedName name="columns" localSheetId="21">'6021_e'!$11:$11</definedName>
    <definedName name="columns" localSheetId="82">'6025_e'!$14:$14</definedName>
    <definedName name="columns" localSheetId="130">'6029_e'!$11:$11</definedName>
    <definedName name="columns" localSheetId="22">'6030_e'!$14:$14</definedName>
    <definedName name="columns" localSheetId="83">'6035_e'!$16:$16</definedName>
    <definedName name="columns" localSheetId="131">'6039_e'!$11:$11</definedName>
    <definedName name="columns" localSheetId="23">'6040_e'!$11:$11</definedName>
    <definedName name="columns" localSheetId="24">'6041_e'!$11:$11</definedName>
    <definedName name="columns" localSheetId="84">'6045_e'!$12:$12</definedName>
    <definedName name="columns" localSheetId="132">'6049_e'!$11:$11</definedName>
    <definedName name="columns" localSheetId="133">'6059_e'!$21:$21</definedName>
    <definedName name="columns" localSheetId="85">'6060_e'!$12:$12</definedName>
    <definedName name="columns" localSheetId="86">'6070_e'!$11:$11</definedName>
    <definedName name="columns" localSheetId="87">'6080_e'!$13:$13</definedName>
    <definedName name="columns" localSheetId="88">'6090_e'!$11:$11</definedName>
    <definedName name="columns" localSheetId="89">'6095_e'!$11:$11</definedName>
    <definedName name="columns" localSheetId="26">'6710_e'!$10:$10</definedName>
    <definedName name="columns" localSheetId="27">'6720_e'!$10:$10</definedName>
    <definedName name="columns" localSheetId="28">'6730_e'!$10:$10</definedName>
    <definedName name="columns" localSheetId="29">'6731_e'!$10:$10</definedName>
    <definedName name="columns" localSheetId="33">'6739_e'!$10:$10</definedName>
    <definedName name="columns" localSheetId="90">'6740_e'!$9:$9</definedName>
    <definedName name="columns" localSheetId="91">'6750_e'!$9:$9</definedName>
    <definedName name="columns" localSheetId="92">'6760_e'!$9:$9</definedName>
    <definedName name="columns" localSheetId="93">'6770_e'!$9:$9</definedName>
    <definedName name="columns" localSheetId="134">'7000_e'!$8:$8</definedName>
    <definedName name="columns" localSheetId="94">'7011_e'!$14:$14</definedName>
    <definedName name="columns" localSheetId="35">'7021_e'!$13:$13</definedName>
    <definedName name="columns" localSheetId="95">'7024_e'!$14:$14</definedName>
    <definedName name="columns" localSheetId="96">'7050_e'!$14:$14</definedName>
    <definedName name="columns" localSheetId="97">'7060_e'!$15:$15</definedName>
    <definedName name="columns" localSheetId="98">'7090_e'!$49:$49</definedName>
    <definedName name="columns" localSheetId="99">'8015_e'!$11:$11</definedName>
    <definedName name="columns" localSheetId="100">'8025_e'!$10:$10</definedName>
    <definedName name="columns" localSheetId="101">'8035_e'!$10:$10</definedName>
    <definedName name="columns" localSheetId="102">'9210_e'!$12:$12</definedName>
    <definedName name="columns" localSheetId="103">'9211_e'!$10:$10</definedName>
    <definedName name="columns" localSheetId="108">'9222_e'!$11:$11</definedName>
    <definedName name="columns" localSheetId="41">'9230_e'!$9:$9</definedName>
    <definedName name="columns" localSheetId="110">'9242_e'!$10:$10</definedName>
    <definedName name="columns" localSheetId="111">'9254_e'!$13:$13</definedName>
    <definedName name="columns" localSheetId="42">'9310_e'!$13:$13</definedName>
    <definedName name="columns" localSheetId="43">'9311_e'!$10:$10</definedName>
    <definedName name="columns" localSheetId="112">'9314_e'!$15:$15</definedName>
    <definedName name="columns" localSheetId="44">'9320_e'!$14:$14</definedName>
    <definedName name="columns" localSheetId="113">'9330_e'!$11:$11</definedName>
    <definedName name="columns" localSheetId="45">'9335_e'!$11:$11</definedName>
    <definedName name="columns" localSheetId="114">'9336_e'!$15:$15</definedName>
    <definedName name="columns" localSheetId="46">'9340_e'!$11:$11</definedName>
    <definedName name="columns" localSheetId="47">'9350_e'!$11:$11</definedName>
    <definedName name="columns" localSheetId="48">'9360_e'!$11:$11</definedName>
    <definedName name="columns" localSheetId="49">'9361_e'!$11:$11</definedName>
    <definedName name="columns" localSheetId="115">'9365_e'!$13:$13</definedName>
    <definedName name="columns" localSheetId="116">'9410_e'!$9:$9</definedName>
    <definedName name="columns" localSheetId="117">'9420_e'!$9:$9</definedName>
    <definedName name="columns" localSheetId="118">'9430_e'!$9:$9</definedName>
    <definedName name="columns" localSheetId="119">'9440_e'!$9:$9</definedName>
    <definedName name="columns">'2030_e'!$10:$10</definedName>
    <definedName name="columns1" localSheetId="128">'5000_e'!$37:$37</definedName>
    <definedName name="columns1" localSheetId="132">'6049_e'!$26:$26</definedName>
    <definedName name="columns1">'3075_e'!$29:$29</definedName>
    <definedName name="columns2" localSheetId="127">'4009_e'!$45:$45</definedName>
    <definedName name="columns2" localSheetId="128">'5000_e'!$53:$53</definedName>
    <definedName name="columns2" localSheetId="21">'6021_e'!$70:$70</definedName>
    <definedName name="columns2" localSheetId="43">'9311_e'!$68:$68</definedName>
    <definedName name="columns2">'3066_e'!$30:$30</definedName>
    <definedName name="columns3" localSheetId="128">'5000_e'!$81:$81</definedName>
    <definedName name="columns3">'3066_e'!$42:$42</definedName>
    <definedName name="columns4" localSheetId="128">'5000_e'!$93:$93</definedName>
    <definedName name="columns4">'3066_e'!$67:$67</definedName>
    <definedName name="columns5">'5000_e'!$105:$105</definedName>
    <definedName name="columns6">'5000_e'!$115:$115</definedName>
    <definedName name="Company_Name" localSheetId="97">#REF!</definedName>
    <definedName name="datapoints" localSheetId="6">'2031_e'!$F$10:$H$57</definedName>
    <definedName name="Date" localSheetId="97">#REF!</definedName>
    <definedName name="del" localSheetId="114" hidden="1">#REF!</definedName>
    <definedName name="del" localSheetId="115" hidden="1">#REF!</definedName>
    <definedName name="delet" localSheetId="114" hidden="1">#REF!</definedName>
    <definedName name="delet" localSheetId="115" hidden="1">#REF!</definedName>
    <definedName name="DPA_20300101" localSheetId="6">'2031_e'!#REF!</definedName>
    <definedName name="DPA_20300103" localSheetId="6">'2031_e'!$H$13</definedName>
    <definedName name="DPA_20300201" localSheetId="6">'2031_e'!#REF!</definedName>
    <definedName name="DPA_20300203" localSheetId="6">'2031_e'!$H$14</definedName>
    <definedName name="DPA_20300301" localSheetId="6">'2031_e'!#REF!</definedName>
    <definedName name="DPA_20300303" localSheetId="6">'2031_e'!$H$15</definedName>
    <definedName name="DPA_20300401" localSheetId="6">'2031_e'!#REF!</definedName>
    <definedName name="DPA_20300403" localSheetId="6">'2031_e'!$H$16</definedName>
    <definedName name="DPA_20300501" localSheetId="6">'2031_e'!#REF!</definedName>
    <definedName name="DPA_20300503" localSheetId="6">'2031_e'!$H$17</definedName>
    <definedName name="DPA_20300601" localSheetId="6">'2031_e'!#REF!</definedName>
    <definedName name="DPA_20300603" localSheetId="6">'2031_e'!$H$18</definedName>
    <definedName name="DPA_20300701" localSheetId="6">'2031_e'!#REF!</definedName>
    <definedName name="DPA_20300703" localSheetId="6">'2031_e'!$H$19</definedName>
    <definedName name="DPA_20300801" localSheetId="6">'2031_e'!#REF!</definedName>
    <definedName name="DPA_20300803" localSheetId="6">'2031_e'!$H$20</definedName>
    <definedName name="DPA_20300901" localSheetId="6">'2031_e'!#REF!</definedName>
    <definedName name="DPA_20300903" localSheetId="6">'2031_e'!$H$21</definedName>
    <definedName name="DPA_20301001" localSheetId="6">'2031_e'!#REF!</definedName>
    <definedName name="DPA_20301003" localSheetId="6">'2031_e'!$H$24</definedName>
    <definedName name="DPA_20301201" localSheetId="6">'2031_e'!#REF!</definedName>
    <definedName name="DPA_20301203" localSheetId="6">'2031_e'!$H$28</definedName>
    <definedName name="DPA_20301401" localSheetId="6">'2031_e'!#REF!</definedName>
    <definedName name="DPA_20301403" localSheetId="6">'2031_e'!$H$29</definedName>
    <definedName name="DPA_20301601" localSheetId="6">'2031_e'!#REF!</definedName>
    <definedName name="DPA_20301603" localSheetId="6">'2031_e'!$H$30</definedName>
    <definedName name="DPA_20301901" localSheetId="6">'2031_e'!#REF!</definedName>
    <definedName name="DPA_20301903" localSheetId="6">'2031_e'!$H$31</definedName>
    <definedName name="DPA_20302001" localSheetId="6">'2031_e'!#REF!</definedName>
    <definedName name="DPA_20302003" localSheetId="6">'2031_e'!$H$32</definedName>
    <definedName name="DPA_20302901" localSheetId="6">'2031_e'!#REF!</definedName>
    <definedName name="DPA_20302903" localSheetId="6">'2031_e'!$H$33</definedName>
    <definedName name="DPA_20303201" localSheetId="6">'2031_e'!#REF!</definedName>
    <definedName name="DPA_20303203" localSheetId="6">'2031_e'!$H$35</definedName>
    <definedName name="DPA_20303301" localSheetId="6">'2031_e'!#REF!</definedName>
    <definedName name="DPA_20303303" localSheetId="6">'2031_e'!$H$37</definedName>
    <definedName name="DPA_20303401" localSheetId="6">'2031_e'!#REF!</definedName>
    <definedName name="DPA_20303403" localSheetId="6">'2031_e'!$H$38</definedName>
    <definedName name="DPA_20303901" localSheetId="6">'2031_e'!#REF!</definedName>
    <definedName name="DPA_20303903" localSheetId="6">'2031_e'!$H$39</definedName>
    <definedName name="DPA_20304001" localSheetId="6">'2031_e'!#REF!</definedName>
    <definedName name="DPA_20304003" localSheetId="6">'2031_e'!$H$41</definedName>
    <definedName name="DPA_20304004" localSheetId="6">'2031_e'!$I$41</definedName>
    <definedName name="DPA_20304101" localSheetId="6">'2031_e'!#REF!</definedName>
    <definedName name="DPA_20304103" localSheetId="6">'2031_e'!$H$42</definedName>
    <definedName name="DPA_20304201" localSheetId="6">'2031_e'!#REF!</definedName>
    <definedName name="DPA_20304203" localSheetId="6">'2031_e'!$H$45</definedName>
    <definedName name="DPA_20304401" localSheetId="6">'2031_e'!#REF!</definedName>
    <definedName name="DPA_20304403" localSheetId="6">'2031_e'!$H$46</definedName>
    <definedName name="DPA_20304501" localSheetId="6">'2031_e'!#REF!</definedName>
    <definedName name="DPA_20304503" localSheetId="6">'2031_e'!$H$47</definedName>
    <definedName name="DPA_20304601" localSheetId="6">'2031_e'!#REF!</definedName>
    <definedName name="DPA_20304603" localSheetId="6">'2031_e'!$H$48</definedName>
    <definedName name="DPA_20304901" localSheetId="6">'2031_e'!#REF!</definedName>
    <definedName name="DPA_20304903" localSheetId="6">'2031_e'!$H$49</definedName>
    <definedName name="DPA_20305001" localSheetId="6">'2031_e'!#REF!</definedName>
    <definedName name="DPA_20305003" localSheetId="6">'2031_e'!$H$51</definedName>
    <definedName name="DPA_20305101" localSheetId="6">'2031_e'!#REF!</definedName>
    <definedName name="DPA_20305103" localSheetId="6">'2031_e'!$H$52</definedName>
    <definedName name="DPA_20305901" localSheetId="6">'2031_e'!#REF!</definedName>
    <definedName name="DPA_20305903" localSheetId="6">'2031_e'!$H$53</definedName>
    <definedName name="DPA_20306201" localSheetId="6">'2031_e'!#REF!</definedName>
    <definedName name="DPA_20306203" localSheetId="6">'2031_e'!$H$22</definedName>
    <definedName name="DPA_20306401" localSheetId="6">'2031_e'!#REF!</definedName>
    <definedName name="DPA_20306403" localSheetId="6">'2031_e'!$H$23</definedName>
    <definedName name="DPA_20306601" localSheetId="6">'2031_e'!#REF!</definedName>
    <definedName name="DPA_20306603" localSheetId="6">'2031_e'!$H$26</definedName>
    <definedName name="DPA_20306801" localSheetId="6">'2031_e'!#REF!</definedName>
    <definedName name="DPA_20306803" localSheetId="6">'2031_e'!$H$27</definedName>
    <definedName name="DPA_20308001" localSheetId="6">'2031_e'!#REF!</definedName>
    <definedName name="DPA_20308003" localSheetId="6">'2031_e'!$H$56</definedName>
    <definedName name="DPA_20308201" localSheetId="6">'2031_e'!#REF!</definedName>
    <definedName name="DPA_20308203" localSheetId="6">'2031_e'!$H$57</definedName>
    <definedName name="DPA_20308901" localSheetId="6">'2031_e'!#REF!</definedName>
    <definedName name="DPA_20308903" localSheetId="6">'2031_e'!$H$54</definedName>
    <definedName name="DPWRank">#REF!</definedName>
    <definedName name="DropRange">ProvData!$A$99:$A$113</definedName>
    <definedName name="ECols">ProvData!$J$35:$X$35</definedName>
    <definedName name="ERows">ProvData!$I$35:$I$60</definedName>
    <definedName name="f" localSheetId="6" hidden="1">#REF!</definedName>
    <definedName name="f" localSheetId="5" hidden="1">#REF!</definedName>
    <definedName name="f" localSheetId="72" hidden="1">#REF!</definedName>
    <definedName name="f" localSheetId="82" hidden="1">#REF!</definedName>
    <definedName name="f" localSheetId="83" hidden="1">#REF!</definedName>
    <definedName name="f" localSheetId="85" hidden="1">#REF!</definedName>
    <definedName name="f" localSheetId="86" hidden="1">#REF!</definedName>
    <definedName name="f" localSheetId="87" hidden="1">#REF!</definedName>
    <definedName name="f" localSheetId="88" hidden="1">#REF!</definedName>
    <definedName name="f" localSheetId="89" hidden="1">#REF!</definedName>
    <definedName name="f" localSheetId="90" hidden="1">#REF!</definedName>
    <definedName name="f" localSheetId="92" hidden="1">#REF!</definedName>
    <definedName name="f" localSheetId="93" hidden="1">#REF!</definedName>
    <definedName name="f" localSheetId="96" hidden="1">#REF!</definedName>
    <definedName name="f" localSheetId="97" hidden="1">#REF!</definedName>
    <definedName name="f" localSheetId="99" hidden="1">#REF!</definedName>
    <definedName name="f" localSheetId="112" hidden="1">#REF!</definedName>
    <definedName name="f" localSheetId="114" hidden="1">#REF!</definedName>
    <definedName name="f" localSheetId="115" hidden="1">#REF!</definedName>
    <definedName name="f" localSheetId="116" hidden="1">#REF!</definedName>
    <definedName name="f" localSheetId="118" hidden="1">#REF!</definedName>
    <definedName name="f" localSheetId="119" hidden="1">#REF!</definedName>
    <definedName name="fffff" localSheetId="6" hidden="1">#REF!</definedName>
    <definedName name="fffff" localSheetId="5" hidden="1">#REF!</definedName>
    <definedName name="fffff" localSheetId="72" hidden="1">#REF!</definedName>
    <definedName name="fffff" localSheetId="82" hidden="1">#REF!</definedName>
    <definedName name="fffff" localSheetId="83" hidden="1">#REF!</definedName>
    <definedName name="fffff" localSheetId="85" hidden="1">#REF!</definedName>
    <definedName name="fffff" localSheetId="86" hidden="1">#REF!</definedName>
    <definedName name="fffff" localSheetId="87" hidden="1">#REF!</definedName>
    <definedName name="fffff" localSheetId="88" hidden="1">#REF!</definedName>
    <definedName name="fffff" localSheetId="89" hidden="1">#REF!</definedName>
    <definedName name="fffff" localSheetId="90" hidden="1">#REF!</definedName>
    <definedName name="fffff" localSheetId="92" hidden="1">#REF!</definedName>
    <definedName name="fffff" localSheetId="93" hidden="1">#REF!</definedName>
    <definedName name="fffff" localSheetId="96" hidden="1">#REF!</definedName>
    <definedName name="fffff" localSheetId="97" hidden="1">#REF!</definedName>
    <definedName name="fffff" localSheetId="99" hidden="1">#REF!</definedName>
    <definedName name="fffff" localSheetId="112" hidden="1">#REF!</definedName>
    <definedName name="fffff" localSheetId="114" hidden="1">#REF!</definedName>
    <definedName name="fffff" localSheetId="115" hidden="1">#REF!</definedName>
    <definedName name="fffff" localSheetId="116" hidden="1">#REF!</definedName>
    <definedName name="fffff" localSheetId="118" hidden="1">#REF!</definedName>
    <definedName name="fffff" localSheetId="119" hidden="1">#REF!</definedName>
    <definedName name="Filename">Cover!$B$8</definedName>
    <definedName name="GEORank">#REF!</definedName>
    <definedName name="H">Cover!$J$2</definedName>
    <definedName name="helen" localSheetId="97">#N/A</definedName>
    <definedName name="ICols">ProvData!$J$67:$X$67</definedName>
    <definedName name="Insurer" localSheetId="97">#REF!</definedName>
    <definedName name="IRows">ProvData!$I$67:$I$92</definedName>
    <definedName name="karen" localSheetId="97">#N/A</definedName>
    <definedName name="Lapse_Risk_A" localSheetId="97">#REF!</definedName>
    <definedName name="Lapse_Risk_B" localSheetId="97">#REF!</definedName>
    <definedName name="Lapse_Risk_C" localSheetId="97">#REF!</definedName>
    <definedName name="line_A_2B" localSheetId="87">'[2]25010'!#REF!</definedName>
    <definedName name="line_A_2B" localSheetId="97">'[2]25010'!#REF!</definedName>
    <definedName name="line_B_2B" localSheetId="97">'[2]25010'!#REF!</definedName>
    <definedName name="line_C_2B" localSheetId="97">'[2]25010'!#REF!</definedName>
    <definedName name="line_D_2B" localSheetId="97">'[2]25010'!#REF!</definedName>
    <definedName name="LYTB" localSheetId="87">'[3]Carry Forward'!#REF!</definedName>
    <definedName name="LYTB" localSheetId="97">'[3]Carry Forward'!#REF!</definedName>
    <definedName name="morb_index" localSheetId="87">MATCH([1]!morb_req_comp,#REF!,1)</definedName>
    <definedName name="morb_index" localSheetId="97">MATCH([9]!morb_req_comp,#REF!,1)</definedName>
    <definedName name="morb_req_comp" localSheetId="97">#REF!</definedName>
    <definedName name="mort_index" localSheetId="97">MATCH([9]!mort_req_comp,#REF!,1)</definedName>
    <definedName name="mort_req_comp" localSheetId="97">#REF!+#REF!</definedName>
    <definedName name="nancy" localSheetId="87">MATCH([1]!mort_req_comp,#REF!,1)</definedName>
    <definedName name="nancy" localSheetId="97">MATCH([9]!mort_req_comp,#REF!,1)</definedName>
    <definedName name="NewLinks" localSheetId="87">#REF!</definedName>
    <definedName name="NPWRank">#REF!</definedName>
    <definedName name="PAGE1000" localSheetId="97">#REF!</definedName>
    <definedName name="PAGE1001" localSheetId="87">'[4]10001'!#REF!</definedName>
    <definedName name="PAGE1001" localSheetId="97">'[4]10001'!#REF!</definedName>
    <definedName name="PAGE1002" localSheetId="97">'[10]1002'!#REF!</definedName>
    <definedName name="PAGE1020" localSheetId="97">#REF!</definedName>
    <definedName name="PAGE1030" localSheetId="97">#REF!</definedName>
    <definedName name="PAGE1040" localSheetId="97">#REF!</definedName>
    <definedName name="PAGE2045" localSheetId="87">'[5]20046'!#REF!</definedName>
    <definedName name="PAGE2045" localSheetId="97">'[5]20046'!#REF!</definedName>
    <definedName name="PAGE2050" localSheetId="97">#REF!</definedName>
    <definedName name="PAGE2056" localSheetId="97">#REF!</definedName>
    <definedName name="PAGE2071" localSheetId="97">#REF!</definedName>
    <definedName name="Period">Cover!$C$3</definedName>
    <definedName name="PrincipalLossAbsorbency" localSheetId="87">#REF!</definedName>
    <definedName name="_xlnm.Print_Area" localSheetId="99">'8015_e'!$B$4:$F$22</definedName>
    <definedName name="_xlnm.Print_Area" localSheetId="0">Cover!$J$2:$U$34</definedName>
    <definedName name="_xlnm.Print_Titles" localSheetId="0">Cover!$2:$6</definedName>
    <definedName name="PriorLinks" localSheetId="87">#REF!</definedName>
    <definedName name="ProvDPE">ProvData!$I$35:$X$60</definedName>
    <definedName name="ProvDPW">ProvData!$I$5:$X$26</definedName>
    <definedName name="ProvNIC">ProvData!$I$67:$X$92</definedName>
    <definedName name="ProvRankLookup">ProvData!$E$117:$K$135</definedName>
    <definedName name="renee" localSheetId="87">MATCH([1]!mort_req_comp,#REF!,1)</definedName>
    <definedName name="renee" localSheetId="97">#N/A</definedName>
    <definedName name="RetrieveDate" localSheetId="97">#REF!</definedName>
    <definedName name="RF20200101" localSheetId="87">[6]LIABILITIES!#REF!</definedName>
    <definedName name="RF20200101" localSheetId="97">[6]LIABILITIES!#REF!</definedName>
    <definedName name="row">'1041_e'!$R:$R</definedName>
    <definedName name="rows" localSheetId="51">'1041_e'!$P:$P</definedName>
    <definedName name="rows" localSheetId="54">'1060_e'!$F:$F</definedName>
    <definedName name="rows" localSheetId="55">'2010_e'!$Q:$Q</definedName>
    <definedName name="rows" localSheetId="56">'2011_e'!$Q:$Q</definedName>
    <definedName name="rows" localSheetId="57">'2012_e'!$F:$F</definedName>
    <definedName name="rows" localSheetId="60">'2018_e'!$F:$F</definedName>
    <definedName name="rows" localSheetId="61">'2022_e'!$Q:$Q</definedName>
    <definedName name="rows" localSheetId="6">'2031_e'!$F:$F</definedName>
    <definedName name="rows" localSheetId="62">'2041_e'!$F:$F</definedName>
    <definedName name="rows" localSheetId="63">'2042_e'!$I:$I</definedName>
    <definedName name="rows" localSheetId="65">'2054_e'!$E:$E</definedName>
    <definedName name="rows" localSheetId="8">'3061_e'!$E:$E</definedName>
    <definedName name="rows" localSheetId="9">'3062_e'!$F:$F</definedName>
    <definedName name="rows" localSheetId="11">'3066_e'!$D:$D</definedName>
    <definedName name="rows" localSheetId="12">'3071_e'!$E:$E</definedName>
    <definedName name="rows" localSheetId="13">'3073_e'!$D:$D</definedName>
    <definedName name="rows" localSheetId="14">'3075_e'!$D:$D</definedName>
    <definedName name="rows" localSheetId="16">'3079_e'!$C:$C</definedName>
    <definedName name="rows" localSheetId="123">'4000_e'!$D:$D</definedName>
    <definedName name="rows" localSheetId="124">'4001_e'!$D:$D</definedName>
    <definedName name="rows" localSheetId="17">'4007_e'!$H:$H</definedName>
    <definedName name="rows" localSheetId="127">'4009_e'!$E:$E</definedName>
    <definedName name="rows" localSheetId="125">'4011_e'!$C:$C</definedName>
    <definedName name="rows" localSheetId="126">'4021_e'!$C:$C</definedName>
    <definedName name="rows" localSheetId="68">'4022_e'!$D:$D</definedName>
    <definedName name="rows" localSheetId="72">'4070_e'!$D:$D</definedName>
    <definedName name="rows" localSheetId="73">'4072_e'!$F:$F</definedName>
    <definedName name="rows" localSheetId="74">'4074_e'!$Q:$Q</definedName>
    <definedName name="rows" localSheetId="75">'4080_e'!$D:$D</definedName>
    <definedName name="rows" localSheetId="78">'4092_e'!$C:$C</definedName>
    <definedName name="rows" localSheetId="128">'5000_e'!$C:$C</definedName>
    <definedName name="rows" localSheetId="79">'5020_e'!$D:$D</definedName>
    <definedName name="rows" localSheetId="80">'5032_e'!$C:$C</definedName>
    <definedName name="rows" localSheetId="81">'5040_e'!$D:$D</definedName>
    <definedName name="rows" localSheetId="129">'6000_e'!$D:$D</definedName>
    <definedName name="rows" localSheetId="19">'6010_e'!$M:$M</definedName>
    <definedName name="rows" localSheetId="20">'6020_e'!$K:$K</definedName>
    <definedName name="rows" localSheetId="21">'6021_e'!$K:$K</definedName>
    <definedName name="rows" localSheetId="82">'6025_e'!$H:$H</definedName>
    <definedName name="rows" localSheetId="130">'6029_e'!$G:$G</definedName>
    <definedName name="rows" localSheetId="22">'6030_e'!$L:$L</definedName>
    <definedName name="rows" localSheetId="83">'6035_e'!$H:$H</definedName>
    <definedName name="rows" localSheetId="131">'6039_e'!$F:$F</definedName>
    <definedName name="rows" localSheetId="23">'6040_e'!$J:$J</definedName>
    <definedName name="rows" localSheetId="24">'6041_e'!$J:$J</definedName>
    <definedName name="rows" localSheetId="84">'6045_e'!$E:$E</definedName>
    <definedName name="rows" localSheetId="132">'6049_e'!$D:$D</definedName>
    <definedName name="rows" localSheetId="133">'6059_e'!$D:$D</definedName>
    <definedName name="rows" localSheetId="85">'6060_e'!$E:$E</definedName>
    <definedName name="rows" localSheetId="86">'6070_e'!$C:$C</definedName>
    <definedName name="rows" localSheetId="87">'6080_e'!$E:$E</definedName>
    <definedName name="rows" localSheetId="88">'6090_e'!$H:$H</definedName>
    <definedName name="rows" localSheetId="89">'6095_e'!$H:$H</definedName>
    <definedName name="rows" localSheetId="26">'6710_e'!$L:$L</definedName>
    <definedName name="rows" localSheetId="27">'6720_e'!$L:$L</definedName>
    <definedName name="rows" localSheetId="28">'6730_e'!$L:$L</definedName>
    <definedName name="rows" localSheetId="29">'6731_e'!$L:$L</definedName>
    <definedName name="rows" localSheetId="33">'6739_e'!$L:$L</definedName>
    <definedName name="rows" localSheetId="90">'6740_e'!$H:$H</definedName>
    <definedName name="rows" localSheetId="91">'6750_e'!$H:$H</definedName>
    <definedName name="rows" localSheetId="92">'6760_e'!$H:$H</definedName>
    <definedName name="rows" localSheetId="93">'6770_e'!$H:$H</definedName>
    <definedName name="rows" localSheetId="134">'7000_e'!$C:$C</definedName>
    <definedName name="rows" localSheetId="94">'7011_e'!$C:$C</definedName>
    <definedName name="rows" localSheetId="35">'7021_e'!$M:$M</definedName>
    <definedName name="rows" localSheetId="95">'7024_e'!$C:$C</definedName>
    <definedName name="rows" localSheetId="96">'7050_e'!$C:$C</definedName>
    <definedName name="rows" localSheetId="97">'7060_e'!$C:$C</definedName>
    <definedName name="rows" localSheetId="98">'7090_e'!$E:$E</definedName>
    <definedName name="rows" localSheetId="99">'8015_e'!$D:$D</definedName>
    <definedName name="rows" localSheetId="100">'8025_e'!$Q:$Q</definedName>
    <definedName name="rows" localSheetId="101">'8035_e'!$Q:$Q</definedName>
    <definedName name="rows" localSheetId="102">'9210_e'!$Q:$Q</definedName>
    <definedName name="rows" localSheetId="103">'9211_e'!$Q:$Q</definedName>
    <definedName name="rows" localSheetId="108">'9222_e'!$Q:$Q</definedName>
    <definedName name="rows" localSheetId="41">'9230_e'!$M:$M</definedName>
    <definedName name="rows" localSheetId="110">'9242_e'!$P:$P</definedName>
    <definedName name="rows" localSheetId="111">'9254_e'!$G:$G</definedName>
    <definedName name="rows" localSheetId="42">'9310_e'!$K:$K</definedName>
    <definedName name="rows" localSheetId="43">'9311_e'!$K:$K</definedName>
    <definedName name="rows" localSheetId="112">'9314_e'!$H:$H</definedName>
    <definedName name="rows" localSheetId="44">'9320_e'!$L:$L</definedName>
    <definedName name="rows" localSheetId="113">'9330_e'!$L:$L</definedName>
    <definedName name="rows" localSheetId="45">'9335_e'!$L:$L</definedName>
    <definedName name="rows" localSheetId="114">'9336_e'!$H:$H</definedName>
    <definedName name="rows" localSheetId="46">'9340_e'!$L:$L</definedName>
    <definedName name="rows" localSheetId="47">'9350_e'!$L:$L</definedName>
    <definedName name="rows" localSheetId="48">'9360_e'!$J:$J</definedName>
    <definedName name="rows" localSheetId="49">'9361_e'!$J:$J</definedName>
    <definedName name="rows" localSheetId="115">'9365_e'!$E:$E</definedName>
    <definedName name="rows" localSheetId="116">'9410_e'!$H:$H</definedName>
    <definedName name="rows" localSheetId="117">'9420_e'!$H:$H</definedName>
    <definedName name="rows" localSheetId="118">'9430_e'!$H:$H</definedName>
    <definedName name="rows" localSheetId="119">'9440_e'!$H:$H</definedName>
    <definedName name="rows">'2030_e'!$O:$O</definedName>
    <definedName name="rows2" localSheetId="43">'9311_e'!$M:$M</definedName>
    <definedName name="rows2">'6021_e'!$N:$N</definedName>
    <definedName name="Selected">ProvData!$D$115</definedName>
    <definedName name="SFF" localSheetId="97">#REF!</definedName>
    <definedName name="tempX">Cover!#REF!</definedName>
    <definedName name="TimePeriod" localSheetId="97">#REF!</definedName>
    <definedName name="Type">Cover!$B$9</definedName>
    <definedName name="WCols">ProvData!$J$5:$X$5</definedName>
    <definedName name="WRows">ProvData!$I$5:$I$26</definedName>
    <definedName name="Z_BD47D07B_2241_4631_8B49_2F51583989D1_.wvu.Cols" localSheetId="6" hidden="1">'2031_e'!#REF!</definedName>
    <definedName name="Z_BD47D07B_2241_4631_8B49_2F51583989D1_.wvu.Cols" localSheetId="5" hidden="1">'2037_e'!#REF!</definedName>
    <definedName name="Z_BD47D07B_2241_4631_8B49_2F51583989D1_.wvu.Cols" localSheetId="72" hidden="1">'4070_e'!#REF!</definedName>
    <definedName name="Z_BD47D07B_2241_4631_8B49_2F51583989D1_.wvu.Cols" localSheetId="95" hidden="1">'7024_e'!#REF!</definedName>
    <definedName name="Zone_impres_MI" localSheetId="97">#REF!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5" i="121" l="1"/>
  <c r="B39" i="50"/>
  <c r="B33" i="50"/>
  <c r="B27" i="50"/>
  <c r="B21" i="50"/>
  <c r="B15" i="50"/>
  <c r="B12" i="50"/>
  <c r="T9" i="50"/>
  <c r="R9" i="50"/>
  <c r="P9" i="50"/>
  <c r="N9" i="50"/>
  <c r="L9" i="50"/>
  <c r="U8" i="50"/>
  <c r="S8" i="50"/>
  <c r="Q8" i="50"/>
  <c r="O8" i="50"/>
  <c r="M8" i="50"/>
  <c r="K8" i="50"/>
  <c r="AU66" i="33"/>
  <c r="AT66" i="33"/>
  <c r="AR66" i="33"/>
  <c r="AQ66" i="33"/>
  <c r="AO66" i="33"/>
  <c r="AN66" i="33"/>
  <c r="AL66" i="33"/>
  <c r="AK66" i="33"/>
  <c r="AB66" i="33"/>
  <c r="AA66" i="33"/>
  <c r="Z66" i="33"/>
  <c r="AF66" i="33" s="1"/>
  <c r="Y66" i="33"/>
  <c r="AE66" i="33" s="1"/>
  <c r="X66" i="33"/>
  <c r="AX66" i="33" s="1"/>
  <c r="V66" i="33"/>
  <c r="U66" i="33"/>
  <c r="AG66" i="33" s="1"/>
  <c r="T66" i="33"/>
  <c r="S66" i="33"/>
  <c r="R66" i="33"/>
  <c r="P66" i="33"/>
  <c r="O66" i="33"/>
  <c r="N66" i="33"/>
  <c r="M66" i="33"/>
  <c r="L66" i="33"/>
  <c r="Q66" i="33" s="1"/>
  <c r="AX65" i="33"/>
  <c r="AW65" i="33"/>
  <c r="AU65" i="33"/>
  <c r="AT65" i="33"/>
  <c r="AR65" i="33"/>
  <c r="AQ65" i="33"/>
  <c r="AO65" i="33"/>
  <c r="AN65" i="33"/>
  <c r="AL65" i="33"/>
  <c r="AK65" i="33"/>
  <c r="AG65" i="33"/>
  <c r="AB65" i="33"/>
  <c r="AA65" i="33"/>
  <c r="Z65" i="33"/>
  <c r="Y65" i="33"/>
  <c r="X65" i="33"/>
  <c r="AD65" i="33" s="1"/>
  <c r="V65" i="33"/>
  <c r="AH65" i="33" s="1"/>
  <c r="U65" i="33"/>
  <c r="T65" i="33"/>
  <c r="W65" i="33" s="1"/>
  <c r="S65" i="33"/>
  <c r="AE65" i="33" s="1"/>
  <c r="R65" i="33"/>
  <c r="P65" i="33"/>
  <c r="O65" i="33"/>
  <c r="N65" i="33"/>
  <c r="M65" i="33"/>
  <c r="L65" i="33"/>
  <c r="Q65" i="33" s="1"/>
  <c r="AU64" i="33"/>
  <c r="AT64" i="33"/>
  <c r="AW64" i="33" s="1"/>
  <c r="AR64" i="33"/>
  <c r="AQ64" i="33"/>
  <c r="AO64" i="33"/>
  <c r="AN64" i="33"/>
  <c r="AL64" i="33"/>
  <c r="AK64" i="33"/>
  <c r="AG64" i="33"/>
  <c r="AE64" i="33"/>
  <c r="AC64" i="33"/>
  <c r="AB64" i="33"/>
  <c r="AA64" i="33"/>
  <c r="Z64" i="33"/>
  <c r="Y64" i="33"/>
  <c r="X64" i="33"/>
  <c r="V64" i="33"/>
  <c r="AH64" i="33" s="1"/>
  <c r="U64" i="33"/>
  <c r="T64" i="33"/>
  <c r="AF64" i="33" s="1"/>
  <c r="S64" i="33"/>
  <c r="R64" i="33"/>
  <c r="Q64" i="33"/>
  <c r="P64" i="33"/>
  <c r="O64" i="33"/>
  <c r="N64" i="33"/>
  <c r="M64" i="33"/>
  <c r="L64" i="33"/>
  <c r="AU63" i="33"/>
  <c r="AT63" i="33"/>
  <c r="AR63" i="33"/>
  <c r="AQ63" i="33"/>
  <c r="AW63" i="33" s="1"/>
  <c r="AO63" i="33"/>
  <c r="AN63" i="33"/>
  <c r="AL63" i="33"/>
  <c r="AK63" i="33"/>
  <c r="AB63" i="33"/>
  <c r="AH63" i="33" s="1"/>
  <c r="AA63" i="33"/>
  <c r="AG63" i="33" s="1"/>
  <c r="Z63" i="33"/>
  <c r="Y63" i="33"/>
  <c r="X63" i="33"/>
  <c r="V63" i="33"/>
  <c r="U63" i="33"/>
  <c r="T63" i="33"/>
  <c r="AF63" i="33" s="1"/>
  <c r="S63" i="33"/>
  <c r="AE63" i="33" s="1"/>
  <c r="R63" i="33"/>
  <c r="AD63" i="33" s="1"/>
  <c r="Q63" i="33"/>
  <c r="P63" i="33"/>
  <c r="O63" i="33"/>
  <c r="N63" i="33"/>
  <c r="M63" i="33"/>
  <c r="L63" i="33"/>
  <c r="AU62" i="33"/>
  <c r="AT62" i="33"/>
  <c r="AR62" i="33"/>
  <c r="AQ62" i="33"/>
  <c r="AO62" i="33"/>
  <c r="AN62" i="33"/>
  <c r="AL62" i="33"/>
  <c r="AK62" i="33"/>
  <c r="AB62" i="33"/>
  <c r="AH62" i="33" s="1"/>
  <c r="AA62" i="33"/>
  <c r="AG62" i="33" s="1"/>
  <c r="Z62" i="33"/>
  <c r="Y62" i="33"/>
  <c r="AE62" i="33" s="1"/>
  <c r="X62" i="33"/>
  <c r="AX62" i="33" s="1"/>
  <c r="V62" i="33"/>
  <c r="U62" i="33"/>
  <c r="T62" i="33"/>
  <c r="S62" i="33"/>
  <c r="R62" i="33"/>
  <c r="AD62" i="33" s="1"/>
  <c r="P62" i="33"/>
  <c r="O62" i="33"/>
  <c r="Q62" i="33" s="1"/>
  <c r="N62" i="33"/>
  <c r="M62" i="33"/>
  <c r="L62" i="33"/>
  <c r="AU61" i="33"/>
  <c r="AT61" i="33"/>
  <c r="AR61" i="33"/>
  <c r="AQ61" i="33"/>
  <c r="AO61" i="33"/>
  <c r="AN61" i="33"/>
  <c r="AL61" i="33"/>
  <c r="AK61" i="33"/>
  <c r="AB61" i="33"/>
  <c r="AH61" i="33" s="1"/>
  <c r="AA61" i="33"/>
  <c r="AG61" i="33" s="1"/>
  <c r="Z61" i="33"/>
  <c r="AF61" i="33" s="1"/>
  <c r="Y61" i="33"/>
  <c r="AE61" i="33" s="1"/>
  <c r="X61" i="33"/>
  <c r="W61" i="33"/>
  <c r="V61" i="33"/>
  <c r="U61" i="33"/>
  <c r="T61" i="33"/>
  <c r="S61" i="33"/>
  <c r="R61" i="33"/>
  <c r="P61" i="33"/>
  <c r="O61" i="33"/>
  <c r="N61" i="33"/>
  <c r="M61" i="33"/>
  <c r="L61" i="33"/>
  <c r="AU60" i="33"/>
  <c r="AT60" i="33"/>
  <c r="AR60" i="33"/>
  <c r="AQ60" i="33"/>
  <c r="AO60" i="33"/>
  <c r="AN60" i="33"/>
  <c r="AL60" i="33"/>
  <c r="AK60" i="33"/>
  <c r="AH60" i="33"/>
  <c r="AB60" i="33"/>
  <c r="AA60" i="33"/>
  <c r="Z60" i="33"/>
  <c r="AF60" i="33" s="1"/>
  <c r="Y60" i="33"/>
  <c r="AE60" i="33" s="1"/>
  <c r="X60" i="33"/>
  <c r="AX60" i="33" s="1"/>
  <c r="W60" i="33"/>
  <c r="V60" i="33"/>
  <c r="U60" i="33"/>
  <c r="AG60" i="33" s="1"/>
  <c r="T60" i="33"/>
  <c r="S60" i="33"/>
  <c r="R60" i="33"/>
  <c r="P60" i="33"/>
  <c r="O60" i="33"/>
  <c r="N60" i="33"/>
  <c r="M60" i="33"/>
  <c r="L60" i="33"/>
  <c r="Q60" i="33" s="1"/>
  <c r="AX59" i="33"/>
  <c r="AW59" i="33"/>
  <c r="AU59" i="33"/>
  <c r="AT59" i="33"/>
  <c r="AR59" i="33"/>
  <c r="AQ59" i="33"/>
  <c r="AO59" i="33"/>
  <c r="AN59" i="33"/>
  <c r="AL59" i="33"/>
  <c r="AK59" i="33"/>
  <c r="AG59" i="33"/>
  <c r="AF59" i="33"/>
  <c r="AB59" i="33"/>
  <c r="AA59" i="33"/>
  <c r="Z59" i="33"/>
  <c r="Y59" i="33"/>
  <c r="X59" i="33"/>
  <c r="AD59" i="33" s="1"/>
  <c r="V59" i="33"/>
  <c r="AH59" i="33" s="1"/>
  <c r="U59" i="33"/>
  <c r="W59" i="33" s="1"/>
  <c r="T59" i="33"/>
  <c r="S59" i="33"/>
  <c r="AE59" i="33" s="1"/>
  <c r="R59" i="33"/>
  <c r="P59" i="33"/>
  <c r="O59" i="33"/>
  <c r="N59" i="33"/>
  <c r="M59" i="33"/>
  <c r="L59" i="33"/>
  <c r="Q59" i="33" s="1"/>
  <c r="AG58" i="33"/>
  <c r="AF58" i="33"/>
  <c r="AB58" i="33"/>
  <c r="AA58" i="33"/>
  <c r="Z58" i="33"/>
  <c r="Y58" i="33"/>
  <c r="X58" i="33"/>
  <c r="AD58" i="33" s="1"/>
  <c r="W58" i="33"/>
  <c r="V58" i="33"/>
  <c r="AH58" i="33" s="1"/>
  <c r="U58" i="33"/>
  <c r="T58" i="33"/>
  <c r="S58" i="33"/>
  <c r="AE58" i="33" s="1"/>
  <c r="R58" i="33"/>
  <c r="P58" i="33"/>
  <c r="O58" i="33"/>
  <c r="N58" i="33"/>
  <c r="M58" i="33"/>
  <c r="L58" i="33"/>
  <c r="Q58" i="33" s="1"/>
  <c r="AB57" i="33"/>
  <c r="AA57" i="33"/>
  <c r="Z57" i="33"/>
  <c r="Y57" i="33"/>
  <c r="X57" i="33"/>
  <c r="AD57" i="33" s="1"/>
  <c r="V57" i="33"/>
  <c r="AH57" i="33" s="1"/>
  <c r="U57" i="33"/>
  <c r="AG57" i="33" s="1"/>
  <c r="T57" i="33"/>
  <c r="AF57" i="33" s="1"/>
  <c r="S57" i="33"/>
  <c r="AE57" i="33" s="1"/>
  <c r="R57" i="33"/>
  <c r="P57" i="33"/>
  <c r="O57" i="33"/>
  <c r="N57" i="33"/>
  <c r="M57" i="33"/>
  <c r="L57" i="33"/>
  <c r="Q57" i="33" s="1"/>
  <c r="AI56" i="33"/>
  <c r="AH56" i="33"/>
  <c r="AG56" i="33"/>
  <c r="AF56" i="33"/>
  <c r="AE56" i="33"/>
  <c r="AD56" i="33"/>
  <c r="AU55" i="33"/>
  <c r="AT55" i="33"/>
  <c r="AR55" i="33"/>
  <c r="AQ55" i="33"/>
  <c r="AO55" i="33"/>
  <c r="AN55" i="33"/>
  <c r="AL55" i="33"/>
  <c r="AK55" i="33"/>
  <c r="AF55" i="33"/>
  <c r="AB55" i="33"/>
  <c r="AH55" i="33" s="1"/>
  <c r="AA55" i="33"/>
  <c r="AG55" i="33" s="1"/>
  <c r="Y55" i="33"/>
  <c r="AE55" i="33" s="1"/>
  <c r="X55" i="33"/>
  <c r="W55" i="33"/>
  <c r="V55" i="33"/>
  <c r="U55" i="33"/>
  <c r="S55" i="33"/>
  <c r="R55" i="33"/>
  <c r="P55" i="33"/>
  <c r="O55" i="33"/>
  <c r="M55" i="33"/>
  <c r="L55" i="33"/>
  <c r="Q55" i="33" s="1"/>
  <c r="AX54" i="33"/>
  <c r="AW54" i="33"/>
  <c r="AU54" i="33"/>
  <c r="AT54" i="33"/>
  <c r="AR54" i="33"/>
  <c r="AQ54" i="33"/>
  <c r="AO54" i="33"/>
  <c r="AN54" i="33"/>
  <c r="AL54" i="33"/>
  <c r="AK54" i="33"/>
  <c r="AE54" i="33"/>
  <c r="AC54" i="33"/>
  <c r="AB54" i="33"/>
  <c r="AA54" i="33"/>
  <c r="Z54" i="33"/>
  <c r="Y54" i="33"/>
  <c r="X54" i="33"/>
  <c r="V54" i="33"/>
  <c r="AH54" i="33" s="1"/>
  <c r="U54" i="33"/>
  <c r="AG54" i="33" s="1"/>
  <c r="T54" i="33"/>
  <c r="AF54" i="33" s="1"/>
  <c r="S54" i="33"/>
  <c r="R54" i="33"/>
  <c r="AD54" i="33" s="1"/>
  <c r="Q54" i="33"/>
  <c r="P54" i="33"/>
  <c r="O54" i="33"/>
  <c r="N54" i="33"/>
  <c r="M54" i="33"/>
  <c r="L54" i="33"/>
  <c r="AU53" i="33"/>
  <c r="AT53" i="33"/>
  <c r="AX53" i="33" s="1"/>
  <c r="AR53" i="33"/>
  <c r="AQ53" i="33"/>
  <c r="AO53" i="33"/>
  <c r="AN53" i="33"/>
  <c r="AL53" i="33"/>
  <c r="AK53" i="33"/>
  <c r="AC53" i="33"/>
  <c r="AB53" i="33"/>
  <c r="AH53" i="33" s="1"/>
  <c r="AA53" i="33"/>
  <c r="Z53" i="33"/>
  <c r="Y53" i="33"/>
  <c r="X53" i="33"/>
  <c r="V53" i="33"/>
  <c r="U53" i="33"/>
  <c r="AG53" i="33" s="1"/>
  <c r="T53" i="33"/>
  <c r="AF53" i="33" s="1"/>
  <c r="S53" i="33"/>
  <c r="AE53" i="33" s="1"/>
  <c r="R53" i="33"/>
  <c r="AD53" i="33" s="1"/>
  <c r="Q53" i="33"/>
  <c r="P53" i="33"/>
  <c r="O53" i="33"/>
  <c r="N53" i="33"/>
  <c r="M53" i="33"/>
  <c r="L53" i="33"/>
  <c r="AD52" i="33"/>
  <c r="AC52" i="33"/>
  <c r="AB52" i="33"/>
  <c r="AH52" i="33" s="1"/>
  <c r="AA52" i="33"/>
  <c r="Z52" i="33"/>
  <c r="Y52" i="33"/>
  <c r="X52" i="33"/>
  <c r="V52" i="33"/>
  <c r="U52" i="33"/>
  <c r="AG52" i="33" s="1"/>
  <c r="T52" i="33"/>
  <c r="AF52" i="33" s="1"/>
  <c r="S52" i="33"/>
  <c r="AE52" i="33" s="1"/>
  <c r="R52" i="33"/>
  <c r="Q52" i="33"/>
  <c r="P52" i="33"/>
  <c r="O52" i="33"/>
  <c r="N52" i="33"/>
  <c r="M52" i="33"/>
  <c r="L52" i="33"/>
  <c r="AD51" i="33"/>
  <c r="AC51" i="33"/>
  <c r="AB51" i="33"/>
  <c r="AH51" i="33" s="1"/>
  <c r="AA51" i="33"/>
  <c r="Z51" i="33"/>
  <c r="Y51" i="33"/>
  <c r="X51" i="33"/>
  <c r="V51" i="33"/>
  <c r="U51" i="33"/>
  <c r="AG51" i="33" s="1"/>
  <c r="T51" i="33"/>
  <c r="AF51" i="33" s="1"/>
  <c r="S51" i="33"/>
  <c r="AE51" i="33" s="1"/>
  <c r="R51" i="33"/>
  <c r="Q51" i="33"/>
  <c r="P51" i="33"/>
  <c r="O51" i="33"/>
  <c r="N51" i="33"/>
  <c r="M51" i="33"/>
  <c r="L51" i="33"/>
  <c r="AF50" i="33"/>
  <c r="AC50" i="33"/>
  <c r="AB50" i="33"/>
  <c r="AH50" i="33" s="1"/>
  <c r="AA50" i="33"/>
  <c r="Z50" i="33"/>
  <c r="Y50" i="33"/>
  <c r="X50" i="33"/>
  <c r="V50" i="33"/>
  <c r="U50" i="33"/>
  <c r="AG50" i="33" s="1"/>
  <c r="T50" i="33"/>
  <c r="S50" i="33"/>
  <c r="AE50" i="33" s="1"/>
  <c r="R50" i="33"/>
  <c r="W50" i="33" s="1"/>
  <c r="Q50" i="33"/>
  <c r="P50" i="33"/>
  <c r="O50" i="33"/>
  <c r="N50" i="33"/>
  <c r="M50" i="33"/>
  <c r="L50" i="33"/>
  <c r="AF49" i="33"/>
  <c r="AC49" i="33"/>
  <c r="AI49" i="33" s="1"/>
  <c r="AB49" i="33"/>
  <c r="AH49" i="33" s="1"/>
  <c r="AA49" i="33"/>
  <c r="Z49" i="33"/>
  <c r="Y49" i="33"/>
  <c r="X49" i="33"/>
  <c r="V49" i="33"/>
  <c r="U49" i="33"/>
  <c r="AG49" i="33" s="1"/>
  <c r="T49" i="33"/>
  <c r="S49" i="33"/>
  <c r="AE49" i="33" s="1"/>
  <c r="R49" i="33"/>
  <c r="W49" i="33" s="1"/>
  <c r="Q49" i="33"/>
  <c r="P49" i="33"/>
  <c r="O49" i="33"/>
  <c r="N49" i="33"/>
  <c r="M49" i="33"/>
  <c r="L49" i="33"/>
  <c r="AC48" i="33"/>
  <c r="AB48" i="33"/>
  <c r="AH48" i="33" s="1"/>
  <c r="AA48" i="33"/>
  <c r="Z48" i="33"/>
  <c r="Y48" i="33"/>
  <c r="X48" i="33"/>
  <c r="V48" i="33"/>
  <c r="U48" i="33"/>
  <c r="AG48" i="33" s="1"/>
  <c r="T48" i="33"/>
  <c r="AF48" i="33" s="1"/>
  <c r="S48" i="33"/>
  <c r="AE48" i="33" s="1"/>
  <c r="R48" i="33"/>
  <c r="AD48" i="33" s="1"/>
  <c r="Q48" i="33"/>
  <c r="P48" i="33"/>
  <c r="O48" i="33"/>
  <c r="N48" i="33"/>
  <c r="M48" i="33"/>
  <c r="L48" i="33"/>
  <c r="AF47" i="33"/>
  <c r="AC47" i="33"/>
  <c r="AB47" i="33"/>
  <c r="AH47" i="33" s="1"/>
  <c r="AA47" i="33"/>
  <c r="Z47" i="33"/>
  <c r="Y47" i="33"/>
  <c r="X47" i="33"/>
  <c r="V47" i="33"/>
  <c r="U47" i="33"/>
  <c r="AG47" i="33" s="1"/>
  <c r="T47" i="33"/>
  <c r="S47" i="33"/>
  <c r="AE47" i="33" s="1"/>
  <c r="R47" i="33"/>
  <c r="Q47" i="33"/>
  <c r="P47" i="33"/>
  <c r="O47" i="33"/>
  <c r="N47" i="33"/>
  <c r="M47" i="33"/>
  <c r="L47" i="33"/>
  <c r="AC46" i="33"/>
  <c r="AB46" i="33"/>
  <c r="AH46" i="33" s="1"/>
  <c r="AA46" i="33"/>
  <c r="Z46" i="33"/>
  <c r="Y46" i="33"/>
  <c r="X46" i="33"/>
  <c r="V46" i="33"/>
  <c r="U46" i="33"/>
  <c r="AG46" i="33" s="1"/>
  <c r="T46" i="33"/>
  <c r="AF46" i="33" s="1"/>
  <c r="S46" i="33"/>
  <c r="AE46" i="33" s="1"/>
  <c r="R46" i="33"/>
  <c r="AD46" i="33" s="1"/>
  <c r="Q46" i="33"/>
  <c r="P46" i="33"/>
  <c r="O46" i="33"/>
  <c r="N46" i="33"/>
  <c r="M46" i="33"/>
  <c r="L46" i="33"/>
  <c r="AF45" i="33"/>
  <c r="AC45" i="33"/>
  <c r="AI45" i="33" s="1"/>
  <c r="AB45" i="33"/>
  <c r="AH45" i="33" s="1"/>
  <c r="AA45" i="33"/>
  <c r="Z45" i="33"/>
  <c r="Y45" i="33"/>
  <c r="X45" i="33"/>
  <c r="V45" i="33"/>
  <c r="U45" i="33"/>
  <c r="AG45" i="33" s="1"/>
  <c r="T45" i="33"/>
  <c r="S45" i="33"/>
  <c r="AE45" i="33" s="1"/>
  <c r="R45" i="33"/>
  <c r="W45" i="33" s="1"/>
  <c r="Q45" i="33"/>
  <c r="P45" i="33"/>
  <c r="O45" i="33"/>
  <c r="N45" i="33"/>
  <c r="M45" i="33"/>
  <c r="L45" i="33"/>
  <c r="AF44" i="33"/>
  <c r="AD44" i="33"/>
  <c r="AC44" i="33"/>
  <c r="AI44" i="33" s="1"/>
  <c r="AB44" i="33"/>
  <c r="AH44" i="33" s="1"/>
  <c r="AA44" i="33"/>
  <c r="Z44" i="33"/>
  <c r="Y44" i="33"/>
  <c r="X44" i="33"/>
  <c r="V44" i="33"/>
  <c r="U44" i="33"/>
  <c r="AG44" i="33" s="1"/>
  <c r="T44" i="33"/>
  <c r="S44" i="33"/>
  <c r="AE44" i="33" s="1"/>
  <c r="R44" i="33"/>
  <c r="W44" i="33" s="1"/>
  <c r="Q44" i="33"/>
  <c r="P44" i="33"/>
  <c r="O44" i="33"/>
  <c r="N44" i="33"/>
  <c r="M44" i="33"/>
  <c r="L44" i="33"/>
  <c r="AI43" i="33"/>
  <c r="AH43" i="33"/>
  <c r="AG43" i="33"/>
  <c r="AF43" i="33"/>
  <c r="AE43" i="33"/>
  <c r="AD43" i="33"/>
  <c r="AX42" i="33"/>
  <c r="AU42" i="33"/>
  <c r="AT42" i="33"/>
  <c r="AR42" i="33"/>
  <c r="AQ42" i="33"/>
  <c r="AO42" i="33"/>
  <c r="AN42" i="33"/>
  <c r="AL42" i="33"/>
  <c r="AK42" i="33"/>
  <c r="AB42" i="33"/>
  <c r="AA42" i="33"/>
  <c r="Z42" i="33"/>
  <c r="Y42" i="33"/>
  <c r="AE42" i="33" s="1"/>
  <c r="X42" i="33"/>
  <c r="V42" i="33"/>
  <c r="AH42" i="33" s="1"/>
  <c r="U42" i="33"/>
  <c r="T42" i="33"/>
  <c r="AF42" i="33" s="1"/>
  <c r="S42" i="33"/>
  <c r="R42" i="33"/>
  <c r="P42" i="33"/>
  <c r="O42" i="33"/>
  <c r="N42" i="33"/>
  <c r="M42" i="33"/>
  <c r="L42" i="33"/>
  <c r="Q42" i="33" s="1"/>
  <c r="AX41" i="33"/>
  <c r="AW41" i="33"/>
  <c r="AU41" i="33"/>
  <c r="AT41" i="33"/>
  <c r="AR41" i="33"/>
  <c r="AQ41" i="33"/>
  <c r="AO41" i="33"/>
  <c r="AN41" i="33"/>
  <c r="AL41" i="33"/>
  <c r="AK41" i="33"/>
  <c r="AH41" i="33"/>
  <c r="AF41" i="33"/>
  <c r="AE41" i="33"/>
  <c r="AC41" i="33"/>
  <c r="AB41" i="33"/>
  <c r="AA41" i="33"/>
  <c r="Z41" i="33"/>
  <c r="Y41" i="33"/>
  <c r="X41" i="33"/>
  <c r="V41" i="33"/>
  <c r="U41" i="33"/>
  <c r="AG41" i="33" s="1"/>
  <c r="T41" i="33"/>
  <c r="S41" i="33"/>
  <c r="W41" i="33" s="1"/>
  <c r="AI41" i="33" s="1"/>
  <c r="R41" i="33"/>
  <c r="AD41" i="33" s="1"/>
  <c r="Q41" i="33"/>
  <c r="P41" i="33"/>
  <c r="O41" i="33"/>
  <c r="N41" i="33"/>
  <c r="M41" i="33"/>
  <c r="L41" i="33"/>
  <c r="AW40" i="33"/>
  <c r="AU40" i="33"/>
  <c r="AT40" i="33"/>
  <c r="AX40" i="33" s="1"/>
  <c r="AR40" i="33"/>
  <c r="AQ40" i="33"/>
  <c r="AO40" i="33"/>
  <c r="AN40" i="33"/>
  <c r="AL40" i="33"/>
  <c r="AK40" i="33"/>
  <c r="AF40" i="33"/>
  <c r="AD40" i="33"/>
  <c r="AC40" i="33"/>
  <c r="AB40" i="33"/>
  <c r="AH40" i="33" s="1"/>
  <c r="AA40" i="33"/>
  <c r="Z40" i="33"/>
  <c r="Y40" i="33"/>
  <c r="X40" i="33"/>
  <c r="V40" i="33"/>
  <c r="U40" i="33"/>
  <c r="AG40" i="33" s="1"/>
  <c r="T40" i="33"/>
  <c r="S40" i="33"/>
  <c r="AE40" i="33" s="1"/>
  <c r="R40" i="33"/>
  <c r="W40" i="33" s="1"/>
  <c r="Q40" i="33"/>
  <c r="P40" i="33"/>
  <c r="O40" i="33"/>
  <c r="N40" i="33"/>
  <c r="M40" i="33"/>
  <c r="L40" i="33"/>
  <c r="AU39" i="33"/>
  <c r="AT39" i="33"/>
  <c r="AR39" i="33"/>
  <c r="AQ39" i="33"/>
  <c r="AO39" i="33"/>
  <c r="AN39" i="33"/>
  <c r="AW39" i="33" s="1"/>
  <c r="AL39" i="33"/>
  <c r="AK39" i="33"/>
  <c r="AB39" i="33"/>
  <c r="AH39" i="33" s="1"/>
  <c r="AA39" i="33"/>
  <c r="Z39" i="33"/>
  <c r="AF39" i="33" s="1"/>
  <c r="Y39" i="33"/>
  <c r="X39" i="33"/>
  <c r="AX39" i="33" s="1"/>
  <c r="V39" i="33"/>
  <c r="U39" i="33"/>
  <c r="T39" i="33"/>
  <c r="S39" i="33"/>
  <c r="AE39" i="33" s="1"/>
  <c r="R39" i="33"/>
  <c r="P39" i="33"/>
  <c r="O39" i="33"/>
  <c r="N39" i="33"/>
  <c r="M39" i="33"/>
  <c r="L39" i="33"/>
  <c r="AU38" i="33"/>
  <c r="AT38" i="33"/>
  <c r="AR38" i="33"/>
  <c r="AQ38" i="33"/>
  <c r="AO38" i="33"/>
  <c r="AN38" i="33"/>
  <c r="AL38" i="33"/>
  <c r="AK38" i="33"/>
  <c r="AB38" i="33"/>
  <c r="AH38" i="33" s="1"/>
  <c r="AA38" i="33"/>
  <c r="AG38" i="33" s="1"/>
  <c r="Z38" i="33"/>
  <c r="AF38" i="33" s="1"/>
  <c r="Y38" i="33"/>
  <c r="X38" i="33"/>
  <c r="AD38" i="33" s="1"/>
  <c r="W38" i="33"/>
  <c r="V38" i="33"/>
  <c r="U38" i="33"/>
  <c r="T38" i="33"/>
  <c r="S38" i="33"/>
  <c r="R38" i="33"/>
  <c r="P38" i="33"/>
  <c r="O38" i="33"/>
  <c r="N38" i="33"/>
  <c r="M38" i="33"/>
  <c r="L38" i="33"/>
  <c r="AU37" i="33"/>
  <c r="AT37" i="33"/>
  <c r="AR37" i="33"/>
  <c r="AQ37" i="33"/>
  <c r="AO37" i="33"/>
  <c r="AN37" i="33"/>
  <c r="AL37" i="33"/>
  <c r="AK37" i="33"/>
  <c r="AF37" i="33"/>
  <c r="AB37" i="33"/>
  <c r="AA37" i="33"/>
  <c r="AG37" i="33" s="1"/>
  <c r="Y37" i="33"/>
  <c r="AE37" i="33" s="1"/>
  <c r="X37" i="33"/>
  <c r="W37" i="33"/>
  <c r="V37" i="33"/>
  <c r="AH37" i="33" s="1"/>
  <c r="U37" i="33"/>
  <c r="S37" i="33"/>
  <c r="R37" i="33"/>
  <c r="P37" i="33"/>
  <c r="O37" i="33"/>
  <c r="M37" i="33"/>
  <c r="L37" i="33"/>
  <c r="Q37" i="33" s="1"/>
  <c r="AU36" i="33"/>
  <c r="AT36" i="33"/>
  <c r="AW36" i="33" s="1"/>
  <c r="AR36" i="33"/>
  <c r="AQ36" i="33"/>
  <c r="AO36" i="33"/>
  <c r="AN36" i="33"/>
  <c r="AL36" i="33"/>
  <c r="AK36" i="33"/>
  <c r="AE36" i="33"/>
  <c r="AC36" i="33"/>
  <c r="AB36" i="33"/>
  <c r="AA36" i="33"/>
  <c r="Z36" i="33"/>
  <c r="Y36" i="33"/>
  <c r="X36" i="33"/>
  <c r="V36" i="33"/>
  <c r="AH36" i="33" s="1"/>
  <c r="U36" i="33"/>
  <c r="AG36" i="33" s="1"/>
  <c r="T36" i="33"/>
  <c r="AF36" i="33" s="1"/>
  <c r="S36" i="33"/>
  <c r="R36" i="33"/>
  <c r="AD36" i="33" s="1"/>
  <c r="Q36" i="33"/>
  <c r="P36" i="33"/>
  <c r="O36" i="33"/>
  <c r="N36" i="33"/>
  <c r="M36" i="33"/>
  <c r="L36" i="33"/>
  <c r="AU35" i="33"/>
  <c r="AT35" i="33"/>
  <c r="AR35" i="33"/>
  <c r="AQ35" i="33"/>
  <c r="AW35" i="33" s="1"/>
  <c r="AO35" i="33"/>
  <c r="AN35" i="33"/>
  <c r="AX35" i="33" s="1"/>
  <c r="AL35" i="33"/>
  <c r="AK35" i="33"/>
  <c r="AE35" i="33"/>
  <c r="AB35" i="33"/>
  <c r="AA35" i="33"/>
  <c r="AG35" i="33" s="1"/>
  <c r="Z35" i="33"/>
  <c r="Y35" i="33"/>
  <c r="X35" i="33"/>
  <c r="V35" i="33"/>
  <c r="U35" i="33"/>
  <c r="T35" i="33"/>
  <c r="AF35" i="33" s="1"/>
  <c r="S35" i="33"/>
  <c r="R35" i="33"/>
  <c r="AD35" i="33" s="1"/>
  <c r="Q35" i="33"/>
  <c r="P35" i="33"/>
  <c r="O35" i="33"/>
  <c r="N35" i="33"/>
  <c r="M35" i="33"/>
  <c r="L35" i="33"/>
  <c r="AU34" i="33"/>
  <c r="AT34" i="33"/>
  <c r="AR34" i="33"/>
  <c r="AQ34" i="33"/>
  <c r="AO34" i="33"/>
  <c r="AN34" i="33"/>
  <c r="AL34" i="33"/>
  <c r="AK34" i="33"/>
  <c r="AC34" i="33"/>
  <c r="AB34" i="33"/>
  <c r="AH34" i="33" s="1"/>
  <c r="AA34" i="33"/>
  <c r="AG34" i="33" s="1"/>
  <c r="Z34" i="33"/>
  <c r="AF34" i="33" s="1"/>
  <c r="Y34" i="33"/>
  <c r="AE34" i="33" s="1"/>
  <c r="X34" i="33"/>
  <c r="AX34" i="33" s="1"/>
  <c r="V34" i="33"/>
  <c r="U34" i="33"/>
  <c r="T34" i="33"/>
  <c r="S34" i="33"/>
  <c r="R34" i="33"/>
  <c r="AD34" i="33" s="1"/>
  <c r="P34" i="33"/>
  <c r="O34" i="33"/>
  <c r="N34" i="33"/>
  <c r="Q34" i="33" s="1"/>
  <c r="M34" i="33"/>
  <c r="L34" i="33"/>
  <c r="AU33" i="33"/>
  <c r="AT33" i="33"/>
  <c r="AR33" i="33"/>
  <c r="AQ33" i="33"/>
  <c r="AO33" i="33"/>
  <c r="AN33" i="33"/>
  <c r="AL33" i="33"/>
  <c r="AK33" i="33"/>
  <c r="AB33" i="33"/>
  <c r="AH33" i="33" s="1"/>
  <c r="AA33" i="33"/>
  <c r="AG33" i="33" s="1"/>
  <c r="Z33" i="33"/>
  <c r="AF33" i="33" s="1"/>
  <c r="Y33" i="33"/>
  <c r="AE33" i="33" s="1"/>
  <c r="X33" i="33"/>
  <c r="W33" i="33"/>
  <c r="V33" i="33"/>
  <c r="U33" i="33"/>
  <c r="T33" i="33"/>
  <c r="S33" i="33"/>
  <c r="R33" i="33"/>
  <c r="P33" i="33"/>
  <c r="O33" i="33"/>
  <c r="N33" i="33"/>
  <c r="M33" i="33"/>
  <c r="L33" i="33"/>
  <c r="AU32" i="33"/>
  <c r="AT32" i="33"/>
  <c r="AR32" i="33"/>
  <c r="AQ32" i="33"/>
  <c r="AO32" i="33"/>
  <c r="AN32" i="33"/>
  <c r="AL32" i="33"/>
  <c r="AK32" i="33"/>
  <c r="AH32" i="33"/>
  <c r="AB32" i="33"/>
  <c r="AA32" i="33"/>
  <c r="Z32" i="33"/>
  <c r="AF32" i="33" s="1"/>
  <c r="Y32" i="33"/>
  <c r="AE32" i="33" s="1"/>
  <c r="X32" i="33"/>
  <c r="AX32" i="33" s="1"/>
  <c r="V32" i="33"/>
  <c r="W32" i="33" s="1"/>
  <c r="U32" i="33"/>
  <c r="AG32" i="33" s="1"/>
  <c r="T32" i="33"/>
  <c r="S32" i="33"/>
  <c r="R32" i="33"/>
  <c r="P32" i="33"/>
  <c r="O32" i="33"/>
  <c r="N32" i="33"/>
  <c r="M32" i="33"/>
  <c r="L32" i="33"/>
  <c r="AX31" i="33"/>
  <c r="AW31" i="33"/>
  <c r="AU31" i="33"/>
  <c r="AT31" i="33"/>
  <c r="AR31" i="33"/>
  <c r="AQ31" i="33"/>
  <c r="AO31" i="33"/>
  <c r="AN31" i="33"/>
  <c r="AL31" i="33"/>
  <c r="AK31" i="33"/>
  <c r="AG31" i="33"/>
  <c r="AF31" i="33"/>
  <c r="AC31" i="33"/>
  <c r="AB31" i="33"/>
  <c r="AA31" i="33"/>
  <c r="Y31" i="33"/>
  <c r="X31" i="33"/>
  <c r="V31" i="33"/>
  <c r="AH31" i="33" s="1"/>
  <c r="U31" i="33"/>
  <c r="S31" i="33"/>
  <c r="AE31" i="33" s="1"/>
  <c r="R31" i="33"/>
  <c r="Q31" i="33"/>
  <c r="P31" i="33"/>
  <c r="O31" i="33"/>
  <c r="M31" i="33"/>
  <c r="L31" i="33"/>
  <c r="AU30" i="33"/>
  <c r="AT30" i="33"/>
  <c r="AR30" i="33"/>
  <c r="AQ30" i="33"/>
  <c r="AO30" i="33"/>
  <c r="AN30" i="33"/>
  <c r="AL30" i="33"/>
  <c r="AK30" i="33"/>
  <c r="AF30" i="33"/>
  <c r="AE30" i="33"/>
  <c r="AD30" i="33"/>
  <c r="AB30" i="33"/>
  <c r="AH30" i="33" s="1"/>
  <c r="AA30" i="33"/>
  <c r="Y30" i="33"/>
  <c r="X30" i="33"/>
  <c r="V30" i="33"/>
  <c r="U30" i="33"/>
  <c r="S30" i="33"/>
  <c r="R30" i="33"/>
  <c r="W30" i="33" s="1"/>
  <c r="P30" i="33"/>
  <c r="O30" i="33"/>
  <c r="M30" i="33"/>
  <c r="L30" i="33"/>
  <c r="AU29" i="33"/>
  <c r="AT29" i="33"/>
  <c r="AR29" i="33"/>
  <c r="AQ29" i="33"/>
  <c r="AO29" i="33"/>
  <c r="AN29" i="33"/>
  <c r="AL29" i="33"/>
  <c r="AK29" i="33"/>
  <c r="AF29" i="33"/>
  <c r="AB29" i="33"/>
  <c r="AA29" i="33"/>
  <c r="Y29" i="33"/>
  <c r="AE29" i="33" s="1"/>
  <c r="X29" i="33"/>
  <c r="V29" i="33"/>
  <c r="AH29" i="33" s="1"/>
  <c r="U29" i="33"/>
  <c r="S29" i="33"/>
  <c r="R29" i="33"/>
  <c r="P29" i="33"/>
  <c r="O29" i="33"/>
  <c r="M29" i="33"/>
  <c r="L29" i="33"/>
  <c r="Q29" i="33" s="1"/>
  <c r="AU28" i="33"/>
  <c r="AT28" i="33"/>
  <c r="AX28" i="33" s="1"/>
  <c r="AR28" i="33"/>
  <c r="AQ28" i="33"/>
  <c r="AO28" i="33"/>
  <c r="AN28" i="33"/>
  <c r="AL28" i="33"/>
  <c r="AK28" i="33"/>
  <c r="AG28" i="33"/>
  <c r="AF28" i="33"/>
  <c r="AC28" i="33"/>
  <c r="AB28" i="33"/>
  <c r="AH28" i="33" s="1"/>
  <c r="AA28" i="33"/>
  <c r="Y28" i="33"/>
  <c r="X28" i="33"/>
  <c r="V28" i="33"/>
  <c r="U28" i="33"/>
  <c r="S28" i="33"/>
  <c r="AE28" i="33" s="1"/>
  <c r="R28" i="33"/>
  <c r="P28" i="33"/>
  <c r="O28" i="33"/>
  <c r="M28" i="33"/>
  <c r="L28" i="33"/>
  <c r="AU27" i="33"/>
  <c r="AT27" i="33"/>
  <c r="AR27" i="33"/>
  <c r="AQ27" i="33"/>
  <c r="AO27" i="33"/>
  <c r="AN27" i="33"/>
  <c r="AL27" i="33"/>
  <c r="AK27" i="33"/>
  <c r="AB27" i="33"/>
  <c r="AH27" i="33" s="1"/>
  <c r="AA27" i="33"/>
  <c r="AG27" i="33" s="1"/>
  <c r="Z27" i="33"/>
  <c r="AF27" i="33" s="1"/>
  <c r="Y27" i="33"/>
  <c r="AE27" i="33" s="1"/>
  <c r="X27" i="33"/>
  <c r="W27" i="33"/>
  <c r="V27" i="33"/>
  <c r="U27" i="33"/>
  <c r="T27" i="33"/>
  <c r="S27" i="33"/>
  <c r="R27" i="33"/>
  <c r="P27" i="33"/>
  <c r="O27" i="33"/>
  <c r="N27" i="33"/>
  <c r="M27" i="33"/>
  <c r="L27" i="33"/>
  <c r="AU26" i="33"/>
  <c r="AT26" i="33"/>
  <c r="AR26" i="33"/>
  <c r="AQ26" i="33"/>
  <c r="AO26" i="33"/>
  <c r="AN26" i="33"/>
  <c r="AL26" i="33"/>
  <c r="AK26" i="33"/>
  <c r="AB26" i="33"/>
  <c r="AA26" i="33"/>
  <c r="Z26" i="33"/>
  <c r="AF26" i="33" s="1"/>
  <c r="Y26" i="33"/>
  <c r="AE26" i="33" s="1"/>
  <c r="X26" i="33"/>
  <c r="AX26" i="33" s="1"/>
  <c r="V26" i="33"/>
  <c r="U26" i="33"/>
  <c r="AG26" i="33" s="1"/>
  <c r="T26" i="33"/>
  <c r="S26" i="33"/>
  <c r="R26" i="33"/>
  <c r="P26" i="33"/>
  <c r="O26" i="33"/>
  <c r="N26" i="33"/>
  <c r="M26" i="33"/>
  <c r="L26" i="33"/>
  <c r="Q26" i="33" s="1"/>
  <c r="AX25" i="33"/>
  <c r="AW25" i="33"/>
  <c r="AU25" i="33"/>
  <c r="AT25" i="33"/>
  <c r="AR25" i="33"/>
  <c r="AQ25" i="33"/>
  <c r="AO25" i="33"/>
  <c r="AN25" i="33"/>
  <c r="AL25" i="33"/>
  <c r="AK25" i="33"/>
  <c r="AB25" i="33"/>
  <c r="AA25" i="33"/>
  <c r="Z25" i="33"/>
  <c r="Y25" i="33"/>
  <c r="X25" i="33"/>
  <c r="AD25" i="33" s="1"/>
  <c r="V25" i="33"/>
  <c r="AH25" i="33" s="1"/>
  <c r="U25" i="33"/>
  <c r="W25" i="33" s="1"/>
  <c r="T25" i="33"/>
  <c r="AF25" i="33" s="1"/>
  <c r="S25" i="33"/>
  <c r="AE25" i="33" s="1"/>
  <c r="R25" i="33"/>
  <c r="P25" i="33"/>
  <c r="O25" i="33"/>
  <c r="N25" i="33"/>
  <c r="M25" i="33"/>
  <c r="L25" i="33"/>
  <c r="Q25" i="33" s="1"/>
  <c r="AX24" i="33"/>
  <c r="AU24" i="33"/>
  <c r="AT24" i="33"/>
  <c r="AW24" i="33" s="1"/>
  <c r="AR24" i="33"/>
  <c r="AQ24" i="33"/>
  <c r="AO24" i="33"/>
  <c r="AN24" i="33"/>
  <c r="AL24" i="33"/>
  <c r="AK24" i="33"/>
  <c r="AG24" i="33"/>
  <c r="AE24" i="33"/>
  <c r="AC24" i="33"/>
  <c r="AB24" i="33"/>
  <c r="AA24" i="33"/>
  <c r="Z24" i="33"/>
  <c r="Y24" i="33"/>
  <c r="X24" i="33"/>
  <c r="V24" i="33"/>
  <c r="AH24" i="33" s="1"/>
  <c r="U24" i="33"/>
  <c r="T24" i="33"/>
  <c r="AF24" i="33" s="1"/>
  <c r="S24" i="33"/>
  <c r="R24" i="33"/>
  <c r="Q24" i="33"/>
  <c r="P24" i="33"/>
  <c r="O24" i="33"/>
  <c r="N24" i="33"/>
  <c r="M24" i="33"/>
  <c r="L24" i="33"/>
  <c r="AU23" i="33"/>
  <c r="AT23" i="33"/>
  <c r="AR23" i="33"/>
  <c r="AQ23" i="33"/>
  <c r="AW23" i="33" s="1"/>
  <c r="AO23" i="33"/>
  <c r="AN23" i="33"/>
  <c r="AX23" i="33" s="1"/>
  <c r="AL23" i="33"/>
  <c r="AK23" i="33"/>
  <c r="AB23" i="33"/>
  <c r="AH23" i="33" s="1"/>
  <c r="AA23" i="33"/>
  <c r="AG23" i="33" s="1"/>
  <c r="Z23" i="33"/>
  <c r="Y23" i="33"/>
  <c r="X23" i="33"/>
  <c r="V23" i="33"/>
  <c r="U23" i="33"/>
  <c r="T23" i="33"/>
  <c r="AF23" i="33" s="1"/>
  <c r="S23" i="33"/>
  <c r="AE23" i="33" s="1"/>
  <c r="R23" i="33"/>
  <c r="AD23" i="33" s="1"/>
  <c r="Q23" i="33"/>
  <c r="P23" i="33"/>
  <c r="O23" i="33"/>
  <c r="N23" i="33"/>
  <c r="M23" i="33"/>
  <c r="L23" i="33"/>
  <c r="AU22" i="33"/>
  <c r="AT22" i="33"/>
  <c r="AR22" i="33"/>
  <c r="AQ22" i="33"/>
  <c r="AO22" i="33"/>
  <c r="AN22" i="33"/>
  <c r="AL22" i="33"/>
  <c r="AK22" i="33"/>
  <c r="AC22" i="33"/>
  <c r="AB22" i="33"/>
  <c r="AH22" i="33" s="1"/>
  <c r="AA22" i="33"/>
  <c r="AG22" i="33" s="1"/>
  <c r="Z22" i="33"/>
  <c r="AF22" i="33" s="1"/>
  <c r="Y22" i="33"/>
  <c r="AE22" i="33" s="1"/>
  <c r="X22" i="33"/>
  <c r="V22" i="33"/>
  <c r="U22" i="33"/>
  <c r="T22" i="33"/>
  <c r="S22" i="33"/>
  <c r="R22" i="33"/>
  <c r="AD22" i="33" s="1"/>
  <c r="P22" i="33"/>
  <c r="O22" i="33"/>
  <c r="Q22" i="33" s="1"/>
  <c r="N22" i="33"/>
  <c r="M22" i="33"/>
  <c r="L22" i="33"/>
  <c r="AU21" i="33"/>
  <c r="AT21" i="33"/>
  <c r="AR21" i="33"/>
  <c r="AQ21" i="33"/>
  <c r="AO21" i="33"/>
  <c r="AN21" i="33"/>
  <c r="AL21" i="33"/>
  <c r="AK21" i="33"/>
  <c r="AB21" i="33"/>
  <c r="AH21" i="33" s="1"/>
  <c r="AA21" i="33"/>
  <c r="AG21" i="33" s="1"/>
  <c r="Z21" i="33"/>
  <c r="AF21" i="33" s="1"/>
  <c r="Y21" i="33"/>
  <c r="AE21" i="33" s="1"/>
  <c r="X21" i="33"/>
  <c r="W21" i="33"/>
  <c r="V21" i="33"/>
  <c r="U21" i="33"/>
  <c r="T21" i="33"/>
  <c r="S21" i="33"/>
  <c r="R21" i="33"/>
  <c r="P21" i="33"/>
  <c r="O21" i="33"/>
  <c r="N21" i="33"/>
  <c r="M21" i="33"/>
  <c r="L21" i="33"/>
  <c r="AU20" i="33"/>
  <c r="AT20" i="33"/>
  <c r="AR20" i="33"/>
  <c r="AQ20" i="33"/>
  <c r="AO20" i="33"/>
  <c r="AN20" i="33"/>
  <c r="AL20" i="33"/>
  <c r="AK20" i="33"/>
  <c r="AB20" i="33"/>
  <c r="AA20" i="33"/>
  <c r="Z20" i="33"/>
  <c r="AF20" i="33" s="1"/>
  <c r="Y20" i="33"/>
  <c r="AE20" i="33" s="1"/>
  <c r="X20" i="33"/>
  <c r="AX20" i="33" s="1"/>
  <c r="V20" i="33"/>
  <c r="AH20" i="33" s="1"/>
  <c r="U20" i="33"/>
  <c r="AG20" i="33" s="1"/>
  <c r="T20" i="33"/>
  <c r="S20" i="33"/>
  <c r="R20" i="33"/>
  <c r="P20" i="33"/>
  <c r="O20" i="33"/>
  <c r="N20" i="33"/>
  <c r="M20" i="33"/>
  <c r="L20" i="33"/>
  <c r="AX19" i="33"/>
  <c r="AW19" i="33"/>
  <c r="AU19" i="33"/>
  <c r="AT19" i="33"/>
  <c r="AR19" i="33"/>
  <c r="AQ19" i="33"/>
  <c r="AO19" i="33"/>
  <c r="AN19" i="33"/>
  <c r="AL19" i="33"/>
  <c r="AK19" i="33"/>
  <c r="AI19" i="33"/>
  <c r="AH19" i="33"/>
  <c r="AG19" i="33"/>
  <c r="AF19" i="33"/>
  <c r="AE19" i="33"/>
  <c r="AD19" i="33"/>
  <c r="AU18" i="33"/>
  <c r="AT18" i="33"/>
  <c r="AR18" i="33"/>
  <c r="AQ18" i="33"/>
  <c r="AO18" i="33"/>
  <c r="AN18" i="33"/>
  <c r="AL18" i="33"/>
  <c r="AK18" i="33"/>
  <c r="AB18" i="33"/>
  <c r="AH18" i="33" s="1"/>
  <c r="AA18" i="33"/>
  <c r="AG18" i="33" s="1"/>
  <c r="Z18" i="33"/>
  <c r="AF18" i="33" s="1"/>
  <c r="Y18" i="33"/>
  <c r="AE18" i="33" s="1"/>
  <c r="X18" i="33"/>
  <c r="W18" i="33"/>
  <c r="V18" i="33"/>
  <c r="U18" i="33"/>
  <c r="T18" i="33"/>
  <c r="S18" i="33"/>
  <c r="R18" i="33"/>
  <c r="P18" i="33"/>
  <c r="O18" i="33"/>
  <c r="N18" i="33"/>
  <c r="M18" i="33"/>
  <c r="L18" i="33"/>
  <c r="AU17" i="33"/>
  <c r="AT17" i="33"/>
  <c r="AR17" i="33"/>
  <c r="AQ17" i="33"/>
  <c r="AO17" i="33"/>
  <c r="AN17" i="33"/>
  <c r="AL17" i="33"/>
  <c r="AK17" i="33"/>
  <c r="AH17" i="33"/>
  <c r="AB17" i="33"/>
  <c r="AA17" i="33"/>
  <c r="Z17" i="33"/>
  <c r="AF17" i="33" s="1"/>
  <c r="Y17" i="33"/>
  <c r="AE17" i="33" s="1"/>
  <c r="X17" i="33"/>
  <c r="AX17" i="33" s="1"/>
  <c r="V17" i="33"/>
  <c r="W17" i="33" s="1"/>
  <c r="U17" i="33"/>
  <c r="AG17" i="33" s="1"/>
  <c r="T17" i="33"/>
  <c r="S17" i="33"/>
  <c r="R17" i="33"/>
  <c r="P17" i="33"/>
  <c r="O17" i="33"/>
  <c r="N17" i="33"/>
  <c r="M17" i="33"/>
  <c r="L17" i="33"/>
  <c r="Q17" i="33" s="1"/>
  <c r="AX16" i="33"/>
  <c r="AW16" i="33"/>
  <c r="AU16" i="33"/>
  <c r="AT16" i="33"/>
  <c r="AR16" i="33"/>
  <c r="AQ16" i="33"/>
  <c r="AO16" i="33"/>
  <c r="AN16" i="33"/>
  <c r="AL16" i="33"/>
  <c r="AK16" i="33"/>
  <c r="AB16" i="33"/>
  <c r="AA16" i="33"/>
  <c r="Z16" i="33"/>
  <c r="Y16" i="33"/>
  <c r="X16" i="33"/>
  <c r="AD16" i="33" s="1"/>
  <c r="V16" i="33"/>
  <c r="AH16" i="33" s="1"/>
  <c r="U16" i="33"/>
  <c r="AG16" i="33" s="1"/>
  <c r="T16" i="33"/>
  <c r="AF16" i="33" s="1"/>
  <c r="S16" i="33"/>
  <c r="AE16" i="33" s="1"/>
  <c r="R16" i="33"/>
  <c r="P16" i="33"/>
  <c r="O16" i="33"/>
  <c r="N16" i="33"/>
  <c r="M16" i="33"/>
  <c r="L16" i="33"/>
  <c r="Q16" i="33" s="1"/>
  <c r="AG15" i="33"/>
  <c r="AB15" i="33"/>
  <c r="AA15" i="33"/>
  <c r="Z15" i="33"/>
  <c r="Y15" i="33"/>
  <c r="X15" i="33"/>
  <c r="AD15" i="33" s="1"/>
  <c r="V15" i="33"/>
  <c r="AH15" i="33" s="1"/>
  <c r="U15" i="33"/>
  <c r="T15" i="33"/>
  <c r="W15" i="33" s="1"/>
  <c r="S15" i="33"/>
  <c r="AE15" i="33" s="1"/>
  <c r="R15" i="33"/>
  <c r="P15" i="33"/>
  <c r="O15" i="33"/>
  <c r="N15" i="33"/>
  <c r="M15" i="33"/>
  <c r="L15" i="33"/>
  <c r="Q15" i="33" s="1"/>
  <c r="AU14" i="33"/>
  <c r="AT14" i="33"/>
  <c r="AW14" i="33" s="1"/>
  <c r="AR14" i="33"/>
  <c r="AQ14" i="33"/>
  <c r="AO14" i="33"/>
  <c r="AN14" i="33"/>
  <c r="AL14" i="33"/>
  <c r="AK14" i="33"/>
  <c r="AH14" i="33"/>
  <c r="AG14" i="33"/>
  <c r="AF14" i="33"/>
  <c r="AE14" i="33"/>
  <c r="AD14" i="33"/>
  <c r="AC14" i="33"/>
  <c r="AB14" i="33"/>
  <c r="AA14" i="33"/>
  <c r="Y14" i="33"/>
  <c r="X14" i="33"/>
  <c r="V14" i="33"/>
  <c r="U14" i="33"/>
  <c r="S14" i="33"/>
  <c r="R14" i="33"/>
  <c r="Q14" i="33"/>
  <c r="P14" i="33"/>
  <c r="O14" i="33"/>
  <c r="M14" i="33"/>
  <c r="L14" i="33"/>
  <c r="AU13" i="33"/>
  <c r="AT13" i="33"/>
  <c r="AR13" i="33"/>
  <c r="AQ13" i="33"/>
  <c r="AO13" i="33"/>
  <c r="AN13" i="33"/>
  <c r="AL13" i="33"/>
  <c r="AK13" i="33"/>
  <c r="AF13" i="33"/>
  <c r="AB13" i="33"/>
  <c r="AH13" i="33" s="1"/>
  <c r="AA13" i="33"/>
  <c r="AG13" i="33" s="1"/>
  <c r="Y13" i="33"/>
  <c r="AE13" i="33" s="1"/>
  <c r="X13" i="33"/>
  <c r="W13" i="33"/>
  <c r="V13" i="33"/>
  <c r="U13" i="33"/>
  <c r="S13" i="33"/>
  <c r="R13" i="33"/>
  <c r="P13" i="33"/>
  <c r="O13" i="33"/>
  <c r="M13" i="33"/>
  <c r="L13" i="33"/>
  <c r="AX12" i="33"/>
  <c r="AW12" i="33"/>
  <c r="AU12" i="33"/>
  <c r="AT12" i="33"/>
  <c r="AR12" i="33"/>
  <c r="AQ12" i="33"/>
  <c r="AO12" i="33"/>
  <c r="AN12" i="33"/>
  <c r="AL12" i="33"/>
  <c r="AK12" i="33"/>
  <c r="AG12" i="33"/>
  <c r="AB12" i="33"/>
  <c r="AA12" i="33"/>
  <c r="Z12" i="33"/>
  <c r="Y12" i="33"/>
  <c r="X12" i="33"/>
  <c r="AD12" i="33" s="1"/>
  <c r="W12" i="33"/>
  <c r="V12" i="33"/>
  <c r="AH12" i="33" s="1"/>
  <c r="U12" i="33"/>
  <c r="T12" i="33"/>
  <c r="AF12" i="33" s="1"/>
  <c r="S12" i="33"/>
  <c r="AE12" i="33" s="1"/>
  <c r="R12" i="33"/>
  <c r="P12" i="33"/>
  <c r="O12" i="33"/>
  <c r="N12" i="33"/>
  <c r="M12" i="33"/>
  <c r="L12" i="33"/>
  <c r="Q12" i="33" s="1"/>
  <c r="X64" i="32"/>
  <c r="W64" i="32"/>
  <c r="V64" i="32"/>
  <c r="U64" i="32"/>
  <c r="T64" i="32"/>
  <c r="S64" i="32"/>
  <c r="R64" i="32"/>
  <c r="Q64" i="32"/>
  <c r="P64" i="32"/>
  <c r="O64" i="32"/>
  <c r="N64" i="32"/>
  <c r="M64" i="32"/>
  <c r="L64" i="32"/>
  <c r="K64" i="32"/>
  <c r="J64" i="32"/>
  <c r="X63" i="32"/>
  <c r="W63" i="32"/>
  <c r="V63" i="32"/>
  <c r="U63" i="32"/>
  <c r="T63" i="32"/>
  <c r="S63" i="32"/>
  <c r="R63" i="32"/>
  <c r="Q63" i="32"/>
  <c r="P63" i="32"/>
  <c r="O63" i="32"/>
  <c r="N63" i="32"/>
  <c r="M63" i="32"/>
  <c r="L63" i="32"/>
  <c r="K63" i="32"/>
  <c r="J63" i="32"/>
  <c r="X62" i="32"/>
  <c r="W62" i="32"/>
  <c r="V62" i="32"/>
  <c r="U62" i="32"/>
  <c r="T62" i="32"/>
  <c r="S62" i="32"/>
  <c r="R62" i="32"/>
  <c r="Q62" i="32"/>
  <c r="P62" i="32"/>
  <c r="O62" i="32"/>
  <c r="N62" i="32"/>
  <c r="M62" i="32"/>
  <c r="L62" i="32"/>
  <c r="K62" i="32"/>
  <c r="J62" i="32"/>
  <c r="X61" i="32"/>
  <c r="W61" i="32"/>
  <c r="V61" i="32"/>
  <c r="U61" i="32"/>
  <c r="T61" i="32"/>
  <c r="S61" i="32"/>
  <c r="R61" i="32"/>
  <c r="Q61" i="32"/>
  <c r="P61" i="32"/>
  <c r="O61" i="32"/>
  <c r="N61" i="32"/>
  <c r="M61" i="32"/>
  <c r="L61" i="32"/>
  <c r="K61" i="32"/>
  <c r="J61" i="32"/>
  <c r="X60" i="32"/>
  <c r="W60" i="32"/>
  <c r="V60" i="32"/>
  <c r="U60" i="32"/>
  <c r="T60" i="32"/>
  <c r="S60" i="32"/>
  <c r="R60" i="32"/>
  <c r="Q60" i="32"/>
  <c r="P60" i="32"/>
  <c r="O60" i="32"/>
  <c r="N60" i="32"/>
  <c r="M60" i="32"/>
  <c r="L60" i="32"/>
  <c r="K60" i="32"/>
  <c r="J60" i="32"/>
  <c r="X59" i="32"/>
  <c r="W59" i="32"/>
  <c r="V59" i="32"/>
  <c r="U59" i="32"/>
  <c r="T59" i="32"/>
  <c r="S59" i="32"/>
  <c r="R59" i="32"/>
  <c r="Q59" i="32"/>
  <c r="P59" i="32"/>
  <c r="O59" i="32"/>
  <c r="N59" i="32"/>
  <c r="M59" i="32"/>
  <c r="L59" i="32"/>
  <c r="K59" i="32"/>
  <c r="J59" i="32"/>
  <c r="X58" i="32"/>
  <c r="W58" i="32"/>
  <c r="V58" i="32"/>
  <c r="U58" i="32"/>
  <c r="T58" i="32"/>
  <c r="S58" i="32"/>
  <c r="R58" i="32"/>
  <c r="Q58" i="32"/>
  <c r="P58" i="32"/>
  <c r="O58" i="32"/>
  <c r="N58" i="32"/>
  <c r="M58" i="32"/>
  <c r="L58" i="32"/>
  <c r="K58" i="32"/>
  <c r="J58" i="32"/>
  <c r="X57" i="32"/>
  <c r="W57" i="32"/>
  <c r="V57" i="32"/>
  <c r="U57" i="32"/>
  <c r="T57" i="32"/>
  <c r="S57" i="32"/>
  <c r="R57" i="32"/>
  <c r="Q57" i="32"/>
  <c r="P57" i="32"/>
  <c r="O57" i="32"/>
  <c r="N57" i="32"/>
  <c r="M57" i="32"/>
  <c r="L57" i="32"/>
  <c r="K57" i="32"/>
  <c r="J57" i="32"/>
  <c r="X56" i="32"/>
  <c r="W56" i="32"/>
  <c r="V56" i="32"/>
  <c r="U56" i="32"/>
  <c r="T56" i="32"/>
  <c r="S56" i="32"/>
  <c r="R56" i="32"/>
  <c r="Q56" i="32"/>
  <c r="P56" i="32"/>
  <c r="O56" i="32"/>
  <c r="N56" i="32"/>
  <c r="M56" i="32"/>
  <c r="L56" i="32"/>
  <c r="K56" i="32"/>
  <c r="J56" i="32"/>
  <c r="X55" i="32"/>
  <c r="W55" i="32"/>
  <c r="V55" i="32"/>
  <c r="U55" i="32"/>
  <c r="T55" i="32"/>
  <c r="S55" i="32"/>
  <c r="R55" i="32"/>
  <c r="Q55" i="32"/>
  <c r="P55" i="32"/>
  <c r="O55" i="32"/>
  <c r="N55" i="32"/>
  <c r="M55" i="32"/>
  <c r="L55" i="32"/>
  <c r="K55" i="32"/>
  <c r="J55" i="32"/>
  <c r="X53" i="32"/>
  <c r="W53" i="32"/>
  <c r="V53" i="32"/>
  <c r="U53" i="32"/>
  <c r="T53" i="32"/>
  <c r="S53" i="32"/>
  <c r="R53" i="32"/>
  <c r="Q53" i="32"/>
  <c r="P53" i="32"/>
  <c r="O53" i="32"/>
  <c r="N53" i="32"/>
  <c r="M53" i="32"/>
  <c r="L53" i="32"/>
  <c r="K53" i="32"/>
  <c r="J53" i="32"/>
  <c r="X52" i="32"/>
  <c r="W52" i="32"/>
  <c r="V52" i="32"/>
  <c r="U52" i="32"/>
  <c r="T52" i="32"/>
  <c r="S52" i="32"/>
  <c r="R52" i="32"/>
  <c r="Q52" i="32"/>
  <c r="P52" i="32"/>
  <c r="O52" i="32"/>
  <c r="N52" i="32"/>
  <c r="M52" i="32"/>
  <c r="L52" i="32"/>
  <c r="K52" i="32"/>
  <c r="J52" i="32"/>
  <c r="X51" i="32"/>
  <c r="W51" i="32"/>
  <c r="V51" i="32"/>
  <c r="U51" i="32"/>
  <c r="T51" i="32"/>
  <c r="S51" i="32"/>
  <c r="R51" i="32"/>
  <c r="Q51" i="32"/>
  <c r="P51" i="32"/>
  <c r="O51" i="32"/>
  <c r="N51" i="32"/>
  <c r="M51" i="32"/>
  <c r="L51" i="32"/>
  <c r="K51" i="32"/>
  <c r="J51" i="32"/>
  <c r="X50" i="32"/>
  <c r="W50" i="32"/>
  <c r="V50" i="32"/>
  <c r="U50" i="32"/>
  <c r="T50" i="32"/>
  <c r="S50" i="32"/>
  <c r="R50" i="32"/>
  <c r="Q50" i="32"/>
  <c r="P50" i="32"/>
  <c r="O50" i="32"/>
  <c r="N50" i="32"/>
  <c r="M50" i="32"/>
  <c r="L50" i="32"/>
  <c r="K50" i="32"/>
  <c r="J50" i="32"/>
  <c r="X49" i="32"/>
  <c r="W49" i="32"/>
  <c r="V49" i="32"/>
  <c r="U49" i="32"/>
  <c r="T49" i="32"/>
  <c r="S49" i="32"/>
  <c r="R49" i="32"/>
  <c r="Q49" i="32"/>
  <c r="P49" i="32"/>
  <c r="O49" i="32"/>
  <c r="N49" i="32"/>
  <c r="M49" i="32"/>
  <c r="L49" i="32"/>
  <c r="K49" i="32"/>
  <c r="J49" i="32"/>
  <c r="X48" i="32"/>
  <c r="W48" i="32"/>
  <c r="V48" i="32"/>
  <c r="U48" i="32"/>
  <c r="T48" i="32"/>
  <c r="S48" i="32"/>
  <c r="R48" i="32"/>
  <c r="Q48" i="32"/>
  <c r="P48" i="32"/>
  <c r="O48" i="32"/>
  <c r="N48" i="32"/>
  <c r="M48" i="32"/>
  <c r="L48" i="32"/>
  <c r="K48" i="32"/>
  <c r="J48" i="32"/>
  <c r="X47" i="32"/>
  <c r="W47" i="32"/>
  <c r="V47" i="32"/>
  <c r="U47" i="32"/>
  <c r="T47" i="32"/>
  <c r="S47" i="32"/>
  <c r="R47" i="32"/>
  <c r="Q47" i="32"/>
  <c r="P47" i="32"/>
  <c r="O47" i="32"/>
  <c r="N47" i="32"/>
  <c r="M47" i="32"/>
  <c r="L47" i="32"/>
  <c r="K47" i="32"/>
  <c r="J47" i="32"/>
  <c r="X46" i="32"/>
  <c r="W46" i="32"/>
  <c r="V46" i="32"/>
  <c r="U46" i="32"/>
  <c r="T46" i="32"/>
  <c r="S46" i="32"/>
  <c r="R46" i="32"/>
  <c r="Q46" i="32"/>
  <c r="P46" i="32"/>
  <c r="O46" i="32"/>
  <c r="N46" i="32"/>
  <c r="M46" i="32"/>
  <c r="L46" i="32"/>
  <c r="K46" i="32"/>
  <c r="J46" i="32"/>
  <c r="X45" i="32"/>
  <c r="W45" i="32"/>
  <c r="V45" i="32"/>
  <c r="U45" i="32"/>
  <c r="T45" i="32"/>
  <c r="S45" i="32"/>
  <c r="R45" i="32"/>
  <c r="Q45" i="32"/>
  <c r="P45" i="32"/>
  <c r="O45" i="32"/>
  <c r="N45" i="32"/>
  <c r="M45" i="32"/>
  <c r="L45" i="32"/>
  <c r="K45" i="32"/>
  <c r="J45" i="32"/>
  <c r="X44" i="32"/>
  <c r="W44" i="32"/>
  <c r="V44" i="32"/>
  <c r="U44" i="32"/>
  <c r="T44" i="32"/>
  <c r="S44" i="32"/>
  <c r="R44" i="32"/>
  <c r="Q44" i="32"/>
  <c r="P44" i="32"/>
  <c r="O44" i="32"/>
  <c r="N44" i="32"/>
  <c r="M44" i="32"/>
  <c r="L44" i="32"/>
  <c r="K44" i="32"/>
  <c r="J44" i="32"/>
  <c r="X43" i="32"/>
  <c r="W43" i="32"/>
  <c r="V43" i="32"/>
  <c r="U43" i="32"/>
  <c r="T43" i="32"/>
  <c r="S43" i="32"/>
  <c r="R43" i="32"/>
  <c r="Q43" i="32"/>
  <c r="P43" i="32"/>
  <c r="O43" i="32"/>
  <c r="N43" i="32"/>
  <c r="M43" i="32"/>
  <c r="L43" i="32"/>
  <c r="K43" i="32"/>
  <c r="J43" i="32"/>
  <c r="X42" i="32"/>
  <c r="W42" i="32"/>
  <c r="V42" i="32"/>
  <c r="U42" i="32"/>
  <c r="T42" i="32"/>
  <c r="S42" i="32"/>
  <c r="R42" i="32"/>
  <c r="Q42" i="32"/>
  <c r="P42" i="32"/>
  <c r="O42" i="32"/>
  <c r="N42" i="32"/>
  <c r="M42" i="32"/>
  <c r="L42" i="32"/>
  <c r="K42" i="32"/>
  <c r="J42" i="32"/>
  <c r="X40" i="32"/>
  <c r="W40" i="32"/>
  <c r="V40" i="32"/>
  <c r="U40" i="32"/>
  <c r="T40" i="32"/>
  <c r="S40" i="32"/>
  <c r="R40" i="32"/>
  <c r="Q40" i="32"/>
  <c r="P40" i="32"/>
  <c r="O40" i="32"/>
  <c r="N40" i="32"/>
  <c r="M40" i="32"/>
  <c r="L40" i="32"/>
  <c r="K40" i="32"/>
  <c r="J40" i="32"/>
  <c r="X39" i="32"/>
  <c r="W39" i="32"/>
  <c r="V39" i="32"/>
  <c r="U39" i="32"/>
  <c r="T39" i="32"/>
  <c r="S39" i="32"/>
  <c r="R39" i="32"/>
  <c r="Q39" i="32"/>
  <c r="P39" i="32"/>
  <c r="O39" i="32"/>
  <c r="N39" i="32"/>
  <c r="M39" i="32"/>
  <c r="L39" i="32"/>
  <c r="K39" i="32"/>
  <c r="J39" i="32"/>
  <c r="X38" i="32"/>
  <c r="W38" i="32"/>
  <c r="V38" i="32"/>
  <c r="U38" i="32"/>
  <c r="T38" i="32"/>
  <c r="S38" i="32"/>
  <c r="R38" i="32"/>
  <c r="Q38" i="32"/>
  <c r="P38" i="32"/>
  <c r="O38" i="32"/>
  <c r="N38" i="32"/>
  <c r="M38" i="32"/>
  <c r="L38" i="32"/>
  <c r="K38" i="32"/>
  <c r="J38" i="32"/>
  <c r="X37" i="32"/>
  <c r="W37" i="32"/>
  <c r="V37" i="32"/>
  <c r="U37" i="32"/>
  <c r="T37" i="32"/>
  <c r="S37" i="32"/>
  <c r="R37" i="32"/>
  <c r="Q37" i="32"/>
  <c r="P37" i="32"/>
  <c r="O37" i="32"/>
  <c r="N37" i="32"/>
  <c r="M37" i="32"/>
  <c r="L37" i="32"/>
  <c r="K37" i="32"/>
  <c r="J37" i="32"/>
  <c r="X36" i="32"/>
  <c r="W36" i="32"/>
  <c r="V36" i="32"/>
  <c r="U36" i="32"/>
  <c r="T36" i="32"/>
  <c r="S36" i="32"/>
  <c r="R36" i="32"/>
  <c r="Q36" i="32"/>
  <c r="P36" i="32"/>
  <c r="O36" i="32"/>
  <c r="N36" i="32"/>
  <c r="M36" i="32"/>
  <c r="L36" i="32"/>
  <c r="K36" i="32"/>
  <c r="J36" i="32"/>
  <c r="X35" i="32"/>
  <c r="W35" i="32"/>
  <c r="V35" i="32"/>
  <c r="U35" i="32"/>
  <c r="T35" i="32"/>
  <c r="S35" i="32"/>
  <c r="R35" i="32"/>
  <c r="Q35" i="32"/>
  <c r="P35" i="32"/>
  <c r="O35" i="32"/>
  <c r="N35" i="32"/>
  <c r="M35" i="32"/>
  <c r="L35" i="32"/>
  <c r="K35" i="32"/>
  <c r="J35" i="32"/>
  <c r="X34" i="32"/>
  <c r="W34" i="32"/>
  <c r="V34" i="32"/>
  <c r="U34" i="32"/>
  <c r="T34" i="32"/>
  <c r="S34" i="32"/>
  <c r="R34" i="32"/>
  <c r="Q34" i="32"/>
  <c r="P34" i="32"/>
  <c r="O34" i="32"/>
  <c r="N34" i="32"/>
  <c r="M34" i="32"/>
  <c r="L34" i="32"/>
  <c r="K34" i="32"/>
  <c r="J34" i="32"/>
  <c r="X33" i="32"/>
  <c r="W33" i="32"/>
  <c r="V33" i="32"/>
  <c r="U33" i="32"/>
  <c r="T33" i="32"/>
  <c r="S33" i="32"/>
  <c r="R33" i="32"/>
  <c r="Q33" i="32"/>
  <c r="P33" i="32"/>
  <c r="O33" i="32"/>
  <c r="N33" i="32"/>
  <c r="M33" i="32"/>
  <c r="L33" i="32"/>
  <c r="K33" i="32"/>
  <c r="J33" i="32"/>
  <c r="X32" i="32"/>
  <c r="W32" i="32"/>
  <c r="V32" i="32"/>
  <c r="U32" i="32"/>
  <c r="T32" i="32"/>
  <c r="S32" i="32"/>
  <c r="R32" i="32"/>
  <c r="Q32" i="32"/>
  <c r="P32" i="32"/>
  <c r="O32" i="32"/>
  <c r="N32" i="32"/>
  <c r="M32" i="32"/>
  <c r="L32" i="32"/>
  <c r="K32" i="32"/>
  <c r="J32" i="32"/>
  <c r="X31" i="32"/>
  <c r="W31" i="32"/>
  <c r="V31" i="32"/>
  <c r="U31" i="32"/>
  <c r="T31" i="32"/>
  <c r="S31" i="32"/>
  <c r="R31" i="32"/>
  <c r="Q31" i="32"/>
  <c r="P31" i="32"/>
  <c r="O31" i="32"/>
  <c r="N31" i="32"/>
  <c r="M31" i="32"/>
  <c r="L31" i="32"/>
  <c r="K31" i="32"/>
  <c r="J31" i="32"/>
  <c r="X30" i="32"/>
  <c r="W30" i="32"/>
  <c r="V30" i="32"/>
  <c r="U30" i="32"/>
  <c r="T30" i="32"/>
  <c r="S30" i="32"/>
  <c r="R30" i="32"/>
  <c r="Q30" i="32"/>
  <c r="P30" i="32"/>
  <c r="O30" i="32"/>
  <c r="N30" i="32"/>
  <c r="M30" i="32"/>
  <c r="L30" i="32"/>
  <c r="K30" i="32"/>
  <c r="J30" i="32"/>
  <c r="X29" i="32"/>
  <c r="W29" i="32"/>
  <c r="V29" i="32"/>
  <c r="U29" i="32"/>
  <c r="T29" i="32"/>
  <c r="S29" i="32"/>
  <c r="R29" i="32"/>
  <c r="Q29" i="32"/>
  <c r="P29" i="32"/>
  <c r="O29" i="32"/>
  <c r="N29" i="32"/>
  <c r="M29" i="32"/>
  <c r="L29" i="32"/>
  <c r="K29" i="32"/>
  <c r="J29" i="32"/>
  <c r="X28" i="32"/>
  <c r="W28" i="32"/>
  <c r="V28" i="32"/>
  <c r="U28" i="32"/>
  <c r="T28" i="32"/>
  <c r="S28" i="32"/>
  <c r="R28" i="32"/>
  <c r="Q28" i="32"/>
  <c r="P28" i="32"/>
  <c r="O28" i="32"/>
  <c r="N28" i="32"/>
  <c r="M28" i="32"/>
  <c r="L28" i="32"/>
  <c r="K28" i="32"/>
  <c r="J28" i="32"/>
  <c r="X27" i="32"/>
  <c r="W27" i="32"/>
  <c r="V27" i="32"/>
  <c r="U27" i="32"/>
  <c r="T27" i="32"/>
  <c r="S27" i="32"/>
  <c r="R27" i="32"/>
  <c r="Q27" i="32"/>
  <c r="P27" i="32"/>
  <c r="O27" i="32"/>
  <c r="N27" i="32"/>
  <c r="M27" i="32"/>
  <c r="L27" i="32"/>
  <c r="K27" i="32"/>
  <c r="J27" i="32"/>
  <c r="X26" i="32"/>
  <c r="W26" i="32"/>
  <c r="V26" i="32"/>
  <c r="U26" i="32"/>
  <c r="T26" i="32"/>
  <c r="S26" i="32"/>
  <c r="R26" i="32"/>
  <c r="Q26" i="32"/>
  <c r="P26" i="32"/>
  <c r="O26" i="32"/>
  <c r="N26" i="32"/>
  <c r="M26" i="32"/>
  <c r="L26" i="32"/>
  <c r="K26" i="32"/>
  <c r="J26" i="32"/>
  <c r="X25" i="32"/>
  <c r="W25" i="32"/>
  <c r="V25" i="32"/>
  <c r="U25" i="32"/>
  <c r="T25" i="32"/>
  <c r="S25" i="32"/>
  <c r="R25" i="32"/>
  <c r="Q25" i="32"/>
  <c r="P25" i="32"/>
  <c r="O25" i="32"/>
  <c r="N25" i="32"/>
  <c r="M25" i="32"/>
  <c r="L25" i="32"/>
  <c r="K25" i="32"/>
  <c r="J25" i="32"/>
  <c r="X24" i="32"/>
  <c r="W24" i="32"/>
  <c r="V24" i="32"/>
  <c r="U24" i="32"/>
  <c r="T24" i="32"/>
  <c r="S24" i="32"/>
  <c r="R24" i="32"/>
  <c r="Q24" i="32"/>
  <c r="P24" i="32"/>
  <c r="O24" i="32"/>
  <c r="N24" i="32"/>
  <c r="M24" i="32"/>
  <c r="L24" i="32"/>
  <c r="K24" i="32"/>
  <c r="J24" i="32"/>
  <c r="X23" i="32"/>
  <c r="W23" i="32"/>
  <c r="V23" i="32"/>
  <c r="U23" i="32"/>
  <c r="T23" i="32"/>
  <c r="S23" i="32"/>
  <c r="R23" i="32"/>
  <c r="Q23" i="32"/>
  <c r="P23" i="32"/>
  <c r="O23" i="32"/>
  <c r="N23" i="32"/>
  <c r="M23" i="32"/>
  <c r="L23" i="32"/>
  <c r="K23" i="32"/>
  <c r="J23" i="32"/>
  <c r="X22" i="32"/>
  <c r="W22" i="32"/>
  <c r="V22" i="32"/>
  <c r="U22" i="32"/>
  <c r="T22" i="32"/>
  <c r="S22" i="32"/>
  <c r="R22" i="32"/>
  <c r="Q22" i="32"/>
  <c r="P22" i="32"/>
  <c r="O22" i="32"/>
  <c r="N22" i="32"/>
  <c r="M22" i="32"/>
  <c r="L22" i="32"/>
  <c r="K22" i="32"/>
  <c r="J22" i="32"/>
  <c r="X21" i="32"/>
  <c r="W21" i="32"/>
  <c r="V21" i="32"/>
  <c r="U21" i="32"/>
  <c r="T21" i="32"/>
  <c r="S21" i="32"/>
  <c r="R21" i="32"/>
  <c r="Q21" i="32"/>
  <c r="P21" i="32"/>
  <c r="O21" i="32"/>
  <c r="N21" i="32"/>
  <c r="M21" i="32"/>
  <c r="L21" i="32"/>
  <c r="K21" i="32"/>
  <c r="J21" i="32"/>
  <c r="X20" i="32"/>
  <c r="W20" i="32"/>
  <c r="V20" i="32"/>
  <c r="U20" i="32"/>
  <c r="T20" i="32"/>
  <c r="S20" i="32"/>
  <c r="R20" i="32"/>
  <c r="Q20" i="32"/>
  <c r="P20" i="32"/>
  <c r="O20" i="32"/>
  <c r="N20" i="32"/>
  <c r="M20" i="32"/>
  <c r="L20" i="32"/>
  <c r="K20" i="32"/>
  <c r="J20" i="32"/>
  <c r="X19" i="32"/>
  <c r="W19" i="32"/>
  <c r="V19" i="32"/>
  <c r="U19" i="32"/>
  <c r="T19" i="32"/>
  <c r="S19" i="32"/>
  <c r="R19" i="32"/>
  <c r="Q19" i="32"/>
  <c r="P19" i="32"/>
  <c r="O19" i="32"/>
  <c r="N19" i="32"/>
  <c r="M19" i="32"/>
  <c r="L19" i="32"/>
  <c r="K19" i="32"/>
  <c r="J19" i="32"/>
  <c r="X18" i="32"/>
  <c r="W18" i="32"/>
  <c r="V18" i="32"/>
  <c r="U18" i="32"/>
  <c r="T18" i="32"/>
  <c r="S18" i="32"/>
  <c r="R18" i="32"/>
  <c r="Q18" i="32"/>
  <c r="P18" i="32"/>
  <c r="O18" i="32"/>
  <c r="N18" i="32"/>
  <c r="M18" i="32"/>
  <c r="L18" i="32"/>
  <c r="K18" i="32"/>
  <c r="J18" i="32"/>
  <c r="X16" i="32"/>
  <c r="W16" i="32"/>
  <c r="V16" i="32"/>
  <c r="U16" i="32"/>
  <c r="T16" i="32"/>
  <c r="S16" i="32"/>
  <c r="R16" i="32"/>
  <c r="Q16" i="32"/>
  <c r="P16" i="32"/>
  <c r="O16" i="32"/>
  <c r="N16" i="32"/>
  <c r="M16" i="32"/>
  <c r="L16" i="32"/>
  <c r="K16" i="32"/>
  <c r="J16" i="32"/>
  <c r="X15" i="32"/>
  <c r="W15" i="32"/>
  <c r="V15" i="32"/>
  <c r="U15" i="32"/>
  <c r="T15" i="32"/>
  <c r="S15" i="32"/>
  <c r="R15" i="32"/>
  <c r="Q15" i="32"/>
  <c r="P15" i="32"/>
  <c r="O15" i="32"/>
  <c r="N15" i="32"/>
  <c r="M15" i="32"/>
  <c r="L15" i="32"/>
  <c r="K15" i="32"/>
  <c r="J15" i="32"/>
  <c r="X14" i="32"/>
  <c r="W14" i="32"/>
  <c r="V14" i="32"/>
  <c r="U14" i="32"/>
  <c r="T14" i="32"/>
  <c r="S14" i="32"/>
  <c r="R14" i="32"/>
  <c r="Q14" i="32"/>
  <c r="P14" i="32"/>
  <c r="O14" i="32"/>
  <c r="N14" i="32"/>
  <c r="M14" i="32"/>
  <c r="L14" i="32"/>
  <c r="K14" i="32"/>
  <c r="J14" i="32"/>
  <c r="X13" i="32"/>
  <c r="W13" i="32"/>
  <c r="V13" i="32"/>
  <c r="U13" i="32"/>
  <c r="T13" i="32"/>
  <c r="S13" i="32"/>
  <c r="R13" i="32"/>
  <c r="Q13" i="32"/>
  <c r="P13" i="32"/>
  <c r="O13" i="32"/>
  <c r="N13" i="32"/>
  <c r="M13" i="32"/>
  <c r="L13" i="32"/>
  <c r="K13" i="32"/>
  <c r="J13" i="32"/>
  <c r="X12" i="32"/>
  <c r="W12" i="32"/>
  <c r="V12" i="32"/>
  <c r="U12" i="32"/>
  <c r="T12" i="32"/>
  <c r="S12" i="32"/>
  <c r="R12" i="32"/>
  <c r="Q12" i="32"/>
  <c r="P12" i="32"/>
  <c r="O12" i="32"/>
  <c r="N12" i="32"/>
  <c r="M12" i="32"/>
  <c r="L12" i="32"/>
  <c r="K12" i="32"/>
  <c r="J12" i="32"/>
  <c r="X11" i="32"/>
  <c r="W11" i="32"/>
  <c r="V11" i="32"/>
  <c r="U11" i="32"/>
  <c r="T11" i="32"/>
  <c r="S11" i="32"/>
  <c r="R11" i="32"/>
  <c r="Q11" i="32"/>
  <c r="P11" i="32"/>
  <c r="O11" i="32"/>
  <c r="N11" i="32"/>
  <c r="M11" i="32"/>
  <c r="L11" i="32"/>
  <c r="K11" i="32"/>
  <c r="J11" i="32"/>
  <c r="X10" i="32"/>
  <c r="W10" i="32"/>
  <c r="V10" i="32"/>
  <c r="U10" i="32"/>
  <c r="T10" i="32"/>
  <c r="S10" i="32"/>
  <c r="R10" i="32"/>
  <c r="Q10" i="32"/>
  <c r="P10" i="32"/>
  <c r="O10" i="32"/>
  <c r="N10" i="32"/>
  <c r="M10" i="32"/>
  <c r="L10" i="32"/>
  <c r="K10" i="32"/>
  <c r="J10" i="32"/>
  <c r="X64" i="31"/>
  <c r="W64" i="31"/>
  <c r="V64" i="31"/>
  <c r="U64" i="31"/>
  <c r="T64" i="31"/>
  <c r="S64" i="31"/>
  <c r="R64" i="31"/>
  <c r="Q64" i="31"/>
  <c r="P64" i="31"/>
  <c r="O64" i="31"/>
  <c r="N64" i="31"/>
  <c r="M64" i="31"/>
  <c r="L64" i="31"/>
  <c r="K64" i="31"/>
  <c r="J64" i="31"/>
  <c r="X63" i="31"/>
  <c r="W63" i="31"/>
  <c r="V63" i="31"/>
  <c r="U63" i="31"/>
  <c r="T63" i="31"/>
  <c r="S63" i="31"/>
  <c r="R63" i="31"/>
  <c r="Q63" i="31"/>
  <c r="P63" i="31"/>
  <c r="O63" i="31"/>
  <c r="N63" i="31"/>
  <c r="M63" i="31"/>
  <c r="L63" i="31"/>
  <c r="K63" i="31"/>
  <c r="J63" i="31"/>
  <c r="X62" i="31"/>
  <c r="W62" i="31"/>
  <c r="V62" i="31"/>
  <c r="U62" i="31"/>
  <c r="T62" i="31"/>
  <c r="S62" i="31"/>
  <c r="R62" i="31"/>
  <c r="Q62" i="31"/>
  <c r="P62" i="31"/>
  <c r="O62" i="31"/>
  <c r="N62" i="31"/>
  <c r="M62" i="31"/>
  <c r="L62" i="31"/>
  <c r="K62" i="31"/>
  <c r="J62" i="31"/>
  <c r="X61" i="31"/>
  <c r="W61" i="31"/>
  <c r="V61" i="31"/>
  <c r="U61" i="31"/>
  <c r="T61" i="31"/>
  <c r="S61" i="31"/>
  <c r="R61" i="31"/>
  <c r="Q61" i="31"/>
  <c r="P61" i="31"/>
  <c r="O61" i="31"/>
  <c r="N61" i="31"/>
  <c r="M61" i="31"/>
  <c r="L61" i="31"/>
  <c r="K61" i="31"/>
  <c r="J61" i="31"/>
  <c r="X60" i="31"/>
  <c r="W60" i="31"/>
  <c r="V60" i="31"/>
  <c r="U60" i="31"/>
  <c r="T60" i="31"/>
  <c r="S60" i="31"/>
  <c r="R60" i="31"/>
  <c r="Q60" i="31"/>
  <c r="P60" i="31"/>
  <c r="O60" i="31"/>
  <c r="N60" i="31"/>
  <c r="M60" i="31"/>
  <c r="L60" i="31"/>
  <c r="K60" i="31"/>
  <c r="J60" i="31"/>
  <c r="X59" i="31"/>
  <c r="W59" i="31"/>
  <c r="V59" i="31"/>
  <c r="U59" i="31"/>
  <c r="T59" i="31"/>
  <c r="S59" i="31"/>
  <c r="R59" i="31"/>
  <c r="Q59" i="31"/>
  <c r="P59" i="31"/>
  <c r="O59" i="31"/>
  <c r="N59" i="31"/>
  <c r="M59" i="31"/>
  <c r="L59" i="31"/>
  <c r="K59" i="31"/>
  <c r="J59" i="31"/>
  <c r="X58" i="31"/>
  <c r="W58" i="31"/>
  <c r="V58" i="31"/>
  <c r="U58" i="31"/>
  <c r="T58" i="31"/>
  <c r="S58" i="31"/>
  <c r="R58" i="31"/>
  <c r="Q58" i="31"/>
  <c r="P58" i="31"/>
  <c r="O58" i="31"/>
  <c r="N58" i="31"/>
  <c r="M58" i="31"/>
  <c r="L58" i="31"/>
  <c r="K58" i="31"/>
  <c r="J58" i="31"/>
  <c r="X57" i="31"/>
  <c r="W57" i="31"/>
  <c r="V57" i="31"/>
  <c r="U57" i="31"/>
  <c r="T57" i="31"/>
  <c r="S57" i="31"/>
  <c r="R57" i="31"/>
  <c r="Q57" i="31"/>
  <c r="P57" i="31"/>
  <c r="O57" i="31"/>
  <c r="N57" i="31"/>
  <c r="M57" i="31"/>
  <c r="L57" i="31"/>
  <c r="K57" i="31"/>
  <c r="J57" i="31"/>
  <c r="X56" i="31"/>
  <c r="W56" i="31"/>
  <c r="V56" i="31"/>
  <c r="U56" i="31"/>
  <c r="T56" i="31"/>
  <c r="S56" i="31"/>
  <c r="R56" i="31"/>
  <c r="Q56" i="31"/>
  <c r="P56" i="31"/>
  <c r="O56" i="31"/>
  <c r="N56" i="31"/>
  <c r="M56" i="31"/>
  <c r="L56" i="31"/>
  <c r="K56" i="31"/>
  <c r="J56" i="31"/>
  <c r="X55" i="31"/>
  <c r="W55" i="31"/>
  <c r="V55" i="31"/>
  <c r="U55" i="31"/>
  <c r="T55" i="31"/>
  <c r="S55" i="31"/>
  <c r="R55" i="31"/>
  <c r="Q55" i="31"/>
  <c r="P55" i="31"/>
  <c r="O55" i="31"/>
  <c r="N55" i="31"/>
  <c r="M55" i="31"/>
  <c r="L55" i="31"/>
  <c r="K55" i="31"/>
  <c r="J55" i="31"/>
  <c r="X53" i="31"/>
  <c r="W53" i="31"/>
  <c r="V53" i="31"/>
  <c r="U53" i="31"/>
  <c r="T53" i="31"/>
  <c r="S53" i="31"/>
  <c r="R53" i="31"/>
  <c r="Q53" i="31"/>
  <c r="P53" i="31"/>
  <c r="O53" i="31"/>
  <c r="N53" i="31"/>
  <c r="M53" i="31"/>
  <c r="L53" i="31"/>
  <c r="K53" i="31"/>
  <c r="J53" i="31"/>
  <c r="X52" i="31"/>
  <c r="W52" i="31"/>
  <c r="V52" i="31"/>
  <c r="U52" i="31"/>
  <c r="T52" i="31"/>
  <c r="S52" i="31"/>
  <c r="R52" i="31"/>
  <c r="Q52" i="31"/>
  <c r="P52" i="31"/>
  <c r="O52" i="31"/>
  <c r="N52" i="31"/>
  <c r="M52" i="31"/>
  <c r="L52" i="31"/>
  <c r="K52" i="31"/>
  <c r="J52" i="31"/>
  <c r="X51" i="31"/>
  <c r="W51" i="31"/>
  <c r="V51" i="31"/>
  <c r="U51" i="31"/>
  <c r="T51" i="31"/>
  <c r="S51" i="31"/>
  <c r="R51" i="31"/>
  <c r="Q51" i="31"/>
  <c r="P51" i="31"/>
  <c r="O51" i="31"/>
  <c r="N51" i="31"/>
  <c r="M51" i="31"/>
  <c r="L51" i="31"/>
  <c r="K51" i="31"/>
  <c r="J51" i="31"/>
  <c r="X50" i="31"/>
  <c r="W50" i="31"/>
  <c r="V50" i="31"/>
  <c r="U50" i="31"/>
  <c r="T50" i="31"/>
  <c r="S50" i="31"/>
  <c r="R50" i="31"/>
  <c r="Q50" i="31"/>
  <c r="P50" i="31"/>
  <c r="O50" i="31"/>
  <c r="N50" i="31"/>
  <c r="M50" i="31"/>
  <c r="L50" i="31"/>
  <c r="K50" i="31"/>
  <c r="J50" i="31"/>
  <c r="X49" i="31"/>
  <c r="W49" i="31"/>
  <c r="V49" i="31"/>
  <c r="U49" i="31"/>
  <c r="T49" i="31"/>
  <c r="S49" i="31"/>
  <c r="R49" i="31"/>
  <c r="Q49" i="31"/>
  <c r="P49" i="31"/>
  <c r="O49" i="31"/>
  <c r="N49" i="31"/>
  <c r="M49" i="31"/>
  <c r="L49" i="31"/>
  <c r="K49" i="31"/>
  <c r="J49" i="31"/>
  <c r="X48" i="31"/>
  <c r="W48" i="31"/>
  <c r="V48" i="31"/>
  <c r="U48" i="31"/>
  <c r="T48" i="31"/>
  <c r="S48" i="31"/>
  <c r="R48" i="31"/>
  <c r="Q48" i="31"/>
  <c r="P48" i="31"/>
  <c r="O48" i="31"/>
  <c r="N48" i="31"/>
  <c r="M48" i="31"/>
  <c r="L48" i="31"/>
  <c r="K48" i="31"/>
  <c r="J48" i="31"/>
  <c r="X47" i="31"/>
  <c r="W47" i="31"/>
  <c r="V47" i="31"/>
  <c r="U47" i="31"/>
  <c r="T47" i="31"/>
  <c r="S47" i="31"/>
  <c r="R47" i="31"/>
  <c r="Q47" i="31"/>
  <c r="P47" i="31"/>
  <c r="O47" i="31"/>
  <c r="N47" i="31"/>
  <c r="M47" i="31"/>
  <c r="L47" i="31"/>
  <c r="K47" i="31"/>
  <c r="J47" i="31"/>
  <c r="X46" i="31"/>
  <c r="W46" i="31"/>
  <c r="V46" i="31"/>
  <c r="U46" i="31"/>
  <c r="T46" i="31"/>
  <c r="S46" i="31"/>
  <c r="R46" i="31"/>
  <c r="Q46" i="31"/>
  <c r="P46" i="31"/>
  <c r="O46" i="31"/>
  <c r="N46" i="31"/>
  <c r="M46" i="31"/>
  <c r="L46" i="31"/>
  <c r="K46" i="31"/>
  <c r="J46" i="31"/>
  <c r="X45" i="31"/>
  <c r="W45" i="31"/>
  <c r="V45" i="31"/>
  <c r="U45" i="31"/>
  <c r="T45" i="31"/>
  <c r="S45" i="31"/>
  <c r="R45" i="31"/>
  <c r="Q45" i="31"/>
  <c r="P45" i="31"/>
  <c r="O45" i="31"/>
  <c r="N45" i="31"/>
  <c r="M45" i="31"/>
  <c r="L45" i="31"/>
  <c r="K45" i="31"/>
  <c r="J45" i="31"/>
  <c r="X44" i="31"/>
  <c r="W44" i="31"/>
  <c r="V44" i="31"/>
  <c r="U44" i="31"/>
  <c r="T44" i="31"/>
  <c r="S44" i="31"/>
  <c r="R44" i="31"/>
  <c r="Q44" i="31"/>
  <c r="P44" i="31"/>
  <c r="O44" i="31"/>
  <c r="N44" i="31"/>
  <c r="M44" i="31"/>
  <c r="L44" i="31"/>
  <c r="K44" i="31"/>
  <c r="J44" i="31"/>
  <c r="X43" i="31"/>
  <c r="W43" i="31"/>
  <c r="V43" i="31"/>
  <c r="U43" i="31"/>
  <c r="T43" i="31"/>
  <c r="S43" i="31"/>
  <c r="R43" i="31"/>
  <c r="Q43" i="31"/>
  <c r="P43" i="31"/>
  <c r="O43" i="31"/>
  <c r="N43" i="31"/>
  <c r="M43" i="31"/>
  <c r="L43" i="31"/>
  <c r="K43" i="31"/>
  <c r="J43" i="31"/>
  <c r="X42" i="31"/>
  <c r="W42" i="31"/>
  <c r="V42" i="31"/>
  <c r="U42" i="31"/>
  <c r="T42" i="31"/>
  <c r="S42" i="31"/>
  <c r="R42" i="31"/>
  <c r="Q42" i="31"/>
  <c r="P42" i="31"/>
  <c r="O42" i="31"/>
  <c r="N42" i="31"/>
  <c r="M42" i="31"/>
  <c r="L42" i="31"/>
  <c r="K42" i="31"/>
  <c r="J42" i="31"/>
  <c r="X40" i="31"/>
  <c r="W40" i="31"/>
  <c r="V40" i="31"/>
  <c r="U40" i="31"/>
  <c r="T40" i="31"/>
  <c r="S40" i="31"/>
  <c r="R40" i="31"/>
  <c r="Q40" i="31"/>
  <c r="P40" i="31"/>
  <c r="O40" i="31"/>
  <c r="N40" i="31"/>
  <c r="M40" i="31"/>
  <c r="L40" i="31"/>
  <c r="K40" i="31"/>
  <c r="J40" i="31"/>
  <c r="X39" i="31"/>
  <c r="W39" i="31"/>
  <c r="V39" i="31"/>
  <c r="U39" i="31"/>
  <c r="T39" i="31"/>
  <c r="S39" i="31"/>
  <c r="R39" i="31"/>
  <c r="Q39" i="31"/>
  <c r="P39" i="31"/>
  <c r="O39" i="31"/>
  <c r="N39" i="31"/>
  <c r="M39" i="31"/>
  <c r="L39" i="31"/>
  <c r="K39" i="31"/>
  <c r="J39" i="31"/>
  <c r="X38" i="31"/>
  <c r="W38" i="31"/>
  <c r="V38" i="31"/>
  <c r="U38" i="31"/>
  <c r="T38" i="31"/>
  <c r="S38" i="31"/>
  <c r="R38" i="31"/>
  <c r="Q38" i="31"/>
  <c r="P38" i="31"/>
  <c r="O38" i="31"/>
  <c r="N38" i="31"/>
  <c r="M38" i="31"/>
  <c r="L38" i="31"/>
  <c r="K38" i="31"/>
  <c r="J38" i="31"/>
  <c r="X37" i="31"/>
  <c r="W37" i="31"/>
  <c r="V37" i="31"/>
  <c r="U37" i="31"/>
  <c r="T37" i="31"/>
  <c r="S37" i="31"/>
  <c r="R37" i="31"/>
  <c r="Q37" i="31"/>
  <c r="P37" i="31"/>
  <c r="O37" i="31"/>
  <c r="N37" i="31"/>
  <c r="M37" i="31"/>
  <c r="L37" i="31"/>
  <c r="K37" i="31"/>
  <c r="J37" i="31"/>
  <c r="X36" i="31"/>
  <c r="W36" i="31"/>
  <c r="V36" i="31"/>
  <c r="U36" i="31"/>
  <c r="T36" i="31"/>
  <c r="S36" i="31"/>
  <c r="R36" i="31"/>
  <c r="Q36" i="31"/>
  <c r="P36" i="31"/>
  <c r="O36" i="31"/>
  <c r="N36" i="31"/>
  <c r="M36" i="31"/>
  <c r="L36" i="31"/>
  <c r="K36" i="31"/>
  <c r="J36" i="31"/>
  <c r="X35" i="31"/>
  <c r="W35" i="31"/>
  <c r="V35" i="31"/>
  <c r="U35" i="31"/>
  <c r="T35" i="31"/>
  <c r="S35" i="31"/>
  <c r="R35" i="31"/>
  <c r="Q35" i="31"/>
  <c r="P35" i="31"/>
  <c r="O35" i="31"/>
  <c r="N35" i="31"/>
  <c r="M35" i="31"/>
  <c r="L35" i="31"/>
  <c r="K35" i="31"/>
  <c r="J35" i="31"/>
  <c r="X34" i="31"/>
  <c r="W34" i="31"/>
  <c r="V34" i="31"/>
  <c r="U34" i="31"/>
  <c r="T34" i="31"/>
  <c r="S34" i="31"/>
  <c r="R34" i="31"/>
  <c r="Q34" i="31"/>
  <c r="P34" i="31"/>
  <c r="O34" i="31"/>
  <c r="N34" i="31"/>
  <c r="M34" i="31"/>
  <c r="L34" i="31"/>
  <c r="K34" i="31"/>
  <c r="J34" i="31"/>
  <c r="X33" i="31"/>
  <c r="W33" i="31"/>
  <c r="V33" i="31"/>
  <c r="U33" i="31"/>
  <c r="T33" i="31"/>
  <c r="S33" i="31"/>
  <c r="R33" i="31"/>
  <c r="Q33" i="31"/>
  <c r="P33" i="31"/>
  <c r="O33" i="31"/>
  <c r="N33" i="31"/>
  <c r="M33" i="31"/>
  <c r="L33" i="31"/>
  <c r="K33" i="31"/>
  <c r="J33" i="31"/>
  <c r="X32" i="31"/>
  <c r="W32" i="31"/>
  <c r="V32" i="31"/>
  <c r="U32" i="31"/>
  <c r="T32" i="31"/>
  <c r="S32" i="31"/>
  <c r="R32" i="31"/>
  <c r="Q32" i="31"/>
  <c r="P32" i="31"/>
  <c r="O32" i="31"/>
  <c r="N32" i="31"/>
  <c r="M32" i="31"/>
  <c r="L32" i="31"/>
  <c r="K32" i="31"/>
  <c r="J32" i="31"/>
  <c r="X31" i="31"/>
  <c r="W31" i="31"/>
  <c r="V31" i="31"/>
  <c r="U31" i="31"/>
  <c r="T31" i="31"/>
  <c r="S31" i="31"/>
  <c r="R31" i="31"/>
  <c r="Q31" i="31"/>
  <c r="P31" i="31"/>
  <c r="O31" i="31"/>
  <c r="N31" i="31"/>
  <c r="M31" i="31"/>
  <c r="L31" i="31"/>
  <c r="K31" i="31"/>
  <c r="J31" i="31"/>
  <c r="X30" i="31"/>
  <c r="W30" i="31"/>
  <c r="V30" i="31"/>
  <c r="U30" i="31"/>
  <c r="T30" i="31"/>
  <c r="S30" i="31"/>
  <c r="R30" i="31"/>
  <c r="Q30" i="31"/>
  <c r="P30" i="31"/>
  <c r="O30" i="31"/>
  <c r="N30" i="31"/>
  <c r="M30" i="31"/>
  <c r="L30" i="31"/>
  <c r="K30" i="31"/>
  <c r="J30" i="31"/>
  <c r="X29" i="31"/>
  <c r="W29" i="31"/>
  <c r="V29" i="31"/>
  <c r="U29" i="31"/>
  <c r="T29" i="31"/>
  <c r="S29" i="31"/>
  <c r="R29" i="31"/>
  <c r="Q29" i="31"/>
  <c r="P29" i="31"/>
  <c r="O29" i="31"/>
  <c r="N29" i="31"/>
  <c r="M29" i="31"/>
  <c r="L29" i="31"/>
  <c r="K29" i="31"/>
  <c r="J29" i="31"/>
  <c r="X28" i="31"/>
  <c r="W28" i="31"/>
  <c r="V28" i="31"/>
  <c r="U28" i="31"/>
  <c r="T28" i="31"/>
  <c r="S28" i="31"/>
  <c r="R28" i="31"/>
  <c r="Q28" i="31"/>
  <c r="P28" i="31"/>
  <c r="O28" i="31"/>
  <c r="N28" i="31"/>
  <c r="M28" i="31"/>
  <c r="L28" i="31"/>
  <c r="K28" i="31"/>
  <c r="J28" i="31"/>
  <c r="X27" i="31"/>
  <c r="W27" i="31"/>
  <c r="V27" i="31"/>
  <c r="U27" i="31"/>
  <c r="T27" i="31"/>
  <c r="S27" i="31"/>
  <c r="R27" i="31"/>
  <c r="Q27" i="31"/>
  <c r="P27" i="31"/>
  <c r="O27" i="31"/>
  <c r="N27" i="31"/>
  <c r="M27" i="31"/>
  <c r="L27" i="31"/>
  <c r="K27" i="31"/>
  <c r="J27" i="31"/>
  <c r="X26" i="31"/>
  <c r="W26" i="31"/>
  <c r="V26" i="31"/>
  <c r="U26" i="31"/>
  <c r="T26" i="31"/>
  <c r="S26" i="31"/>
  <c r="R26" i="31"/>
  <c r="Q26" i="31"/>
  <c r="P26" i="31"/>
  <c r="O26" i="31"/>
  <c r="N26" i="31"/>
  <c r="M26" i="31"/>
  <c r="L26" i="31"/>
  <c r="K26" i="31"/>
  <c r="J26" i="31"/>
  <c r="X25" i="31"/>
  <c r="W25" i="31"/>
  <c r="V25" i="31"/>
  <c r="U25" i="31"/>
  <c r="T25" i="31"/>
  <c r="S25" i="31"/>
  <c r="R25" i="31"/>
  <c r="Q25" i="31"/>
  <c r="P25" i="31"/>
  <c r="O25" i="31"/>
  <c r="N25" i="31"/>
  <c r="M25" i="31"/>
  <c r="L25" i="31"/>
  <c r="K25" i="31"/>
  <c r="J25" i="31"/>
  <c r="X24" i="31"/>
  <c r="W24" i="31"/>
  <c r="V24" i="31"/>
  <c r="U24" i="31"/>
  <c r="T24" i="31"/>
  <c r="S24" i="31"/>
  <c r="R24" i="31"/>
  <c r="Q24" i="31"/>
  <c r="P24" i="31"/>
  <c r="O24" i="31"/>
  <c r="N24" i="31"/>
  <c r="M24" i="31"/>
  <c r="L24" i="31"/>
  <c r="K24" i="31"/>
  <c r="J24" i="31"/>
  <c r="X23" i="31"/>
  <c r="W23" i="31"/>
  <c r="V23" i="31"/>
  <c r="U23" i="31"/>
  <c r="T23" i="31"/>
  <c r="S23" i="31"/>
  <c r="R23" i="31"/>
  <c r="Q23" i="31"/>
  <c r="P23" i="31"/>
  <c r="O23" i="31"/>
  <c r="N23" i="31"/>
  <c r="M23" i="31"/>
  <c r="L23" i="31"/>
  <c r="K23" i="31"/>
  <c r="J23" i="31"/>
  <c r="X22" i="31"/>
  <c r="W22" i="31"/>
  <c r="V22" i="31"/>
  <c r="U22" i="31"/>
  <c r="T22" i="31"/>
  <c r="S22" i="31"/>
  <c r="R22" i="31"/>
  <c r="Q22" i="31"/>
  <c r="P22" i="31"/>
  <c r="O22" i="31"/>
  <c r="N22" i="31"/>
  <c r="M22" i="31"/>
  <c r="L22" i="31"/>
  <c r="K22" i="31"/>
  <c r="J22" i="31"/>
  <c r="X21" i="31"/>
  <c r="W21" i="31"/>
  <c r="V21" i="31"/>
  <c r="U21" i="31"/>
  <c r="T21" i="31"/>
  <c r="S21" i="31"/>
  <c r="R21" i="31"/>
  <c r="Q21" i="31"/>
  <c r="P21" i="31"/>
  <c r="O21" i="31"/>
  <c r="N21" i="31"/>
  <c r="M21" i="31"/>
  <c r="L21" i="31"/>
  <c r="K21" i="31"/>
  <c r="J21" i="31"/>
  <c r="X20" i="31"/>
  <c r="W20" i="31"/>
  <c r="V20" i="31"/>
  <c r="U20" i="31"/>
  <c r="T20" i="31"/>
  <c r="S20" i="31"/>
  <c r="R20" i="31"/>
  <c r="Q20" i="31"/>
  <c r="P20" i="31"/>
  <c r="O20" i="31"/>
  <c r="N20" i="31"/>
  <c r="M20" i="31"/>
  <c r="L20" i="31"/>
  <c r="K20" i="31"/>
  <c r="J20" i="31"/>
  <c r="X19" i="31"/>
  <c r="W19" i="31"/>
  <c r="V19" i="31"/>
  <c r="U19" i="31"/>
  <c r="T19" i="31"/>
  <c r="S19" i="31"/>
  <c r="R19" i="31"/>
  <c r="Q19" i="31"/>
  <c r="P19" i="31"/>
  <c r="O19" i="31"/>
  <c r="N19" i="31"/>
  <c r="M19" i="31"/>
  <c r="L19" i="31"/>
  <c r="K19" i="31"/>
  <c r="J19" i="31"/>
  <c r="X18" i="31"/>
  <c r="W18" i="31"/>
  <c r="V18" i="31"/>
  <c r="U18" i="31"/>
  <c r="T18" i="31"/>
  <c r="S18" i="31"/>
  <c r="R18" i="31"/>
  <c r="Q18" i="31"/>
  <c r="P18" i="31"/>
  <c r="O18" i="31"/>
  <c r="N18" i="31"/>
  <c r="M18" i="31"/>
  <c r="L18" i="31"/>
  <c r="K18" i="31"/>
  <c r="J18" i="31"/>
  <c r="X16" i="31"/>
  <c r="W16" i="31"/>
  <c r="V16" i="31"/>
  <c r="U16" i="31"/>
  <c r="T16" i="31"/>
  <c r="S16" i="31"/>
  <c r="R16" i="31"/>
  <c r="Q16" i="31"/>
  <c r="P16" i="31"/>
  <c r="O16" i="31"/>
  <c r="N16" i="31"/>
  <c r="M16" i="31"/>
  <c r="L16" i="31"/>
  <c r="K16" i="31"/>
  <c r="J16" i="31"/>
  <c r="X15" i="31"/>
  <c r="W15" i="31"/>
  <c r="V15" i="31"/>
  <c r="U15" i="31"/>
  <c r="T15" i="31"/>
  <c r="S15" i="31"/>
  <c r="R15" i="31"/>
  <c r="Q15" i="31"/>
  <c r="P15" i="31"/>
  <c r="O15" i="31"/>
  <c r="N15" i="31"/>
  <c r="M15" i="31"/>
  <c r="L15" i="31"/>
  <c r="K15" i="31"/>
  <c r="J15" i="31"/>
  <c r="X14" i="31"/>
  <c r="W14" i="31"/>
  <c r="V14" i="31"/>
  <c r="U14" i="31"/>
  <c r="T14" i="31"/>
  <c r="S14" i="31"/>
  <c r="R14" i="31"/>
  <c r="Q14" i="31"/>
  <c r="P14" i="31"/>
  <c r="O14" i="31"/>
  <c r="N14" i="31"/>
  <c r="M14" i="31"/>
  <c r="L14" i="31"/>
  <c r="K14" i="31"/>
  <c r="J14" i="31"/>
  <c r="X13" i="31"/>
  <c r="W13" i="31"/>
  <c r="V13" i="31"/>
  <c r="U13" i="31"/>
  <c r="T13" i="31"/>
  <c r="S13" i="31"/>
  <c r="R13" i="31"/>
  <c r="Q13" i="31"/>
  <c r="P13" i="31"/>
  <c r="O13" i="31"/>
  <c r="N13" i="31"/>
  <c r="M13" i="31"/>
  <c r="L13" i="31"/>
  <c r="K13" i="31"/>
  <c r="J13" i="31"/>
  <c r="X12" i="31"/>
  <c r="W12" i="31"/>
  <c r="V12" i="31"/>
  <c r="U12" i="31"/>
  <c r="T12" i="31"/>
  <c r="S12" i="31"/>
  <c r="R12" i="31"/>
  <c r="Q12" i="31"/>
  <c r="P12" i="31"/>
  <c r="O12" i="31"/>
  <c r="N12" i="31"/>
  <c r="M12" i="31"/>
  <c r="L12" i="31"/>
  <c r="K12" i="31"/>
  <c r="J12" i="31"/>
  <c r="X11" i="31"/>
  <c r="W11" i="31"/>
  <c r="V11" i="31"/>
  <c r="U11" i="31"/>
  <c r="T11" i="31"/>
  <c r="S11" i="31"/>
  <c r="R11" i="31"/>
  <c r="Q11" i="31"/>
  <c r="P11" i="31"/>
  <c r="O11" i="31"/>
  <c r="N11" i="31"/>
  <c r="M11" i="31"/>
  <c r="L11" i="31"/>
  <c r="K11" i="31"/>
  <c r="J11" i="31"/>
  <c r="X10" i="31"/>
  <c r="W10" i="31"/>
  <c r="V10" i="31"/>
  <c r="U10" i="31"/>
  <c r="T10" i="31"/>
  <c r="S10" i="31"/>
  <c r="R10" i="31"/>
  <c r="Q10" i="31"/>
  <c r="P10" i="31"/>
  <c r="O10" i="31"/>
  <c r="N10" i="31"/>
  <c r="M10" i="31"/>
  <c r="L10" i="31"/>
  <c r="K10" i="31"/>
  <c r="J10" i="31"/>
  <c r="S38" i="24"/>
  <c r="R38" i="24"/>
  <c r="Q38" i="24"/>
  <c r="P38" i="24"/>
  <c r="O38" i="24"/>
  <c r="N38" i="24"/>
  <c r="M38" i="24"/>
  <c r="L38" i="24"/>
  <c r="K38" i="24"/>
  <c r="Q33" i="24"/>
  <c r="O33" i="24"/>
  <c r="M33" i="24"/>
  <c r="K33" i="24"/>
  <c r="O28" i="24"/>
  <c r="M28" i="24"/>
  <c r="K28" i="24"/>
  <c r="M23" i="24"/>
  <c r="K23" i="24"/>
  <c r="K18" i="24"/>
  <c r="Q64" i="22"/>
  <c r="Q63" i="22"/>
  <c r="Q62" i="22"/>
  <c r="Q61" i="22"/>
  <c r="Q60" i="22"/>
  <c r="Q59" i="22"/>
  <c r="Q58" i="22"/>
  <c r="Q57" i="22"/>
  <c r="Q56" i="22"/>
  <c r="Q55" i="22"/>
  <c r="Q54" i="22"/>
  <c r="Q53" i="22"/>
  <c r="Q52" i="22"/>
  <c r="Q51" i="22"/>
  <c r="Q50" i="22"/>
  <c r="Q49" i="22"/>
  <c r="Q48" i="22"/>
  <c r="Q47" i="22"/>
  <c r="Q46" i="22"/>
  <c r="Q45" i="22"/>
  <c r="Q44" i="22"/>
  <c r="Q43" i="22"/>
  <c r="Q42" i="22"/>
  <c r="Q41" i="22"/>
  <c r="Q40" i="22"/>
  <c r="Q39" i="22"/>
  <c r="Q38" i="22"/>
  <c r="Q37" i="22"/>
  <c r="Q36" i="22"/>
  <c r="Q35" i="22"/>
  <c r="Q34" i="22"/>
  <c r="Q33" i="22"/>
  <c r="Q32" i="22"/>
  <c r="Q31" i="22"/>
  <c r="Q30" i="22"/>
  <c r="Q29" i="22"/>
  <c r="Q28" i="22"/>
  <c r="Q27" i="22"/>
  <c r="Q26" i="22"/>
  <c r="Q25" i="22"/>
  <c r="Q24" i="22"/>
  <c r="Q23" i="22"/>
  <c r="Q22" i="22"/>
  <c r="Q21" i="22"/>
  <c r="Q20" i="22"/>
  <c r="Q19" i="22"/>
  <c r="Q18" i="22"/>
  <c r="Q17" i="22"/>
  <c r="Q16" i="22"/>
  <c r="Q15" i="22"/>
  <c r="Q14" i="22"/>
  <c r="Q13" i="22"/>
  <c r="Z65" i="21"/>
  <c r="Z64" i="21"/>
  <c r="Z63" i="21"/>
  <c r="Z62" i="21"/>
  <c r="Z61" i="21"/>
  <c r="Z60" i="21"/>
  <c r="Z59" i="21"/>
  <c r="Z57" i="21"/>
  <c r="Z56" i="21"/>
  <c r="Z55" i="21"/>
  <c r="Z54" i="21"/>
  <c r="Z53" i="21"/>
  <c r="Z52" i="21"/>
  <c r="Z51" i="21"/>
  <c r="Z50" i="21"/>
  <c r="Z49" i="21"/>
  <c r="Z48" i="21"/>
  <c r="Z47" i="21"/>
  <c r="Z46" i="21"/>
  <c r="Z44" i="21"/>
  <c r="Z43" i="21"/>
  <c r="Z42" i="21"/>
  <c r="Z41" i="21"/>
  <c r="Z40" i="21"/>
  <c r="Z39" i="21"/>
  <c r="Z38" i="21"/>
  <c r="Z37" i="21"/>
  <c r="Z36" i="21"/>
  <c r="Z35" i="21"/>
  <c r="Z34" i="21"/>
  <c r="Z33" i="21"/>
  <c r="Z32" i="21"/>
  <c r="Z31" i="21"/>
  <c r="Z30" i="21"/>
  <c r="Z29" i="21"/>
  <c r="Z28" i="21"/>
  <c r="Z27" i="21"/>
  <c r="Z26" i="21"/>
  <c r="Z25" i="21"/>
  <c r="Z24" i="21"/>
  <c r="Z23" i="21"/>
  <c r="Z22" i="21"/>
  <c r="Z20" i="21"/>
  <c r="Z19" i="21"/>
  <c r="Z18" i="21"/>
  <c r="Z17" i="21"/>
  <c r="Z16" i="21"/>
  <c r="Z15" i="21"/>
  <c r="Z14" i="21"/>
  <c r="E14" i="1"/>
  <c r="A14" i="1"/>
  <c r="E13" i="1"/>
  <c r="A13" i="1"/>
  <c r="E12" i="1"/>
  <c r="A12" i="1"/>
  <c r="B8" i="1"/>
  <c r="K7" i="1"/>
  <c r="H14" i="1"/>
  <c r="G15" i="1"/>
  <c r="H12" i="1"/>
  <c r="C6" i="1"/>
  <c r="G14" i="1"/>
  <c r="C5" i="1"/>
  <c r="H13" i="1"/>
  <c r="G12" i="1"/>
  <c r="G13" i="1"/>
  <c r="B9" i="1" l="1"/>
  <c r="B18" i="1" s="1"/>
  <c r="B27" i="1"/>
  <c r="M23" i="1"/>
  <c r="B21" i="1"/>
  <c r="W19" i="1"/>
  <c r="M13" i="1"/>
  <c r="W26" i="1"/>
  <c r="B22" i="1"/>
  <c r="W20" i="1"/>
  <c r="M18" i="1"/>
  <c r="M17" i="1"/>
  <c r="M16" i="1"/>
  <c r="M11" i="1"/>
  <c r="B15" i="1"/>
  <c r="B14" i="1"/>
  <c r="M25" i="1"/>
  <c r="W21" i="1"/>
  <c r="M19" i="1"/>
  <c r="B13" i="1"/>
  <c r="W9" i="1"/>
  <c r="B16" i="1"/>
  <c r="W35" i="1"/>
  <c r="W17" i="1"/>
  <c r="M21" i="1"/>
  <c r="W11" i="1"/>
  <c r="W34" i="1"/>
  <c r="W27" i="1"/>
  <c r="W7" i="1"/>
  <c r="M5" i="1"/>
  <c r="B17" i="1"/>
  <c r="B19" i="1"/>
  <c r="M9" i="1"/>
  <c r="B25" i="1"/>
  <c r="M15" i="1"/>
  <c r="W13" i="1"/>
  <c r="W24" i="1"/>
  <c r="M20" i="1"/>
  <c r="M12" i="1"/>
  <c r="W29" i="1"/>
  <c r="W16" i="1"/>
  <c r="M26" i="1"/>
  <c r="W14" i="1"/>
  <c r="B24" i="1"/>
  <c r="B12" i="1"/>
  <c r="W6" i="1"/>
  <c r="M22" i="1"/>
  <c r="W23" i="1"/>
  <c r="W24" i="33"/>
  <c r="AI24" i="33" s="1"/>
  <c r="AD24" i="33"/>
  <c r="W31" i="33"/>
  <c r="AI31" i="33" s="1"/>
  <c r="AD31" i="33"/>
  <c r="AD50" i="33"/>
  <c r="AF62" i="33"/>
  <c r="AC62" i="33"/>
  <c r="Q20" i="33"/>
  <c r="AH26" i="33"/>
  <c r="W26" i="33"/>
  <c r="AF15" i="33"/>
  <c r="W16" i="33"/>
  <c r="Q33" i="33"/>
  <c r="AH66" i="33"/>
  <c r="W66" i="33"/>
  <c r="AD13" i="33"/>
  <c r="AC13" i="33"/>
  <c r="AI13" i="33" s="1"/>
  <c r="AX13" i="33"/>
  <c r="AW13" i="33"/>
  <c r="AH35" i="33"/>
  <c r="AC35" i="33"/>
  <c r="AI47" i="33"/>
  <c r="AD45" i="33"/>
  <c r="W64" i="33"/>
  <c r="AD64" i="33"/>
  <c r="W47" i="33"/>
  <c r="AD47" i="33"/>
  <c r="W20" i="33"/>
  <c r="AX22" i="33"/>
  <c r="W28" i="33"/>
  <c r="AI28" i="33" s="1"/>
  <c r="AD28" i="33"/>
  <c r="AW30" i="33"/>
  <c r="W39" i="33"/>
  <c r="AD39" i="33"/>
  <c r="W42" i="33"/>
  <c r="AG42" i="33"/>
  <c r="W57" i="33"/>
  <c r="AC21" i="33"/>
  <c r="AI21" i="33" s="1"/>
  <c r="AX21" i="33"/>
  <c r="AW21" i="33"/>
  <c r="AD21" i="33"/>
  <c r="W29" i="33"/>
  <c r="AG29" i="33"/>
  <c r="AC61" i="33"/>
  <c r="AI61" i="33" s="1"/>
  <c r="AX61" i="33"/>
  <c r="AW61" i="33"/>
  <c r="AD61" i="33"/>
  <c r="AW42" i="33"/>
  <c r="AD42" i="33"/>
  <c r="AC42" i="33"/>
  <c r="AI42" i="33" s="1"/>
  <c r="W52" i="33"/>
  <c r="AI52" i="33" s="1"/>
  <c r="W54" i="33"/>
  <c r="AI54" i="33" s="1"/>
  <c r="Q61" i="33"/>
  <c r="AX63" i="33"/>
  <c r="AF65" i="33"/>
  <c r="Q21" i="33"/>
  <c r="AX29" i="33"/>
  <c r="AW29" i="33"/>
  <c r="AD29" i="33"/>
  <c r="AC29" i="33"/>
  <c r="AX37" i="33"/>
  <c r="AD49" i="33"/>
  <c r="AG25" i="33"/>
  <c r="AC30" i="33"/>
  <c r="AI30" i="33" s="1"/>
  <c r="AG30" i="33"/>
  <c r="AI51" i="33"/>
  <c r="Q13" i="33"/>
  <c r="AC27" i="33"/>
  <c r="AI27" i="33" s="1"/>
  <c r="AX27" i="33"/>
  <c r="AW27" i="33"/>
  <c r="AD27" i="33"/>
  <c r="AX36" i="33"/>
  <c r="AC38" i="33"/>
  <c r="AI38" i="33" s="1"/>
  <c r="AE38" i="33"/>
  <c r="AW53" i="33"/>
  <c r="AX14" i="33"/>
  <c r="Q27" i="33"/>
  <c r="AW28" i="33"/>
  <c r="Q30" i="33"/>
  <c r="Q38" i="33"/>
  <c r="AC39" i="33"/>
  <c r="AG39" i="33"/>
  <c r="W51" i="33"/>
  <c r="AI53" i="33"/>
  <c r="AC63" i="33"/>
  <c r="AI22" i="33"/>
  <c r="W36" i="33"/>
  <c r="AI36" i="33" s="1"/>
  <c r="W46" i="33"/>
  <c r="AI46" i="33" s="1"/>
  <c r="W14" i="33"/>
  <c r="AI14" i="33" s="1"/>
  <c r="AC18" i="33"/>
  <c r="AI18" i="33" s="1"/>
  <c r="AX18" i="33"/>
  <c r="AW18" i="33"/>
  <c r="AD18" i="33"/>
  <c r="AC23" i="33"/>
  <c r="Q28" i="33"/>
  <c r="Q32" i="33"/>
  <c r="Q39" i="33"/>
  <c r="W53" i="33"/>
  <c r="AI64" i="33"/>
  <c r="AX64" i="33"/>
  <c r="Q18" i="33"/>
  <c r="AC33" i="33"/>
  <c r="AI33" i="33" s="1"/>
  <c r="AX33" i="33"/>
  <c r="AW33" i="33"/>
  <c r="AD33" i="33"/>
  <c r="AI40" i="33"/>
  <c r="W48" i="33"/>
  <c r="AI48" i="33" s="1"/>
  <c r="AI50" i="33"/>
  <c r="AC55" i="33"/>
  <c r="AI55" i="33" s="1"/>
  <c r="AX55" i="33"/>
  <c r="AW55" i="33"/>
  <c r="AD55" i="33"/>
  <c r="AW22" i="33"/>
  <c r="AX30" i="33"/>
  <c r="AW34" i="33"/>
  <c r="AC37" i="33"/>
  <c r="AI37" i="33" s="1"/>
  <c r="AW62" i="33"/>
  <c r="AC17" i="33"/>
  <c r="AI17" i="33" s="1"/>
  <c r="AC20" i="33"/>
  <c r="AI20" i="33" s="1"/>
  <c r="W23" i="33"/>
  <c r="AC26" i="33"/>
  <c r="AI26" i="33" s="1"/>
  <c r="AC32" i="33"/>
  <c r="AI32" i="33" s="1"/>
  <c r="W35" i="33"/>
  <c r="AD37" i="33"/>
  <c r="AW38" i="33"/>
  <c r="AC60" i="33"/>
  <c r="AI60" i="33" s="1"/>
  <c r="W63" i="33"/>
  <c r="AC66" i="33"/>
  <c r="AD17" i="33"/>
  <c r="AD20" i="33"/>
  <c r="AD26" i="33"/>
  <c r="AD32" i="33"/>
  <c r="AX38" i="33"/>
  <c r="AD60" i="33"/>
  <c r="AD66" i="33"/>
  <c r="AC12" i="33"/>
  <c r="AI12" i="33" s="1"/>
  <c r="AC15" i="33"/>
  <c r="AI15" i="33" s="1"/>
  <c r="AC16" i="33"/>
  <c r="W22" i="33"/>
  <c r="AC25" i="33"/>
  <c r="AI25" i="33" s="1"/>
  <c r="W34" i="33"/>
  <c r="AI34" i="33" s="1"/>
  <c r="AW37" i="33"/>
  <c r="AC57" i="33"/>
  <c r="AI57" i="33" s="1"/>
  <c r="AC58" i="33"/>
  <c r="AI58" i="33" s="1"/>
  <c r="AC59" i="33"/>
  <c r="AI59" i="33" s="1"/>
  <c r="W62" i="33"/>
  <c r="AC65" i="33"/>
  <c r="AI65" i="33" s="1"/>
  <c r="AW17" i="33"/>
  <c r="AW20" i="33"/>
  <c r="AW26" i="33"/>
  <c r="AW32" i="33"/>
  <c r="AW60" i="33"/>
  <c r="AW66" i="33"/>
  <c r="AI35" i="33" l="1"/>
  <c r="W25" i="1"/>
  <c r="AI63" i="33"/>
  <c r="AI62" i="33"/>
  <c r="B20" i="1"/>
  <c r="W18" i="1"/>
  <c r="W30" i="1"/>
  <c r="B23" i="1"/>
  <c r="M24" i="1"/>
  <c r="B29" i="1"/>
  <c r="W33" i="1"/>
  <c r="AI23" i="33"/>
  <c r="W8" i="1"/>
  <c r="W22" i="1"/>
  <c r="W15" i="1"/>
  <c r="W31" i="1"/>
  <c r="W28" i="1"/>
  <c r="M14" i="1"/>
  <c r="W32" i="1"/>
  <c r="B26" i="1"/>
  <c r="AI66" i="33"/>
  <c r="AI39" i="33"/>
  <c r="M6" i="1"/>
  <c r="M8" i="1"/>
  <c r="AI29" i="33"/>
  <c r="W10" i="1"/>
  <c r="W12" i="1"/>
  <c r="B28" i="1"/>
  <c r="M7" i="1"/>
  <c r="M10" i="1"/>
  <c r="AI16" i="33"/>
  <c r="H133" i="3"/>
  <c r="H131" i="3"/>
  <c r="H119" i="3"/>
  <c r="A108" i="3"/>
  <c r="H122" i="3"/>
  <c r="H132" i="3"/>
  <c r="H120" i="3"/>
  <c r="A103" i="3"/>
  <c r="H130" i="3"/>
  <c r="H118" i="3"/>
  <c r="A113" i="3"/>
  <c r="A101" i="3"/>
  <c r="H123" i="3"/>
  <c r="A112" i="3"/>
  <c r="A100" i="3"/>
  <c r="H126" i="3"/>
  <c r="A102" i="3"/>
  <c r="H129" i="3"/>
  <c r="B36" i="3"/>
  <c r="B37" i="3" s="1"/>
  <c r="H128" i="3"/>
  <c r="H124" i="3"/>
  <c r="A36" i="3"/>
  <c r="H117" i="3"/>
  <c r="H127" i="3"/>
  <c r="A111" i="3"/>
  <c r="A109" i="3"/>
  <c r="R24" i="1"/>
  <c r="T24" i="1" s="1"/>
  <c r="I22" i="1"/>
  <c r="K22" i="1" s="1"/>
  <c r="R18" i="1"/>
  <c r="T18" i="1" s="1"/>
  <c r="R17" i="1"/>
  <c r="T17" i="1" s="1"/>
  <c r="R16" i="1"/>
  <c r="T16" i="1" s="1"/>
  <c r="R11" i="1"/>
  <c r="T11" i="1" s="1"/>
  <c r="A110" i="3"/>
  <c r="R25" i="1"/>
  <c r="T25" i="1" s="1"/>
  <c r="I23" i="1"/>
  <c r="K23" i="1" s="1"/>
  <c r="R19" i="1"/>
  <c r="T19" i="1" s="1"/>
  <c r="AB9" i="1"/>
  <c r="AD9" i="1" s="1"/>
  <c r="D2" i="1"/>
  <c r="R8" i="1"/>
  <c r="T8" i="1" s="1"/>
  <c r="C2" i="1"/>
  <c r="A107" i="3"/>
  <c r="A106" i="3"/>
  <c r="C68" i="3"/>
  <c r="C69" i="3" s="1"/>
  <c r="C6" i="3"/>
  <c r="C7" i="3" s="1"/>
  <c r="C8" i="3" s="1"/>
  <c r="C9" i="3" s="1"/>
  <c r="C10" i="3" s="1"/>
  <c r="C11" i="3" s="1"/>
  <c r="C12" i="3" s="1"/>
  <c r="C13" i="3" s="1"/>
  <c r="C14" i="3" s="1"/>
  <c r="C15" i="3" s="1"/>
  <c r="C16" i="3" s="1"/>
  <c r="C17" i="3" s="1"/>
  <c r="C18" i="3" s="1"/>
  <c r="C19" i="3" s="1"/>
  <c r="C20" i="3" s="1"/>
  <c r="C21" i="3" s="1"/>
  <c r="C22" i="3" s="1"/>
  <c r="C23" i="3" s="1"/>
  <c r="C24" i="3" s="1"/>
  <c r="C25" i="3" s="1"/>
  <c r="C26" i="3" s="1"/>
  <c r="I28" i="1"/>
  <c r="K28" i="1" s="1"/>
  <c r="R26" i="1"/>
  <c r="T26" i="1" s="1"/>
  <c r="I24" i="1"/>
  <c r="K24" i="1" s="1"/>
  <c r="R20" i="1"/>
  <c r="T20" i="1" s="1"/>
  <c r="I18" i="1"/>
  <c r="K18" i="1" s="1"/>
  <c r="I17" i="1"/>
  <c r="K17" i="1" s="1"/>
  <c r="I16" i="1"/>
  <c r="J16" i="1" s="1"/>
  <c r="I11" i="1"/>
  <c r="J11" i="1" s="1"/>
  <c r="R5" i="1"/>
  <c r="T5" i="1" s="1"/>
  <c r="B2" i="1"/>
  <c r="H121" i="3"/>
  <c r="A105" i="3"/>
  <c r="B68" i="3"/>
  <c r="B69" i="3" s="1"/>
  <c r="B6" i="3"/>
  <c r="B7" i="3" s="1"/>
  <c r="B8" i="3" s="1"/>
  <c r="B9" i="3" s="1"/>
  <c r="B10" i="3" s="1"/>
  <c r="B11" i="3" s="1"/>
  <c r="B12" i="3" s="1"/>
  <c r="B13" i="3" s="1"/>
  <c r="B14" i="3" s="1"/>
  <c r="B15" i="3" s="1"/>
  <c r="B16" i="3" s="1"/>
  <c r="B17" i="3" s="1"/>
  <c r="B18" i="3" s="1"/>
  <c r="B19" i="3" s="1"/>
  <c r="B20" i="3" s="1"/>
  <c r="B21" i="3" s="1"/>
  <c r="B22" i="3" s="1"/>
  <c r="B23" i="3" s="1"/>
  <c r="B24" i="3" s="1"/>
  <c r="B25" i="3" s="1"/>
  <c r="B26" i="3" s="1"/>
  <c r="A104" i="3"/>
  <c r="A68" i="3"/>
  <c r="H125" i="3"/>
  <c r="AB7" i="1"/>
  <c r="AD7" i="1" s="1"/>
  <c r="K6" i="1"/>
  <c r="AB16" i="1"/>
  <c r="AD16" i="1" s="1"/>
  <c r="AB14" i="1"/>
  <c r="AD14" i="1" s="1"/>
  <c r="R12" i="1"/>
  <c r="T12" i="1" s="1"/>
  <c r="R23" i="1"/>
  <c r="T23" i="1" s="1"/>
  <c r="I19" i="1"/>
  <c r="K19" i="1" s="1"/>
  <c r="AB12" i="1"/>
  <c r="AD12" i="1" s="1"/>
  <c r="R9" i="1"/>
  <c r="T9" i="1" s="1"/>
  <c r="AB10" i="1"/>
  <c r="AD10" i="1" s="1"/>
  <c r="I25" i="1"/>
  <c r="K25" i="1" s="1"/>
  <c r="I21" i="1"/>
  <c r="K21" i="1" s="1"/>
  <c r="AB13" i="1"/>
  <c r="AD13" i="1" s="1"/>
  <c r="R7" i="1"/>
  <c r="T7" i="1" s="1"/>
  <c r="R15" i="1"/>
  <c r="T15" i="1" s="1"/>
  <c r="I27" i="1"/>
  <c r="K27" i="1" s="1"/>
  <c r="R4" i="1"/>
  <c r="C36" i="3"/>
  <c r="C37" i="3" s="1"/>
  <c r="R22" i="1"/>
  <c r="T22" i="1" s="1"/>
  <c r="AB8" i="1"/>
  <c r="AD8" i="1" s="1"/>
  <c r="AB6" i="1"/>
  <c r="AD6" i="1" s="1"/>
  <c r="A99" i="3"/>
  <c r="R13" i="1"/>
  <c r="T13" i="1" s="1"/>
  <c r="I29" i="1"/>
  <c r="K29" i="1" s="1"/>
  <c r="I26" i="1"/>
  <c r="K26" i="1" s="1"/>
  <c r="R14" i="1"/>
  <c r="T14" i="1" s="1"/>
  <c r="R10" i="1"/>
  <c r="T10" i="1" s="1"/>
  <c r="K8" i="1"/>
  <c r="A6" i="3"/>
  <c r="AB17" i="1"/>
  <c r="AD17" i="1" s="1"/>
  <c r="E2" i="1"/>
  <c r="I20" i="1"/>
  <c r="K20" i="1" s="1"/>
  <c r="R21" i="1"/>
  <c r="T21" i="1" s="1"/>
  <c r="R6" i="1"/>
  <c r="T6" i="1" s="1"/>
  <c r="AB11" i="1"/>
  <c r="AD11" i="1" s="1"/>
  <c r="AB15" i="1"/>
  <c r="AD15" i="1" s="1"/>
  <c r="D3" i="1"/>
  <c r="K2" i="1"/>
  <c r="Q23" i="1"/>
  <c r="AA32" i="1"/>
  <c r="AA14" i="1"/>
  <c r="Q16" i="1"/>
  <c r="E3" i="1"/>
  <c r="AA10" i="1"/>
  <c r="G20" i="1"/>
  <c r="G28" i="1"/>
  <c r="G19" i="1"/>
  <c r="Q13" i="1"/>
  <c r="Q15" i="1"/>
  <c r="C3" i="1"/>
  <c r="G24" i="1"/>
  <c r="AA34" i="1"/>
  <c r="Q17" i="1"/>
  <c r="G21" i="1"/>
  <c r="G18" i="1"/>
  <c r="AA16" i="1"/>
  <c r="Q12" i="1"/>
  <c r="AA22" i="1"/>
  <c r="G17" i="1"/>
  <c r="AA25" i="1"/>
  <c r="AA27" i="1"/>
  <c r="AA12" i="1"/>
  <c r="AA18" i="1"/>
  <c r="Q21" i="1"/>
  <c r="Q9" i="1"/>
  <c r="AA13" i="1"/>
  <c r="Q26" i="1"/>
  <c r="AA17" i="1"/>
  <c r="G22" i="1"/>
  <c r="G27" i="1"/>
  <c r="AA28" i="1"/>
  <c r="Q7" i="1"/>
  <c r="AA8" i="1"/>
  <c r="AA31" i="1"/>
  <c r="AA15" i="1"/>
  <c r="Q22" i="1"/>
  <c r="G29" i="1"/>
  <c r="AA19" i="1"/>
  <c r="Q24" i="1"/>
  <c r="AA33" i="1"/>
  <c r="AA6" i="1"/>
  <c r="Q25" i="1"/>
  <c r="AA11" i="1"/>
  <c r="AA24" i="1"/>
  <c r="Q18" i="1"/>
  <c r="G26" i="1"/>
  <c r="Q6" i="1"/>
  <c r="AA35" i="1"/>
  <c r="Q5" i="1"/>
  <c r="Q11" i="1"/>
  <c r="G23" i="1"/>
  <c r="AA23" i="1"/>
  <c r="AA7" i="1"/>
  <c r="Q19" i="1"/>
  <c r="AA26" i="1"/>
  <c r="Q14" i="1"/>
  <c r="Q10" i="1"/>
  <c r="AA21" i="1"/>
  <c r="AA30" i="1"/>
  <c r="AA29" i="1"/>
  <c r="G25" i="1"/>
  <c r="AA9" i="1"/>
  <c r="Q8" i="1"/>
  <c r="Q20" i="1"/>
  <c r="AA20" i="1"/>
  <c r="C39" i="3" l="1"/>
  <c r="C38" i="3"/>
  <c r="B71" i="3"/>
  <c r="B70" i="3"/>
  <c r="A7" i="3"/>
  <c r="A37" i="3"/>
  <c r="D116" i="3"/>
  <c r="A69" i="3"/>
  <c r="B38" i="3"/>
  <c r="B39" i="3"/>
  <c r="C70" i="3"/>
  <c r="C71" i="3"/>
  <c r="Q6" i="3"/>
  <c r="U36" i="3"/>
  <c r="X6" i="3"/>
  <c r="S36" i="3"/>
  <c r="P68" i="3"/>
  <c r="X68" i="3"/>
  <c r="V6" i="3"/>
  <c r="S6" i="3"/>
  <c r="Q36" i="3"/>
  <c r="N68" i="3"/>
  <c r="W68" i="3"/>
  <c r="R6" i="3"/>
  <c r="S68" i="3"/>
  <c r="V68" i="3"/>
  <c r="V36" i="3"/>
  <c r="K68" i="3"/>
  <c r="P6" i="3"/>
  <c r="X36" i="3"/>
  <c r="R68" i="3"/>
  <c r="T68" i="3"/>
  <c r="O36" i="3"/>
  <c r="N36" i="3"/>
  <c r="M6" i="3"/>
  <c r="O6" i="3"/>
  <c r="R36" i="3"/>
  <c r="Q68" i="3"/>
  <c r="J36" i="3"/>
  <c r="W6" i="3"/>
  <c r="L6" i="3"/>
  <c r="P36" i="3"/>
  <c r="O68" i="3"/>
  <c r="J6" i="3"/>
  <c r="K6" i="3"/>
  <c r="N6" i="3"/>
  <c r="K36" i="3"/>
  <c r="M68" i="3"/>
  <c r="J68" i="3"/>
  <c r="U6" i="3"/>
  <c r="T36" i="3"/>
  <c r="M36" i="3"/>
  <c r="U68" i="3"/>
  <c r="T6" i="3"/>
  <c r="W36" i="3"/>
  <c r="L36" i="3"/>
  <c r="L68" i="3"/>
  <c r="C75" i="3" l="1"/>
  <c r="C76" i="3" s="1"/>
  <c r="C77" i="3" s="1"/>
  <c r="C78" i="3" s="1"/>
  <c r="C79" i="3" s="1"/>
  <c r="C80" i="3" s="1"/>
  <c r="C81" i="3" s="1"/>
  <c r="C82" i="3" s="1"/>
  <c r="C83" i="3" s="1"/>
  <c r="C84" i="3" s="1"/>
  <c r="C85" i="3" s="1"/>
  <c r="C86" i="3" s="1"/>
  <c r="C87" i="3" s="1"/>
  <c r="C88" i="3" s="1"/>
  <c r="C89" i="3" s="1"/>
  <c r="C90" i="3" s="1"/>
  <c r="C91" i="3" s="1"/>
  <c r="C92" i="3" s="1"/>
  <c r="C72" i="3"/>
  <c r="C73" i="3" s="1"/>
  <c r="C74" i="3" s="1"/>
  <c r="B40" i="3"/>
  <c r="B41" i="3" s="1"/>
  <c r="B42" i="3" s="1"/>
  <c r="B43" i="3"/>
  <c r="B44" i="3" s="1"/>
  <c r="B45" i="3" s="1"/>
  <c r="B46" i="3" s="1"/>
  <c r="B47" i="3" s="1"/>
  <c r="B48" i="3" s="1"/>
  <c r="B49" i="3" s="1"/>
  <c r="B50" i="3" s="1"/>
  <c r="B51" i="3" s="1"/>
  <c r="B52" i="3" s="1"/>
  <c r="B53" i="3" s="1"/>
  <c r="B54" i="3" s="1"/>
  <c r="B55" i="3" s="1"/>
  <c r="B56" i="3" s="1"/>
  <c r="B57" i="3" s="1"/>
  <c r="B58" i="3" s="1"/>
  <c r="B59" i="3" s="1"/>
  <c r="B60" i="3" s="1"/>
  <c r="A8" i="3"/>
  <c r="A39" i="3"/>
  <c r="A38" i="3"/>
  <c r="A71" i="3"/>
  <c r="A70" i="3"/>
  <c r="B75" i="3"/>
  <c r="B76" i="3" s="1"/>
  <c r="B77" i="3" s="1"/>
  <c r="B78" i="3" s="1"/>
  <c r="B79" i="3" s="1"/>
  <c r="B80" i="3" s="1"/>
  <c r="B81" i="3" s="1"/>
  <c r="B82" i="3" s="1"/>
  <c r="B83" i="3" s="1"/>
  <c r="B84" i="3" s="1"/>
  <c r="B85" i="3" s="1"/>
  <c r="B86" i="3" s="1"/>
  <c r="B87" i="3" s="1"/>
  <c r="B88" i="3" s="1"/>
  <c r="B89" i="3" s="1"/>
  <c r="B90" i="3" s="1"/>
  <c r="B91" i="3" s="1"/>
  <c r="B92" i="3" s="1"/>
  <c r="B72" i="3"/>
  <c r="B73" i="3" s="1"/>
  <c r="B74" i="3" s="1"/>
  <c r="J117" i="3"/>
  <c r="D117" i="3"/>
  <c r="I117" i="3"/>
  <c r="C43" i="3"/>
  <c r="C44" i="3" s="1"/>
  <c r="C45" i="3" s="1"/>
  <c r="C46" i="3" s="1"/>
  <c r="C47" i="3" s="1"/>
  <c r="C48" i="3" s="1"/>
  <c r="C49" i="3" s="1"/>
  <c r="C50" i="3" s="1"/>
  <c r="C51" i="3" s="1"/>
  <c r="C52" i="3" s="1"/>
  <c r="C53" i="3" s="1"/>
  <c r="C54" i="3" s="1"/>
  <c r="C55" i="3" s="1"/>
  <c r="C56" i="3" s="1"/>
  <c r="C57" i="3" s="1"/>
  <c r="C58" i="3" s="1"/>
  <c r="C59" i="3" s="1"/>
  <c r="C60" i="3" s="1"/>
  <c r="C40" i="3"/>
  <c r="C41" i="3" s="1"/>
  <c r="C42" i="3" s="1"/>
  <c r="V7" i="3"/>
  <c r="Q37" i="3"/>
  <c r="J37" i="3"/>
  <c r="X69" i="3"/>
  <c r="W7" i="3"/>
  <c r="U7" i="3"/>
  <c r="V69" i="3"/>
  <c r="U69" i="3"/>
  <c r="T7" i="3"/>
  <c r="M37" i="3"/>
  <c r="J69" i="3"/>
  <c r="S69" i="3"/>
  <c r="S37" i="3"/>
  <c r="R37" i="3"/>
  <c r="W69" i="3"/>
  <c r="R7" i="3"/>
  <c r="T69" i="3"/>
  <c r="R69" i="3"/>
  <c r="X7" i="3"/>
  <c r="K69" i="3"/>
  <c r="S7" i="3"/>
  <c r="L7" i="3"/>
  <c r="X37" i="3"/>
  <c r="Q69" i="3"/>
  <c r="K37" i="3"/>
  <c r="Q7" i="3"/>
  <c r="K7" i="3"/>
  <c r="W37" i="3"/>
  <c r="O69" i="3"/>
  <c r="P69" i="3"/>
  <c r="P7" i="3"/>
  <c r="M7" i="3"/>
  <c r="V37" i="3"/>
  <c r="N69" i="3"/>
  <c r="L37" i="3"/>
  <c r="O7" i="3"/>
  <c r="J7" i="3"/>
  <c r="U37" i="3"/>
  <c r="M69" i="3"/>
  <c r="N37" i="3"/>
  <c r="N7" i="3"/>
  <c r="P37" i="3"/>
  <c r="T37" i="3"/>
  <c r="L69" i="3"/>
  <c r="O37" i="3"/>
  <c r="I118" i="3" l="1"/>
  <c r="K118" i="3" s="1"/>
  <c r="D118" i="3"/>
  <c r="J118" i="3"/>
  <c r="A9" i="3"/>
  <c r="K117" i="3"/>
  <c r="A75" i="3"/>
  <c r="A72" i="3"/>
  <c r="A40" i="3"/>
  <c r="A43" i="3"/>
  <c r="G117" i="3"/>
  <c r="R8" i="3"/>
  <c r="U70" i="3"/>
  <c r="T71" i="3"/>
  <c r="L71" i="3"/>
  <c r="U38" i="3"/>
  <c r="J39" i="3"/>
  <c r="O8" i="3"/>
  <c r="R38" i="3"/>
  <c r="P8" i="3"/>
  <c r="S70" i="3"/>
  <c r="K71" i="3"/>
  <c r="S38" i="3"/>
  <c r="W39" i="3"/>
  <c r="M8" i="3"/>
  <c r="M70" i="3"/>
  <c r="W71" i="3"/>
  <c r="W8" i="3"/>
  <c r="Q8" i="3"/>
  <c r="R70" i="3"/>
  <c r="U71" i="3"/>
  <c r="V38" i="3"/>
  <c r="Q38" i="3"/>
  <c r="U39" i="3"/>
  <c r="K8" i="3"/>
  <c r="N8" i="3"/>
  <c r="O70" i="3"/>
  <c r="S71" i="3"/>
  <c r="J38" i="3"/>
  <c r="P38" i="3"/>
  <c r="Q39" i="3"/>
  <c r="V8" i="3"/>
  <c r="P70" i="3"/>
  <c r="L70" i="3"/>
  <c r="R71" i="3"/>
  <c r="T38" i="3"/>
  <c r="W38" i="3"/>
  <c r="M39" i="3"/>
  <c r="J8" i="3"/>
  <c r="N70" i="3"/>
  <c r="T70" i="3"/>
  <c r="Q71" i="3"/>
  <c r="O38" i="3"/>
  <c r="L39" i="3"/>
  <c r="O71" i="3"/>
  <c r="P39" i="3"/>
  <c r="N39" i="3"/>
  <c r="W70" i="3"/>
  <c r="K39" i="3"/>
  <c r="J71" i="3"/>
  <c r="S39" i="3"/>
  <c r="U8" i="3"/>
  <c r="K70" i="3"/>
  <c r="Q70" i="3"/>
  <c r="N38" i="3"/>
  <c r="V39" i="3"/>
  <c r="T8" i="3"/>
  <c r="X70" i="3"/>
  <c r="M38" i="3"/>
  <c r="T39" i="3"/>
  <c r="V71" i="3"/>
  <c r="L38" i="3"/>
  <c r="S8" i="3"/>
  <c r="M71" i="3"/>
  <c r="X38" i="3"/>
  <c r="X71" i="3"/>
  <c r="L8" i="3"/>
  <c r="J70" i="3"/>
  <c r="P71" i="3"/>
  <c r="K38" i="3"/>
  <c r="R39" i="3"/>
  <c r="X8" i="3"/>
  <c r="N71" i="3"/>
  <c r="O39" i="3"/>
  <c r="V70" i="3"/>
  <c r="X39" i="3"/>
  <c r="I119" i="3" l="1"/>
  <c r="K119" i="3" s="1"/>
  <c r="D119" i="3"/>
  <c r="J119" i="3"/>
  <c r="A44" i="3"/>
  <c r="A41" i="3"/>
  <c r="A73" i="3"/>
  <c r="G118" i="3"/>
  <c r="E118" i="3"/>
  <c r="A76" i="3"/>
  <c r="A10" i="3"/>
  <c r="V43" i="3"/>
  <c r="U40" i="3"/>
  <c r="V72" i="3"/>
  <c r="T75" i="3"/>
  <c r="N75" i="3"/>
  <c r="T43" i="3"/>
  <c r="S40" i="3"/>
  <c r="P72" i="3"/>
  <c r="U72" i="3"/>
  <c r="K75" i="3"/>
  <c r="S9" i="3"/>
  <c r="T9" i="3"/>
  <c r="U43" i="3"/>
  <c r="S43" i="3"/>
  <c r="Q40" i="3"/>
  <c r="N72" i="3"/>
  <c r="J72" i="3"/>
  <c r="Q9" i="3"/>
  <c r="R9" i="3"/>
  <c r="M75" i="3"/>
  <c r="W9" i="3"/>
  <c r="L43" i="3"/>
  <c r="R40" i="3"/>
  <c r="S72" i="3"/>
  <c r="T72" i="3"/>
  <c r="X75" i="3"/>
  <c r="P9" i="3"/>
  <c r="M9" i="3"/>
  <c r="J40" i="3"/>
  <c r="R75" i="3"/>
  <c r="W40" i="3"/>
  <c r="P43" i="3"/>
  <c r="Q43" i="3"/>
  <c r="O40" i="3"/>
  <c r="R72" i="3"/>
  <c r="L72" i="3"/>
  <c r="V75" i="3"/>
  <c r="O9" i="3"/>
  <c r="U9" i="3"/>
  <c r="N43" i="3"/>
  <c r="O43" i="3"/>
  <c r="N40" i="3"/>
  <c r="Q72" i="3"/>
  <c r="S75" i="3"/>
  <c r="N9" i="3"/>
  <c r="Q75" i="3"/>
  <c r="O75" i="3"/>
  <c r="K72" i="3"/>
  <c r="J9" i="3"/>
  <c r="W75" i="3"/>
  <c r="K40" i="3"/>
  <c r="R43" i="3"/>
  <c r="M40" i="3"/>
  <c r="O72" i="3"/>
  <c r="L9" i="3"/>
  <c r="X9" i="3"/>
  <c r="X40" i="3"/>
  <c r="T40" i="3"/>
  <c r="U75" i="3"/>
  <c r="K43" i="3"/>
  <c r="M43" i="3"/>
  <c r="L40" i="3"/>
  <c r="M72" i="3"/>
  <c r="L75" i="3"/>
  <c r="K9" i="3"/>
  <c r="W43" i="3"/>
  <c r="X43" i="3"/>
  <c r="V40" i="3"/>
  <c r="P75" i="3"/>
  <c r="P40" i="3"/>
  <c r="W72" i="3"/>
  <c r="J43" i="3"/>
  <c r="X72" i="3"/>
  <c r="J75" i="3"/>
  <c r="V9" i="3"/>
  <c r="I120" i="3" l="1"/>
  <c r="D120" i="3"/>
  <c r="J120" i="3"/>
  <c r="A42" i="3"/>
  <c r="A11" i="3"/>
  <c r="A74" i="3"/>
  <c r="A45" i="3"/>
  <c r="A77" i="3"/>
  <c r="E119" i="3"/>
  <c r="G119" i="3"/>
  <c r="O41" i="3"/>
  <c r="J10" i="3"/>
  <c r="J73" i="3"/>
  <c r="S73" i="3"/>
  <c r="X76" i="3"/>
  <c r="T10" i="3"/>
  <c r="O73" i="3"/>
  <c r="P73" i="3"/>
  <c r="X44" i="3"/>
  <c r="X73" i="3"/>
  <c r="T73" i="3"/>
  <c r="K76" i="3"/>
  <c r="P41" i="3"/>
  <c r="X41" i="3"/>
  <c r="P10" i="3"/>
  <c r="N73" i="3"/>
  <c r="V44" i="3"/>
  <c r="R44" i="3"/>
  <c r="W76" i="3"/>
  <c r="N41" i="3"/>
  <c r="K41" i="3"/>
  <c r="O10" i="3"/>
  <c r="M73" i="3"/>
  <c r="J44" i="3"/>
  <c r="P44" i="3"/>
  <c r="T76" i="3"/>
  <c r="M44" i="3"/>
  <c r="V73" i="3"/>
  <c r="L41" i="3"/>
  <c r="S41" i="3"/>
  <c r="J41" i="3"/>
  <c r="N10" i="3"/>
  <c r="L73" i="3"/>
  <c r="T44" i="3"/>
  <c r="N44" i="3"/>
  <c r="U76" i="3"/>
  <c r="L44" i="3"/>
  <c r="K73" i="3"/>
  <c r="R76" i="3"/>
  <c r="Q44" i="3"/>
  <c r="U41" i="3"/>
  <c r="T41" i="3"/>
  <c r="R41" i="3"/>
  <c r="V41" i="3"/>
  <c r="L10" i="3"/>
  <c r="W44" i="3"/>
  <c r="S76" i="3"/>
  <c r="U44" i="3"/>
  <c r="W10" i="3"/>
  <c r="K10" i="3"/>
  <c r="L76" i="3"/>
  <c r="K44" i="3"/>
  <c r="U10" i="3"/>
  <c r="Q41" i="3"/>
  <c r="S10" i="3"/>
  <c r="V76" i="3"/>
  <c r="X10" i="3"/>
  <c r="Q76" i="3"/>
  <c r="U73" i="3"/>
  <c r="O76" i="3"/>
  <c r="V10" i="3"/>
  <c r="N76" i="3"/>
  <c r="R73" i="3"/>
  <c r="O44" i="3"/>
  <c r="M41" i="3"/>
  <c r="M10" i="3"/>
  <c r="R10" i="3"/>
  <c r="W73" i="3"/>
  <c r="S44" i="3"/>
  <c r="J76" i="3"/>
  <c r="P76" i="3"/>
  <c r="W41" i="3"/>
  <c r="Q73" i="3"/>
  <c r="M76" i="3"/>
  <c r="Q10" i="3"/>
  <c r="D121" i="3" l="1"/>
  <c r="I121" i="3"/>
  <c r="J121" i="3"/>
  <c r="K120" i="3"/>
  <c r="A12" i="3"/>
  <c r="A78" i="3"/>
  <c r="A46" i="3"/>
  <c r="E120" i="3"/>
  <c r="G120" i="3"/>
  <c r="J11" i="3"/>
  <c r="J74" i="3"/>
  <c r="W77" i="3"/>
  <c r="O77" i="3"/>
  <c r="S42" i="3"/>
  <c r="L11" i="3"/>
  <c r="W74" i="3"/>
  <c r="K77" i="3"/>
  <c r="S77" i="3"/>
  <c r="R42" i="3"/>
  <c r="O45" i="3"/>
  <c r="K11" i="3"/>
  <c r="V74" i="3"/>
  <c r="U77" i="3"/>
  <c r="R77" i="3"/>
  <c r="X42" i="3"/>
  <c r="K45" i="3"/>
  <c r="R74" i="3"/>
  <c r="L45" i="3"/>
  <c r="M45" i="3"/>
  <c r="U74" i="3"/>
  <c r="T77" i="3"/>
  <c r="V42" i="3"/>
  <c r="Q42" i="3"/>
  <c r="J45" i="3"/>
  <c r="N77" i="3"/>
  <c r="U42" i="3"/>
  <c r="S11" i="3"/>
  <c r="W11" i="3"/>
  <c r="S74" i="3"/>
  <c r="J77" i="3"/>
  <c r="J42" i="3"/>
  <c r="P42" i="3"/>
  <c r="V45" i="3"/>
  <c r="U11" i="3"/>
  <c r="O42" i="3"/>
  <c r="V77" i="3"/>
  <c r="Q11" i="3"/>
  <c r="V11" i="3"/>
  <c r="T74" i="3"/>
  <c r="T42" i="3"/>
  <c r="L42" i="3"/>
  <c r="T45" i="3"/>
  <c r="P11" i="3"/>
  <c r="P45" i="3"/>
  <c r="O11" i="3"/>
  <c r="X11" i="3"/>
  <c r="Q74" i="3"/>
  <c r="M77" i="3"/>
  <c r="N42" i="3"/>
  <c r="N45" i="3"/>
  <c r="X45" i="3"/>
  <c r="U45" i="3"/>
  <c r="Q45" i="3"/>
  <c r="P77" i="3"/>
  <c r="N11" i="3"/>
  <c r="P74" i="3"/>
  <c r="O74" i="3"/>
  <c r="L77" i="3"/>
  <c r="M42" i="3"/>
  <c r="S45" i="3"/>
  <c r="W45" i="3"/>
  <c r="L74" i="3"/>
  <c r="M11" i="3"/>
  <c r="T11" i="3"/>
  <c r="N74" i="3"/>
  <c r="M74" i="3"/>
  <c r="X77" i="3"/>
  <c r="K42" i="3"/>
  <c r="R45" i="3"/>
  <c r="W42" i="3"/>
  <c r="R11" i="3"/>
  <c r="K74" i="3"/>
  <c r="Q77" i="3"/>
  <c r="X74" i="3"/>
  <c r="J122" i="3" l="1"/>
  <c r="I122" i="3"/>
  <c r="K122" i="3" s="1"/>
  <c r="D122" i="3"/>
  <c r="A79" i="3"/>
  <c r="A13" i="3"/>
  <c r="A47" i="3"/>
  <c r="K121" i="3"/>
  <c r="E121" i="3"/>
  <c r="G121" i="3"/>
  <c r="P78" i="3"/>
  <c r="K12" i="3"/>
  <c r="X12" i="3"/>
  <c r="Q46" i="3"/>
  <c r="V12" i="3"/>
  <c r="V46" i="3"/>
  <c r="J78" i="3"/>
  <c r="T78" i="3"/>
  <c r="S78" i="3"/>
  <c r="M78" i="3"/>
  <c r="P46" i="3"/>
  <c r="R12" i="3"/>
  <c r="X78" i="3"/>
  <c r="R78" i="3"/>
  <c r="L78" i="3"/>
  <c r="J12" i="3"/>
  <c r="J46" i="3"/>
  <c r="L46" i="3"/>
  <c r="V78" i="3"/>
  <c r="N46" i="3"/>
  <c r="M46" i="3"/>
  <c r="Q78" i="3"/>
  <c r="P12" i="3"/>
  <c r="N12" i="3"/>
  <c r="O12" i="3"/>
  <c r="L12" i="3"/>
  <c r="K78" i="3"/>
  <c r="U12" i="3"/>
  <c r="T46" i="3"/>
  <c r="X46" i="3"/>
  <c r="S46" i="3"/>
  <c r="W78" i="3"/>
  <c r="N78" i="3"/>
  <c r="U46" i="3"/>
  <c r="R46" i="3"/>
  <c r="T12" i="3"/>
  <c r="O46" i="3"/>
  <c r="S12" i="3"/>
  <c r="U78" i="3"/>
  <c r="Q12" i="3"/>
  <c r="O78" i="3"/>
  <c r="K46" i="3"/>
  <c r="W46" i="3"/>
  <c r="M12" i="3"/>
  <c r="W12" i="3"/>
  <c r="I123" i="3" l="1"/>
  <c r="K123" i="3" s="1"/>
  <c r="J123" i="3"/>
  <c r="D123" i="3"/>
  <c r="A80" i="3"/>
  <c r="E122" i="3"/>
  <c r="G122" i="3"/>
  <c r="A48" i="3"/>
  <c r="A14" i="3"/>
  <c r="O79" i="3"/>
  <c r="P79" i="3"/>
  <c r="L79" i="3"/>
  <c r="J47" i="3"/>
  <c r="T13" i="3"/>
  <c r="K13" i="3"/>
  <c r="N13" i="3"/>
  <c r="T47" i="3"/>
  <c r="W79" i="3"/>
  <c r="X79" i="3"/>
  <c r="W47" i="3"/>
  <c r="Q13" i="3"/>
  <c r="Q79" i="3"/>
  <c r="U13" i="3"/>
  <c r="R13" i="3"/>
  <c r="N79" i="3"/>
  <c r="K79" i="3"/>
  <c r="M79" i="3"/>
  <c r="U47" i="3"/>
  <c r="P13" i="3"/>
  <c r="J13" i="3"/>
  <c r="J79" i="3"/>
  <c r="X13" i="3"/>
  <c r="R47" i="3"/>
  <c r="P47" i="3"/>
  <c r="Q47" i="3"/>
  <c r="R79" i="3"/>
  <c r="L47" i="3"/>
  <c r="L13" i="3"/>
  <c r="U79" i="3"/>
  <c r="V79" i="3"/>
  <c r="S47" i="3"/>
  <c r="O13" i="3"/>
  <c r="V47" i="3"/>
  <c r="M13" i="3"/>
  <c r="S79" i="3"/>
  <c r="W13" i="3"/>
  <c r="N47" i="3"/>
  <c r="V13" i="3"/>
  <c r="M47" i="3"/>
  <c r="O47" i="3"/>
  <c r="X47" i="3"/>
  <c r="T79" i="3"/>
  <c r="K47" i="3"/>
  <c r="S13" i="3"/>
  <c r="I124" i="3" l="1"/>
  <c r="K124" i="3" s="1"/>
  <c r="D124" i="3"/>
  <c r="J124" i="3"/>
  <c r="A81" i="3"/>
  <c r="A49" i="3"/>
  <c r="A15" i="3"/>
  <c r="E123" i="3"/>
  <c r="G123" i="3"/>
  <c r="T80" i="3"/>
  <c r="S80" i="3"/>
  <c r="S48" i="3"/>
  <c r="M14" i="3"/>
  <c r="R14" i="3"/>
  <c r="U14" i="3"/>
  <c r="X48" i="3"/>
  <c r="R80" i="3"/>
  <c r="Q48" i="3"/>
  <c r="X14" i="3"/>
  <c r="O14" i="3"/>
  <c r="S14" i="3"/>
  <c r="M80" i="3"/>
  <c r="O48" i="3"/>
  <c r="L14" i="3"/>
  <c r="Q14" i="3"/>
  <c r="Q80" i="3"/>
  <c r="K14" i="3"/>
  <c r="W80" i="3"/>
  <c r="V80" i="3"/>
  <c r="L80" i="3"/>
  <c r="L48" i="3"/>
  <c r="P14" i="3"/>
  <c r="P48" i="3"/>
  <c r="R48" i="3"/>
  <c r="K48" i="3"/>
  <c r="U48" i="3"/>
  <c r="J80" i="3"/>
  <c r="P80" i="3"/>
  <c r="N14" i="3"/>
  <c r="K80" i="3"/>
  <c r="J14" i="3"/>
  <c r="T48" i="3"/>
  <c r="O80" i="3"/>
  <c r="T14" i="3"/>
  <c r="N80" i="3"/>
  <c r="V48" i="3"/>
  <c r="N48" i="3"/>
  <c r="W14" i="3"/>
  <c r="X80" i="3"/>
  <c r="M48" i="3"/>
  <c r="V14" i="3"/>
  <c r="W48" i="3"/>
  <c r="J48" i="3"/>
  <c r="U80" i="3"/>
  <c r="J125" i="3" l="1"/>
  <c r="D125" i="3"/>
  <c r="I125" i="3"/>
  <c r="K125" i="3" s="1"/>
  <c r="A82" i="3"/>
  <c r="A16" i="3"/>
  <c r="A50" i="3"/>
  <c r="E124" i="3"/>
  <c r="G124" i="3"/>
  <c r="S81" i="3"/>
  <c r="J15" i="3"/>
  <c r="N49" i="3"/>
  <c r="U49" i="3"/>
  <c r="S49" i="3"/>
  <c r="V49" i="3"/>
  <c r="Q81" i="3"/>
  <c r="X15" i="3"/>
  <c r="R49" i="3"/>
  <c r="P81" i="3"/>
  <c r="O81" i="3"/>
  <c r="V15" i="3"/>
  <c r="Q49" i="3"/>
  <c r="M81" i="3"/>
  <c r="M15" i="3"/>
  <c r="U81" i="3"/>
  <c r="L81" i="3"/>
  <c r="K15" i="3"/>
  <c r="K49" i="3"/>
  <c r="O49" i="3"/>
  <c r="W15" i="3"/>
  <c r="W81" i="3"/>
  <c r="N81" i="3"/>
  <c r="N15" i="3"/>
  <c r="M49" i="3"/>
  <c r="K81" i="3"/>
  <c r="R81" i="3"/>
  <c r="X49" i="3"/>
  <c r="T81" i="3"/>
  <c r="S15" i="3"/>
  <c r="T15" i="3"/>
  <c r="T49" i="3"/>
  <c r="Q15" i="3"/>
  <c r="U15" i="3"/>
  <c r="J49" i="3"/>
  <c r="X81" i="3"/>
  <c r="L15" i="3"/>
  <c r="O15" i="3"/>
  <c r="W49" i="3"/>
  <c r="J81" i="3"/>
  <c r="R15" i="3"/>
  <c r="P15" i="3"/>
  <c r="L49" i="3"/>
  <c r="V81" i="3"/>
  <c r="P49" i="3"/>
  <c r="J126" i="3" l="1"/>
  <c r="I126" i="3"/>
  <c r="K126" i="3" s="1"/>
  <c r="D126" i="3"/>
  <c r="A83" i="3"/>
  <c r="A17" i="3"/>
  <c r="A51" i="3"/>
  <c r="G125" i="3"/>
  <c r="E125" i="3"/>
  <c r="T82" i="3"/>
  <c r="K16" i="3"/>
  <c r="J50" i="3"/>
  <c r="P50" i="3"/>
  <c r="M82" i="3"/>
  <c r="V16" i="3"/>
  <c r="L50" i="3"/>
  <c r="N50" i="3"/>
  <c r="V50" i="3"/>
  <c r="T50" i="3"/>
  <c r="W16" i="3"/>
  <c r="S82" i="3"/>
  <c r="U16" i="3"/>
  <c r="O50" i="3"/>
  <c r="U50" i="3"/>
  <c r="V82" i="3"/>
  <c r="T16" i="3"/>
  <c r="U82" i="3"/>
  <c r="J82" i="3"/>
  <c r="R82" i="3"/>
  <c r="S16" i="3"/>
  <c r="M50" i="3"/>
  <c r="M16" i="3"/>
  <c r="K82" i="3"/>
  <c r="O16" i="3"/>
  <c r="W82" i="3"/>
  <c r="Q82" i="3"/>
  <c r="P82" i="3"/>
  <c r="N16" i="3"/>
  <c r="O82" i="3"/>
  <c r="L82" i="3"/>
  <c r="R16" i="3"/>
  <c r="K50" i="3"/>
  <c r="Q16" i="3"/>
  <c r="W50" i="3"/>
  <c r="X82" i="3"/>
  <c r="P16" i="3"/>
  <c r="X50" i="3"/>
  <c r="X16" i="3"/>
  <c r="S50" i="3"/>
  <c r="J16" i="3"/>
  <c r="Q50" i="3"/>
  <c r="N82" i="3"/>
  <c r="L16" i="3"/>
  <c r="R50" i="3"/>
  <c r="D127" i="3" l="1"/>
  <c r="I127" i="3"/>
  <c r="K127" i="3" s="1"/>
  <c r="J127" i="3"/>
  <c r="A84" i="3"/>
  <c r="A18" i="3"/>
  <c r="A52" i="3"/>
  <c r="G126" i="3"/>
  <c r="E126" i="3"/>
  <c r="X83" i="3"/>
  <c r="V83" i="3"/>
  <c r="P17" i="3"/>
  <c r="K51" i="3"/>
  <c r="L51" i="3"/>
  <c r="P83" i="3"/>
  <c r="S83" i="3"/>
  <c r="W17" i="3"/>
  <c r="W83" i="3"/>
  <c r="R83" i="3"/>
  <c r="J51" i="3"/>
  <c r="Q83" i="3"/>
  <c r="W51" i="3"/>
  <c r="T17" i="3"/>
  <c r="X51" i="3"/>
  <c r="K83" i="3"/>
  <c r="O17" i="3"/>
  <c r="U83" i="3"/>
  <c r="O83" i="3"/>
  <c r="N17" i="3"/>
  <c r="U51" i="3"/>
  <c r="R17" i="3"/>
  <c r="K17" i="3"/>
  <c r="Q17" i="3"/>
  <c r="N83" i="3"/>
  <c r="M17" i="3"/>
  <c r="M83" i="3"/>
  <c r="P51" i="3"/>
  <c r="T83" i="3"/>
  <c r="S17" i="3"/>
  <c r="L17" i="3"/>
  <c r="S51" i="3"/>
  <c r="J83" i="3"/>
  <c r="V51" i="3"/>
  <c r="J17" i="3"/>
  <c r="T51" i="3"/>
  <c r="X17" i="3"/>
  <c r="R51" i="3"/>
  <c r="V17" i="3"/>
  <c r="M51" i="3"/>
  <c r="L83" i="3"/>
  <c r="N51" i="3"/>
  <c r="Q51" i="3"/>
  <c r="O51" i="3"/>
  <c r="U17" i="3"/>
  <c r="D128" i="3" l="1"/>
  <c r="I128" i="3"/>
  <c r="J128" i="3"/>
  <c r="A85" i="3"/>
  <c r="G127" i="3"/>
  <c r="E127" i="3"/>
  <c r="A53" i="3"/>
  <c r="A19" i="3"/>
  <c r="L84" i="3"/>
  <c r="W52" i="3"/>
  <c r="N18" i="3"/>
  <c r="J18" i="3"/>
  <c r="V18" i="3"/>
  <c r="K84" i="3"/>
  <c r="U52" i="3"/>
  <c r="V84" i="3"/>
  <c r="Q52" i="3"/>
  <c r="X18" i="3"/>
  <c r="T18" i="3"/>
  <c r="V52" i="3"/>
  <c r="P52" i="3"/>
  <c r="P18" i="3"/>
  <c r="S52" i="3"/>
  <c r="J84" i="3"/>
  <c r="W84" i="3"/>
  <c r="O52" i="3"/>
  <c r="L18" i="3"/>
  <c r="O18" i="3"/>
  <c r="K52" i="3"/>
  <c r="S18" i="3"/>
  <c r="R18" i="3"/>
  <c r="P84" i="3"/>
  <c r="N52" i="3"/>
  <c r="M18" i="3"/>
  <c r="Q84" i="3"/>
  <c r="U84" i="3"/>
  <c r="M52" i="3"/>
  <c r="W18" i="3"/>
  <c r="S84" i="3"/>
  <c r="K18" i="3"/>
  <c r="R52" i="3"/>
  <c r="X84" i="3"/>
  <c r="L52" i="3"/>
  <c r="X52" i="3"/>
  <c r="J52" i="3"/>
  <c r="T52" i="3"/>
  <c r="T84" i="3"/>
  <c r="O84" i="3"/>
  <c r="Q18" i="3"/>
  <c r="N84" i="3"/>
  <c r="U18" i="3"/>
  <c r="R84" i="3"/>
  <c r="M84" i="3"/>
  <c r="I129" i="3" l="1"/>
  <c r="K129" i="3" s="1"/>
  <c r="J129" i="3"/>
  <c r="D129" i="3"/>
  <c r="A20" i="3"/>
  <c r="A86" i="3"/>
  <c r="K128" i="3"/>
  <c r="A54" i="3"/>
  <c r="G128" i="3"/>
  <c r="E128" i="3"/>
  <c r="W19" i="3"/>
  <c r="V19" i="3"/>
  <c r="N53" i="3"/>
  <c r="W53" i="3"/>
  <c r="T19" i="3"/>
  <c r="S85" i="3"/>
  <c r="S53" i="3"/>
  <c r="R53" i="3"/>
  <c r="S19" i="3"/>
  <c r="L19" i="3"/>
  <c r="R19" i="3"/>
  <c r="K19" i="3"/>
  <c r="Q85" i="3"/>
  <c r="Q53" i="3"/>
  <c r="O53" i="3"/>
  <c r="X19" i="3"/>
  <c r="V53" i="3"/>
  <c r="Q19" i="3"/>
  <c r="J19" i="3"/>
  <c r="O85" i="3"/>
  <c r="M53" i="3"/>
  <c r="X85" i="3"/>
  <c r="K85" i="3"/>
  <c r="U85" i="3"/>
  <c r="U19" i="3"/>
  <c r="N85" i="3"/>
  <c r="N19" i="3"/>
  <c r="L53" i="3"/>
  <c r="J53" i="3"/>
  <c r="X53" i="3"/>
  <c r="T53" i="3"/>
  <c r="P19" i="3"/>
  <c r="P85" i="3"/>
  <c r="L85" i="3"/>
  <c r="K53" i="3"/>
  <c r="O19" i="3"/>
  <c r="W85" i="3"/>
  <c r="U53" i="3"/>
  <c r="V85" i="3"/>
  <c r="M85" i="3"/>
  <c r="T85" i="3"/>
  <c r="P53" i="3"/>
  <c r="R85" i="3"/>
  <c r="M19" i="3"/>
  <c r="J85" i="3"/>
  <c r="I130" i="3" l="1"/>
  <c r="J130" i="3"/>
  <c r="D130" i="3"/>
  <c r="A55" i="3"/>
  <c r="A21" i="3"/>
  <c r="G129" i="3"/>
  <c r="E129" i="3"/>
  <c r="A87" i="3"/>
  <c r="U54" i="3"/>
  <c r="V54" i="3"/>
  <c r="S54" i="3"/>
  <c r="O20" i="3"/>
  <c r="Q86" i="3"/>
  <c r="K86" i="3"/>
  <c r="W86" i="3"/>
  <c r="L54" i="3"/>
  <c r="Q20" i="3"/>
  <c r="R20" i="3"/>
  <c r="J54" i="3"/>
  <c r="R54" i="3"/>
  <c r="N20" i="3"/>
  <c r="O86" i="3"/>
  <c r="P86" i="3"/>
  <c r="T54" i="3"/>
  <c r="Q54" i="3"/>
  <c r="J20" i="3"/>
  <c r="N86" i="3"/>
  <c r="J86" i="3"/>
  <c r="O54" i="3"/>
  <c r="P54" i="3"/>
  <c r="U20" i="3"/>
  <c r="X86" i="3"/>
  <c r="N54" i="3"/>
  <c r="V20" i="3"/>
  <c r="X20" i="3"/>
  <c r="T86" i="3"/>
  <c r="S86" i="3"/>
  <c r="W20" i="3"/>
  <c r="W54" i="3"/>
  <c r="X54" i="3"/>
  <c r="P20" i="3"/>
  <c r="M54" i="3"/>
  <c r="M20" i="3"/>
  <c r="T20" i="3"/>
  <c r="U86" i="3"/>
  <c r="S20" i="3"/>
  <c r="L20" i="3"/>
  <c r="R86" i="3"/>
  <c r="K20" i="3"/>
  <c r="L86" i="3"/>
  <c r="K54" i="3"/>
  <c r="M86" i="3"/>
  <c r="V86" i="3"/>
  <c r="I131" i="3" l="1"/>
  <c r="K131" i="3" s="1"/>
  <c r="D131" i="3"/>
  <c r="J131" i="3"/>
  <c r="A56" i="3"/>
  <c r="K130" i="3"/>
  <c r="A22" i="3"/>
  <c r="A88" i="3"/>
  <c r="G130" i="3"/>
  <c r="E130" i="3"/>
  <c r="M55" i="3"/>
  <c r="L21" i="3"/>
  <c r="W87" i="3"/>
  <c r="R55" i="3"/>
  <c r="K21" i="3"/>
  <c r="K87" i="3"/>
  <c r="N87" i="3"/>
  <c r="P55" i="3"/>
  <c r="Q55" i="3"/>
  <c r="U87" i="3"/>
  <c r="M87" i="3"/>
  <c r="N55" i="3"/>
  <c r="O55" i="3"/>
  <c r="J21" i="3"/>
  <c r="T87" i="3"/>
  <c r="L55" i="3"/>
  <c r="P21" i="3"/>
  <c r="J87" i="3"/>
  <c r="X21" i="3"/>
  <c r="W55" i="3"/>
  <c r="T21" i="3"/>
  <c r="R87" i="3"/>
  <c r="K55" i="3"/>
  <c r="T55" i="3"/>
  <c r="N21" i="3"/>
  <c r="V21" i="3"/>
  <c r="U21" i="3"/>
  <c r="S55" i="3"/>
  <c r="X55" i="3"/>
  <c r="X87" i="3"/>
  <c r="S87" i="3"/>
  <c r="M21" i="3"/>
  <c r="J55" i="3"/>
  <c r="S21" i="3"/>
  <c r="V87" i="3"/>
  <c r="R21" i="3"/>
  <c r="P87" i="3"/>
  <c r="V55" i="3"/>
  <c r="Q21" i="3"/>
  <c r="W21" i="3"/>
  <c r="Q87" i="3"/>
  <c r="U55" i="3"/>
  <c r="O21" i="3"/>
  <c r="L87" i="3"/>
  <c r="O87" i="3"/>
  <c r="J132" i="3" l="1"/>
  <c r="I132" i="3"/>
  <c r="K132" i="3" s="1"/>
  <c r="D132" i="3"/>
  <c r="A89" i="3"/>
  <c r="A57" i="3"/>
  <c r="A23" i="3"/>
  <c r="G131" i="3"/>
  <c r="E131" i="3"/>
  <c r="S88" i="3"/>
  <c r="Q56" i="3"/>
  <c r="L22" i="3"/>
  <c r="N22" i="3"/>
  <c r="V88" i="3"/>
  <c r="R88" i="3"/>
  <c r="O56" i="3"/>
  <c r="W22" i="3"/>
  <c r="K22" i="3"/>
  <c r="M88" i="3"/>
  <c r="O22" i="3"/>
  <c r="J88" i="3"/>
  <c r="P88" i="3"/>
  <c r="Q88" i="3"/>
  <c r="P56" i="3"/>
  <c r="S56" i="3"/>
  <c r="R56" i="3"/>
  <c r="Q22" i="3"/>
  <c r="O88" i="3"/>
  <c r="L88" i="3"/>
  <c r="N56" i="3"/>
  <c r="J22" i="3"/>
  <c r="P22" i="3"/>
  <c r="T22" i="3"/>
  <c r="N88" i="3"/>
  <c r="V56" i="3"/>
  <c r="M56" i="3"/>
  <c r="V22" i="3"/>
  <c r="W56" i="3"/>
  <c r="U56" i="3"/>
  <c r="T88" i="3"/>
  <c r="U88" i="3"/>
  <c r="X88" i="3"/>
  <c r="J56" i="3"/>
  <c r="L56" i="3"/>
  <c r="U22" i="3"/>
  <c r="K88" i="3"/>
  <c r="T56" i="3"/>
  <c r="K56" i="3"/>
  <c r="X56" i="3"/>
  <c r="W88" i="3"/>
  <c r="S22" i="3"/>
  <c r="R22" i="3"/>
  <c r="M22" i="3"/>
  <c r="X22" i="3"/>
  <c r="D133" i="3" l="1"/>
  <c r="I133" i="3"/>
  <c r="J133" i="3"/>
  <c r="J135" i="3" s="1"/>
  <c r="A90" i="3"/>
  <c r="A24" i="3"/>
  <c r="A58" i="3"/>
  <c r="E132" i="3"/>
  <c r="G132" i="3"/>
  <c r="P89" i="3"/>
  <c r="V89" i="3"/>
  <c r="V23" i="3"/>
  <c r="Q57" i="3"/>
  <c r="W89" i="3"/>
  <c r="S89" i="3"/>
  <c r="U23" i="3"/>
  <c r="O57" i="3"/>
  <c r="K89" i="3"/>
  <c r="R89" i="3"/>
  <c r="T23" i="3"/>
  <c r="M57" i="3"/>
  <c r="U89" i="3"/>
  <c r="O89" i="3"/>
  <c r="P23" i="3"/>
  <c r="S57" i="3"/>
  <c r="T89" i="3"/>
  <c r="S23" i="3"/>
  <c r="N23" i="3"/>
  <c r="K57" i="3"/>
  <c r="M89" i="3"/>
  <c r="U57" i="3"/>
  <c r="J23" i="3"/>
  <c r="J57" i="3"/>
  <c r="X89" i="3"/>
  <c r="X23" i="3"/>
  <c r="T57" i="3"/>
  <c r="Q89" i="3"/>
  <c r="W23" i="3"/>
  <c r="R57" i="3"/>
  <c r="L57" i="3"/>
  <c r="J89" i="3"/>
  <c r="R23" i="3"/>
  <c r="M23" i="3"/>
  <c r="X57" i="3"/>
  <c r="V57" i="3"/>
  <c r="P57" i="3"/>
  <c r="L89" i="3"/>
  <c r="N57" i="3"/>
  <c r="Q23" i="3"/>
  <c r="O23" i="3"/>
  <c r="W57" i="3"/>
  <c r="N89" i="3"/>
  <c r="L23" i="3"/>
  <c r="K23" i="3"/>
  <c r="E133" i="3" l="1"/>
  <c r="G133" i="3"/>
  <c r="D135" i="3"/>
  <c r="E117" i="3"/>
  <c r="A25" i="3"/>
  <c r="A91" i="3"/>
  <c r="K133" i="3"/>
  <c r="I135" i="3"/>
  <c r="K135" i="3" s="1"/>
  <c r="A59" i="3"/>
  <c r="O24" i="3"/>
  <c r="P90" i="3"/>
  <c r="J58" i="3"/>
  <c r="S58" i="3"/>
  <c r="L90" i="3"/>
  <c r="X24" i="3"/>
  <c r="K90" i="3"/>
  <c r="L24" i="3"/>
  <c r="P24" i="3"/>
  <c r="X58" i="3"/>
  <c r="N24" i="3"/>
  <c r="M90" i="3"/>
  <c r="T58" i="3"/>
  <c r="R58" i="3"/>
  <c r="M24" i="3"/>
  <c r="J24" i="3"/>
  <c r="O58" i="3"/>
  <c r="P58" i="3"/>
  <c r="R24" i="3"/>
  <c r="N58" i="3"/>
  <c r="Q24" i="3"/>
  <c r="M58" i="3"/>
  <c r="S24" i="3"/>
  <c r="U58" i="3"/>
  <c r="V58" i="3"/>
  <c r="W24" i="3"/>
  <c r="V90" i="3"/>
  <c r="W90" i="3"/>
  <c r="L58" i="3"/>
  <c r="T24" i="3"/>
  <c r="Q58" i="3"/>
  <c r="K24" i="3"/>
  <c r="J90" i="3"/>
  <c r="U90" i="3"/>
  <c r="N90" i="3"/>
  <c r="X90" i="3"/>
  <c r="V24" i="3"/>
  <c r="Q90" i="3"/>
  <c r="T90" i="3"/>
  <c r="K58" i="3"/>
  <c r="U24" i="3"/>
  <c r="O90" i="3"/>
  <c r="S90" i="3"/>
  <c r="W58" i="3"/>
  <c r="R90" i="3"/>
  <c r="A60" i="3" l="1"/>
  <c r="A26" i="3"/>
  <c r="A92" i="3"/>
  <c r="K59" i="3"/>
  <c r="L59" i="3"/>
  <c r="O25" i="3"/>
  <c r="S91" i="3"/>
  <c r="J59" i="3"/>
  <c r="L25" i="3"/>
  <c r="W59" i="3"/>
  <c r="K25" i="3"/>
  <c r="V59" i="3"/>
  <c r="J25" i="3"/>
  <c r="Q59" i="3"/>
  <c r="O59" i="3"/>
  <c r="M59" i="3"/>
  <c r="X59" i="3"/>
  <c r="S25" i="3"/>
  <c r="N25" i="3"/>
  <c r="R91" i="3"/>
  <c r="R25" i="3"/>
  <c r="Q91" i="3"/>
  <c r="Q25" i="3"/>
  <c r="O91" i="3"/>
  <c r="X25" i="3"/>
  <c r="N91" i="3"/>
  <c r="T91" i="3"/>
  <c r="J91" i="3"/>
  <c r="W25" i="3"/>
  <c r="U59" i="3"/>
  <c r="V25" i="3"/>
  <c r="P91" i="3"/>
  <c r="L91" i="3"/>
  <c r="N59" i="3"/>
  <c r="S59" i="3"/>
  <c r="U25" i="3"/>
  <c r="W91" i="3"/>
  <c r="X91" i="3"/>
  <c r="T59" i="3"/>
  <c r="K91" i="3"/>
  <c r="M91" i="3"/>
  <c r="R59" i="3"/>
  <c r="U91" i="3"/>
  <c r="P59" i="3"/>
  <c r="M25" i="3"/>
  <c r="T25" i="3"/>
  <c r="P25" i="3"/>
  <c r="V91" i="3"/>
  <c r="U26" i="3"/>
  <c r="T60" i="3"/>
  <c r="P60" i="3"/>
  <c r="M92" i="3"/>
  <c r="V26" i="3"/>
  <c r="W60" i="3"/>
  <c r="V92" i="3"/>
  <c r="L92" i="3"/>
  <c r="Q26" i="3"/>
  <c r="W92" i="3"/>
  <c r="J26" i="3"/>
  <c r="L26" i="3"/>
  <c r="W26" i="3"/>
  <c r="K26" i="3"/>
  <c r="R92" i="3"/>
  <c r="S26" i="3"/>
  <c r="U60" i="3"/>
  <c r="J92" i="3"/>
  <c r="K92" i="3"/>
  <c r="S60" i="3"/>
  <c r="P92" i="3"/>
  <c r="O92" i="3"/>
  <c r="U92" i="3"/>
  <c r="T92" i="3"/>
  <c r="S92" i="3"/>
  <c r="R26" i="3"/>
  <c r="Q92" i="3"/>
  <c r="R60" i="3"/>
  <c r="N60" i="3"/>
  <c r="X60" i="3"/>
  <c r="M60" i="3"/>
  <c r="L60" i="3"/>
  <c r="P26" i="3"/>
  <c r="Q60" i="3"/>
  <c r="N92" i="3"/>
  <c r="T26" i="3"/>
  <c r="O60" i="3"/>
  <c r="X92" i="3"/>
  <c r="M26" i="3"/>
  <c r="N26" i="3"/>
  <c r="K60" i="3"/>
  <c r="X26" i="3"/>
  <c r="O26" i="3"/>
  <c r="V60" i="3"/>
  <c r="J60" i="3"/>
  <c r="D134" i="3" l="1"/>
  <c r="J134" i="3"/>
  <c r="I134" i="3"/>
  <c r="K134"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JoelBak_x0000_r</author>
    <author/>
  </authors>
  <commentList>
    <comment ref="B2" authorId="0" shapeId="0" xr:uid="{00000000-0006-0000-0000-000001000000}">
      <text>
        <r>
          <rPr>
            <b/>
            <sz val="8"/>
            <rFont val="Tahoma"/>
            <family val="2"/>
          </rPr>
          <t>JoelBaker:</t>
        </r>
        <r>
          <rPr>
            <sz val="8"/>
            <rFont val="Tahoma"/>
            <family val="2"/>
          </rPr>
          <t xml:space="preserve">
Name</t>
        </r>
      </text>
    </comment>
    <comment ref="C2" authorId="0" shapeId="0" xr:uid="{00000000-0006-0000-0000-000013000000}">
      <text>
        <r>
          <rPr>
            <b/>
            <sz val="8"/>
            <rFont val="Tahoma"/>
            <family val="2"/>
          </rPr>
          <t>JoelBaker:</t>
        </r>
        <r>
          <rPr>
            <sz val="8"/>
            <rFont val="Tahoma"/>
            <family val="2"/>
          </rPr>
          <t xml:space="preserve">
Name</t>
        </r>
      </text>
    </comment>
    <comment ref="D2" authorId="0" shapeId="0" xr:uid="{00000000-0006-0000-0000-000016000000}">
      <text>
        <r>
          <rPr>
            <b/>
            <sz val="8"/>
            <rFont val="Tahoma"/>
            <family val="2"/>
          </rPr>
          <t>JoelBaker:</t>
        </r>
        <r>
          <rPr>
            <sz val="8"/>
            <rFont val="Tahoma"/>
            <family val="2"/>
          </rPr>
          <t xml:space="preserve">
Name</t>
        </r>
      </text>
    </comment>
    <comment ref="E2" authorId="0" shapeId="0" xr:uid="{00000000-0006-0000-0000-000017000000}">
      <text>
        <r>
          <rPr>
            <b/>
            <sz val="8"/>
            <rFont val="Tahoma"/>
            <family val="2"/>
          </rPr>
          <t>JoelBaker:</t>
        </r>
        <r>
          <rPr>
            <sz val="8"/>
            <rFont val="Tahoma"/>
            <family val="2"/>
          </rPr>
          <t xml:space="preserve">
Name</t>
        </r>
      </text>
    </comment>
    <comment ref="AD2" authorId="1" shapeId="0" xr:uid="{00000000-0006-0000-0000-000024000000}">
      <text>
        <r>
          <rPr>
            <b/>
            <sz val="12"/>
            <rFont val="Tahoma"/>
            <family val="2"/>
          </rPr>
          <t xml:space="preserve">1. In Excel, go to the first sheet (Cover)
2. Right-click on the tab of the ‘Cover’ sheet and choose ‘Select All Sheets’
3. Choose ‘Page Setup’ from Excel’s File menu.  Choose fit to 1 page wide by 1 page tall.
4. Select Print. </t>
        </r>
        <r>
          <rPr>
            <b/>
            <sz val="8"/>
            <rFont val="Tahoma"/>
            <family val="2"/>
          </rPr>
          <t xml:space="preserve">
</t>
        </r>
        <r>
          <rPr>
            <sz val="12"/>
            <rFont val="Tahoma"/>
            <family val="2"/>
          </rPr>
          <t>For more information please refer to the page 15 of the user manual.</t>
        </r>
      </text>
    </comment>
    <comment ref="AD3" authorId="0" shapeId="0" xr:uid="{00000000-0006-0000-0000-000025000000}">
      <text>
        <r>
          <rPr>
            <sz val="12"/>
            <rFont val="Tahoma"/>
            <family val="2"/>
          </rPr>
          <t xml:space="preserve">To activate the web toolbar, right-click on the toolbar area and choose 'Web'  or equivalent. The back/forward arrows will allow you to easily return to this index sheet. 
Another way to quickly get back to the index is to hit the 'F5' key,type in 'H' and click OK. </t>
        </r>
        <r>
          <rPr>
            <sz val="8"/>
            <rFont val="Tahoma"/>
            <family val="2"/>
          </rPr>
          <t xml:space="preserve">
</t>
        </r>
      </text>
    </comment>
    <comment ref="M4" authorId="0" shapeId="0" xr:uid="{00000000-0006-0000-0000-000002000000}">
      <text>
        <r>
          <rPr>
            <b/>
            <sz val="8"/>
            <rFont val="Tahoma"/>
            <family val="2"/>
          </rPr>
          <t>JoelBaker:</t>
        </r>
        <r>
          <rPr>
            <sz val="8"/>
            <rFont val="Tahoma"/>
            <family val="2"/>
          </rPr>
          <t xml:space="preserve">
Name</t>
        </r>
      </text>
    </comment>
    <comment ref="M5" authorId="0" shapeId="0" xr:uid="{00000000-0006-0000-0000-00000A000000}">
      <text>
        <r>
          <rPr>
            <b/>
            <sz val="8"/>
            <rFont val="Tahoma"/>
            <family val="2"/>
          </rPr>
          <t>JoelBaker:</t>
        </r>
        <r>
          <rPr>
            <sz val="8"/>
            <rFont val="Tahoma"/>
            <family val="2"/>
          </rPr>
          <t xml:space="preserve">
Name</t>
        </r>
      </text>
    </comment>
    <comment ref="M6" authorId="0" shapeId="0" xr:uid="{00000000-0006-0000-0000-000018000000}">
      <text>
        <r>
          <rPr>
            <b/>
            <sz val="8"/>
            <rFont val="Tahoma"/>
            <family val="2"/>
          </rPr>
          <t>JoelBaker:</t>
        </r>
        <r>
          <rPr>
            <sz val="8"/>
            <rFont val="Tahoma"/>
            <family val="2"/>
          </rPr>
          <t xml:space="preserve">
Name</t>
        </r>
      </text>
    </comment>
    <comment ref="M7" authorId="0" shapeId="0" xr:uid="{00000000-0006-0000-0000-000019000000}">
      <text>
        <r>
          <rPr>
            <b/>
            <sz val="8"/>
            <rFont val="Tahoma"/>
            <family val="2"/>
          </rPr>
          <t>JoelBaker:</t>
        </r>
        <r>
          <rPr>
            <sz val="8"/>
            <rFont val="Tahoma"/>
            <family val="2"/>
          </rPr>
          <t xml:space="preserve">
Name</t>
        </r>
      </text>
    </comment>
    <comment ref="M8" authorId="0" shapeId="0" xr:uid="{00000000-0006-0000-0000-00001A000000}">
      <text>
        <r>
          <rPr>
            <b/>
            <sz val="8"/>
            <rFont val="Tahoma"/>
            <family val="2"/>
          </rPr>
          <t>JoelBaker:</t>
        </r>
        <r>
          <rPr>
            <sz val="8"/>
            <rFont val="Tahoma"/>
            <family val="2"/>
          </rPr>
          <t xml:space="preserve">
Name</t>
        </r>
      </text>
    </comment>
    <comment ref="M9" authorId="0" shapeId="0" xr:uid="{00000000-0006-0000-0000-00001B000000}">
      <text>
        <r>
          <rPr>
            <b/>
            <sz val="8"/>
            <rFont val="Tahoma"/>
            <family val="2"/>
          </rPr>
          <t>JoelBaker:</t>
        </r>
        <r>
          <rPr>
            <sz val="8"/>
            <rFont val="Tahoma"/>
            <family val="2"/>
          </rPr>
          <t xml:space="preserve">
Name</t>
        </r>
      </text>
    </comment>
    <comment ref="M10" authorId="0" shapeId="0" xr:uid="{00000000-0006-0000-0000-00001C000000}">
      <text>
        <r>
          <rPr>
            <b/>
            <sz val="8"/>
            <rFont val="Tahoma"/>
            <family val="2"/>
          </rPr>
          <t>JoelBaker:</t>
        </r>
        <r>
          <rPr>
            <sz val="8"/>
            <rFont val="Tahoma"/>
            <family val="2"/>
          </rPr>
          <t xml:space="preserve">
Name</t>
        </r>
      </text>
    </comment>
    <comment ref="M11" authorId="0" shapeId="0" xr:uid="{00000000-0006-0000-0000-00001D000000}">
      <text>
        <r>
          <rPr>
            <b/>
            <sz val="8"/>
            <rFont val="Tahoma"/>
            <family val="2"/>
          </rPr>
          <t>JoelBaker:</t>
        </r>
        <r>
          <rPr>
            <sz val="8"/>
            <rFont val="Tahoma"/>
            <family val="2"/>
          </rPr>
          <t xml:space="preserve">
Name</t>
        </r>
      </text>
    </comment>
    <comment ref="B12" authorId="0" shapeId="0" xr:uid="{00000000-0006-0000-0000-00000E000000}">
      <text>
        <r>
          <rPr>
            <b/>
            <sz val="8"/>
            <rFont val="Tahoma"/>
            <family val="2"/>
          </rPr>
          <t>JoelBaker:</t>
        </r>
        <r>
          <rPr>
            <sz val="8"/>
            <rFont val="Tahoma"/>
            <family val="2"/>
          </rPr>
          <t xml:space="preserve">
Name</t>
        </r>
      </text>
    </comment>
    <comment ref="M12" authorId="0" shapeId="0" xr:uid="{00000000-0006-0000-0000-00001E000000}">
      <text>
        <r>
          <rPr>
            <b/>
            <sz val="8"/>
            <rFont val="Tahoma"/>
            <family val="2"/>
          </rPr>
          <t>JoelBaker:</t>
        </r>
        <r>
          <rPr>
            <sz val="8"/>
            <rFont val="Tahoma"/>
            <family val="2"/>
          </rPr>
          <t xml:space="preserve">
Name</t>
        </r>
      </text>
    </comment>
    <comment ref="B13" authorId="0" shapeId="0" xr:uid="{00000000-0006-0000-0000-000010000000}">
      <text>
        <r>
          <rPr>
            <b/>
            <sz val="8"/>
            <rFont val="Tahoma"/>
            <family val="2"/>
          </rPr>
          <t>JoelBaker:</t>
        </r>
        <r>
          <rPr>
            <sz val="8"/>
            <rFont val="Tahoma"/>
            <family val="2"/>
          </rPr>
          <t xml:space="preserve">
Name</t>
        </r>
      </text>
    </comment>
    <comment ref="M13" authorId="0" shapeId="0" xr:uid="{00000000-0006-0000-0000-00001F000000}">
      <text>
        <r>
          <rPr>
            <b/>
            <sz val="8"/>
            <rFont val="Tahoma"/>
            <family val="2"/>
          </rPr>
          <t>JoelBaker:</t>
        </r>
        <r>
          <rPr>
            <sz val="8"/>
            <rFont val="Tahoma"/>
            <family val="2"/>
          </rPr>
          <t xml:space="preserve">
Name</t>
        </r>
      </text>
    </comment>
    <comment ref="B14" authorId="0" shapeId="0" xr:uid="{00000000-0006-0000-0000-000011000000}">
      <text>
        <r>
          <rPr>
            <b/>
            <sz val="8"/>
            <rFont val="Tahoma"/>
            <family val="2"/>
          </rPr>
          <t>JoelBaker:</t>
        </r>
        <r>
          <rPr>
            <sz val="8"/>
            <rFont val="Tahoma"/>
            <family val="2"/>
          </rPr>
          <t xml:space="preserve">
Name</t>
        </r>
      </text>
    </comment>
    <comment ref="M14" authorId="0" shapeId="0" xr:uid="{00000000-0006-0000-0000-000020000000}">
      <text>
        <r>
          <rPr>
            <b/>
            <sz val="8"/>
            <rFont val="Tahoma"/>
            <family val="2"/>
          </rPr>
          <t>JoelBaker:</t>
        </r>
        <r>
          <rPr>
            <sz val="8"/>
            <rFont val="Tahoma"/>
            <family val="2"/>
          </rPr>
          <t xml:space="preserve">
Name</t>
        </r>
      </text>
    </comment>
    <comment ref="B15" authorId="0" shapeId="0" xr:uid="{00000000-0006-0000-0000-000012000000}">
      <text>
        <r>
          <rPr>
            <b/>
            <sz val="8"/>
            <rFont val="Tahoma"/>
            <family val="2"/>
          </rPr>
          <t>JoelBaker:</t>
        </r>
        <r>
          <rPr>
            <sz val="8"/>
            <rFont val="Tahoma"/>
            <family val="2"/>
          </rPr>
          <t xml:space="preserve">
Name</t>
        </r>
      </text>
    </comment>
    <comment ref="B16" authorId="0" shapeId="0" xr:uid="{00000000-0006-0000-0000-00000F000000}">
      <text>
        <r>
          <rPr>
            <b/>
            <sz val="8"/>
            <rFont val="Tahoma"/>
            <family val="2"/>
          </rPr>
          <t>JoelBaker:</t>
        </r>
        <r>
          <rPr>
            <sz val="8"/>
            <rFont val="Tahoma"/>
            <family val="2"/>
          </rPr>
          <t xml:space="preserve">
Name</t>
        </r>
      </text>
    </comment>
    <comment ref="M16" authorId="0" shapeId="0" xr:uid="{00000000-0006-0000-0000-000021000000}">
      <text>
        <r>
          <rPr>
            <b/>
            <sz val="8"/>
            <rFont val="Tahoma"/>
            <family val="2"/>
          </rPr>
          <t>JoelBaker:</t>
        </r>
        <r>
          <rPr>
            <sz val="8"/>
            <rFont val="Tahoma"/>
            <family val="2"/>
          </rPr>
          <t xml:space="preserve">
Name</t>
        </r>
      </text>
    </comment>
    <comment ref="B18" authorId="0" shapeId="0" xr:uid="{00000000-0006-0000-0000-000003000000}">
      <text>
        <r>
          <rPr>
            <b/>
            <sz val="8"/>
            <rFont val="Tahoma"/>
            <family val="2"/>
          </rPr>
          <t>JoelBaker:</t>
        </r>
        <r>
          <rPr>
            <sz val="8"/>
            <rFont val="Tahoma"/>
            <family val="2"/>
          </rPr>
          <t xml:space="preserve">
Name</t>
        </r>
      </text>
    </comment>
    <comment ref="B19" authorId="0" shapeId="0" xr:uid="{00000000-0006-0000-0000-000004000000}">
      <text>
        <r>
          <rPr>
            <b/>
            <sz val="8"/>
            <rFont val="Tahoma"/>
            <family val="2"/>
          </rPr>
          <t>JoelBaker:</t>
        </r>
        <r>
          <rPr>
            <sz val="8"/>
            <rFont val="Tahoma"/>
            <family val="2"/>
          </rPr>
          <t xml:space="preserve">
Name</t>
        </r>
      </text>
    </comment>
    <comment ref="B20" authorId="0" shapeId="0" xr:uid="{00000000-0006-0000-0000-000005000000}">
      <text>
        <r>
          <rPr>
            <b/>
            <sz val="8"/>
            <rFont val="Tahoma"/>
            <family val="2"/>
          </rPr>
          <t>JoelBaker:</t>
        </r>
        <r>
          <rPr>
            <sz val="8"/>
            <rFont val="Tahoma"/>
            <family val="2"/>
          </rPr>
          <t xml:space="preserve">
Name</t>
        </r>
      </text>
    </comment>
    <comment ref="M20" authorId="0" shapeId="0" xr:uid="{00000000-0006-0000-0000-00000B000000}">
      <text>
        <r>
          <rPr>
            <b/>
            <sz val="8"/>
            <rFont val="Tahoma"/>
            <family val="2"/>
          </rPr>
          <t>JoelBaker:</t>
        </r>
        <r>
          <rPr>
            <sz val="8"/>
            <rFont val="Tahoma"/>
            <family val="2"/>
          </rPr>
          <t xml:space="preserve">
Name</t>
        </r>
      </text>
    </comment>
    <comment ref="B21" authorId="0" shapeId="0" xr:uid="{00000000-0006-0000-0000-000006000000}">
      <text>
        <r>
          <rPr>
            <b/>
            <sz val="8"/>
            <rFont val="Tahoma"/>
            <family val="2"/>
          </rPr>
          <t>JoelBaker:</t>
        </r>
        <r>
          <rPr>
            <sz val="8"/>
            <rFont val="Tahoma"/>
            <family val="2"/>
          </rPr>
          <t xml:space="preserve">
Name</t>
        </r>
      </text>
    </comment>
    <comment ref="M21" authorId="0" shapeId="0" xr:uid="{00000000-0006-0000-0000-00000C000000}">
      <text>
        <r>
          <rPr>
            <b/>
            <sz val="8"/>
            <rFont val="Tahoma"/>
            <family val="2"/>
          </rPr>
          <t>JoelBaker:</t>
        </r>
        <r>
          <rPr>
            <sz val="8"/>
            <rFont val="Tahoma"/>
            <family val="2"/>
          </rPr>
          <t xml:space="preserve">
Name</t>
        </r>
      </text>
    </comment>
    <comment ref="B22" authorId="0" shapeId="0" xr:uid="{00000000-0006-0000-0000-000015000000}">
      <text>
        <r>
          <rPr>
            <b/>
            <sz val="8"/>
            <rFont val="Tahoma"/>
            <family val="2"/>
          </rPr>
          <t>JoelBaker:</t>
        </r>
        <r>
          <rPr>
            <sz val="8"/>
            <rFont val="Tahoma"/>
            <family val="2"/>
          </rPr>
          <t xml:space="preserve">
Name</t>
        </r>
      </text>
    </comment>
    <comment ref="M22" authorId="0" shapeId="0" xr:uid="{00000000-0006-0000-0000-00000D000000}">
      <text>
        <r>
          <rPr>
            <b/>
            <sz val="8"/>
            <rFont val="Tahoma"/>
            <family val="2"/>
          </rPr>
          <t>JoelBaker:</t>
        </r>
        <r>
          <rPr>
            <sz val="8"/>
            <rFont val="Tahoma"/>
            <family val="2"/>
          </rPr>
          <t xml:space="preserve">
Name</t>
        </r>
      </text>
    </comment>
    <comment ref="B23" authorId="0" shapeId="0" xr:uid="{00000000-0006-0000-0000-000014000000}">
      <text>
        <r>
          <rPr>
            <b/>
            <sz val="8"/>
            <rFont val="Tahoma"/>
            <family val="2"/>
          </rPr>
          <t>JoelBaker:</t>
        </r>
        <r>
          <rPr>
            <sz val="8"/>
            <rFont val="Tahoma"/>
            <family val="2"/>
          </rPr>
          <t xml:space="preserve">
Name</t>
        </r>
      </text>
    </comment>
    <comment ref="M23" authorId="0" shapeId="0" xr:uid="{00000000-0006-0000-0000-000022000000}">
      <text>
        <r>
          <rPr>
            <b/>
            <sz val="8"/>
            <rFont val="Tahoma"/>
            <family val="2"/>
          </rPr>
          <t>JoelBaker:</t>
        </r>
        <r>
          <rPr>
            <sz val="8"/>
            <rFont val="Tahoma"/>
            <family val="2"/>
          </rPr>
          <t xml:space="preserve">
Name</t>
        </r>
      </text>
    </comment>
    <comment ref="B24" authorId="0" shapeId="0" xr:uid="{00000000-0006-0000-0000-000007000000}">
      <text>
        <r>
          <rPr>
            <b/>
            <sz val="8"/>
            <rFont val="Tahoma"/>
            <family val="2"/>
          </rPr>
          <t>JoelBaker:</t>
        </r>
        <r>
          <rPr>
            <sz val="8"/>
            <rFont val="Tahoma"/>
            <family val="2"/>
          </rPr>
          <t xml:space="preserve">
Name</t>
        </r>
      </text>
    </comment>
    <comment ref="M24" authorId="0" shapeId="0" xr:uid="{00000000-0006-0000-0000-000023000000}">
      <text>
        <r>
          <rPr>
            <b/>
            <sz val="8"/>
            <rFont val="Tahoma"/>
            <family val="2"/>
          </rPr>
          <t>JoelBaker:</t>
        </r>
        <r>
          <rPr>
            <sz val="8"/>
            <rFont val="Tahoma"/>
            <family val="2"/>
          </rPr>
          <t xml:space="preserve">
Name</t>
        </r>
      </text>
    </comment>
    <comment ref="B25" authorId="0" shapeId="0" xr:uid="{00000000-0006-0000-0000-000008000000}">
      <text>
        <r>
          <rPr>
            <b/>
            <sz val="8"/>
            <rFont val="Tahoma"/>
            <family val="2"/>
          </rPr>
          <t>JoelBaker:</t>
        </r>
        <r>
          <rPr>
            <sz val="8"/>
            <rFont val="Tahoma"/>
            <family val="2"/>
          </rPr>
          <t xml:space="preserve">
Name</t>
        </r>
      </text>
    </comment>
    <comment ref="B27" authorId="0" shapeId="0" xr:uid="{00000000-0006-0000-0000-000009000000}">
      <text>
        <r>
          <rPr>
            <b/>
            <sz val="8"/>
            <rFont val="Tahoma"/>
            <family val="2"/>
          </rPr>
          <t>JoelBaker:</t>
        </r>
        <r>
          <rPr>
            <sz val="8"/>
            <rFont val="Tahoma"/>
            <family val="2"/>
          </rPr>
          <t xml:space="preserve">
Name</t>
        </r>
      </text>
    </comment>
  </commentList>
</comments>
</file>

<file path=xl/sharedStrings.xml><?xml version="1.0" encoding="utf-8"?>
<sst xmlns="http://schemas.openxmlformats.org/spreadsheetml/2006/main" count="15110" uniqueCount="3301">
  <si>
    <t>TCM – RISQUE DE CRÉDIT : CAPITAL REQUIS POUR LES ÉLÉMENTS SÉLECTIONNÉS DU BILAN ET LES MONTANTS À RECEVOIR ET RECOUVRABLES</t>
  </si>
  <si>
    <t>TSAS – RISQUE DE CRÉDIT : MARGE REQUISE POUR LES ÉLÉMENTS SÉLECTIONNÉS DU BILAN ET LES MONTANTS À RECEVOIR ET RECOUVRABLES</t>
  </si>
  <si>
    <t xml:space="preserve">TCM (TSAS) – RISQUE DE CRÉDIT : CAPITAL (MARGE) REQUIS POUR LES EXPOSITIONS HORS BILAN </t>
  </si>
  <si>
    <t xml:space="preserve">TCM (TSAS) – RISQUE DE CRÉDIT : CAPITAL (MARGE) REQUIS POUR SÛRETÉS DÉTENUES À L’ÉGARD DES EXPOSITIONS DE RÉASSURANCE NON AGRÉÉE </t>
  </si>
  <si>
    <t>Click here to find out more…</t>
  </si>
  <si>
    <t>Title  ....................................................................................</t>
  </si>
  <si>
    <t xml:space="preserve">   Reinsurance assumed  ..................................................</t>
  </si>
  <si>
    <t>87</t>
  </si>
  <si>
    <t xml:space="preserve">   Reinsurance ceded  ....................................................</t>
  </si>
  <si>
    <t xml:space="preserve">MSA will adhere to strict confidentiality with respect to your report formats, models and requirements. </t>
  </si>
  <si>
    <t>Contact us to find out more.</t>
  </si>
  <si>
    <t>ProvincialSplits!</t>
  </si>
  <si>
    <t>Assets</t>
  </si>
  <si>
    <t>P&amp;C - 1 / P&amp;C-2</t>
  </si>
  <si>
    <t>TOTAL - NET  ...................................................................</t>
  </si>
  <si>
    <t>32</t>
  </si>
  <si>
    <t>34</t>
  </si>
  <si>
    <t>35</t>
  </si>
  <si>
    <t>MSA Executive Summary Exhibits and Charts</t>
  </si>
  <si>
    <t>Financials</t>
  </si>
  <si>
    <t>Provincial Splits</t>
  </si>
  <si>
    <t>Custom</t>
  </si>
  <si>
    <t>Property</t>
  </si>
  <si>
    <t>Span many sheets.</t>
  </si>
  <si>
    <t>Alt text</t>
  </si>
  <si>
    <t>2042</t>
  </si>
  <si>
    <t>Incorporate you own data and benchmarks.</t>
  </si>
  <si>
    <t>Custom reports can…</t>
  </si>
  <si>
    <t>Include macros that allow automatic printing and other functions.</t>
  </si>
  <si>
    <t>Power sophisticated internal models.</t>
  </si>
  <si>
    <t>Analyze any aspect of an insurer's financials.</t>
  </si>
  <si>
    <t>MSA will work with you to develop Excel reports that meet your specific criteria</t>
  </si>
  <si>
    <t>Marine  .................................................................................</t>
  </si>
  <si>
    <t>Accident and Sickness  .................................................</t>
  </si>
  <si>
    <t>Total - direct  ....................................................................</t>
  </si>
  <si>
    <t>Type</t>
  </si>
  <si>
    <t>Out of Canada</t>
  </si>
  <si>
    <t>Selected</t>
  </si>
  <si>
    <t>DIC</t>
  </si>
  <si>
    <t>DLR</t>
  </si>
  <si>
    <t>Prince</t>
  </si>
  <si>
    <t>New</t>
  </si>
  <si>
    <t>British</t>
  </si>
  <si>
    <t>Northwest</t>
  </si>
  <si>
    <t>Out of</t>
  </si>
  <si>
    <t>Newfoundland</t>
  </si>
  <si>
    <t>Edward</t>
  </si>
  <si>
    <t>Nova Scotia</t>
  </si>
  <si>
    <t>Brunswick</t>
  </si>
  <si>
    <t>Quebec</t>
  </si>
  <si>
    <t>Ontario</t>
  </si>
  <si>
    <t>Manitoba</t>
  </si>
  <si>
    <t>Saskatchewan</t>
  </si>
  <si>
    <t>Terre-Neuve &amp; Labrador</t>
  </si>
  <si>
    <t>Île-Du- Prince- Édouard</t>
  </si>
  <si>
    <t>Nouvelle- Écosse</t>
  </si>
  <si>
    <t>Nouveau- Brunswick</t>
  </si>
  <si>
    <t>Québec</t>
  </si>
  <si>
    <t>Biens - pers</t>
  </si>
  <si>
    <t>Biens - comm</t>
  </si>
  <si>
    <t>Aériennes</t>
  </si>
  <si>
    <t>Chaudières</t>
  </si>
  <si>
    <t>Crédit</t>
  </si>
  <si>
    <t>Mortgage  ..........................................................................</t>
  </si>
  <si>
    <t>Other Approved Products  ...........................................</t>
  </si>
  <si>
    <t>Legal Expense  .................................................................</t>
  </si>
  <si>
    <t>Liability  ................................................................................</t>
  </si>
  <si>
    <t>Colombie- Britannique</t>
  </si>
  <si>
    <t>Territoires Du Nord-Ouest</t>
  </si>
  <si>
    <t>Hors Du Canada</t>
  </si>
  <si>
    <t>79</t>
  </si>
  <si>
    <t>36</t>
  </si>
  <si>
    <t>38</t>
  </si>
  <si>
    <t>Marine</t>
  </si>
  <si>
    <t>(10)</t>
  </si>
  <si>
    <t>(11)</t>
  </si>
  <si>
    <t>DPE</t>
  </si>
  <si>
    <t>Earned</t>
  </si>
  <si>
    <t>Title</t>
  </si>
  <si>
    <t>A&amp;S</t>
  </si>
  <si>
    <t>Auto</t>
  </si>
  <si>
    <t>(12)</t>
  </si>
  <si>
    <t>Custom!</t>
  </si>
  <si>
    <t>Alberta</t>
  </si>
  <si>
    <t>Columbia</t>
  </si>
  <si>
    <t>Yukon</t>
  </si>
  <si>
    <t>Territories</t>
  </si>
  <si>
    <t>Nunavut</t>
  </si>
  <si>
    <t>Canada</t>
  </si>
  <si>
    <t>&amp; Labrador</t>
  </si>
  <si>
    <t>Island</t>
  </si>
  <si>
    <t>(14)</t>
  </si>
  <si>
    <t>(18)</t>
  </si>
  <si>
    <t>personal  ..........................................................................</t>
  </si>
  <si>
    <t>commercial  .......................................................................</t>
  </si>
  <si>
    <t>Surety  ................................................................................</t>
  </si>
  <si>
    <t>Prot. du crédit</t>
  </si>
  <si>
    <t>Détournements</t>
  </si>
  <si>
    <t>Contre la grêle</t>
  </si>
  <si>
    <t>Frais juridiques</t>
  </si>
  <si>
    <t>Automobile - total  .........................................................................................</t>
  </si>
  <si>
    <t>Boiler and Machinery  ...................................................................................</t>
  </si>
  <si>
    <t>09</t>
  </si>
  <si>
    <t>88</t>
  </si>
  <si>
    <t>89</t>
  </si>
  <si>
    <t xml:space="preserve">Source: MSA Researcher P&amp;C Software. © MSA Research Inc. Provided to end user under license. Not for resale or widespread redistribution. </t>
  </si>
  <si>
    <t>07</t>
  </si>
  <si>
    <t>10</t>
  </si>
  <si>
    <t>19</t>
  </si>
  <si>
    <t>20</t>
  </si>
  <si>
    <t>21</t>
  </si>
  <si>
    <t>Legal Exp</t>
  </si>
  <si>
    <t>Liability</t>
  </si>
  <si>
    <t>Mortgage</t>
  </si>
  <si>
    <t>Oth Approved Prod</t>
  </si>
  <si>
    <t>Surety</t>
  </si>
  <si>
    <t>Include tables, charts and any other controls available with Excel.</t>
  </si>
  <si>
    <t>Use customization to…</t>
  </si>
  <si>
    <t>Credit Prot</t>
  </si>
  <si>
    <t>Fidelity</t>
  </si>
  <si>
    <t>Hail</t>
  </si>
  <si>
    <t>MSA Sommaire exécutif, tableaux et graphiques</t>
  </si>
  <si>
    <t>Written</t>
  </si>
  <si>
    <t>Incurred</t>
  </si>
  <si>
    <t>Aircraft  .................................................................................</t>
  </si>
  <si>
    <t>(01)</t>
  </si>
  <si>
    <t>(02)</t>
  </si>
  <si>
    <t>(03)</t>
  </si>
  <si>
    <t>Property Total</t>
  </si>
  <si>
    <t xml:space="preserve">Automobile </t>
  </si>
  <si>
    <t>- personal accident</t>
  </si>
  <si>
    <t>Total</t>
  </si>
  <si>
    <t>Quickly generate recurring reports.</t>
  </si>
  <si>
    <t>New Brunswick</t>
  </si>
  <si>
    <t>Executive summary exhibits are only</t>
  </si>
  <si>
    <t>available with the 'Complete' version</t>
  </si>
  <si>
    <t>59</t>
  </si>
  <si>
    <t>Direct</t>
  </si>
  <si>
    <t>Net</t>
  </si>
  <si>
    <t>(04)</t>
  </si>
  <si>
    <t>(05)</t>
  </si>
  <si>
    <t>(06)</t>
  </si>
  <si>
    <t>62</t>
  </si>
  <si>
    <t>63</t>
  </si>
  <si>
    <t>64</t>
  </si>
  <si>
    <t>2010</t>
  </si>
  <si>
    <t>Commercial Prop</t>
  </si>
  <si>
    <t>Credit  ........................................................................................................</t>
  </si>
  <si>
    <t>Credit Protection  .....................................................</t>
  </si>
  <si>
    <t>Fidelity  ................................................................................</t>
  </si>
  <si>
    <t>Hail  ....................................................................................</t>
  </si>
  <si>
    <t>and incorporate them into your future software installations.</t>
  </si>
  <si>
    <t>&gt;</t>
  </si>
  <si>
    <t>Type Check</t>
  </si>
  <si>
    <t>English</t>
  </si>
  <si>
    <t>French</t>
  </si>
  <si>
    <t>Répartition par province</t>
  </si>
  <si>
    <t>ÉTAT ANNUEL</t>
  </si>
  <si>
    <t>TABLE DES MATIÈRES</t>
  </si>
  <si>
    <t>Généralités</t>
  </si>
  <si>
    <t>Financials!</t>
  </si>
  <si>
    <t>Production!</t>
  </si>
  <si>
    <t>Production</t>
  </si>
  <si>
    <t>of MSA Researcher P&amp;C Software.</t>
  </si>
  <si>
    <t>Tel: 416 368-0777, Fax: 416 363-7454</t>
  </si>
  <si>
    <t>msaresearch.com</t>
  </si>
  <si>
    <t>(07)</t>
  </si>
  <si>
    <t>(08)</t>
  </si>
  <si>
    <t>(09)</t>
  </si>
  <si>
    <t>Include controls such as drop downs, pivot tables, pick-lists etc.</t>
  </si>
  <si>
    <t>(19)</t>
  </si>
  <si>
    <t>67.10</t>
  </si>
  <si>
    <t>67.20</t>
  </si>
  <si>
    <t>67.30</t>
  </si>
  <si>
    <t>FileName</t>
  </si>
  <si>
    <t>Sommaire</t>
  </si>
  <si>
    <t>- liability</t>
  </si>
  <si>
    <t>- other</t>
  </si>
  <si>
    <t>PEI</t>
  </si>
  <si>
    <t>B.C.</t>
  </si>
  <si>
    <t>NWT</t>
  </si>
  <si>
    <t>Production par catégorie</t>
  </si>
  <si>
    <t>Personal Prop</t>
  </si>
  <si>
    <t>Aircraft</t>
  </si>
  <si>
    <t>Boiler</t>
  </si>
  <si>
    <t>DPW</t>
  </si>
  <si>
    <t>Credit</t>
  </si>
  <si>
    <t>Print Entire Statement (hover for more)</t>
  </si>
  <si>
    <t>Automobile</t>
  </si>
  <si>
    <t>66</t>
  </si>
  <si>
    <t>68</t>
  </si>
  <si>
    <t>70</t>
  </si>
  <si>
    <t>03</t>
  </si>
  <si>
    <t>40</t>
  </si>
  <si>
    <t>29</t>
  </si>
  <si>
    <t>P</t>
  </si>
  <si>
    <t>Page</t>
  </si>
  <si>
    <t>ANNUAL RETURN</t>
  </si>
  <si>
    <t>TABLE OF CONTENTS</t>
  </si>
  <si>
    <t>General Information</t>
  </si>
  <si>
    <t>Liabilities and Equity</t>
  </si>
  <si>
    <t>Responsabilité</t>
  </si>
  <si>
    <t>Hypothèque</t>
  </si>
  <si>
    <t>Caution</t>
  </si>
  <si>
    <t>Titres</t>
  </si>
  <si>
    <t>Maritime</t>
  </si>
  <si>
    <t>Contre la m&amp;a</t>
  </si>
  <si>
    <t>2054</t>
  </si>
  <si>
    <t>9210</t>
  </si>
  <si>
    <t>9242</t>
  </si>
  <si>
    <t>9330</t>
  </si>
  <si>
    <t>Prepared for Tesfaye Fekade, MSA Research Inc.</t>
  </si>
  <si>
    <t>9240</t>
  </si>
  <si>
    <t>2030_e!B2</t>
  </si>
  <si>
    <t>2030_f!B2</t>
  </si>
  <si>
    <t>1041</t>
  </si>
  <si>
    <t>Other Information</t>
  </si>
  <si>
    <t>4080</t>
  </si>
  <si>
    <t>5032</t>
  </si>
  <si>
    <t>5040</t>
  </si>
  <si>
    <t>9254</t>
  </si>
  <si>
    <t>INSURANCE SERVICE RESULT</t>
  </si>
  <si>
    <t>2011</t>
  </si>
  <si>
    <t>2012</t>
  </si>
  <si>
    <t>2014</t>
  </si>
  <si>
    <t>2016</t>
  </si>
  <si>
    <t>2018</t>
  </si>
  <si>
    <t>2022</t>
  </si>
  <si>
    <t>2041</t>
  </si>
  <si>
    <t>2045</t>
  </si>
  <si>
    <t>4008</t>
  </si>
  <si>
    <t>4072</t>
  </si>
  <si>
    <t>4074</t>
  </si>
  <si>
    <t>4084</t>
  </si>
  <si>
    <t>4088</t>
  </si>
  <si>
    <t>4092</t>
  </si>
  <si>
    <t>6025</t>
  </si>
  <si>
    <t>6080</t>
  </si>
  <si>
    <t>6740</t>
  </si>
  <si>
    <t>6750</t>
  </si>
  <si>
    <t>6770</t>
  </si>
  <si>
    <t>6760</t>
  </si>
  <si>
    <t>7050</t>
  </si>
  <si>
    <t>7060</t>
  </si>
  <si>
    <t>8015</t>
  </si>
  <si>
    <t>8025</t>
  </si>
  <si>
    <t>8035</t>
  </si>
  <si>
    <t>9211</t>
  </si>
  <si>
    <t>9212</t>
  </si>
  <si>
    <t>9214</t>
  </si>
  <si>
    <t>9216</t>
  </si>
  <si>
    <t>9218</t>
  </si>
  <si>
    <t>9222</t>
  </si>
  <si>
    <t>9314</t>
  </si>
  <si>
    <t>9410</t>
  </si>
  <si>
    <t>9420</t>
  </si>
  <si>
    <t>9430</t>
  </si>
  <si>
    <t>9440</t>
  </si>
  <si>
    <t>2032</t>
  </si>
  <si>
    <t>2038</t>
  </si>
  <si>
    <t>6036</t>
  </si>
  <si>
    <t>9336</t>
  </si>
  <si>
    <t>9510</t>
  </si>
  <si>
    <t>1000</t>
  </si>
  <si>
    <t>2000</t>
  </si>
  <si>
    <t>3000</t>
  </si>
  <si>
    <t>4000</t>
  </si>
  <si>
    <t>4011</t>
  </si>
  <si>
    <t>4021</t>
  </si>
  <si>
    <t>5000</t>
  </si>
  <si>
    <t>6000</t>
  </si>
  <si>
    <t>6029</t>
  </si>
  <si>
    <t>6039</t>
  </si>
  <si>
    <t>6049</t>
  </si>
  <si>
    <t>6059</t>
  </si>
  <si>
    <t>Liability Roll Forward (Analysis by measurement component (Insurance contracts not measured under the PAA - excluding Segregated Funds))</t>
  </si>
  <si>
    <t>Liability Roll Forward (Analysis by remaining coverage and incurred claims (all insurance contracts - excluding Segregated Funds))</t>
  </si>
  <si>
    <t>Liability Roll Forward (Reinsurance contracts held analysis by measurement component (Contracts not measured under the PAA - excluding Segregated Funds))</t>
  </si>
  <si>
    <t>Liability Roll Forward (Reinsurance contracts held analysis by remaining coverage and incurred claims (all contracts - excluding Segregated Funds))</t>
  </si>
  <si>
    <t>STATEMENT OF PROFIT OR LOSS</t>
  </si>
  <si>
    <t>STATEMENT OF RESIDUAL INTEREST - POLICYHOLDERS' EQUITY</t>
  </si>
  <si>
    <t>COMPREHENSIVE INCOME (LOSS)  and ACCUMULATED OTHER COMPREHENSIVE INCOME (LOSS)</t>
  </si>
  <si>
    <t>HEAD OFFICE ACCOUNT (Foreign Insurers)</t>
  </si>
  <si>
    <t>STATEMENT OF CHANGES IN EQUITY</t>
  </si>
  <si>
    <t>SUMMARY  OF  INVESTMENTS</t>
  </si>
  <si>
    <t>INTEREST REVENUE ON FINANCIAL ASSETS NOT MEASURED AT FVTPL</t>
  </si>
  <si>
    <t>'INVESTMENT RETURN</t>
  </si>
  <si>
    <t>OTHER LOANS and OTHER INVESTED ASSETS</t>
  </si>
  <si>
    <t>SUMMARY  OF  EQUITY ACCOUNTED INVESTEES</t>
  </si>
  <si>
    <t>SUMMARY OF PROVISIONS</t>
  </si>
  <si>
    <t xml:space="preserve">PROVISIONS, ACCRUALS &amp; OTHER  LIABILITIES </t>
  </si>
  <si>
    <t>INTRA-GROUP TRANSACTIONS</t>
  </si>
  <si>
    <t>'RECEIVABLE FROM/PAYABLE TO</t>
  </si>
  <si>
    <t>ONEROUS CONTRACTS</t>
  </si>
  <si>
    <t>PROVINCIAL AND TERRITORIAL EXHIBIT OF INSURANCE REVENUE</t>
  </si>
  <si>
    <t>PROVINCIAL AND TERRITORIAL EXHIBIT OF INSURANCE SERVICE EXPENSES</t>
  </si>
  <si>
    <t>PROVINCIAL AND TERRITORIAL EXHIBIT OF NET EXPENSES FROM REINSURANCE CONTRACTS HELD</t>
  </si>
  <si>
    <t>PROVINCIAL AND TERRITORIAL EXHIBIT OF INSURANCE SERVICE RESULT</t>
  </si>
  <si>
    <t>REINSURANCE CONTRACTS HELD SUMMARY - REGISTERED REINSURANCE</t>
  </si>
  <si>
    <t>REINSURANCE CONTRACTS HELD SUMMARY - UNREGISTERED REINSURANCE</t>
  </si>
  <si>
    <t>COMMISSIONS</t>
  </si>
  <si>
    <t>'INSURANCE SERVICE AND OTHER OPERATING EXPENSES</t>
  </si>
  <si>
    <t>'OTHER INCOME</t>
  </si>
  <si>
    <t>NON CONSOLIDATED FINANCIAL STATEMENTS - ASSETS</t>
  </si>
  <si>
    <t>NON CONSOLIDATED FINANCIAL STATEMENTS - Statement of Financial Position - LIABILITIES AND EQUITY</t>
  </si>
  <si>
    <t>NON CONSOLIDATED FINANCIAL STATEMENTS - Liability Roll Forward (Analysis by measurement component (Insurance contracts not measured under the PAA - excluding Segregated Funds))</t>
  </si>
  <si>
    <t>NON CONSOLIDATED FINANCIAL STATEMENTS - Liability Roll Forward (Analysis by remaining coverage and incurred claims (all insurance contracts - excluding Segregated Funds))</t>
  </si>
  <si>
    <t>NON CONSOLIDATED FINANCIAL STATEMENTS - Liability Roll Forward (Reinsurance contracts held analysis by measurement component (Contracts not measured under the PAA - excluding Segregated Funds))</t>
  </si>
  <si>
    <t>NON CONSOLIDATED FINANCIAL STATEMENTS - Liability Roll Forward (Reinsurance contracts held analysis by remaining coverage and incurred claims (all contracts - excluding Segregated Funds))</t>
  </si>
  <si>
    <t>NON CONSOLIDATED FINANCIAL STATEMENTS - STATEMENT OF PROFIT OR LOSS</t>
  </si>
  <si>
    <t>NON CONSOLIDATED FINANCIAL STATEMENTS - RESERVES</t>
  </si>
  <si>
    <t>NON CONSOLIDATED FINANCIAL STATEMENTS - COMPREHENSIVE INCOME (LOSS)  and ACCUMULATED OTHER COMPREHENSIVE INCOME (LOSS)</t>
  </si>
  <si>
    <t>NON CONSOLIDATED FINANCIAL STATEMENTS - STATEMENT OF CHANGES IN EQUITY</t>
  </si>
  <si>
    <t>NON CONSOLIDATED FINANCIAL STATEMENTS - INSURANCE SERVICE RESULT</t>
  </si>
  <si>
    <t>NON CONSOLIDATED FINANCIAL STATEMENTS - PROVINCIAL AND TERRITORIAL EXHIBIT OF PREMIUMS WRITTEN</t>
  </si>
  <si>
    <t>NON CONSOLIDATED FINANCIAL STATEMENTS - PROVINCIAL AND TERRITORIAL EXHIBIT OF INSURANCE REVENUE</t>
  </si>
  <si>
    <t>NON CONSOLIDATED FINANCIAL STATEMENTS - PROVINCIAL AND TERRITORIAL EXHIBIT OF INSURANCE SERVICE EXPENSES</t>
  </si>
  <si>
    <t>NON CONSOLIDATED FINANCIAL STATEMENTS - PROVINCIAL AND TERRITORIAL EXHIBIT OF NET EXPENSES FROM REINSURANCE CONTRACTS HELD</t>
  </si>
  <si>
    <t>NON CONSOLIDATED FINANCIAL STATEMENTS - PROVINCIAL AND TERRITORIAL EXHIBIT OF INSURANCE SERVICE RESULT</t>
  </si>
  <si>
    <t>FOR BC INCORPORATED INSURERS ONLY - CONSOLIDATED STATEMENT OF PROFIT OR LOSS (BUDGET)</t>
  </si>
  <si>
    <t>FOR BC INCORPORATED INSURERS ONLY - CONSOLIDATED STATEMENT OF PROFIT OR LOSS - ANNUAL BUDGET for NEXT FISCAL YEAR</t>
  </si>
  <si>
    <t>INSURERS LICENSED IN QUEBEC - CLAIMS AND ADJUSTMENT EXPENSES PAID, CURRENT YEAR, LIABILITIES FOR INCURRED CLAIMS, CURRENT YEAR AND PRIOR YEAR CLAIMS DEVELOPMENT</t>
  </si>
  <si>
    <t>INSURERS LICENSED IN QUEBEC - NET EXPENSES FROM REINSURANCE CONTRACTS HELD</t>
  </si>
  <si>
    <t xml:space="preserve">MCT (BAAT) RATIO - SUMMARY CALCULATIONS </t>
  </si>
  <si>
    <t>MCT: CAPITAL AVAILABLE</t>
  </si>
  <si>
    <t xml:space="preserve">BAAT: NET ASSETS AVAILABLE </t>
  </si>
  <si>
    <t>MCT (BAAT) INSURANCE RISK: CAPITAL (MARGIN) REQUIRED FOR LIABILITIES FOR INCURRED CLAIMS</t>
  </si>
  <si>
    <t>MCT: REINSURANCE CONTRACTS HELD SUMMARY - UNREGISTERED REINSURANCE</t>
  </si>
  <si>
    <t>BAAT: REINSURANCE CONTRACTS HELD SUMMARY - UNREGISTERED REINSURANCE</t>
  </si>
  <si>
    <t>MCT (BAAT) MARKET RISK: CAPITAL (MARGIN) REQUIREMENTS</t>
  </si>
  <si>
    <t xml:space="preserve">MCT (BAAT) CREDIT RISK: CAPITAL (MARGIN) REQUIRED FOR BALANCE SHEET (VESTED) ASSETS BASED ON EXTERNAL CREDIT RATINGS </t>
  </si>
  <si>
    <t xml:space="preserve">MCT CREDIT RISK: CAPITAL REQUIRED FOR SELECTED BALANCE SHEET ITEMS AND RECOVERABLES/RECEIVABLES </t>
  </si>
  <si>
    <t>BAAT CREDIT RISK: MARGIN REQUIRED FOR SELECTED BALANCE SHEET ITEMS AND RECOVERABLES/RECEIVABLES</t>
  </si>
  <si>
    <t xml:space="preserve">MCT (BAAT) CREDIT RISK: CAPITAL (MARGIN) REQUIRED FOR OFF-BALANCE SHEET EXPOSURES </t>
  </si>
  <si>
    <t xml:space="preserve">MCT (BAAT) CREDIT RISK: CAPITAL (MARGIN) REQUIRED FOR COLLATERAL HELD FOR UNREGISTERED REINSURANCE EXPOSURES </t>
  </si>
  <si>
    <t>INFORMATION SUPPLÉMENTAIRE</t>
  </si>
  <si>
    <t>ÉTAT DE LA SITUATION FINANCIÈRE</t>
  </si>
  <si>
    <t>ÉTAT DE LA SITUATION FINANCIÈRE - PASSIF ET CAPITAUX PROPRES</t>
  </si>
  <si>
    <t>Conciliation des passifs (analyse par composante de mesure [contrats d'assurance non évalués selon la méthode de la répartition des primes - excluant les fonds distincts])</t>
  </si>
  <si>
    <t>Conciliation des passifs (analyse en fonction de la couverture restante et des sinistres survenus [tous les contrats d'assurance - excluant les fonds distincts])</t>
  </si>
  <si>
    <t>Conciliation des passifs (analyse des traités de réassurance détenus par composante de mesure [traités non évalués selon la méthode de la répartition des primes - excluant les fonds distincts])</t>
  </si>
  <si>
    <t>Conciliation des passifs (analyse des traités de réassurance détenus selon la couverture restante et les sinistres survenus [tous les contrats - excluant les fonds distincts])</t>
  </si>
  <si>
    <t>ÉTAT DU RÉSULTAT NET</t>
  </si>
  <si>
    <t>ÉTAT DE L'INTÉRÊT RÉSIDUEL - AVOIR DES TITULAIRE DE POLICES</t>
  </si>
  <si>
    <t>RÉSULTAT ÉTENDU (PERTE) et - CUMUL DES AUTRES ÉLÉMENTS DU RÉSULTAT ÉTENDU (PERTE)</t>
  </si>
  <si>
    <t>FONDS DU SIÈGE SOCIAL (ASSUREURS ÉTRANGERS)</t>
  </si>
  <si>
    <t>ÉTAT DES VARIATIONS DES CAPITAUX PROPRES</t>
  </si>
  <si>
    <t>SOMMAIRE DES PLACEMENTS</t>
  </si>
  <si>
    <t>REVENUE D'INTÉRÊT SUR LES ACTIFS -  FINANCIERS QUI NE SONT PAS ÉVALUÉS À LA JVRN</t>
  </si>
  <si>
    <t>RENDEMENT D'INVESTISSEMENT</t>
  </si>
  <si>
    <t>AUTRES PRÊTS* - AUTRES PLACEMENTS*</t>
  </si>
  <si>
    <t>SOMMAIRE DES PLACEMENTS COMPTABILISÉS SELON LA MÉTHODE DE LA -  MISE EN ÉQUIVALENCE</t>
  </si>
  <si>
    <t>SOMMAIRE DES PROVISIONS</t>
  </si>
  <si>
    <t>PROVISIONS, CHARGES À PAYER  - ET AUTRES ÉLÉMENTS DE PASSIF</t>
  </si>
  <si>
    <t>TRANSACTIONS INTRAGROUPES</t>
  </si>
  <si>
    <t>COMPTES À RECEVOIR DES (À PAYER AUX)</t>
  </si>
  <si>
    <t>RÉSULTAT DES ACTIVITÉS D'ASSURANCE</t>
  </si>
  <si>
    <t>CONTRATS DÉFICITAIRES</t>
  </si>
  <si>
    <t>TABLEAU DES PRODUITS DES ACTIVITÉS D'ASSURANCE - PAR PROVINCE ET TERRITOIRE</t>
  </si>
  <si>
    <t>TABLEAU DES CHARGES AFFÉRENTES AUX ACTIVITÉS D'ASSURANCE - PAR PROVINCE ET TERRITOIRE</t>
  </si>
  <si>
    <t>TABLEAU DES CHARGES NETTES AFFÉRENTES AUX TRAITÉS DE RÉASSURANCE DÉTENUS - PAR PROVINCE ET TERRITOIRE</t>
  </si>
  <si>
    <t>TABLEAU DU RÉSULTAT DES ACTIVITÉS D'ASSURANCE - PAR PROVINCE ET TERRITOIRE</t>
  </si>
  <si>
    <t>SOMMAIRE DES TRAITÉS DE RÉASSURANCE DÉTENUS - RÉASSUREURS AGRÉÉS</t>
  </si>
  <si>
    <t>SOMMAIRE DES TRAITÉS DE RÉASSURANCE DÉTENUS - RÉASSUREURS NON AGRÉÉS</t>
  </si>
  <si>
    <t>CHARGES AFFÉRENTES AUX ACTIVITÉS  - D’ASSURANCE ET AUTRES FRAIS D'EXPLOITATION</t>
  </si>
  <si>
    <t>AUTRES PRODUITS</t>
  </si>
  <si>
    <t>ÉTATS FINANCIERS NON CONSOLIDÉS - ACTIF</t>
  </si>
  <si>
    <t>ÉTATS FINANCIERS NON CONSOLIDÉS - PASSIF ET CAPITAUX PROPRES</t>
  </si>
  <si>
    <t>ÉTATS FINANCIERS NON CONSOLIDÉS - Conciliation des passifs (analyse par composante de mesure [contrats d'assurance non évalués selon la méthode de la répartition des primes - excluant les fonds distincts])</t>
  </si>
  <si>
    <t>ÉTATS FINANCIERS NON CONSOLIDÉS - Conciliation des passifs (analyse en fonction de la couverture restante et des sinistres survenus [tous les contrats d'assurance - excluant les fonds distincts])</t>
  </si>
  <si>
    <t>ÉTATS FINANCIERS NON CONSOLIDÉS - Conciliation des passifs (analyse des traités de réassurance détenus par composante de mesure [traités non évalués selon la méthode de répartition des primes - excluant les fonds distincts])</t>
  </si>
  <si>
    <t>ÉTATS FINANCIERS NON CONSOLIDÉS - Conciliation des passifs (analyse des traités de réassurance détenus selon la couverture restante et les sinistres survenus [tous les contrats - excluant les fonds distincts])</t>
  </si>
  <si>
    <t>ÉTATS FINANCIERS NON CONSOLIDÉS - ÉTAT DU RÉSULTAT NET</t>
  </si>
  <si>
    <t>ÉTATS FINANCIERS NON CONSOLIDÉS - RÉSERVES</t>
  </si>
  <si>
    <t>ÉTATS FINANCIERS NON CONSOLIDÉS - RÉSULTAT ÉTENDU (PERTE) - et - CUMUL DES AUTRES ÉLÉMENTS DU RÉSULTAT ÉTENDU (PERTE)</t>
  </si>
  <si>
    <t>ÉTATS FINANCIERS NON CONSOLIDÉS - ÉTAT DES VARIATIONS DES CAPITAUX PROPRES</t>
  </si>
  <si>
    <t>ÉTATS FINANCIERS NON CONSOLIDÉS - RÉSULTAT DES ACTIVITÉS D'ASSURANCE</t>
  </si>
  <si>
    <t>ÉTATS FINANCIERS NON CONSOLIDÉS - PRIMES SOUSCRITES PAR PROVINCE ET TERRITOIRE</t>
  </si>
  <si>
    <t>ÉTATS FINANCIERS NON CONSOLIDÉS - TABLEAU DES PRODUITS DES ACTIVITÉS D'ASSURANCE - PAR PROVINCE ET TERRITOIRE</t>
  </si>
  <si>
    <t>ÉTATS FINANCIERS NON CONSOLIDÉS - TABLEAU DES CHARGES AFFÉRENTES AUX ACTIVITÉS D'ASSURANCE - PAR PROVINCE ET TERRITOIRE</t>
  </si>
  <si>
    <t>ÉTATS FINANCIERS NON CONSOLIDÉS - TABLEAU DES CHARGES AFFÉRENTES AUX TRAITÉS DE RÉASSURANCE DÉTENUS - PAR PROVINCE ET TERRITOIRE</t>
  </si>
  <si>
    <t>ÉTATS FINANCIERS NON CONSOLIDÉS - TABLEAU DES RÉSULTATS DES ACTIVITÉS D'ASSURANCE - PAR PROVINCE ET TERRITOIRE</t>
  </si>
  <si>
    <t>SEULS LES ASSUREURS CONSTITUÉS SOUS LE RÉGIME D’UNE LOI BRITANNO-COLOMBIENNE - ÉTAT DU RÉSULTAT NET (BUDGET)</t>
  </si>
  <si>
    <t>SEULS LES ASSUREURS CONSTITUÉS SOUS LE RÉGIME D’UNE LOI BRITANNO-COLOMBIENNE -  ÉTAT CONSOLIDÉ DU RÉSULTAT NET BUDGET ANNUEL DU PROCHAIN EXERCICE</t>
  </si>
  <si>
    <t>ASSUREURS DÉTENTEURS D'UN PERMIS AU QUÉBEC - SINISTRES ET FRAIS DE RÈGLEMENT PAYÉS, EXERCICE COURANT,  PASSIFS AU TITRE DES SINISTRES SURVENUS, EXERCICES COURANT ET ÉVOLUTION DES PROVISIONS NETTES POUR SINISTRES,  EXERCICES PRÉCÉDENT</t>
  </si>
  <si>
    <t>ASSUREURS DÉTENANT UN PERMIS AU QUÉBEC - CHARGES AFFÉRENTES AUX TRAITÉS DE RÉASSURANCE DÉTENUS</t>
  </si>
  <si>
    <t xml:space="preserve">TSAS : ACTIF NET DISPONIBLE </t>
  </si>
  <si>
    <t>TCM (TSAS) – RISQUE D’ASSURANCE : CAPITAL (MARGE) REQUIS POUR LE PASSIF AU TITRE DES SINISTRES SURVENUS</t>
  </si>
  <si>
    <t>TCM : SOMMAIRE DES CONTRATS DE RÉASSURANCE DÉTENUS – RÉASSURANCE NON AGRÉÉE</t>
  </si>
  <si>
    <t>TSAS : SOMMAIRE DES CONTRATS DE RÉASSURANCE DÉTENUS – RÉASSURANCE NON AGRÉÉE</t>
  </si>
  <si>
    <t>TCM (TSAS) – RISQUE DE MARCHÉ : CAPITAL (MARGE) REQUIS</t>
  </si>
  <si>
    <t xml:space="preserve">TCM (TSAS) – RISQUE DE CRÉDIT : CAPITAL (MARGE) REQUIS POUR LES ACTIFS (EN FIDUCIE) AU BILAN, SELON LES COTES D’AGENCES </t>
  </si>
  <si>
    <t>20.20</t>
  </si>
  <si>
    <t>CONSOLIDATED FINANCIAL STATEMENTS</t>
  </si>
  <si>
    <t>LIABILITIES, EQUITY, HEAD OFFICE ACCOUNT, RESERVES &amp; AOCI</t>
  </si>
  <si>
    <t>Current</t>
  </si>
  <si>
    <t>Prior</t>
  </si>
  <si>
    <t>Opening</t>
  </si>
  <si>
    <t>Year</t>
  </si>
  <si>
    <t>Prior Year</t>
  </si>
  <si>
    <t>Restated</t>
  </si>
  <si>
    <t>LIABILITIES</t>
  </si>
  <si>
    <t>Overdrafts</t>
  </si>
  <si>
    <t>01</t>
  </si>
  <si>
    <t>Borrowed Money and Accrued Interest</t>
  </si>
  <si>
    <t>02</t>
  </si>
  <si>
    <t>Payables:</t>
  </si>
  <si>
    <t>50.20</t>
  </si>
  <si>
    <t>Agents and Brokers</t>
  </si>
  <si>
    <t>Policyholders</t>
  </si>
  <si>
    <t>04</t>
  </si>
  <si>
    <t>50.30</t>
  </si>
  <si>
    <t>Other Insurers</t>
  </si>
  <si>
    <t>05</t>
  </si>
  <si>
    <t>50.40</t>
  </si>
  <si>
    <t>Subsidiaries, Associates &amp; Joint Ventures/Affiliates</t>
  </si>
  <si>
    <t>06</t>
  </si>
  <si>
    <t>Expenses due and accrued</t>
  </si>
  <si>
    <t>Other Taxes due and accrued</t>
  </si>
  <si>
    <t>Policyholder Dividends and Rating Adjustments</t>
  </si>
  <si>
    <t>40.70</t>
  </si>
  <si>
    <t>Encumbrances on Real Estate</t>
  </si>
  <si>
    <t>11</t>
  </si>
  <si>
    <t>60.10</t>
  </si>
  <si>
    <t>Unearned Premiums</t>
  </si>
  <si>
    <t>12</t>
  </si>
  <si>
    <t>60.30</t>
  </si>
  <si>
    <t>Unpaid Claims and Adjustment Expenses</t>
  </si>
  <si>
    <t>13</t>
  </si>
  <si>
    <t>80.10</t>
  </si>
  <si>
    <t>Unearned Commissions</t>
  </si>
  <si>
    <t>14</t>
  </si>
  <si>
    <t>Ceded Deferred Premium Taxes</t>
  </si>
  <si>
    <t>Ceded Deferred Insurance Operations Expenses</t>
  </si>
  <si>
    <t>Premium Deficiency</t>
  </si>
  <si>
    <t>15</t>
  </si>
  <si>
    <t>Liabilities held for sale</t>
  </si>
  <si>
    <t>17</t>
  </si>
  <si>
    <t xml:space="preserve">Current Tax Liabilities </t>
  </si>
  <si>
    <t>18</t>
  </si>
  <si>
    <t>Deferred Tax Liabilities</t>
  </si>
  <si>
    <t>Self-Insured Retention (SIR) portion of unpaid claims</t>
  </si>
  <si>
    <t>22</t>
  </si>
  <si>
    <t>Defined Benefit Pension Plan</t>
  </si>
  <si>
    <t>23</t>
  </si>
  <si>
    <t>Employment Benefits (not including amounts on line 23 above)</t>
  </si>
  <si>
    <t>24</t>
  </si>
  <si>
    <t>Subordinated Debt</t>
  </si>
  <si>
    <t>25</t>
  </si>
  <si>
    <t>Preferred Shares - Debt</t>
  </si>
  <si>
    <t>26</t>
  </si>
  <si>
    <t>Provisions and Other Liabilities</t>
  </si>
  <si>
    <t>28</t>
  </si>
  <si>
    <t>Total Liabilities</t>
  </si>
  <si>
    <t>Shares issued and paid</t>
  </si>
  <si>
    <t>Common</t>
  </si>
  <si>
    <t>41</t>
  </si>
  <si>
    <t>Preferred</t>
  </si>
  <si>
    <t>33</t>
  </si>
  <si>
    <t>Contributed Surplus</t>
  </si>
  <si>
    <t>42</t>
  </si>
  <si>
    <t>(Specify)</t>
  </si>
  <si>
    <t>43</t>
  </si>
  <si>
    <t>Retained Earnings</t>
  </si>
  <si>
    <t>44</t>
  </si>
  <si>
    <t>Head Office Account</t>
  </si>
  <si>
    <t>51</t>
  </si>
  <si>
    <t>Reserves</t>
  </si>
  <si>
    <t>45</t>
  </si>
  <si>
    <t>Accumulated Other Comprehensive Income (Loss)</t>
  </si>
  <si>
    <t>47</t>
  </si>
  <si>
    <t>Total Policyholders/Shareholders' Equity</t>
  </si>
  <si>
    <t>Non-controlling Interests</t>
  </si>
  <si>
    <t>48</t>
  </si>
  <si>
    <t>Total Equity</t>
  </si>
  <si>
    <t>49</t>
  </si>
  <si>
    <t>TOTAL LIABILITIES AND EQUITY</t>
  </si>
  <si>
    <t>http://www.msaresearch.com</t>
  </si>
  <si>
    <t>RBC Insurance Company of Canada</t>
  </si>
  <si>
    <t>20.30</t>
  </si>
  <si>
    <t>STATEMENT OF INCOME</t>
  </si>
  <si>
    <t>UNDERWRITING OPERATIONS</t>
  </si>
  <si>
    <t>Premiums Written</t>
  </si>
  <si>
    <t>70.21</t>
  </si>
  <si>
    <t>Reinsurance Assumed</t>
  </si>
  <si>
    <t>Reinsurance Ceded</t>
  </si>
  <si>
    <t>60.20</t>
  </si>
  <si>
    <t>Net Premiums Written</t>
  </si>
  <si>
    <t>Decrease (increase) in Net Unearned Premiums</t>
  </si>
  <si>
    <t>Net Premiums Earned</t>
  </si>
  <si>
    <t>Service Charges</t>
  </si>
  <si>
    <t>Other</t>
  </si>
  <si>
    <t>08</t>
  </si>
  <si>
    <t>Total Underwriting Revenue</t>
  </si>
  <si>
    <t>Gross Claims and Adjustment Expenses</t>
  </si>
  <si>
    <t>Reinsurers' share of claims and adjustment expenses</t>
  </si>
  <si>
    <t>Net Claims and Adjustment Expenses</t>
  </si>
  <si>
    <t>Acquisition Expenses</t>
  </si>
  <si>
    <t>Gross Commissions</t>
  </si>
  <si>
    <t>Ceded Commissions</t>
  </si>
  <si>
    <t>Taxes</t>
  </si>
  <si>
    <t>80.20</t>
  </si>
  <si>
    <t>General Expenses</t>
  </si>
  <si>
    <t>16</t>
  </si>
  <si>
    <t>Total Claims and Expenses</t>
  </si>
  <si>
    <t>Premium Deficiency Adjustments</t>
  </si>
  <si>
    <t>Underwriting Income (Loss)</t>
  </si>
  <si>
    <t>40.07</t>
  </si>
  <si>
    <t>INVESTMENT OPERATIONS</t>
  </si>
  <si>
    <t>Income</t>
  </si>
  <si>
    <t>Gains (Losses) from FVO or FVTPL</t>
  </si>
  <si>
    <t>Realized Gains (Losses)</t>
  </si>
  <si>
    <t>Expenses</t>
  </si>
  <si>
    <t>Net Investment Income</t>
  </si>
  <si>
    <t>39</t>
  </si>
  <si>
    <t>OTHER REVENUE AND EXPENSES</t>
  </si>
  <si>
    <t xml:space="preserve">Income (Loss) from Ancillary Operations </t>
  </si>
  <si>
    <t>(net of Expenses of $'000 ...................)</t>
  </si>
  <si>
    <t>Share of Net Income (Loss) of Subsidiaries, Associates &amp; Joint Ventures</t>
  </si>
  <si>
    <t>Overlay approach adjustment for financial instruments (Reclass from P&amp;L to OCI)</t>
  </si>
  <si>
    <t>Share of Net Income (Loss) of Pooled Funds using Equity Method</t>
  </si>
  <si>
    <t>Gains (Losses) from fluctuations in Foreign Exchange Rates</t>
  </si>
  <si>
    <t>Other Revenues</t>
  </si>
  <si>
    <t>Finance costs</t>
  </si>
  <si>
    <t>Other Expenses</t>
  </si>
  <si>
    <t>46</t>
  </si>
  <si>
    <t>Net Income (Loss) before Income Taxes</t>
  </si>
  <si>
    <t>INCOME TAXES</t>
  </si>
  <si>
    <t>50</t>
  </si>
  <si>
    <t>Deferred</t>
  </si>
  <si>
    <t>Total Income Taxes</t>
  </si>
  <si>
    <t>NET INCOME (LOSS) FOR THE YEAR</t>
  </si>
  <si>
    <t>ATTRIBUTABLE TO:</t>
  </si>
  <si>
    <t>80</t>
  </si>
  <si>
    <t>Equity Holders</t>
  </si>
  <si>
    <t>82</t>
  </si>
  <si>
    <t>FOR BC INCORPORATED INSURERS ONLY</t>
  </si>
  <si>
    <t>CONSOLIDATED STATEMENT OF INCOME 'ANNUAL BUDGET for NEXT FISCAL YEAR</t>
  </si>
  <si>
    <t>2023.4</t>
  </si>
  <si>
    <t xml:space="preserve">Annual Budget for </t>
  </si>
  <si>
    <t>Next Fiscal Year</t>
  </si>
  <si>
    <t>Income (Loss) from Ancillary Operations (net of Expenses of $'000 ......)</t>
  </si>
  <si>
    <t>20.31</t>
  </si>
  <si>
    <t>CONSOLIDATED FINANCIAL STATEMENTS (BUDGET)</t>
  </si>
  <si>
    <t>STATEMENT OF INCOME (BUDGET)</t>
  </si>
  <si>
    <t>Current 
Period Budget</t>
  </si>
  <si>
    <t>Variance 
(Actual - Budget)*</t>
  </si>
  <si>
    <t>Income (Loss) from Ancillary Operations 
(net of Expenses of $'000 ...................)</t>
  </si>
  <si>
    <t>Share of Net Income (Loss) of Subsidiaries, Associates
&amp; Joint Ventures</t>
  </si>
  <si>
    <t>20.45</t>
  </si>
  <si>
    <t>Balance at beginning of year</t>
  </si>
  <si>
    <t>Prior period adjustments:</t>
  </si>
  <si>
    <t>Adjusted balance at beginning of year</t>
  </si>
  <si>
    <t>Net income (loss) for the year</t>
  </si>
  <si>
    <t>Transfers from (to) Head Office</t>
  </si>
  <si>
    <t>Advances (Returns)</t>
  </si>
  <si>
    <t>Premiums/Claims</t>
  </si>
  <si>
    <t>Subtotal</t>
  </si>
  <si>
    <t>Decrease (increase) in Reserves</t>
  </si>
  <si>
    <t>Net increase (decrease) in Head Office Account</t>
  </si>
  <si>
    <t>Balance at end of year</t>
  </si>
  <si>
    <t>RESERVES</t>
  </si>
  <si>
    <t>Earthquake Reserves</t>
  </si>
  <si>
    <t>Reserve Complement</t>
  </si>
  <si>
    <t>90</t>
  </si>
  <si>
    <t>Premium Reserve</t>
  </si>
  <si>
    <t>91</t>
  </si>
  <si>
    <t>Mortgage Reserve</t>
  </si>
  <si>
    <t>95</t>
  </si>
  <si>
    <t>Nuclear Reserve</t>
  </si>
  <si>
    <t>96</t>
  </si>
  <si>
    <t>General and Contingency Reserves</t>
  </si>
  <si>
    <t>98</t>
  </si>
  <si>
    <t>Total Reserves</t>
  </si>
  <si>
    <t>99</t>
  </si>
  <si>
    <t>30.61</t>
  </si>
  <si>
    <t xml:space="preserve">MINIMUM CAPITAL TEST/BRANCH ADEQUACY OF ASSETS TEST: 
</t>
  </si>
  <si>
    <t>CAPITAL (MARGIN) REQUIRED AND MCT (BAAT) RATIO</t>
  </si>
  <si>
    <t>Current Period</t>
  </si>
  <si>
    <t>Capital Available:</t>
  </si>
  <si>
    <t>Capital available (from page 30.62 - capital available)</t>
  </si>
  <si>
    <t>Total Capital Available</t>
  </si>
  <si>
    <t>Assets Available:</t>
  </si>
  <si>
    <t>Net Assets Available (from page 30.92 - net assets available)</t>
  </si>
  <si>
    <t>Total Net Assets Available</t>
  </si>
  <si>
    <t>Capital (Margin) Required at Target:</t>
  </si>
  <si>
    <t>Insurance Risk:</t>
  </si>
  <si>
    <t xml:space="preserve">Premium liabilities </t>
  </si>
  <si>
    <t>Unpaid claims</t>
  </si>
  <si>
    <t>Catastrophes</t>
  </si>
  <si>
    <t>Margin required for reinsurance ceded to unregistered insurers</t>
  </si>
  <si>
    <t xml:space="preserve">Subtotal: Insurance risk margin </t>
  </si>
  <si>
    <t>Market Risk:</t>
  </si>
  <si>
    <t>Interest rate risk</t>
  </si>
  <si>
    <t>30</t>
  </si>
  <si>
    <t xml:space="preserve">Foreign exchange risk </t>
  </si>
  <si>
    <t>Equity risk</t>
  </si>
  <si>
    <t>Real estate risk</t>
  </si>
  <si>
    <t>Other market risk exposures</t>
  </si>
  <si>
    <t xml:space="preserve">Subtotal: Market risk margin </t>
  </si>
  <si>
    <t>Credit Risk:</t>
  </si>
  <si>
    <t xml:space="preserve">Counterparty default risk for balance sheet assets </t>
  </si>
  <si>
    <t>Counterparty default risk for off-balance sheet exposures</t>
  </si>
  <si>
    <t>Counterparty default risk for unregistered reinsurance collateral and SIRs</t>
  </si>
  <si>
    <t xml:space="preserve">Subtotal: Credit risk margin </t>
  </si>
  <si>
    <t>Operational risk margin</t>
  </si>
  <si>
    <t>Less:  Diversification credit</t>
  </si>
  <si>
    <t>52</t>
  </si>
  <si>
    <t>Total Capital (Margin) Required at Target</t>
  </si>
  <si>
    <t>Minimum Capital (Margin) Required (line 59 / 1.5)</t>
  </si>
  <si>
    <t>60</t>
  </si>
  <si>
    <t>30.62</t>
  </si>
  <si>
    <t>Total Minimum Capital (Margin) Required</t>
  </si>
  <si>
    <t>69</t>
  </si>
  <si>
    <r>
      <rPr>
        <b/>
        <sz val="10"/>
        <rFont val="Arial"/>
        <family val="2"/>
      </rPr>
      <t>Excess Capital (Net Assets Available) over Minimum Capital (Margin) Required</t>
    </r>
    <r>
      <rPr>
        <sz val="10"/>
        <rFont val="Arial"/>
        <family val="2"/>
      </rPr>
      <t xml:space="preserve"> </t>
    </r>
  </si>
  <si>
    <t>MCT (BAAT) Ratio (Line 09 or line 19 as a % of line 69)</t>
  </si>
  <si>
    <t>Note:  See Section VI of the P&amp;C instructions and the MCT Guideline.</t>
  </si>
  <si>
    <t>MINIMUM CAPITAL TEST: CAPITAL AVAILABLE</t>
  </si>
  <si>
    <t>Current
Period</t>
  </si>
  <si>
    <t>Capital Available</t>
  </si>
  <si>
    <t>Qualifying category A common shares</t>
  </si>
  <si>
    <t>Contributed surplus</t>
  </si>
  <si>
    <t>Retained earnings</t>
  </si>
  <si>
    <t>Less:</t>
  </si>
  <si>
    <t>Accumulated net after-tax fair value gains (losses) due to changes in the company's own credit risk</t>
  </si>
  <si>
    <t xml:space="preserve">Unrealized net after-tax fair value gains (losses) on own use properties at conversion to IFRS - cost model      </t>
  </si>
  <si>
    <t>Add:</t>
  </si>
  <si>
    <t xml:space="preserve">Accumulated net after-tax revaluation losses in excess of gains on own use properties - revaluation model </t>
  </si>
  <si>
    <t>Subtotal: Retained earnings net of adjustments</t>
  </si>
  <si>
    <t>Earthquake reserves</t>
  </si>
  <si>
    <t xml:space="preserve">Less: </t>
  </si>
  <si>
    <t>Earthquake EPR not used as part of financial resources to cover exposure</t>
  </si>
  <si>
    <t>Nuclear reserves</t>
  </si>
  <si>
    <t>General and contingency reserves</t>
  </si>
  <si>
    <t>Accumulated other comprehensive income (loss)</t>
  </si>
  <si>
    <t>Accumulated net after-tax fair value gains (losses) on of cash flow hedges that are not fair valued</t>
  </si>
  <si>
    <t xml:space="preserve"> on the balance sheet</t>
  </si>
  <si>
    <t>Accumulated net after-tax unrealized gains on own-use properties - revaluation surplus</t>
  </si>
  <si>
    <t>Accumulated net after-tax impact of shadow accounting</t>
  </si>
  <si>
    <t>Subtotal: AOCI net of adjustments</t>
  </si>
  <si>
    <t>Qualifying category B instruments - Non-cumulative perpetual preferred shares</t>
  </si>
  <si>
    <t xml:space="preserve">Qualifying category B instruments - Other </t>
  </si>
  <si>
    <t>Qualifying category C instruments - Preferred shares</t>
  </si>
  <si>
    <t>Qualifying category C instruments - Subordinated debt</t>
  </si>
  <si>
    <t>Accumulated amortization of category C instruments for capital adequacy purposes</t>
  </si>
  <si>
    <t>Net qualifying category C instruments</t>
  </si>
  <si>
    <t>Non-controlling interests</t>
  </si>
  <si>
    <t>27</t>
  </si>
  <si>
    <t>Subtotal: capital available gross of deductions</t>
  </si>
  <si>
    <t>Deductions:</t>
  </si>
  <si>
    <t>Interests in non-qualifying subsidiaries</t>
  </si>
  <si>
    <t>Interests in associates</t>
  </si>
  <si>
    <t>31</t>
  </si>
  <si>
    <t>Interests in joint ventures with more than 10% ownership</t>
  </si>
  <si>
    <t>Loans considered as capital to non-qualifying subsidiaries</t>
  </si>
  <si>
    <t>Loans considered as capital to associates</t>
  </si>
  <si>
    <t>Loans considered as capital to joint ventures with more than 10% ownership</t>
  </si>
  <si>
    <t>Receivables and recoverables from unregistered insurers not covered by acceptable collateral</t>
  </si>
  <si>
    <t>Self-insured retentions, where OSFI requires collateral and no collateral has been received</t>
  </si>
  <si>
    <t>37</t>
  </si>
  <si>
    <t>DPAE other for A&amp;S business</t>
  </si>
  <si>
    <t>Goodwill (net of eligible deferred tax liability)</t>
  </si>
  <si>
    <t>Intangible assets, including computer software (net of eligible deferred tax liability)</t>
  </si>
  <si>
    <t>Deferred tax assets excluding those arising from temporary differences (net of eligible deferred tax liability)</t>
  </si>
  <si>
    <t>Net defined benefit pension plan surplus asset, net of available refunds (net of eligible deferred tax liability)</t>
  </si>
  <si>
    <t>Investments in own capital instruments not derecognized for accounting purposes</t>
  </si>
  <si>
    <t>Reciprocal cross holdings in the capital of financial entities</t>
  </si>
  <si>
    <t>Subtotal: total deductions from capital available</t>
  </si>
  <si>
    <r>
      <rPr>
        <b/>
        <sz val="10"/>
        <rFont val="Arial"/>
        <family val="2"/>
      </rPr>
      <t xml:space="preserve">Total Capital Available </t>
    </r>
    <r>
      <rPr>
        <sz val="10"/>
        <rFont val="Arial"/>
        <family val="2"/>
      </rPr>
      <t xml:space="preserve"> </t>
    </r>
  </si>
  <si>
    <t>Validation test: 40% limit for category B and C capital instruments</t>
  </si>
  <si>
    <t>Validation test: 7% limit for category C capital instruments</t>
  </si>
  <si>
    <t>61</t>
  </si>
  <si>
    <t>Memo Items</t>
  </si>
  <si>
    <t>Deferred tax liabilities related to (used to offset the associated gross amounts):</t>
  </si>
  <si>
    <t>Goodwill</t>
  </si>
  <si>
    <t>Intangible assets, including computer software</t>
  </si>
  <si>
    <t>71</t>
  </si>
  <si>
    <t>Deferred tax assets excluding those arising from temporary differences</t>
  </si>
  <si>
    <t>72</t>
  </si>
  <si>
    <t>Defined benefit pension plan assets</t>
  </si>
  <si>
    <t>73</t>
  </si>
  <si>
    <t>Deferred tax assets arising from temporary differences, excluding those realizable through loss carryback</t>
  </si>
  <si>
    <t>74</t>
  </si>
  <si>
    <t>Non-qualifying capital instruments:</t>
  </si>
  <si>
    <t>Common shares not meeting category A qualifying criteria</t>
  </si>
  <si>
    <t>75</t>
  </si>
  <si>
    <t>Non-cumulative perpetual preferred shares not meeting category B qualifying criteria</t>
  </si>
  <si>
    <t>76</t>
  </si>
  <si>
    <t xml:space="preserve">Preferred shares (other) not meeting category C qualifying criteria </t>
  </si>
  <si>
    <t>77</t>
  </si>
  <si>
    <t xml:space="preserve">Subordinated debt not meeting category C qualifying criteria </t>
  </si>
  <si>
    <t>78</t>
  </si>
  <si>
    <t>30.64</t>
  </si>
  <si>
    <t>MCT (BAAT) INSURANCE RISK: CAPITAL (MARGIN) REQUIRED FOR UNPAID CLAIMS AND PREMIUM LIABILITIES</t>
  </si>
  <si>
    <t>Unpaid Claims Margin</t>
  </si>
  <si>
    <t>Premium Liabilities Margin</t>
  </si>
  <si>
    <t>Class of insurance</t>
  </si>
  <si>
    <t>Net unpaid</t>
  </si>
  <si>
    <t xml:space="preserve">PfADs </t>
  </si>
  <si>
    <t xml:space="preserve">Net unpaid </t>
  </si>
  <si>
    <t>Risk factor</t>
  </si>
  <si>
    <t>Capital</t>
  </si>
  <si>
    <t xml:space="preserve">Net </t>
  </si>
  <si>
    <t>PfADs</t>
  </si>
  <si>
    <t xml:space="preserve">Net premium </t>
  </si>
  <si>
    <t xml:space="preserve">Net written </t>
  </si>
  <si>
    <t xml:space="preserve">Greater of </t>
  </si>
  <si>
    <t xml:space="preserve">Capital </t>
  </si>
  <si>
    <t xml:space="preserve"> claims</t>
  </si>
  <si>
    <t>(claims)</t>
  </si>
  <si>
    <t>claims</t>
  </si>
  <si>
    <t xml:space="preserve"> (margin) </t>
  </si>
  <si>
    <t>premium</t>
  </si>
  <si>
    <t>(premium</t>
  </si>
  <si>
    <t xml:space="preserve">liabilities net </t>
  </si>
  <si>
    <t xml:space="preserve">premiums </t>
  </si>
  <si>
    <t xml:space="preserve">net premium </t>
  </si>
  <si>
    <t xml:space="preserve">(margin) </t>
  </si>
  <si>
    <t xml:space="preserve"> discounted</t>
  </si>
  <si>
    <t xml:space="preserve"> discounted, </t>
  </si>
  <si>
    <t xml:space="preserve">required for </t>
  </si>
  <si>
    <t xml:space="preserve"> liabilities</t>
  </si>
  <si>
    <t xml:space="preserve"> liabilities)</t>
  </si>
  <si>
    <t>(past 12 m)</t>
  </si>
  <si>
    <t>net of PfADs</t>
  </si>
  <si>
    <t>unpaid</t>
  </si>
  <si>
    <t>of PfADs</t>
  </si>
  <si>
    <t xml:space="preserve">of PfADs and </t>
  </si>
  <si>
    <t xml:space="preserve">premium </t>
  </si>
  <si>
    <t xml:space="preserve">30% net </t>
  </si>
  <si>
    <t>liabilities</t>
  </si>
  <si>
    <t xml:space="preserve">written </t>
  </si>
  <si>
    <t>premiums</t>
  </si>
  <si>
    <t>(16)</t>
  </si>
  <si>
    <t>(20)</t>
  </si>
  <si>
    <t>(22)</t>
  </si>
  <si>
    <t>(29)</t>
  </si>
  <si>
    <t>Personal Property, excluding Home and Product Warranty</t>
  </si>
  <si>
    <t>- Home Warranty</t>
  </si>
  <si>
    <t>- Product Warranty</t>
  </si>
  <si>
    <t>Subtotal - Personal</t>
  </si>
  <si>
    <t>Commercial Property</t>
  </si>
  <si>
    <t>Automobile - Liability</t>
  </si>
  <si>
    <t>Automobile - Personal Accident</t>
  </si>
  <si>
    <t>Automobile - Other</t>
  </si>
  <si>
    <t>Boiler &amp; Machinery, excluding Equipment Warranty</t>
  </si>
  <si>
    <t>- Equipment Warranty</t>
  </si>
  <si>
    <t>Credit Protection</t>
  </si>
  <si>
    <t>Legal Expense</t>
  </si>
  <si>
    <t>- Comprehensive General Liability (with products)</t>
  </si>
  <si>
    <t>- Comprehensive General Liability (without products)</t>
  </si>
  <si>
    <t>- Cyber Liability</t>
  </si>
  <si>
    <t>- Directors and Officers Liability</t>
  </si>
  <si>
    <t>53</t>
  </si>
  <si>
    <t>- Excess Liability</t>
  </si>
  <si>
    <t>54</t>
  </si>
  <si>
    <t>- Professional Liability</t>
  </si>
  <si>
    <t>55</t>
  </si>
  <si>
    <t>- Umbrella Liability</t>
  </si>
  <si>
    <t>56</t>
  </si>
  <si>
    <t>- Pollution Liability</t>
  </si>
  <si>
    <t>57</t>
  </si>
  <si>
    <t>- All other</t>
  </si>
  <si>
    <t>58</t>
  </si>
  <si>
    <t>Liability - total</t>
  </si>
  <si>
    <t>Other Approved Products</t>
  </si>
  <si>
    <t>- Contract Surety</t>
  </si>
  <si>
    <t>- All Other Surety</t>
  </si>
  <si>
    <t>Surety - total</t>
  </si>
  <si>
    <t>Accident and Sickness</t>
  </si>
  <si>
    <t>30.66</t>
  </si>
  <si>
    <t>MCT (BAAT) MARKET RISK CAPITAL (MARGIN) REQUIREMENTS</t>
  </si>
  <si>
    <t>Capital (Margin) Required for Interest Rate Risk</t>
  </si>
  <si>
    <t xml:space="preserve">
</t>
  </si>
  <si>
    <t xml:space="preserve"> 
</t>
  </si>
  <si>
    <t>Fair value</t>
  </si>
  <si>
    <t xml:space="preserve">Modified or </t>
  </si>
  <si>
    <t xml:space="preserve">Dollar fair </t>
  </si>
  <si>
    <t>Dollar fair value</t>
  </si>
  <si>
    <t xml:space="preserve">effective </t>
  </si>
  <si>
    <t>value change</t>
  </si>
  <si>
    <t>change</t>
  </si>
  <si>
    <t>duration</t>
  </si>
  <si>
    <t>(01)x(02)xΔy</t>
  </si>
  <si>
    <t>(01)x(02)x(-Δy)</t>
  </si>
  <si>
    <t>Interest rate sensitive assets:</t>
  </si>
  <si>
    <t>Term deposits</t>
  </si>
  <si>
    <t>Bonds and debentures</t>
  </si>
  <si>
    <t>Commercial paper</t>
  </si>
  <si>
    <t>Loans</t>
  </si>
  <si>
    <t>Mortgages</t>
  </si>
  <si>
    <t>MBS and ABS</t>
  </si>
  <si>
    <t>Preferred shares</t>
  </si>
  <si>
    <t>Other (specify)</t>
  </si>
  <si>
    <t>Total interest rate sensitive assets</t>
  </si>
  <si>
    <t>Interest rate sensitive liabilities:</t>
  </si>
  <si>
    <t xml:space="preserve">Net unpaid claims and adjustment expenses                     </t>
  </si>
  <si>
    <t>Net premium liabilities</t>
  </si>
  <si>
    <t>Other as approved by the regulator</t>
  </si>
  <si>
    <t>Total interest rate sensitive liabilities</t>
  </si>
  <si>
    <t>Notional value</t>
  </si>
  <si>
    <t>Dollar fair value Δy</t>
  </si>
  <si>
    <t>Dollar fair value -Δy</t>
  </si>
  <si>
    <t>Allowable interest rate derivatives:</t>
  </si>
  <si>
    <t>Long positions</t>
  </si>
  <si>
    <t>Short positions</t>
  </si>
  <si>
    <t>Total allowable interest rate derivatives</t>
  </si>
  <si>
    <t>Capital required for Δy shock increase</t>
  </si>
  <si>
    <t>Capital required for Δy shock decrease</t>
  </si>
  <si>
    <t>Total interest rate risk margin</t>
  </si>
  <si>
    <t>Note: Δy = 1.25%</t>
  </si>
  <si>
    <t>Capital (Margin) Required for Foreign Exchange Risk</t>
  </si>
  <si>
    <r>
      <rPr>
        <b/>
        <sz val="10"/>
        <rFont val="Arial"/>
        <family val="2"/>
      </rPr>
      <t>Net open long position</t>
    </r>
    <r>
      <rPr>
        <b/>
        <vertAlign val="superscript"/>
        <sz val="10"/>
        <rFont val="Arial"/>
        <family val="2"/>
      </rPr>
      <t xml:space="preserve">1
</t>
    </r>
    <r>
      <rPr>
        <b/>
        <sz val="10"/>
        <rFont val="Arial"/>
        <family val="2"/>
      </rPr>
      <t>in CAD, before carve-out</t>
    </r>
  </si>
  <si>
    <r>
      <rPr>
        <b/>
        <sz val="10"/>
        <rFont val="Arial"/>
        <family val="2"/>
      </rPr>
      <t>Carve-out</t>
    </r>
    <r>
      <rPr>
        <b/>
        <vertAlign val="superscript"/>
        <sz val="10"/>
        <rFont val="Arial"/>
        <family val="2"/>
      </rPr>
      <t>2</t>
    </r>
    <r>
      <rPr>
        <b/>
        <sz val="10"/>
        <rFont val="Arial"/>
        <family val="2"/>
      </rPr>
      <t xml:space="preserve"> 
in CAD</t>
    </r>
  </si>
  <si>
    <t>Net open long position in CAD, less carve-out</t>
  </si>
  <si>
    <r>
      <rPr>
        <b/>
        <sz val="10"/>
        <rFont val="Arial"/>
        <family val="2"/>
      </rPr>
      <t>Net open short position</t>
    </r>
    <r>
      <rPr>
        <b/>
        <vertAlign val="superscript"/>
        <sz val="10"/>
        <rFont val="Arial"/>
        <family val="2"/>
      </rPr>
      <t>3</t>
    </r>
    <r>
      <rPr>
        <b/>
        <sz val="10"/>
        <rFont val="Arial"/>
        <family val="2"/>
      </rPr>
      <t xml:space="preserve"> in CAD</t>
    </r>
  </si>
  <si>
    <t>(55)</t>
  </si>
  <si>
    <t>U.S. Dollar</t>
  </si>
  <si>
    <t>Euro</t>
  </si>
  <si>
    <t>U.K. Pound</t>
  </si>
  <si>
    <t>Swiss Franc</t>
  </si>
  <si>
    <t>Danish Krone</t>
  </si>
  <si>
    <t>Swedish Krona</t>
  </si>
  <si>
    <t>Australian Dollar</t>
  </si>
  <si>
    <t>Hong Kong Dollar</t>
  </si>
  <si>
    <t>Singapore Dollar</t>
  </si>
  <si>
    <t>Japanese Yen</t>
  </si>
  <si>
    <t>China Yuan Renminbi</t>
  </si>
  <si>
    <t xml:space="preserve">Chilian Peso </t>
  </si>
  <si>
    <t>Indian Rupee</t>
  </si>
  <si>
    <t>Total net position</t>
  </si>
  <si>
    <t>Net exposure</t>
  </si>
  <si>
    <t xml:space="preserve">Total foreign exchange risk margin </t>
  </si>
  <si>
    <t>Notes:</t>
  </si>
  <si>
    <r>
      <rPr>
        <vertAlign val="superscript"/>
        <sz val="10"/>
        <rFont val="Arial"/>
        <family val="2"/>
      </rPr>
      <t>1</t>
    </r>
    <r>
      <rPr>
        <sz val="10"/>
        <rFont val="Arial"/>
        <family val="2"/>
      </rPr>
      <t xml:space="preserve"> Enter long positions as positive.</t>
    </r>
  </si>
  <si>
    <r>
      <rPr>
        <vertAlign val="superscript"/>
        <sz val="10"/>
        <rFont val="Arial"/>
        <family val="2"/>
      </rPr>
      <t xml:space="preserve">2 </t>
    </r>
    <r>
      <rPr>
        <sz val="10"/>
        <rFont val="Arial"/>
        <family val="2"/>
      </rPr>
      <t>A carve-out short position of 25% of liabilities denominated in each currency, converted in CAD.</t>
    </r>
  </si>
  <si>
    <r>
      <rPr>
        <vertAlign val="superscript"/>
        <sz val="10"/>
        <rFont val="Arial"/>
        <family val="2"/>
      </rPr>
      <t>3</t>
    </r>
    <r>
      <rPr>
        <sz val="10"/>
        <rFont val="Arial"/>
        <family val="2"/>
      </rPr>
      <t xml:space="preserve"> Enter short positions as negative (no carve-out on short positions).</t>
    </r>
  </si>
  <si>
    <t>Capital (Margin) Required for Equity Risk</t>
  </si>
  <si>
    <t>Balance sheet value</t>
  </si>
  <si>
    <t>Capital (Margin) Required
(20)x(22)</t>
  </si>
  <si>
    <t>Common shares</t>
  </si>
  <si>
    <t>Joint ventures with less than or equal to 10% ownership interest</t>
  </si>
  <si>
    <t>Total equity risk margin</t>
  </si>
  <si>
    <t>Capital (Margin) Required for Real Estate</t>
  </si>
  <si>
    <t>Investment properties</t>
  </si>
  <si>
    <t>Own-use properties (valued using cost model)</t>
  </si>
  <si>
    <t>81</t>
  </si>
  <si>
    <t>Total real estate risk margin</t>
  </si>
  <si>
    <t>Capital (Margin) Required for Other Market Risk Exposures</t>
  </si>
  <si>
    <t>Equipment</t>
  </si>
  <si>
    <t>Total other market risk exposures margin</t>
  </si>
  <si>
    <t>30.71</t>
  </si>
  <si>
    <t>CONSOLIDATED</t>
  </si>
  <si>
    <t>MINIMUM CAPITAL TEST</t>
  </si>
  <si>
    <t xml:space="preserve">CAPITAL REQUIRED FOR BALANCE SHEET ASSETS </t>
  </si>
  <si>
    <t>Factor</t>
  </si>
  <si>
    <t xml:space="preserve">Balance </t>
  </si>
  <si>
    <t>Redistribution</t>
  </si>
  <si>
    <t>(%)</t>
  </si>
  <si>
    <t>Sheet</t>
  </si>
  <si>
    <t>of Exposure</t>
  </si>
  <si>
    <t>Exposure</t>
  </si>
  <si>
    <t>Value</t>
  </si>
  <si>
    <t>for Collateral/</t>
  </si>
  <si>
    <t>Required</t>
  </si>
  <si>
    <t>Guarantees</t>
  </si>
  <si>
    <t>Cash held on premises</t>
  </si>
  <si>
    <t>Cash Other</t>
  </si>
  <si>
    <t>Investment Income Due and Accrued</t>
  </si>
  <si>
    <t>Investments:</t>
  </si>
  <si>
    <t>Long-Term Obligations including Term Deposits, Bonds and Debentures</t>
  </si>
  <si>
    <t>Short-Term Obligations including Commercial Paper</t>
  </si>
  <si>
    <t>Asset-Backed Securities</t>
  </si>
  <si>
    <t>Loans (at amortized cost):</t>
  </si>
  <si>
    <t>Residential Mortgages</t>
  </si>
  <si>
    <t>Commercial Mortgages</t>
  </si>
  <si>
    <t>Mortgage secured by undeveloped land</t>
  </si>
  <si>
    <t>Subsidiaries, Associates &amp; Joint Ventures (not considered capital)</t>
  </si>
  <si>
    <t>Other loans</t>
  </si>
  <si>
    <t>Adjustment to reflect difference between amortized cost</t>
  </si>
  <si>
    <t xml:space="preserve">       and Balance Sheet value of loans</t>
  </si>
  <si>
    <t>Preferred Shares</t>
  </si>
  <si>
    <t>Other Investments</t>
  </si>
  <si>
    <t xml:space="preserve">Receivables:  </t>
  </si>
  <si>
    <t>Government Grade</t>
  </si>
  <si>
    <t>Facility Association and the "P.R.R."</t>
  </si>
  <si>
    <t>Agents, Brokers, Policyholders, Associates,</t>
  </si>
  <si>
    <t xml:space="preserve">   Joint Ventures, Non-qualifying Subsidiaries and Other Receivables:</t>
  </si>
  <si>
    <t xml:space="preserve">       - Instalment Premiums (not yet due)</t>
  </si>
  <si>
    <t xml:space="preserve">       - Outstanding less than 60 days</t>
  </si>
  <si>
    <t xml:space="preserve">   - Outstanding 60 days or more</t>
  </si>
  <si>
    <t>Insurers</t>
  </si>
  <si>
    <t>- Registered Associated under Intra-group</t>
  </si>
  <si>
    <t xml:space="preserve">   pooling arrangements approved by OSFI</t>
  </si>
  <si>
    <t>- Registered Associated excluding Intra-group</t>
  </si>
  <si>
    <t xml:space="preserve">    pooling arrangements approved by OSFI</t>
  </si>
  <si>
    <t>- Registered Non-associated</t>
  </si>
  <si>
    <t>- Unregistered</t>
  </si>
  <si>
    <t>Recoverable from Reinsurers:</t>
  </si>
  <si>
    <t>- Registered Associated</t>
  </si>
  <si>
    <t>- Unearned Premiums under Intra-group pooling</t>
  </si>
  <si>
    <t xml:space="preserve">        arrangements approved by OSFI</t>
  </si>
  <si>
    <t xml:space="preserve">         arrangements approved by OSFI</t>
  </si>
  <si>
    <t>- Unpaid Claims under Intra-group pooling</t>
  </si>
  <si>
    <t xml:space="preserve">           arrangements approved by OSFI</t>
  </si>
  <si>
    <t>- Unpaid Claims excluding Intra-group pooling</t>
  </si>
  <si>
    <t>- Unearned Premiums</t>
  </si>
  <si>
    <t xml:space="preserve">                                                                       </t>
  </si>
  <si>
    <t>- Unpaid Claims</t>
  </si>
  <si>
    <t>Other Recoverables on Unpaid Claims including</t>
  </si>
  <si>
    <t xml:space="preserve">  SIRs not deducted from capital</t>
  </si>
  <si>
    <t>65</t>
  </si>
  <si>
    <t xml:space="preserve">Deferred Tax Assets arising from temporary differences, that can be applied to </t>
  </si>
  <si>
    <t xml:space="preserve">     recoverable income taxes paid in the preceding 3 years</t>
  </si>
  <si>
    <t>Assets held for sale</t>
  </si>
  <si>
    <t>67</t>
  </si>
  <si>
    <t>Other Assets</t>
  </si>
  <si>
    <t>86</t>
  </si>
  <si>
    <t>Note</t>
  </si>
  <si>
    <t>TOTAL</t>
  </si>
  <si>
    <t>Note:  See Section VI and IX of the P&amp;C-1 Instructions</t>
  </si>
  <si>
    <t xml:space="preserve">Source: MSA Researcher P&amp;C Software. © MSA Research Inc. </t>
  </si>
  <si>
    <t xml:space="preserve">Provided to end user under license. Not for resale or widespread redistribution. </t>
  </si>
  <si>
    <t>www.msaresearch.com</t>
  </si>
  <si>
    <t>30.73</t>
  </si>
  <si>
    <t>Remaining Term to Maturity/ Other Maturity</t>
  </si>
  <si>
    <t>Greater than 1 year</t>
  </si>
  <si>
    <t>Greater than</t>
  </si>
  <si>
    <t>1 year or less or perpetual</t>
  </si>
  <si>
    <t>up to and including 5 years</t>
  </si>
  <si>
    <t>5 years</t>
  </si>
  <si>
    <t>Capital/Margin</t>
  </si>
  <si>
    <t>Balance Sheet</t>
  </si>
  <si>
    <t>Redistribution of</t>
  </si>
  <si>
    <t>Risk</t>
  </si>
  <si>
    <t>Exposure for</t>
  </si>
  <si>
    <t>Col.(01x02)+(03x04)+(05x06)</t>
  </si>
  <si>
    <t>Category</t>
  </si>
  <si>
    <t>Rating</t>
  </si>
  <si>
    <t>Collateral/</t>
  </si>
  <si>
    <t>(13)</t>
  </si>
  <si>
    <t>(15)</t>
  </si>
  <si>
    <t>Long-term</t>
  </si>
  <si>
    <t>obligations</t>
  </si>
  <si>
    <t>AAA</t>
  </si>
  <si>
    <t>including term</t>
  </si>
  <si>
    <t>AA+ to AA-</t>
  </si>
  <si>
    <t>deposits, bonds,</t>
  </si>
  <si>
    <t>A+ to A-</t>
  </si>
  <si>
    <t>debentures and</t>
  </si>
  <si>
    <t>BBB+ to BBB-</t>
  </si>
  <si>
    <t>loans</t>
  </si>
  <si>
    <t>BB+ to BB-</t>
  </si>
  <si>
    <t>B+ to B-</t>
  </si>
  <si>
    <t>Unrated</t>
  </si>
  <si>
    <t>Sub Total</t>
  </si>
  <si>
    <t>Short-term</t>
  </si>
  <si>
    <t>A-1, F1, P-1, R-1 or equivalent</t>
  </si>
  <si>
    <t>including</t>
  </si>
  <si>
    <t>A-2, F2, P-2, R-2 or equivalent</t>
  </si>
  <si>
    <t>commercial</t>
  </si>
  <si>
    <t>A-3, F3, P-3, R-3 or equivalent</t>
  </si>
  <si>
    <t>paper</t>
  </si>
  <si>
    <t>All other ratings, including non-prime and B or C ratings</t>
  </si>
  <si>
    <t>AAA, AA+ to AA-, Pfd-1, P-1 or equivalent</t>
  </si>
  <si>
    <t>shares</t>
  </si>
  <si>
    <t>A+ to A-, Pfd-2, P-2 or equivalent</t>
  </si>
  <si>
    <t>BBB+ to BBB-, Pfd-3, P-3 or equivalent</t>
  </si>
  <si>
    <t>BB+ to BB-, Pfd-4, P-4 or equivalent</t>
  </si>
  <si>
    <t>B+ or lower, Pfd-5, P-5 or equivalent or unrated</t>
  </si>
  <si>
    <t>30.75</t>
  </si>
  <si>
    <t>Exposure Amounts for OTC Derivatives</t>
  </si>
  <si>
    <t xml:space="preserve">Interest Rate </t>
  </si>
  <si>
    <t xml:space="preserve">Foreign </t>
  </si>
  <si>
    <t xml:space="preserve">Equity-linked </t>
  </si>
  <si>
    <t xml:space="preserve">Precious </t>
  </si>
  <si>
    <t xml:space="preserve">Other </t>
  </si>
  <si>
    <t xml:space="preserve">Total </t>
  </si>
  <si>
    <t>Contracts</t>
  </si>
  <si>
    <t xml:space="preserve">Exchange and </t>
  </si>
  <si>
    <t xml:space="preserve">Metals (Other </t>
  </si>
  <si>
    <t>Instruments</t>
  </si>
  <si>
    <t xml:space="preserve">Gold </t>
  </si>
  <si>
    <t xml:space="preserve">than Gold </t>
  </si>
  <si>
    <t>Contracts)</t>
  </si>
  <si>
    <t>Notional principal amount</t>
  </si>
  <si>
    <t>Replacement Cost (Market Value)</t>
  </si>
  <si>
    <t>Gross positive replacement cost</t>
  </si>
  <si>
    <t>Gross negative replacement cost</t>
  </si>
  <si>
    <t>Add-on for Potential Future Exposure</t>
  </si>
  <si>
    <t>Credit Equivalent Amount</t>
  </si>
  <si>
    <t>1 year or less, or indeterminate</t>
  </si>
  <si>
    <t>Greater than 1 year, up to and including 5 years</t>
  </si>
  <si>
    <t>Greater than 5 years</t>
  </si>
  <si>
    <t xml:space="preserve">Credit </t>
  </si>
  <si>
    <t xml:space="preserve">Redistribution </t>
  </si>
  <si>
    <t>Net Exposure</t>
  </si>
  <si>
    <t>Risk Factor</t>
  </si>
  <si>
    <t xml:space="preserve">Equivalent </t>
  </si>
  <si>
    <t xml:space="preserve">of Exposure for </t>
  </si>
  <si>
    <t xml:space="preserve">Conversion </t>
  </si>
  <si>
    <t xml:space="preserve">(Margin) </t>
  </si>
  <si>
    <t>Rating of the counterparty</t>
  </si>
  <si>
    <t>Amount</t>
  </si>
  <si>
    <t xml:space="preserve">Collateral/ </t>
  </si>
  <si>
    <t>(12x13x14)+</t>
  </si>
  <si>
    <t>(22x23x24)+</t>
  </si>
  <si>
    <t>(32x33x34)</t>
  </si>
  <si>
    <t>(21)</t>
  </si>
  <si>
    <t>(23)</t>
  </si>
  <si>
    <t>(24)</t>
  </si>
  <si>
    <t>(30)</t>
  </si>
  <si>
    <t>(31)</t>
  </si>
  <si>
    <t>(32)</t>
  </si>
  <si>
    <t>(33)</t>
  </si>
  <si>
    <t>(34)</t>
  </si>
  <si>
    <t>(39)</t>
  </si>
  <si>
    <t>OTC derivatives</t>
  </si>
  <si>
    <t>Sub-total</t>
  </si>
  <si>
    <t xml:space="preserve">Type 1 structured 
</t>
  </si>
  <si>
    <t>Rated A- and higher</t>
  </si>
  <si>
    <t>settlements</t>
  </si>
  <si>
    <t>Rated BBB+ and lower</t>
  </si>
  <si>
    <t xml:space="preserve">Unrated </t>
  </si>
  <si>
    <t>Other (excluding unrated)</t>
  </si>
  <si>
    <t xml:space="preserve">Other off-balance </t>
  </si>
  <si>
    <t>sheet exposures</t>
  </si>
  <si>
    <r>
      <rPr>
        <sz val="10"/>
        <rFont val="Arial"/>
        <family val="2"/>
      </rPr>
      <t>P&amp;C Quarterly</t>
    </r>
    <r>
      <rPr>
        <i/>
        <sz val="10"/>
        <rFont val="Arial"/>
        <family val="2"/>
      </rPr>
      <t xml:space="preserve"> (2015)</t>
    </r>
  </si>
  <si>
    <t>(Next page is 30.77)</t>
  </si>
  <si>
    <t>30.77</t>
  </si>
  <si>
    <t xml:space="preserve">MCT (BAAT) CREDIT RISK: CAPITAL (MARGIN) REQUIRED FOR COLLATERAL HELD FOR UNREGISTERED REINSURANCE EXPOSURES 
</t>
  </si>
  <si>
    <t>AND SELF-INSURED RETENTION</t>
  </si>
  <si>
    <t>Total Capital (Margin) Required for Non-Owned Deposits and Letters of Credit</t>
  </si>
  <si>
    <t>Total capital (margin) required for acceptable non-owned deposits</t>
  </si>
  <si>
    <t>Total capital (margin) required for letters of credit</t>
  </si>
  <si>
    <t>Ratio for proportional allocation of excess collateral</t>
  </si>
  <si>
    <t>Capital (margin) required for excess collateral portion</t>
  </si>
  <si>
    <t>Capital (margin) required for acceptable non-owned deposits and letters of credit less excess</t>
  </si>
  <si>
    <t xml:space="preserve">                                    </t>
  </si>
  <si>
    <t xml:space="preserve">                                              </t>
  </si>
  <si>
    <t>1 year or less, or perpetual</t>
  </si>
  <si>
    <t>Capital (margin) required</t>
  </si>
  <si>
    <t>Exposure amount</t>
  </si>
  <si>
    <t>(02x04)+(06x08)+(10x12)</t>
  </si>
  <si>
    <t xml:space="preserve">Long-term obligations including </t>
  </si>
  <si>
    <t>Government grade</t>
  </si>
  <si>
    <t xml:space="preserve">term deposits, bonds, debentures </t>
  </si>
  <si>
    <t>and loans</t>
  </si>
  <si>
    <t xml:space="preserve">Short-term obligations including </t>
  </si>
  <si>
    <t xml:space="preserve">Government grade                                                                             </t>
  </si>
  <si>
    <t>commercial paper</t>
  </si>
  <si>
    <t xml:space="preserve">All other ratings, including non-prime and B or C ratings </t>
  </si>
  <si>
    <t>B+ or lower, Pfd-5, P-5 or equivalent or unrated or common shares</t>
  </si>
  <si>
    <t>Other deposits</t>
  </si>
  <si>
    <t>Cash other</t>
  </si>
  <si>
    <t>Investment income due and accrued</t>
  </si>
  <si>
    <r>
      <rPr>
        <sz val="10"/>
        <rFont val="Arial"/>
        <family val="2"/>
      </rPr>
      <t>Letters of credit</t>
    </r>
    <r>
      <rPr>
        <vertAlign val="superscript"/>
        <sz val="10"/>
        <rFont val="Arial"/>
        <family val="2"/>
      </rPr>
      <t>1</t>
    </r>
  </si>
  <si>
    <r>
      <rPr>
        <vertAlign val="superscript"/>
        <sz val="10"/>
        <rFont val="Arial"/>
        <family val="2"/>
      </rPr>
      <t>1</t>
    </r>
    <r>
      <rPr>
        <sz val="10"/>
        <rFont val="Arial"/>
        <family val="2"/>
      </rPr>
      <t xml:space="preserve"> For letters of credit, use rating of the issuing/confirming bank and term of ceded liabilities</t>
    </r>
  </si>
  <si>
    <t>30.79</t>
  </si>
  <si>
    <t>2023.4    MCT (BAAT) OPERATIONAL RISK CAPITAL (MARGIN) REQUIRED</t>
  </si>
  <si>
    <t>Statement</t>
  </si>
  <si>
    <t>Value 12 m</t>
  </si>
  <si>
    <t>value 12 m</t>
  </si>
  <si>
    <t>(Previous Year)</t>
  </si>
  <si>
    <t>(Current Year)</t>
  </si>
  <si>
    <t>(02)x(03)</t>
  </si>
  <si>
    <t>Direct premiums written in the past 12 m</t>
  </si>
  <si>
    <t>Reinsurance assumed in the past 12 m - Not Intra Pool</t>
  </si>
  <si>
    <t>Reinsurance assumed in the past 12 m - Intra Pool (MCT only)</t>
  </si>
  <si>
    <t>Subtotal: Gross premiums</t>
  </si>
  <si>
    <t>Reinsurance ceded in the past 12 m - Not Intra Pool</t>
  </si>
  <si>
    <t>Reinsurance ceded in the past 12 m - Intra Pool (MCT only)</t>
  </si>
  <si>
    <t>Greater of 0.75% on ceded and 0.75% on assumed - Intra Pool (MCT only)</t>
  </si>
  <si>
    <t>Premium growth above 20% threshold</t>
  </si>
  <si>
    <t>Subtotal: premium operational risk requirement component</t>
  </si>
  <si>
    <r>
      <rPr>
        <sz val="10"/>
        <color rgb="FF000000"/>
        <rFont val="Arial"/>
        <family val="2"/>
      </rPr>
      <t>Capital/margin required component</t>
    </r>
    <r>
      <rPr>
        <vertAlign val="superscript"/>
        <sz val="10"/>
        <color rgb="FF000000"/>
        <rFont val="Arial"/>
        <family val="2"/>
      </rPr>
      <t xml:space="preserve">1 
</t>
    </r>
  </si>
  <si>
    <t>(balance sheet value)</t>
  </si>
  <si>
    <t>Total operational risk uncapped</t>
  </si>
  <si>
    <t>Cap</t>
  </si>
  <si>
    <t>Total operational risk margin</t>
  </si>
  <si>
    <r>
      <rPr>
        <vertAlign val="superscript"/>
        <sz val="10"/>
        <rFont val="Arial"/>
        <family val="2"/>
      </rPr>
      <t xml:space="preserve">1 </t>
    </r>
    <r>
      <rPr>
        <sz val="10"/>
        <rFont val="Arial"/>
        <family val="2"/>
      </rPr>
      <t>Capital (margin) required component equals to total capital (margin) required excluding operational risk and diversification credit.</t>
    </r>
  </si>
  <si>
    <t>See Section VI of the P&amp;C instructions and the MCT Guideline.</t>
  </si>
  <si>
    <t>SUMMARY OF INVESTMENTS (Vested in Trust**)</t>
  </si>
  <si>
    <t>Fair  Value</t>
  </si>
  <si>
    <t>Amortized</t>
  </si>
  <si>
    <t>Balance</t>
  </si>
  <si>
    <t>Pooled</t>
  </si>
  <si>
    <t>Realized</t>
  </si>
  <si>
    <t>Gain/(Loss)</t>
  </si>
  <si>
    <t>Fair Value</t>
  </si>
  <si>
    <t>Hedges</t>
  </si>
  <si>
    <t>FV Option/</t>
  </si>
  <si>
    <t>Cost</t>
  </si>
  <si>
    <t>Funds</t>
  </si>
  <si>
    <t>Gains(Losses)</t>
  </si>
  <si>
    <t xml:space="preserve">From </t>
  </si>
  <si>
    <t>Through</t>
  </si>
  <si>
    <t>Through Other</t>
  </si>
  <si>
    <t>Investment</t>
  </si>
  <si>
    <t>(01+03+05+</t>
  </si>
  <si>
    <t>FV Option</t>
  </si>
  <si>
    <t>Profit or</t>
  </si>
  <si>
    <t>Comprehensive</t>
  </si>
  <si>
    <t>Properties</t>
  </si>
  <si>
    <t>07+09)</t>
  </si>
  <si>
    <t>Loss</t>
  </si>
  <si>
    <t>Aggregate Holdings:</t>
  </si>
  <si>
    <t>Short Term Investments (1 year or less)</t>
  </si>
  <si>
    <t>Bonds and Debentures (1 year or less)</t>
  </si>
  <si>
    <t>Bonds and Debentures &gt; 1 year and ≤ than 5 years</t>
  </si>
  <si>
    <t>Bonds and Debentures &gt; 5 years</t>
  </si>
  <si>
    <t>Mortgage Loans</t>
  </si>
  <si>
    <t>- ≤ 80% Loan to Value Ratio</t>
  </si>
  <si>
    <t>- Other</t>
  </si>
  <si>
    <t xml:space="preserve">Preferred Shares </t>
  </si>
  <si>
    <t>-  Debt</t>
  </si>
  <si>
    <t>-  Equity</t>
  </si>
  <si>
    <t>Common Shares</t>
  </si>
  <si>
    <t>Investment Properties</t>
  </si>
  <si>
    <t>Other Loans and Invested Assets</t>
  </si>
  <si>
    <t>Pooled Funds - items not captured in above rows</t>
  </si>
  <si>
    <t>Deduct: Pooled Funds accounted using the Equity Method</t>
  </si>
  <si>
    <t>Total Investments</t>
  </si>
  <si>
    <t>Foreign Pay Securities</t>
  </si>
  <si>
    <t>Individual Holdings:</t>
  </si>
  <si>
    <t>Largest Exposure to an Entity or Connected Group</t>
  </si>
  <si>
    <t>2nd Largest Exposure to an Entity or Connected Group</t>
  </si>
  <si>
    <t>Largest Pooled Holding</t>
  </si>
  <si>
    <t>2nd Largest Pooled Holding</t>
  </si>
  <si>
    <t>** Investments are vested in trust for foreign insurers</t>
  </si>
  <si>
    <t>RECEIVABLE FROM/PAYABLE TO OTHER INSURERS</t>
  </si>
  <si>
    <t xml:space="preserve"> Receivable</t>
  </si>
  <si>
    <t>Payable</t>
  </si>
  <si>
    <t>Name of Insurer</t>
  </si>
  <si>
    <t>In Arrears</t>
  </si>
  <si>
    <t xml:space="preserve"> Registered</t>
  </si>
  <si>
    <t xml:space="preserve"> Total Registered</t>
  </si>
  <si>
    <t xml:space="preserve"> Unregistered</t>
  </si>
  <si>
    <t xml:space="preserve"> Total Unregistered</t>
  </si>
  <si>
    <t xml:space="preserve"> Less :  Allowance for Doubtful Accounts</t>
  </si>
  <si>
    <t xml:space="preserve"> Total</t>
  </si>
  <si>
    <t>UNEARNED PREMIUMS (INSURERS LICENSED IN QUEBEC OR ALBERTA)</t>
  </si>
  <si>
    <t>Reinsurance</t>
  </si>
  <si>
    <t>assumed</t>
  </si>
  <si>
    <t>ceded</t>
  </si>
  <si>
    <t>(01 + 02 - 03)</t>
  </si>
  <si>
    <t>Class of Insurance</t>
  </si>
  <si>
    <t xml:space="preserve"> Property</t>
  </si>
  <si>
    <t>- Personal excluding Home and Product Warranty</t>
  </si>
  <si>
    <t>- commercial</t>
  </si>
  <si>
    <t xml:space="preserve"> Property - total</t>
  </si>
  <si>
    <t xml:space="preserve"> Aircraft</t>
  </si>
  <si>
    <t xml:space="preserve"> Automobile:</t>
  </si>
  <si>
    <t>Private Passenger</t>
  </si>
  <si>
    <t>Subtotal - Private Passenger</t>
  </si>
  <si>
    <t>Other than Private Passenger</t>
  </si>
  <si>
    <t>Subtotal - Other than Private Passenger</t>
  </si>
  <si>
    <t>Facility Assoc. Residual Market</t>
  </si>
  <si>
    <t>Subtotal - Facility Assoc. Residual Market</t>
  </si>
  <si>
    <t>Automobile - Subtotal</t>
  </si>
  <si>
    <r>
      <rPr>
        <sz val="10"/>
        <rFont val="Arial"/>
        <family val="2"/>
      </rPr>
      <t xml:space="preserve"> </t>
    </r>
    <r>
      <rPr>
        <b/>
        <sz val="10"/>
        <rFont val="Arial"/>
        <family val="2"/>
      </rPr>
      <t>Automobile - total</t>
    </r>
  </si>
  <si>
    <t xml:space="preserve"> Boiler and Machinery excluding Equipment Warranty</t>
  </si>
  <si>
    <t xml:space="preserve"> Credit</t>
  </si>
  <si>
    <t xml:space="preserve"> Credit Protection</t>
  </si>
  <si>
    <t xml:space="preserve"> Fidelity</t>
  </si>
  <si>
    <t xml:space="preserve"> Hail</t>
  </si>
  <si>
    <t xml:space="preserve"> Legal Expense</t>
  </si>
  <si>
    <t xml:space="preserve"> Liability</t>
  </si>
  <si>
    <t>Liability - Subtotal</t>
  </si>
  <si>
    <t xml:space="preserve"> Mortgage</t>
  </si>
  <si>
    <t xml:space="preserve"> Other Approved Products</t>
  </si>
  <si>
    <t xml:space="preserve"> Surety</t>
  </si>
  <si>
    <t>Surety - Subtotal</t>
  </si>
  <si>
    <t xml:space="preserve"> Title</t>
  </si>
  <si>
    <t xml:space="preserve"> Marine</t>
  </si>
  <si>
    <t xml:space="preserve"> Accident and Sickness</t>
  </si>
  <si>
    <t xml:space="preserve"> TOTAL</t>
  </si>
  <si>
    <t>Out of Canada Liabilities</t>
  </si>
  <si>
    <t>PREMIUMS AND CLAIMS (Consolidated)</t>
  </si>
  <si>
    <t xml:space="preserve">         Premiums written less return premiums</t>
  </si>
  <si>
    <t>Net unearned</t>
  </si>
  <si>
    <t xml:space="preserve">  Claims incurred including adjustment expenses</t>
  </si>
  <si>
    <t>Number of</t>
  </si>
  <si>
    <t xml:space="preserve">Number of </t>
  </si>
  <si>
    <t>Net premiums</t>
  </si>
  <si>
    <t>Policies</t>
  </si>
  <si>
    <t>Net written</t>
  </si>
  <si>
    <t>premiums at</t>
  </si>
  <si>
    <t xml:space="preserve">resulting from a </t>
  </si>
  <si>
    <t>earned</t>
  </si>
  <si>
    <t>Net incurred</t>
  </si>
  <si>
    <t>Claims ratio</t>
  </si>
  <si>
    <t xml:space="preserve">              Class of Insurance</t>
  </si>
  <si>
    <t>in force</t>
  </si>
  <si>
    <t>Claims</t>
  </si>
  <si>
    <t>(01+02-03)</t>
  </si>
  <si>
    <t>beginning of</t>
  </si>
  <si>
    <t>portfolio</t>
  </si>
  <si>
    <t>end of year</t>
  </si>
  <si>
    <t>(04+05+25-06)</t>
  </si>
  <si>
    <t>(08+09-10)</t>
  </si>
  <si>
    <t>(11/07)</t>
  </si>
  <si>
    <t>year</t>
  </si>
  <si>
    <t>acquisition/</t>
  </si>
  <si>
    <t>%</t>
  </si>
  <si>
    <t>disposition</t>
  </si>
  <si>
    <t>(25)</t>
  </si>
  <si>
    <t xml:space="preserve">- commercial  </t>
  </si>
  <si>
    <t xml:space="preserve"> Property - total  </t>
  </si>
  <si>
    <t xml:space="preserve"> Aircraft  </t>
  </si>
  <si>
    <t>Automobile:</t>
  </si>
  <si>
    <t>- Liability</t>
  </si>
  <si>
    <t>-  Personal Accident</t>
  </si>
  <si>
    <t>Sub total - Private Passenger</t>
  </si>
  <si>
    <t>Other than Private passenger</t>
  </si>
  <si>
    <t>Subtotal- Other than Private Passenger</t>
  </si>
  <si>
    <t>Facility Assoc. Residual market</t>
  </si>
  <si>
    <t xml:space="preserve"> Automobile - Subtotal</t>
  </si>
  <si>
    <t xml:space="preserve"> Automobile - total  </t>
  </si>
  <si>
    <t xml:space="preserve"> Credit   </t>
  </si>
  <si>
    <t xml:space="preserve"> Credit Protection  </t>
  </si>
  <si>
    <t xml:space="preserve"> Fidelity  </t>
  </si>
  <si>
    <t xml:space="preserve"> Hail  </t>
  </si>
  <si>
    <t xml:space="preserve"> Legal Expense  </t>
  </si>
  <si>
    <t xml:space="preserve"> Liability  </t>
  </si>
  <si>
    <t xml:space="preserve"> Mortgage  </t>
  </si>
  <si>
    <t xml:space="preserve"> Other Approved Products  </t>
  </si>
  <si>
    <t xml:space="preserve"> Surety  </t>
  </si>
  <si>
    <t xml:space="preserve"> Title  </t>
  </si>
  <si>
    <t xml:space="preserve"> Marine  </t>
  </si>
  <si>
    <t xml:space="preserve"> Accident and Sickness  </t>
  </si>
  <si>
    <t xml:space="preserve"> TOTAL  </t>
  </si>
  <si>
    <t>60.21</t>
  </si>
  <si>
    <t>PREMIUMS AND CLAIMS - Undiscounted (Consolidated)</t>
  </si>
  <si>
    <t xml:space="preserve">Note: If you are viewing this page for a Composite be aware that the figures could potentially be under-reported as a small number of companies do not file this page with MSA. </t>
  </si>
  <si>
    <t xml:space="preserve">  Claims incurred Undiscounted</t>
  </si>
  <si>
    <t>- Commercial</t>
  </si>
  <si>
    <t xml:space="preserve"> Boiler and Machinery  </t>
  </si>
  <si>
    <t>DISCOUNTED RATES AND GAINS &amp; LOSSES ON INVESTMENTS</t>
  </si>
  <si>
    <t>Performance Analysis - Discount Rates</t>
  </si>
  <si>
    <t>Underwriting Income (Loss)'</t>
  </si>
  <si>
    <t>Impact of Change in Claims Net Discount Rate '</t>
  </si>
  <si>
    <t>Unrealized Foreign Exchange Gains (Losses) on Unpaid Claims '</t>
  </si>
  <si>
    <t>92</t>
  </si>
  <si>
    <t>Underwriting Income (Loss) Before Changes in Discount Rates</t>
  </si>
  <si>
    <t>93</t>
  </si>
  <si>
    <t>Gains and Losses on Investments</t>
  </si>
  <si>
    <t xml:space="preserve">Realized Gains (Losses) on FVTPL Financial Instruments </t>
  </si>
  <si>
    <t>94</t>
  </si>
  <si>
    <t xml:space="preserve">Realized Gains (Losses) on Other Financials Instruments </t>
  </si>
  <si>
    <t xml:space="preserve">Unrealized Gains (Losses) onFVTPL Financial Instruments </t>
  </si>
  <si>
    <t xml:space="preserve">TOTAL </t>
  </si>
  <si>
    <t>CLAIMS AND ADJUSTMENT EXPENSES - PAID, CURRENT YEAR AND UNPAID, CURRENT AND PRIOR YEAR</t>
  </si>
  <si>
    <t>Claims and adjustment expenses paid - current year</t>
  </si>
  <si>
    <t>Provision for unpaid claims (including unreported) and</t>
  </si>
  <si>
    <t>Margin or deficiency for unpaid claims at prior year</t>
  </si>
  <si>
    <t>adjustment expenses - current year</t>
  </si>
  <si>
    <t xml:space="preserve">                           </t>
  </si>
  <si>
    <t xml:space="preserve">                            </t>
  </si>
  <si>
    <t>Net Provision</t>
  </si>
  <si>
    <t>Net amount</t>
  </si>
  <si>
    <t>Net provision</t>
  </si>
  <si>
    <t>for portfolio</t>
  </si>
  <si>
    <t>paid during</t>
  </si>
  <si>
    <t>income on</t>
  </si>
  <si>
    <t>for claims of</t>
  </si>
  <si>
    <t>Margin or</t>
  </si>
  <si>
    <t>at prior</t>
  </si>
  <si>
    <t>the year</t>
  </si>
  <si>
    <t>unpaid claims</t>
  </si>
  <si>
    <t>prior years</t>
  </si>
  <si>
    <t>(Deficiency)</t>
  </si>
  <si>
    <t>(05+06-07)</t>
  </si>
  <si>
    <t>year end</t>
  </si>
  <si>
    <t>disposition at</t>
  </si>
  <si>
    <t xml:space="preserve">for claims of </t>
  </si>
  <si>
    <t>of prior years</t>
  </si>
  <si>
    <t>(09+11-10+13-15)</t>
  </si>
  <si>
    <t>transaction date</t>
  </si>
  <si>
    <t xml:space="preserve"> Automobile - total</t>
  </si>
  <si>
    <t xml:space="preserve">60.40  </t>
  </si>
  <si>
    <t>NET CLAIMS AND ADJUSTMENT EXPENSES - RUN-OFF</t>
  </si>
  <si>
    <t>2023</t>
  </si>
  <si>
    <t>and</t>
  </si>
  <si>
    <t>and prior</t>
  </si>
  <si>
    <t>(02) + (03)</t>
  </si>
  <si>
    <t>(04) + (05)</t>
  </si>
  <si>
    <t>(06) + (07)</t>
  </si>
  <si>
    <t>(08) + (09)</t>
  </si>
  <si>
    <t>(10) + (11)</t>
  </si>
  <si>
    <t xml:space="preserve">* UCAE, end of year  </t>
  </si>
  <si>
    <t xml:space="preserve">IBNR, end of year  </t>
  </si>
  <si>
    <t>Portfolio Acquisition/Disposition</t>
  </si>
  <si>
    <t xml:space="preserve">Paid during year  </t>
  </si>
  <si>
    <t xml:space="preserve">UCAE, end of year  </t>
  </si>
  <si>
    <t xml:space="preserve">Ratio:  excess (deficiency)  </t>
  </si>
  <si>
    <t>*  UCAE= Unpaid Claims and Adjustment Expenses (excluding IBNR).</t>
  </si>
  <si>
    <t>60.41</t>
  </si>
  <si>
    <t xml:space="preserve">NET CLAIMS AND ADJUSTMENT EXPENSES - RUN-OFF - DISCOUNTED </t>
  </si>
  <si>
    <t xml:space="preserve">Investment Income from UCAE &amp; IBNR </t>
  </si>
  <si>
    <t xml:space="preserve">Amount:  excess (deficiency)  </t>
  </si>
  <si>
    <t>60.50</t>
  </si>
  <si>
    <t>ADJUSTMENT EXPENSES</t>
  </si>
  <si>
    <t xml:space="preserve"> Paid Adjustment Expenses</t>
  </si>
  <si>
    <t>Internal adjustment expenses</t>
  </si>
  <si>
    <t>External adjustment expenses</t>
  </si>
  <si>
    <t>a.</t>
  </si>
  <si>
    <t>Adjusters and Appraisers</t>
  </si>
  <si>
    <t>b.</t>
  </si>
  <si>
    <t>Legal</t>
  </si>
  <si>
    <t>c.</t>
  </si>
  <si>
    <t>Total (line 10+11+12)</t>
  </si>
  <si>
    <t>Total Paid Adjustment Expenses (line 01+19)</t>
  </si>
  <si>
    <t xml:space="preserve"> Unpaid Adjustment Expenses</t>
  </si>
  <si>
    <t>Provision for internal adjustment expenses - end of year</t>
  </si>
  <si>
    <t>Provision for external adjustment expenses - end of year</t>
  </si>
  <si>
    <t>Provision for internal adjustment expenses - beginning of year</t>
  </si>
  <si>
    <t>Provision for external adjustment expenses - beginning of year</t>
  </si>
  <si>
    <t>Total (line 40+41-42-43)</t>
  </si>
  <si>
    <t xml:space="preserve"> TOTAL ADJUSTMENT EXPENSES INCURRED (line 39+49)</t>
  </si>
  <si>
    <t xml:space="preserve"> Internal adjustment expenses incurred (line 01+40-42)</t>
  </si>
  <si>
    <t xml:space="preserve"> External adjustment expenses incurred (line 19+41-43)</t>
  </si>
  <si>
    <t>PROVINCIAL AND TERRITORIAL EXHIBIT OF PREMIUMS WRITTEN</t>
  </si>
  <si>
    <t>LICENSED (Y / N)</t>
  </si>
  <si>
    <t>Property - total</t>
  </si>
  <si>
    <t>Automobile - total</t>
  </si>
  <si>
    <t>Boiler and Machinery excluding Equipment Warranty</t>
  </si>
  <si>
    <t>Total - direct</t>
  </si>
  <si>
    <t xml:space="preserve">   Reinsurance assumed</t>
  </si>
  <si>
    <t xml:space="preserve">   Reinsurance ceded</t>
  </si>
  <si>
    <t>TOTAL - NET</t>
  </si>
  <si>
    <t>Dividends  - direct</t>
  </si>
  <si>
    <t>PROVINCIAL AND TERRITORIAL EXHIBIT OF PREMIUMS EARNED</t>
  </si>
  <si>
    <t>PROVINCIAL AND TERRITORIAL EXHIBIT OF CLAIMS INCURRED INCLUDING ADJUSTMENT EXPENSES</t>
  </si>
  <si>
    <t xml:space="preserve">- personal accident        </t>
  </si>
  <si>
    <t>67.31</t>
  </si>
  <si>
    <t>PROVINCIAL AND TERRITORIAL EXHIBIT OF CLAIMS INCURRED INCLUDING ADJUSTMENT EXPENSES - UNDISCOUNTED</t>
  </si>
  <si>
    <t xml:space="preserve">- personal accident                       </t>
  </si>
  <si>
    <t xml:space="preserve">67.35        </t>
  </si>
  <si>
    <t>PROVINCIAL AND TERRITORIAL EXHIBIT OF LOSS RATIOS (MSA) (CONSOLIDATED)</t>
  </si>
  <si>
    <t>-</t>
  </si>
  <si>
    <t xml:space="preserve">- Product Warranty        </t>
  </si>
  <si>
    <t xml:space="preserve">commercial  </t>
  </si>
  <si>
    <t xml:space="preserve">Property - total  </t>
  </si>
  <si>
    <t xml:space="preserve">Aircraft  </t>
  </si>
  <si>
    <t xml:space="preserve">- personal accident              </t>
  </si>
  <si>
    <t xml:space="preserve">Automobile - total  </t>
  </si>
  <si>
    <t xml:space="preserve">Credit  </t>
  </si>
  <si>
    <t xml:space="preserve">Credit Protection  </t>
  </si>
  <si>
    <t xml:space="preserve">Fidelity  </t>
  </si>
  <si>
    <t xml:space="preserve">Hail  </t>
  </si>
  <si>
    <t xml:space="preserve">Legal Expense  </t>
  </si>
  <si>
    <t xml:space="preserve">Liability  </t>
  </si>
  <si>
    <t xml:space="preserve">Mortgage  </t>
  </si>
  <si>
    <t xml:space="preserve">Other Approved Products  </t>
  </si>
  <si>
    <t xml:space="preserve">Surety  </t>
  </si>
  <si>
    <t xml:space="preserve">Title  </t>
  </si>
  <si>
    <t xml:space="preserve">Marine  </t>
  </si>
  <si>
    <t xml:space="preserve">Accident and Sickness  </t>
  </si>
  <si>
    <t xml:space="preserve">Total - direct  </t>
  </si>
  <si>
    <t xml:space="preserve">   Reinsurance assumed  </t>
  </si>
  <si>
    <t xml:space="preserve">   Reinsurance ceded  </t>
  </si>
  <si>
    <t xml:space="preserve">TOTAL - NET  </t>
  </si>
  <si>
    <t>67.30        PROVINCIAL AND TERRITORIAL EXHIBIT OF PREMIUMS EARNED</t>
  </si>
  <si>
    <t>2005</t>
  </si>
  <si>
    <r>
      <rPr>
        <b/>
        <sz val="10"/>
        <rFont val="Times New Roman"/>
        <family val="1"/>
      </rPr>
      <t>Property - total</t>
    </r>
    <r>
      <rPr>
        <sz val="10"/>
        <rFont val="Times New Roman"/>
        <family val="1"/>
      </rPr>
      <t xml:space="preserve">  </t>
    </r>
  </si>
  <si>
    <t xml:space="preserve">Aircraft </t>
  </si>
  <si>
    <r>
      <rPr>
        <b/>
        <sz val="10"/>
        <rFont val="Times New Roman"/>
        <family val="1"/>
      </rPr>
      <t>Automobile - total</t>
    </r>
    <r>
      <rPr>
        <sz val="10"/>
        <rFont val="Times New Roman"/>
        <family val="1"/>
      </rPr>
      <t xml:space="preserve"> </t>
    </r>
  </si>
  <si>
    <t xml:space="preserve">Boiler and Machinery </t>
  </si>
  <si>
    <t xml:space="preserve">Fidelity </t>
  </si>
  <si>
    <t xml:space="preserve">Hail </t>
  </si>
  <si>
    <t xml:space="preserve">Liability </t>
  </si>
  <si>
    <t xml:space="preserve">Title </t>
  </si>
  <si>
    <t xml:space="preserve">Marine </t>
  </si>
  <si>
    <t xml:space="preserve">   Reinsurance ceded </t>
  </si>
  <si>
    <r>
      <rPr>
        <b/>
        <sz val="10"/>
        <rFont val="Times New Roman"/>
        <family val="1"/>
      </rPr>
      <t>Property - total</t>
    </r>
    <r>
      <rPr>
        <sz val="10"/>
        <rFont val="Times New Roman"/>
        <family val="1"/>
      </rPr>
      <t xml:space="preserve"> </t>
    </r>
  </si>
  <si>
    <t>Boiler and Machinery</t>
  </si>
  <si>
    <t xml:space="preserve">Mortgage </t>
  </si>
  <si>
    <t xml:space="preserve">Surety </t>
  </si>
  <si>
    <t xml:space="preserve">Accident and Sickness </t>
  </si>
  <si>
    <t xml:space="preserve">Total - direct </t>
  </si>
  <si>
    <t xml:space="preserve">   Reinsurance assumed </t>
  </si>
  <si>
    <r>
      <rPr>
        <b/>
        <sz val="10"/>
        <rFont val="Times New Roman"/>
        <family val="1"/>
      </rPr>
      <t>TOTAL - NET</t>
    </r>
    <r>
      <rPr>
        <sz val="10"/>
        <rFont val="Times New Roman"/>
        <family val="1"/>
      </rPr>
      <t xml:space="preserve"> </t>
    </r>
  </si>
  <si>
    <t xml:space="preserve">67.36        </t>
  </si>
  <si>
    <t>PROVINCIAL AND TERRITORIAL EXHIBIT OF LOSS RATIOS (MSA) (CONSOLIDATED) - Undiscounted</t>
  </si>
  <si>
    <t xml:space="preserve">- personal accident            </t>
  </si>
  <si>
    <t xml:space="preserve">67.38        </t>
  </si>
  <si>
    <t>REGIONAL EXHIBIT OF PREMIUMS WRITTEN, PREMIUMS EARNED, CLAIMS INCURRED AND LOSS RATIOS (MSA)</t>
  </si>
  <si>
    <t xml:space="preserve">                                 Premiums Written</t>
  </si>
  <si>
    <t xml:space="preserve">                                   Earned Premiums</t>
  </si>
  <si>
    <t xml:space="preserve">                                  Incurred Claims</t>
  </si>
  <si>
    <t xml:space="preserve">                                          Loss Ratio</t>
  </si>
  <si>
    <t>East</t>
  </si>
  <si>
    <t>West</t>
  </si>
  <si>
    <t xml:space="preserve">LICENSED (Y / N)  </t>
  </si>
  <si>
    <t>personal excluding Home and Product Warranty</t>
  </si>
  <si>
    <t xml:space="preserve">commercial </t>
  </si>
  <si>
    <t xml:space="preserve">Property - total </t>
  </si>
  <si>
    <t xml:space="preserve">Subtotal - Facility Assoc. Residual Market </t>
  </si>
  <si>
    <t xml:space="preserve">Automobile - total </t>
  </si>
  <si>
    <t>-Equipment Warranty</t>
  </si>
  <si>
    <t xml:space="preserve">Credit Protection </t>
  </si>
  <si>
    <t xml:space="preserve">Legal Expense </t>
  </si>
  <si>
    <t xml:space="preserve">TOTAL - NET </t>
  </si>
  <si>
    <t xml:space="preserve">Prince </t>
  </si>
  <si>
    <t xml:space="preserve">personal </t>
  </si>
  <si>
    <t xml:space="preserve">liability </t>
  </si>
  <si>
    <t>personal accident</t>
  </si>
  <si>
    <t xml:space="preserve">other </t>
  </si>
  <si>
    <t xml:space="preserve">Other Approved Products </t>
  </si>
  <si>
    <r>
      <rPr>
        <b/>
        <sz val="10"/>
        <rFont val="Times New Roman"/>
        <family val="1"/>
      </rPr>
      <t xml:space="preserve">Total - direct </t>
    </r>
    <r>
      <rPr>
        <sz val="10"/>
        <rFont val="Times New Roman"/>
        <family val="1"/>
      </rPr>
      <t xml:space="preserve"> </t>
    </r>
  </si>
  <si>
    <t xml:space="preserve">Dividends  - direct </t>
  </si>
  <si>
    <t>67.20        PROVINCIAL AND TERRITORIAL EXHIBIT OF PREMIUMS Earned</t>
  </si>
  <si>
    <t>2007</t>
  </si>
  <si>
    <t>67.30        PROVINCIAL AND TERRITORIAL EXHIBIT OF Incurred Claims</t>
  </si>
  <si>
    <t>67.39</t>
  </si>
  <si>
    <t>PROVINCIAL AND TERRITORIAL EXHIBIT OF MARKET SHARE</t>
  </si>
  <si>
    <t>70.10</t>
  </si>
  <si>
    <t>PREMIUMS AND CLAIMS - REINSURANCE CEDED</t>
  </si>
  <si>
    <t>Premiums earned</t>
  </si>
  <si>
    <t>Claims incurred</t>
  </si>
  <si>
    <t>Line of Business</t>
  </si>
  <si>
    <t>Quota Share</t>
  </si>
  <si>
    <t>Surplus</t>
  </si>
  <si>
    <t>Excess of Loss</t>
  </si>
  <si>
    <t>Facultative</t>
  </si>
  <si>
    <t>SUMMARY OF REINSURANCE</t>
  </si>
  <si>
    <t>Name of  insurer</t>
  </si>
  <si>
    <t>Premiums</t>
  </si>
  <si>
    <t>Unearned</t>
  </si>
  <si>
    <t>Outstanding</t>
  </si>
  <si>
    <t>ceded to</t>
  </si>
  <si>
    <t>incurred by</t>
  </si>
  <si>
    <t>losses</t>
  </si>
  <si>
    <t>incurred</t>
  </si>
  <si>
    <t>assuming</t>
  </si>
  <si>
    <t>recoverable</t>
  </si>
  <si>
    <t>from other</t>
  </si>
  <si>
    <t>by ceding</t>
  </si>
  <si>
    <t>payable</t>
  </si>
  <si>
    <t>insurer</t>
  </si>
  <si>
    <t>from assuming</t>
  </si>
  <si>
    <t>to ceding</t>
  </si>
  <si>
    <t xml:space="preserve"> Registered </t>
  </si>
  <si>
    <t xml:space="preserve"> Registered - Registered</t>
  </si>
  <si>
    <t>Unregistered</t>
  </si>
  <si>
    <t>70.40</t>
  </si>
  <si>
    <t>REINSURANCE AND OTHER NON-OWNED ASSETS HELD ON DEPOSIT</t>
  </si>
  <si>
    <t>and LETTERS OF CREDIT</t>
  </si>
  <si>
    <t>Custodian</t>
  </si>
  <si>
    <t>Type of</t>
  </si>
  <si>
    <t>Expiry Date</t>
  </si>
  <si>
    <t>Name of Counterparty</t>
  </si>
  <si>
    <t xml:space="preserve"> Non-owned Assets Held on Deposit</t>
  </si>
  <si>
    <t>$'000</t>
  </si>
  <si>
    <t xml:space="preserve"> Total Non-owned Assets Held on Deposit</t>
  </si>
  <si>
    <t xml:space="preserve"> Letters of Credit Held</t>
  </si>
  <si>
    <t xml:space="preserve"> Total Letters of Credit Held</t>
  </si>
  <si>
    <t xml:space="preserve"> Letters of Credit Provided to:</t>
  </si>
  <si>
    <t xml:space="preserve"> Total Letters of Credit Provided</t>
  </si>
  <si>
    <t>Unrecognized assets excluding amounts reported above</t>
  </si>
  <si>
    <t>Unrecognized liabilities excluding amounts reported above</t>
  </si>
  <si>
    <t>Commissions in respect of premiums written</t>
  </si>
  <si>
    <t xml:space="preserve">                                  </t>
  </si>
  <si>
    <t>Net Commissions</t>
  </si>
  <si>
    <t>attributable to</t>
  </si>
  <si>
    <t>Commissions at</t>
  </si>
  <si>
    <t>Commissions</t>
  </si>
  <si>
    <t>the period</t>
  </si>
  <si>
    <t>beginning</t>
  </si>
  <si>
    <t>(02+07+09)-</t>
  </si>
  <si>
    <t>of year</t>
  </si>
  <si>
    <t>(03+08)</t>
  </si>
  <si>
    <t>Summary of Commissions</t>
  </si>
  <si>
    <t>Gross:</t>
  </si>
  <si>
    <t xml:space="preserve">     Commission Expense (line 79, column 02+04+05-08)       </t>
  </si>
  <si>
    <t xml:space="preserve">     Contingent Commissions</t>
  </si>
  <si>
    <t xml:space="preserve">     Other Non-Deferrable Commissions</t>
  </si>
  <si>
    <t>Total Gross (line 30+33+35)</t>
  </si>
  <si>
    <t>Ceded:</t>
  </si>
  <si>
    <t xml:space="preserve">     Commission Income (line 79, column 03+06-09)</t>
  </si>
  <si>
    <t>Total Ceded (line 40+43+45)</t>
  </si>
  <si>
    <t>TOTAL NET COMMISSIONS (line 39-49)</t>
  </si>
  <si>
    <t>EXPENSES - INSURANCE OPERATIONS</t>
  </si>
  <si>
    <t>Expense Classification</t>
  </si>
  <si>
    <t xml:space="preserve">Deferred at End </t>
  </si>
  <si>
    <t xml:space="preserve">Attributable to </t>
  </si>
  <si>
    <t>General</t>
  </si>
  <si>
    <t>Internal</t>
  </si>
  <si>
    <t>of Year</t>
  </si>
  <si>
    <t>the Year</t>
  </si>
  <si>
    <t>Adjustment</t>
  </si>
  <si>
    <t>Salaries and employee benefits</t>
  </si>
  <si>
    <t>Defined Benefit Pension Plan Expense</t>
  </si>
  <si>
    <t>Directors remuneration</t>
  </si>
  <si>
    <t>Agency (excluding commissions)</t>
  </si>
  <si>
    <t>Management fees</t>
  </si>
  <si>
    <t>Professional fees</t>
  </si>
  <si>
    <t>Occupancy</t>
  </si>
  <si>
    <t>Information technology</t>
  </si>
  <si>
    <t>Inspections and Investigations</t>
  </si>
  <si>
    <t>Bureaus and Associations</t>
  </si>
  <si>
    <t>Home Office overhead</t>
  </si>
  <si>
    <t>Allowance</t>
  </si>
  <si>
    <t>Regulatory assessments</t>
  </si>
  <si>
    <t>Other expenses</t>
  </si>
  <si>
    <t>90.70</t>
  </si>
  <si>
    <t>REINSURANCE CEDED - OUT OF CANADA BUSINESS</t>
  </si>
  <si>
    <t>Country of</t>
  </si>
  <si>
    <t>Claims and</t>
  </si>
  <si>
    <t>Receivable from</t>
  </si>
  <si>
    <t>Cash or other</t>
  </si>
  <si>
    <t>incorporation</t>
  </si>
  <si>
    <t>adjustment</t>
  </si>
  <si>
    <t>and outstanding</t>
  </si>
  <si>
    <t>Payable to</t>
  </si>
  <si>
    <t>securities</t>
  </si>
  <si>
    <t>Name of assuming insurer</t>
  </si>
  <si>
    <t>of assuming</t>
  </si>
  <si>
    <t>business*</t>
  </si>
  <si>
    <t>expense</t>
  </si>
  <si>
    <t>losses recoverable</t>
  </si>
  <si>
    <t>held as security</t>
  </si>
  <si>
    <t>assuming insurer</t>
  </si>
  <si>
    <t>Associated &amp; Non-Qualifying Subsidiary</t>
  </si>
  <si>
    <t>Total associated and non-qualifying subsidiary</t>
  </si>
  <si>
    <t>Non-associated and Non-subsidiary</t>
  </si>
  <si>
    <t>Total Non-associated and Non-subsidiary</t>
  </si>
  <si>
    <t xml:space="preserve">     *If insurer is registered or licensed in the jurisdiction of the business insert (R) beside the name of country.</t>
  </si>
  <si>
    <t>92.20</t>
  </si>
  <si>
    <t>NON CONSOLIDATED FINANCIAL STATEMENTS</t>
  </si>
  <si>
    <t>LIABILITIES AND EQUITY</t>
  </si>
  <si>
    <t>Subsidiaries, Associates &amp; Joint Ventures</t>
  </si>
  <si>
    <t>Current Tax Liabilities</t>
  </si>
  <si>
    <t>EQUITY</t>
  </si>
  <si>
    <t>92.30</t>
  </si>
  <si>
    <t>Other  Expenses</t>
  </si>
  <si>
    <t>93.10</t>
  </si>
  <si>
    <t>NON CONSOLIDATED</t>
  </si>
  <si>
    <t>PREMIUMS AND CLAIMS</t>
  </si>
  <si>
    <t>Number</t>
  </si>
  <si>
    <t>Premiums written less return premiums</t>
  </si>
  <si>
    <t xml:space="preserve">               Claims incurred including adjustment expenses</t>
  </si>
  <si>
    <t>of Direct</t>
  </si>
  <si>
    <t>resulting from</t>
  </si>
  <si>
    <t>period end</t>
  </si>
  <si>
    <t xml:space="preserve">                         </t>
  </si>
  <si>
    <t>a portfolio</t>
  </si>
  <si>
    <t>acquistion/</t>
  </si>
  <si>
    <t xml:space="preserve">- personal accident                        </t>
  </si>
  <si>
    <t xml:space="preserve"> TOTAL </t>
  </si>
  <si>
    <t>93.11</t>
  </si>
  <si>
    <t>CLAIMS INCURRED - UNDISCOUNTED</t>
  </si>
  <si>
    <t>Claims incurred undiscounted</t>
  </si>
  <si>
    <t>DISCOUNTED AMOUNTS AND FOREIGN EXCHANGE</t>
  </si>
  <si>
    <t>($'000)</t>
  </si>
  <si>
    <t>Performance Analysis</t>
  </si>
  <si>
    <t>Impact of Change in Claims Net Discount Rate</t>
  </si>
  <si>
    <t>Impact of Unrealized Foreign Exchange Gains/Losses</t>
  </si>
  <si>
    <t>Underwriting Income (Loss) Before Changes</t>
  </si>
  <si>
    <t>GAINS &amp; LOSSES ON INVESTMENTS</t>
  </si>
  <si>
    <t>Realized Gains (Losses) on FVTPL Financial Instruments</t>
  </si>
  <si>
    <t>Realized Gains (Losses) on Other Financials Instruments</t>
  </si>
  <si>
    <t>Unrealized Gains (Losses) on FVTPL Financial Instruments</t>
  </si>
  <si>
    <t>Total Gains and Losses on Investments</t>
  </si>
  <si>
    <t>93.20</t>
  </si>
  <si>
    <t xml:space="preserve">                        </t>
  </si>
  <si>
    <t xml:space="preserve">                          </t>
  </si>
  <si>
    <t>93.35</t>
  </si>
  <si>
    <t>INSURERS LICENSED IN QUEBEC</t>
  </si>
  <si>
    <t>PROVINCIAL AND TERRITORIAL EXHIBIT OF PREMIUMS WRITTEN (Policies with a term of more than 12 months)</t>
  </si>
  <si>
    <t>93.40</t>
  </si>
  <si>
    <t>93.50</t>
  </si>
  <si>
    <t xml:space="preserve">- personal accident                    </t>
  </si>
  <si>
    <t>93.60</t>
  </si>
  <si>
    <t>* UCAE, end of year</t>
  </si>
  <si>
    <t>IBNR, end of year</t>
  </si>
  <si>
    <t>Paid during year</t>
  </si>
  <si>
    <t>UCAE, end of year</t>
  </si>
  <si>
    <t>Ratio:  excess (deficiency)</t>
  </si>
  <si>
    <t>93.61</t>
  </si>
  <si>
    <t>NET CLAIMS AND ADJUSTMENT EXPENSES - RUN-OFF - DISCOUNTED</t>
  </si>
  <si>
    <t>Investment Income from UCAE &amp; IBNR</t>
  </si>
  <si>
    <t>Amount:  excess (deficiency)</t>
  </si>
  <si>
    <t>10.20</t>
  </si>
  <si>
    <t>2024.4</t>
  </si>
  <si>
    <t>SHAREHOLDERS</t>
  </si>
  <si>
    <t>Have there been any substantial changes in ownership since the date of</t>
  </si>
  <si>
    <t>filing the last Annual Return?</t>
  </si>
  <si>
    <t>(40)</t>
  </si>
  <si>
    <t>Y / N</t>
  </si>
  <si>
    <t>If yes, provide details:</t>
  </si>
  <si>
    <t>Name</t>
  </si>
  <si>
    <t>Location</t>
  </si>
  <si>
    <t>% of Voting</t>
  </si>
  <si>
    <t xml:space="preserve">Amount </t>
  </si>
  <si>
    <t>(City)</t>
  </si>
  <si>
    <t>Shares Held</t>
  </si>
  <si>
    <t xml:space="preserve"> Rights</t>
  </si>
  <si>
    <t>Paid</t>
  </si>
  <si>
    <r>
      <rPr>
        <sz val="11"/>
        <rFont val="Times New Roman"/>
        <family val="1"/>
      </rPr>
      <t xml:space="preserve"> </t>
    </r>
    <r>
      <rPr>
        <b/>
        <sz val="11"/>
        <rFont val="Times New Roman"/>
        <family val="1"/>
      </rPr>
      <t>Total</t>
    </r>
  </si>
  <si>
    <t>100%</t>
  </si>
  <si>
    <t>10.41</t>
  </si>
  <si>
    <t>OTHER INFORMATION (continued)</t>
  </si>
  <si>
    <t xml:space="preserve"> Maximum net retention of any one risk for each class of insurance ($'000):</t>
  </si>
  <si>
    <t>Net retention</t>
  </si>
  <si>
    <t>Insured Value</t>
  </si>
  <si>
    <t>Policy Limit</t>
  </si>
  <si>
    <t>Current Year</t>
  </si>
  <si>
    <t>- personal excluding Home and Product Warranty</t>
  </si>
  <si>
    <t>Total Personal Property</t>
  </si>
  <si>
    <t xml:space="preserve"> Automobile</t>
  </si>
  <si>
    <t xml:space="preserve"> Private Passenger</t>
  </si>
  <si>
    <t xml:space="preserve"> Other than Private Passenger</t>
  </si>
  <si>
    <t>Total Liability</t>
  </si>
  <si>
    <t>Total Surety</t>
  </si>
  <si>
    <t xml:space="preserve"> Assessable Income information ($'000):</t>
  </si>
  <si>
    <t xml:space="preserve">What is the average rate used for discounting policyholder liabilities (%)? </t>
  </si>
  <si>
    <t>What is the average duration of interest rate sensitive assets?</t>
  </si>
  <si>
    <t>What is the average duration of policy liabilities</t>
  </si>
  <si>
    <t>Number of automobiles insured under automobile insurance policies , as at year-end:</t>
  </si>
  <si>
    <t>Assessable Income information ($'000):</t>
  </si>
  <si>
    <t>Accident and Sickness net premiums written in Ontario</t>
  </si>
  <si>
    <t>85</t>
  </si>
  <si>
    <t>10.42</t>
  </si>
  <si>
    <t>ENCUMBERED ASSETS</t>
  </si>
  <si>
    <t>Market Value ($'000)</t>
  </si>
  <si>
    <t xml:space="preserve">Counterparty </t>
  </si>
  <si>
    <t>Counterparty Domicile</t>
  </si>
  <si>
    <t xml:space="preserve">Pledged/Lodged </t>
  </si>
  <si>
    <t>Asset Type</t>
  </si>
  <si>
    <t>To Affiliates</t>
  </si>
  <si>
    <t xml:space="preserve">To Unaffiliated </t>
  </si>
  <si>
    <t xml:space="preserve">Brief Description of </t>
  </si>
  <si>
    <t>Legal Name</t>
  </si>
  <si>
    <t>as Collateral</t>
  </si>
  <si>
    <t>Entities</t>
  </si>
  <si>
    <t>the Encumbrance</t>
  </si>
  <si>
    <t>Prior Period</t>
  </si>
  <si>
    <t>Market value of securities on loan</t>
  </si>
  <si>
    <t>Market value of total collateral of securities on loan</t>
  </si>
  <si>
    <t>10.43</t>
  </si>
  <si>
    <t>OUTSOURCING AND SERVICE AGREEMENTS</t>
  </si>
  <si>
    <t>Annual Fee/Cost of Service</t>
  </si>
  <si>
    <t>Service Outsourced</t>
  </si>
  <si>
    <t>Provider Name</t>
  </si>
  <si>
    <t xml:space="preserve">Provider Head </t>
  </si>
  <si>
    <t xml:space="preserve">Location Where </t>
  </si>
  <si>
    <t>Affiliated Providers</t>
  </si>
  <si>
    <t>Unaffiliated Provider</t>
  </si>
  <si>
    <t xml:space="preserve">Brief description </t>
  </si>
  <si>
    <t>Office Address</t>
  </si>
  <si>
    <t>Services Provided</t>
  </si>
  <si>
    <t>of the Service</t>
  </si>
  <si>
    <t>10.60</t>
  </si>
  <si>
    <t>SUMMARY OF SELECTED FINANCIAL DATA FOR FIVE YEARS*</t>
  </si>
  <si>
    <t>OPERATIONS</t>
  </si>
  <si>
    <t>Assets/Assets Vested in Trust</t>
  </si>
  <si>
    <t>Liabilities</t>
  </si>
  <si>
    <t>Adjusted Equity</t>
  </si>
  <si>
    <t>Cash flows - Premiums received for Insurance Contracts</t>
  </si>
  <si>
    <t>Insurance Revenue</t>
  </si>
  <si>
    <t>Insurance Service Expenses</t>
  </si>
  <si>
    <t>PROFITABILITY</t>
  </si>
  <si>
    <t>Insurance Service Result</t>
  </si>
  <si>
    <t>Investment Return</t>
  </si>
  <si>
    <t>Investment Yield</t>
  </si>
  <si>
    <t>20.10</t>
  </si>
  <si>
    <t>Net Income (Loss)</t>
  </si>
  <si>
    <t>Return on Equity</t>
  </si>
  <si>
    <t>MINIMUM CAPITAL TEST/BRANCH ASSET ADEQUACY TEST</t>
  </si>
  <si>
    <t>Excess of Capital/Margin Available over Capital/Margin Required</t>
  </si>
  <si>
    <t>MCT/BAAT ratio (%)</t>
  </si>
  <si>
    <t>CANADIAN INSURERS ONLY:</t>
  </si>
  <si>
    <t>Dividends to Shareholders</t>
  </si>
  <si>
    <t>Share Capital and Contributed Surplus paid in during the year</t>
  </si>
  <si>
    <t>Share Capital and Contributed Surplus redeemed during the year</t>
  </si>
  <si>
    <t>OTHER RATIOS</t>
  </si>
  <si>
    <t>Adjusted Equity as a % of liabilities</t>
  </si>
  <si>
    <t>Agents and Brokers Balances and Amounts Due from Subsidiaries and Associates as a % of Adjusted Equity</t>
  </si>
  <si>
    <t>Claims Development as a % of Adjusted Equity</t>
  </si>
  <si>
    <t>FOREIGN INSURERS ONLY:</t>
  </si>
  <si>
    <t>HOME OFFICE RESULTS</t>
  </si>
  <si>
    <t>(in the currency of the home jurisdiction, rounded to the nearest thousand)</t>
  </si>
  <si>
    <t>Currency:</t>
  </si>
  <si>
    <t>Basis of Accounting:</t>
  </si>
  <si>
    <t>Capital and Surplus</t>
  </si>
  <si>
    <t>Gross Premiums Written</t>
  </si>
  <si>
    <t>Underwriting Income</t>
  </si>
  <si>
    <t>Investment Income (including Realized Capital Gains)</t>
  </si>
  <si>
    <t>Cash Flows - Premiums received for Insurance Contracts</t>
  </si>
  <si>
    <t>Net Income after tax</t>
  </si>
  <si>
    <t xml:space="preserve">What is the average discount rate for insurance contract liabilities for incurred claims (%)? </t>
  </si>
  <si>
    <t>What is the average duration of bonds?</t>
  </si>
  <si>
    <t>What is the average duration of insurance contract liabilities for remaining coverage?</t>
  </si>
  <si>
    <t>What is the average duration of insurance contract liabilities for incurred claims?</t>
  </si>
  <si>
    <t>Accident and Sickness net premiums received in Ontario</t>
  </si>
  <si>
    <t>Statement of Financial Position ASSETS</t>
  </si>
  <si>
    <t>Prior Period Restated</t>
  </si>
  <si>
    <t>Opening PY Restated</t>
  </si>
  <si>
    <t>Vested in</t>
  </si>
  <si>
    <t xml:space="preserve">     Total     </t>
  </si>
  <si>
    <t xml:space="preserve">       Total         </t>
  </si>
  <si>
    <t>Trust*</t>
  </si>
  <si>
    <t>Cash and Cash Equivalents</t>
  </si>
  <si>
    <t>Accrued Investment Income</t>
  </si>
  <si>
    <t>Current Tax Assets</t>
  </si>
  <si>
    <t>Assets Held for Sale</t>
  </si>
  <si>
    <t>Asset for Insurance Acquisition Cash Flows</t>
  </si>
  <si>
    <t>Investments</t>
  </si>
  <si>
    <t>Equity Accounted Investees</t>
  </si>
  <si>
    <t>Financial Instrument Derivative Assets</t>
  </si>
  <si>
    <t>20.12/20.14</t>
  </si>
  <si>
    <t>Insurance Contract Assets</t>
  </si>
  <si>
    <t>20.16/20.18</t>
  </si>
  <si>
    <t>Reinsurance Contract Held Assets</t>
  </si>
  <si>
    <t>Property and Equipment</t>
  </si>
  <si>
    <t>Intangible Assets</t>
  </si>
  <si>
    <t>Segregated Funds Net Assets</t>
  </si>
  <si>
    <t>Deferred Tax Assets</t>
  </si>
  <si>
    <t>TOTAL ASSETS</t>
  </si>
  <si>
    <t>20.11</t>
  </si>
  <si>
    <t>Statement of Financial Position LIABILITIES AND EQUITY</t>
  </si>
  <si>
    <t xml:space="preserve">    Total      </t>
  </si>
  <si>
    <t>LIABILITIES:</t>
  </si>
  <si>
    <t>Provisions, Accruals and Other Liabilities</t>
  </si>
  <si>
    <t>030</t>
  </si>
  <si>
    <t>040</t>
  </si>
  <si>
    <t>050</t>
  </si>
  <si>
    <t>Encumbrances on Real Estate &amp; Mortgage Loans</t>
  </si>
  <si>
    <t>060</t>
  </si>
  <si>
    <t>Financial Instrument Derivative Liabilities</t>
  </si>
  <si>
    <t>070</t>
  </si>
  <si>
    <t xml:space="preserve">Insurance Contract Liabilities </t>
  </si>
  <si>
    <t>Insurance Contract Liabilities – Excluding Segregated Funds</t>
  </si>
  <si>
    <t>150</t>
  </si>
  <si>
    <t>Insurance Contract Liabilities - Segregated Fund Guarantees</t>
  </si>
  <si>
    <t>155</t>
  </si>
  <si>
    <t>Insurance Contract Liabilities – Segregated Funds Net Liabilities</t>
  </si>
  <si>
    <t>160</t>
  </si>
  <si>
    <t xml:space="preserve">Total Insurance Contract Liabilities </t>
  </si>
  <si>
    <t>169</t>
  </si>
  <si>
    <t xml:space="preserve">Reinsurance Contract Held Liabilities </t>
  </si>
  <si>
    <t>Reinsurance Contract Held Liabilities – Excluding Segregated Funds</t>
  </si>
  <si>
    <t>170</t>
  </si>
  <si>
    <t>Reinsurance Contract Held Liabilities - Segregated Fund Guarantees</t>
  </si>
  <si>
    <t>175</t>
  </si>
  <si>
    <t>Reinsurance Contract Held Liabilities – Segregated Funds Net Liabilities</t>
  </si>
  <si>
    <t>180</t>
  </si>
  <si>
    <t xml:space="preserve">Total Reinsurance Contract Held Liabilities </t>
  </si>
  <si>
    <t>189</t>
  </si>
  <si>
    <t>Trust and Banking Deposits</t>
  </si>
  <si>
    <t>080</t>
  </si>
  <si>
    <t>Other Debt</t>
  </si>
  <si>
    <t>090</t>
  </si>
  <si>
    <t>110</t>
  </si>
  <si>
    <t>Employment Benefits (not including amounts in line above)</t>
  </si>
  <si>
    <t>120</t>
  </si>
  <si>
    <t>130</t>
  </si>
  <si>
    <t>Preferred shares - Debt</t>
  </si>
  <si>
    <t>140</t>
  </si>
  <si>
    <t>100</t>
  </si>
  <si>
    <t>Investment Contract Liabilities</t>
  </si>
  <si>
    <t>Investment Contract Liabilities – Excluding Segregated Funds Net Liabilities</t>
  </si>
  <si>
    <t>190</t>
  </si>
  <si>
    <t>Investment Contract Liabilities – Segregated Funds Net Liabilities</t>
  </si>
  <si>
    <t>195</t>
  </si>
  <si>
    <t>Total Investment Contract Liabilities</t>
  </si>
  <si>
    <t>199</t>
  </si>
  <si>
    <t>Liabilities before Policyholders' Liabilities</t>
  </si>
  <si>
    <t>299</t>
  </si>
  <si>
    <t>Policyholders' Liabilities</t>
  </si>
  <si>
    <t>Residual Interest (Non-Stock)</t>
  </si>
  <si>
    <t>310</t>
  </si>
  <si>
    <t>Participating Account</t>
  </si>
  <si>
    <t>320</t>
  </si>
  <si>
    <t>Non-Participating Account (Non-Stock)</t>
  </si>
  <si>
    <t>330</t>
  </si>
  <si>
    <t>Total Policyholders' Liabilities</t>
  </si>
  <si>
    <t>359</t>
  </si>
  <si>
    <t>TOTAL LIABILITIES</t>
  </si>
  <si>
    <t>399</t>
  </si>
  <si>
    <t>Policyholders' Equity</t>
  </si>
  <si>
    <t>410</t>
  </si>
  <si>
    <t xml:space="preserve">Participating Account </t>
  </si>
  <si>
    <t>420</t>
  </si>
  <si>
    <t xml:space="preserve">Participating Account - Accumulated OCI (Loss)  </t>
  </si>
  <si>
    <t>430</t>
  </si>
  <si>
    <t>Non-Participating Account</t>
  </si>
  <si>
    <t>440</t>
  </si>
  <si>
    <t xml:space="preserve">Non-Participating Account - Accumulated OCI (Loss) </t>
  </si>
  <si>
    <t>450</t>
  </si>
  <si>
    <t>Total Policyholders' Equity</t>
  </si>
  <si>
    <t>499</t>
  </si>
  <si>
    <t xml:space="preserve">Shareholders' Equity </t>
  </si>
  <si>
    <t>510</t>
  </si>
  <si>
    <t>520</t>
  </si>
  <si>
    <t>530</t>
  </si>
  <si>
    <t xml:space="preserve">Other Capital </t>
  </si>
  <si>
    <t>540</t>
  </si>
  <si>
    <t>550</t>
  </si>
  <si>
    <t>Nuclear and Other Reserves</t>
  </si>
  <si>
    <t>560</t>
  </si>
  <si>
    <t>570</t>
  </si>
  <si>
    <t>Total Shareholders' Equity</t>
  </si>
  <si>
    <t>599</t>
  </si>
  <si>
    <t>620</t>
  </si>
  <si>
    <t>699</t>
  </si>
  <si>
    <t>799</t>
  </si>
  <si>
    <t>Head Office Account, Reserves &amp; AOCI</t>
  </si>
  <si>
    <t>810</t>
  </si>
  <si>
    <t>820</t>
  </si>
  <si>
    <t>830</t>
  </si>
  <si>
    <t>840</t>
  </si>
  <si>
    <t>Total Head Office Account, Reserves &amp; AOCI</t>
  </si>
  <si>
    <t>899</t>
  </si>
  <si>
    <t>TOTAL LIABILITIES, EQUITY, HEAD OFFICE ACCOUNT, RESERVES &amp; AOCI</t>
  </si>
  <si>
    <t>999</t>
  </si>
  <si>
    <t>20.12</t>
  </si>
  <si>
    <t xml:space="preserve">Expected </t>
  </si>
  <si>
    <t xml:space="preserve">Risk </t>
  </si>
  <si>
    <t>Contractual Service Margin (CSM)</t>
  </si>
  <si>
    <t>Present Value</t>
  </si>
  <si>
    <t xml:space="preserve">Adjustment </t>
  </si>
  <si>
    <t xml:space="preserve">Modified </t>
  </si>
  <si>
    <t xml:space="preserve">     Fair Value     </t>
  </si>
  <si>
    <t xml:space="preserve">     Other     </t>
  </si>
  <si>
    <t>Modified Retro</t>
  </si>
  <si>
    <t>of Future Cash</t>
  </si>
  <si>
    <t>Retro</t>
  </si>
  <si>
    <t xml:space="preserve">  Flows </t>
  </si>
  <si>
    <t>(36)</t>
  </si>
  <si>
    <t>(44)</t>
  </si>
  <si>
    <t>(48)</t>
  </si>
  <si>
    <t>(59)</t>
  </si>
  <si>
    <t>BEGINNING OF PERIOD</t>
  </si>
  <si>
    <t xml:space="preserve"> Opening balance insurance contract assets</t>
  </si>
  <si>
    <t>010</t>
  </si>
  <si>
    <t xml:space="preserve"> </t>
  </si>
  <si>
    <t xml:space="preserve"> Opening balance insurance contract liabilities</t>
  </si>
  <si>
    <t>020</t>
  </si>
  <si>
    <t>Net opening insurance contract balances</t>
  </si>
  <si>
    <t>099</t>
  </si>
  <si>
    <t>CHANGES IN THE STATEMENT OF PROFIT OR LOSS AND OCI</t>
  </si>
  <si>
    <t>Contractual service margin recognized for service provided</t>
  </si>
  <si>
    <t xml:space="preserve">Change in risk adjustment for non-financial risk expired </t>
  </si>
  <si>
    <t xml:space="preserve">Experience adjustments </t>
  </si>
  <si>
    <t>Revenue recognized for incurred policyholder tax expenses</t>
  </si>
  <si>
    <t>Current service provided in the period</t>
  </si>
  <si>
    <t>Contracts initially recognized in the period</t>
  </si>
  <si>
    <t>210</t>
  </si>
  <si>
    <t>Changes in estimates that adjust the CSM</t>
  </si>
  <si>
    <t>230</t>
  </si>
  <si>
    <t>Changes in estimates that result in losses and reversal of losses on onerous contracts</t>
  </si>
  <si>
    <t>240</t>
  </si>
  <si>
    <t>Future service yet to be provided</t>
  </si>
  <si>
    <t>Adjustments to liabilities for incurred claims</t>
  </si>
  <si>
    <t>Experience adjustments not related to incurred claims</t>
  </si>
  <si>
    <t>Past service provided in the Prior Periods</t>
  </si>
  <si>
    <t>Insurance service result</t>
  </si>
  <si>
    <t>Net finance (income) expenses from insurance contracts</t>
  </si>
  <si>
    <t>Effects of movements in exchange rates</t>
  </si>
  <si>
    <t>TOTAL CHANGES IN THE STATEMENT OF PROFIT OR LOSS AND OCI</t>
  </si>
  <si>
    <t>CASH FLOWS</t>
  </si>
  <si>
    <t>Premiums received for insurance contracts</t>
  </si>
  <si>
    <t xml:space="preserve">Claims, benefits and other expenses paid </t>
  </si>
  <si>
    <t>Insurance acquisition cash flows</t>
  </si>
  <si>
    <t>TOTAL CASH FLOWS</t>
  </si>
  <si>
    <t>Other changes in the net carrying amount of the insurance contract liabilities</t>
  </si>
  <si>
    <t>610</t>
  </si>
  <si>
    <t>Net ending insurance contract balances</t>
  </si>
  <si>
    <t>629</t>
  </si>
  <si>
    <t>END OF PERIOD</t>
  </si>
  <si>
    <t xml:space="preserve"> Ending balance insurance contract assets</t>
  </si>
  <si>
    <t>659</t>
  </si>
  <si>
    <t xml:space="preserve"> Ending balance insurance contract liabilities</t>
  </si>
  <si>
    <t>759</t>
  </si>
  <si>
    <t>20.14</t>
  </si>
  <si>
    <t>Liabilities for remaining coverage</t>
  </si>
  <si>
    <t xml:space="preserve">Liabilities for   </t>
  </si>
  <si>
    <t>Liabilities for incurred claims under PAA</t>
  </si>
  <si>
    <t xml:space="preserve">Excluding Loss </t>
  </si>
  <si>
    <t>Loss Component</t>
  </si>
  <si>
    <t xml:space="preserve">       Expected Present         </t>
  </si>
  <si>
    <t>Risk Adjustment</t>
  </si>
  <si>
    <t xml:space="preserve"> Excluding Loss    </t>
  </si>
  <si>
    <t xml:space="preserve">    Expected Present    </t>
  </si>
  <si>
    <t>Component</t>
  </si>
  <si>
    <t>claims not</t>
  </si>
  <si>
    <t>Value of Future</t>
  </si>
  <si>
    <t xml:space="preserve"> Component</t>
  </si>
  <si>
    <t xml:space="preserve">Value of Future </t>
  </si>
  <si>
    <t>under PAA</t>
  </si>
  <si>
    <t>Cash Flows</t>
  </si>
  <si>
    <t>Cash  Flows</t>
  </si>
  <si>
    <t>(26)</t>
  </si>
  <si>
    <t>Modified Retrospective</t>
  </si>
  <si>
    <t xml:space="preserve">Incurred claims and other insurance service expenses </t>
  </si>
  <si>
    <t>Amortization of insurance acquisition cash flows</t>
  </si>
  <si>
    <t>220</t>
  </si>
  <si>
    <t>Losses and reversal of losses on onerous contracts</t>
  </si>
  <si>
    <t xml:space="preserve">Investment components </t>
  </si>
  <si>
    <t>Effect of movements in exchange rates</t>
  </si>
  <si>
    <t>Other changes in the net carrying amount of the insurance contract</t>
  </si>
  <si>
    <t xml:space="preserve"> Ending balance Insurance contract assets</t>
  </si>
  <si>
    <t xml:space="preserve"> Ending balance Insurance contract liabilities</t>
  </si>
  <si>
    <t>20.16</t>
  </si>
  <si>
    <t>Expected</t>
  </si>
  <si>
    <t xml:space="preserve">Present Value </t>
  </si>
  <si>
    <t xml:space="preserve">    Modified     </t>
  </si>
  <si>
    <t xml:space="preserve">    Fair Value    </t>
  </si>
  <si>
    <t xml:space="preserve">    Other    </t>
  </si>
  <si>
    <t xml:space="preserve"> Present Value </t>
  </si>
  <si>
    <t xml:space="preserve"> Adjustment </t>
  </si>
  <si>
    <t xml:space="preserve">    Modified    </t>
  </si>
  <si>
    <t xml:space="preserve">of Future Cash </t>
  </si>
  <si>
    <t xml:space="preserve"> Retro</t>
  </si>
  <si>
    <t xml:space="preserve"> Flows </t>
  </si>
  <si>
    <t xml:space="preserve">Flows </t>
  </si>
  <si>
    <t xml:space="preserve"> Opening balance reinsurance contract held assets</t>
  </si>
  <si>
    <t xml:space="preserve"> Opening balance reinsurance contract held liabilities</t>
  </si>
  <si>
    <t>Net opening reinsurance contract held balances</t>
  </si>
  <si>
    <t>Contractual service margin recognized for service received</t>
  </si>
  <si>
    <t>Incurred policyholder tax expenses on underlying contract</t>
  </si>
  <si>
    <t>Changes in estimates that relate to losses and reversal of losses on onerous underlying contracts</t>
  </si>
  <si>
    <t>Changes in recoveries of losses on onerous underlying contracts that adjust the CSM</t>
  </si>
  <si>
    <t>Changes to assets for incurred claims</t>
  </si>
  <si>
    <t>Effect of changes in non-performance risk of reinsurers</t>
  </si>
  <si>
    <t>365</t>
  </si>
  <si>
    <t>Net expenses from reinsurance contracts held</t>
  </si>
  <si>
    <t>370</t>
  </si>
  <si>
    <t>Net finance (income) expenses from reinsurance contracts</t>
  </si>
  <si>
    <t>Premiums paid</t>
  </si>
  <si>
    <t>Amounts received</t>
  </si>
  <si>
    <t>Reinsurance acquisition cash flows</t>
  </si>
  <si>
    <t>Other changes in the net carrying amount of the reinsurance contract held</t>
  </si>
  <si>
    <t xml:space="preserve"> Net ending reinsurance contract held balances</t>
  </si>
  <si>
    <t xml:space="preserve"> Ending balance reinsurance contract held assets</t>
  </si>
  <si>
    <t xml:space="preserve"> Ending balance reinsurance contract held liabilities</t>
  </si>
  <si>
    <t>20.18</t>
  </si>
  <si>
    <t>Assets for remaining coverage</t>
  </si>
  <si>
    <t xml:space="preserve">Assets for </t>
  </si>
  <si>
    <t>Assets for incurred claims under PAA</t>
  </si>
  <si>
    <t>Assets for</t>
  </si>
  <si>
    <t xml:space="preserve">Excluding </t>
  </si>
  <si>
    <t xml:space="preserve">Loss-Recovery </t>
  </si>
  <si>
    <t xml:space="preserve">incurred </t>
  </si>
  <si>
    <t>Excluding Loss-</t>
  </si>
  <si>
    <t xml:space="preserve"> incurred</t>
  </si>
  <si>
    <t>Loss-</t>
  </si>
  <si>
    <t xml:space="preserve">claims not </t>
  </si>
  <si>
    <t xml:space="preserve">    Present Value of     </t>
  </si>
  <si>
    <t xml:space="preserve">Recovery </t>
  </si>
  <si>
    <t xml:space="preserve"> claims not </t>
  </si>
  <si>
    <t xml:space="preserve">Future Cash </t>
  </si>
  <si>
    <t xml:space="preserve">      of Future Cash      </t>
  </si>
  <si>
    <t xml:space="preserve">   Component   </t>
  </si>
  <si>
    <t>Flows</t>
  </si>
  <si>
    <t xml:space="preserve"> Flows</t>
  </si>
  <si>
    <t>105</t>
  </si>
  <si>
    <t>115</t>
  </si>
  <si>
    <t>Allocation of reinsurance premiums paid</t>
  </si>
  <si>
    <t>119</t>
  </si>
  <si>
    <t xml:space="preserve">Incurred claims recovered and other reinsurance service expenses </t>
  </si>
  <si>
    <t>Amortization of reinsurance acquisition cash flows</t>
  </si>
  <si>
    <t>135</t>
  </si>
  <si>
    <t>Recovery of losses and reversal on recovery of losses</t>
  </si>
  <si>
    <t>Adjustments to assets for incurred claims</t>
  </si>
  <si>
    <t>145</t>
  </si>
  <si>
    <t>Amounts recoverable from reinsurers</t>
  </si>
  <si>
    <t>149</t>
  </si>
  <si>
    <t>Investment components</t>
  </si>
  <si>
    <t>Net finance (income) expenses from reinsurance contracts held</t>
  </si>
  <si>
    <t>Net ending reinsurance contract held balances</t>
  </si>
  <si>
    <t>429</t>
  </si>
  <si>
    <t>Ending balance reinsurance contract held asssets</t>
  </si>
  <si>
    <t>459</t>
  </si>
  <si>
    <t>Ending balance reinsurance contract held liabilities</t>
  </si>
  <si>
    <t>559</t>
  </si>
  <si>
    <t>20.22</t>
  </si>
  <si>
    <t>Revenue from PAA Contracts</t>
  </si>
  <si>
    <t>Revenue from GMM Contracts (excluding VFA contracts)</t>
  </si>
  <si>
    <t>Revenue from VFA Contracts</t>
  </si>
  <si>
    <t>Total Insurance Revenue</t>
  </si>
  <si>
    <t>Insurance service expenses</t>
  </si>
  <si>
    <t>60.25Q</t>
  </si>
  <si>
    <t>40.72</t>
  </si>
  <si>
    <t>Interest revenue on financial assets not measured at FVTPL</t>
  </si>
  <si>
    <t>40.74</t>
  </si>
  <si>
    <t>Net investment income excluding segregated funds</t>
  </si>
  <si>
    <t>Net investment income - segregated funds</t>
  </si>
  <si>
    <t>40.88</t>
  </si>
  <si>
    <t>Provision for Credit Losses</t>
  </si>
  <si>
    <t>250</t>
  </si>
  <si>
    <t>300</t>
  </si>
  <si>
    <t>Net finance income (expenses) from insurance contracts excluding segregated funds</t>
  </si>
  <si>
    <t>Net finance income (expenses) from segregated funds</t>
  </si>
  <si>
    <t>315</t>
  </si>
  <si>
    <t>Net finance income (expenses) from reinsurance contracts held</t>
  </si>
  <si>
    <t>Movement in investment contract liabilities</t>
  </si>
  <si>
    <t>NET INVESTMENT RESULT</t>
  </si>
  <si>
    <t>80.35Q</t>
  </si>
  <si>
    <t>Other Income</t>
  </si>
  <si>
    <t>Share of Net Income (Loss) of Equity Accounted Investees</t>
  </si>
  <si>
    <t>415</t>
  </si>
  <si>
    <t>80.25Q</t>
  </si>
  <si>
    <t>General and Operating Expenses</t>
  </si>
  <si>
    <t>OTHER INCOME AND EXPENSES</t>
  </si>
  <si>
    <t>PROFIT (LOSS) BEFORE TAXES</t>
  </si>
  <si>
    <t>Current Taxes</t>
  </si>
  <si>
    <t>Deferred Taxes</t>
  </si>
  <si>
    <t>460</t>
  </si>
  <si>
    <t>PROFIT (LOSS) AFTER TAXES</t>
  </si>
  <si>
    <t>Discontinued Operations (net of Income Taxes of $______)</t>
  </si>
  <si>
    <t>Participating Policyholders/Certificateholders</t>
  </si>
  <si>
    <t>Other Fund Account</t>
  </si>
  <si>
    <t>Residual Interest Policyholders</t>
  </si>
  <si>
    <t>630</t>
  </si>
  <si>
    <t>640</t>
  </si>
  <si>
    <t>650</t>
  </si>
  <si>
    <t>(net of Income Taxes on Discontinued Operations)</t>
  </si>
  <si>
    <t>20.41</t>
  </si>
  <si>
    <t>Reference</t>
  </si>
  <si>
    <t xml:space="preserve">FS Notes </t>
  </si>
  <si>
    <t xml:space="preserve"> Page</t>
  </si>
  <si>
    <t>Opening Balance of Prior Year as previously reported</t>
  </si>
  <si>
    <t>Restated balance of Prior Year</t>
  </si>
  <si>
    <t>Adjustments</t>
  </si>
  <si>
    <t>Share of Net Income (Loss)</t>
  </si>
  <si>
    <t>Transfers from (to) Non-Par Account</t>
  </si>
  <si>
    <t>End of Year</t>
  </si>
  <si>
    <t>STATEMENT OF RESIDUAL INTEREST - LIABILITIES</t>
  </si>
  <si>
    <t xml:space="preserve">Reference </t>
  </si>
  <si>
    <t>20.42</t>
  </si>
  <si>
    <t>COMPREHENSIVE INCOME (LOSS) and</t>
  </si>
  <si>
    <t>ACCUMULATED OTHER COMPREHENSIVE INCOME (LOSS)</t>
  </si>
  <si>
    <t>Current 
Period</t>
  </si>
  <si>
    <t>Prior 
Period Restated</t>
  </si>
  <si>
    <t>Comprehensive Income (Loss)</t>
  </si>
  <si>
    <r>
      <rPr>
        <sz val="10"/>
        <rFont val="Times New Roman"/>
        <family val="1"/>
      </rPr>
      <t>20.</t>
    </r>
    <r>
      <rPr>
        <sz val="10"/>
        <rFont val="Times New Roman"/>
        <family val="1"/>
      </rPr>
      <t>22</t>
    </r>
  </si>
  <si>
    <t>Other Comprehensive Income (Loss):</t>
  </si>
  <si>
    <t>Items that may be reclassified subsequently to Net Income (Loss):</t>
  </si>
  <si>
    <t>Fair Value through Other Comprehensive Income (FVOCI):</t>
  </si>
  <si>
    <t>Change in Unrealized Gains and Losses:</t>
  </si>
  <si>
    <t>- Loans</t>
  </si>
  <si>
    <t>- Bonds and Debentures</t>
  </si>
  <si>
    <t>Reclassification of (Gains) Losses to Net Income (Loss)</t>
  </si>
  <si>
    <t xml:space="preserve">Derivatives Designated as Cash Flow Hedges  </t>
  </si>
  <si>
    <t>Change in Unrealized Gains and Losses</t>
  </si>
  <si>
    <t>Foreign Currency Translation</t>
  </si>
  <si>
    <t>Impact of Hedging</t>
  </si>
  <si>
    <t>Share of Other Comprehensive Income (Loss) of Equity Accounted Investees (may be reclassified)</t>
  </si>
  <si>
    <r>
      <rPr>
        <sz val="11"/>
        <rFont val="Times New Roman"/>
        <family val="1"/>
      </rPr>
      <t xml:space="preserve">Insurance Finance Income (Expenses) </t>
    </r>
    <r>
      <rPr>
        <strike/>
        <sz val="11"/>
        <rFont val="Times New Roman"/>
        <family val="1"/>
      </rPr>
      <t>Reserve</t>
    </r>
    <r>
      <rPr>
        <sz val="11"/>
        <rFont val="Times New Roman"/>
        <family val="1"/>
      </rPr>
      <t xml:space="preserve"> from Insurance Contracts</t>
    </r>
  </si>
  <si>
    <r>
      <rPr>
        <sz val="11"/>
        <rFont val="Times New Roman"/>
        <family val="1"/>
      </rPr>
      <t xml:space="preserve">Insurance Finance Income (Expenses) </t>
    </r>
    <r>
      <rPr>
        <strike/>
        <sz val="11"/>
        <rFont val="Times New Roman"/>
        <family val="1"/>
      </rPr>
      <t>Reserve</t>
    </r>
    <r>
      <rPr>
        <sz val="11"/>
        <rFont val="Times New Roman"/>
        <family val="1"/>
      </rPr>
      <t xml:space="preserve"> from Reinsurance Contract Held</t>
    </r>
  </si>
  <si>
    <t>Subtotal of items that may be reclassified subsequently to Net Income (Loss)</t>
  </si>
  <si>
    <t>Items that will not be reclassified subsequently to Net Income (Loss):</t>
  </si>
  <si>
    <t xml:space="preserve">- Equities                                                                                 </t>
  </si>
  <si>
    <t>Revaluation Surplus</t>
  </si>
  <si>
    <t>Share of Other Comprehensive Income (Loss) of Equity Accounted Investees</t>
  </si>
  <si>
    <t>Remeasurements of Defined Benefit Pension Plans</t>
  </si>
  <si>
    <t>Subtotal of items that will not be reclassified subsequently to Net Income (Loss)</t>
  </si>
  <si>
    <t>Total Other Comprehensive Income (Loss)</t>
  </si>
  <si>
    <t>Total Comprehensive Income (Loss)</t>
  </si>
  <si>
    <t>Attributable to:</t>
  </si>
  <si>
    <t>84</t>
  </si>
  <si>
    <t>Accumulated Gains (Losses), net of tax, on:</t>
  </si>
  <si>
    <t>Fair Value through Other Comprehensive Income (FVOCI)</t>
  </si>
  <si>
    <t>Derivatives Designated as Cash Flow Hedges</t>
  </si>
  <si>
    <t>Foreign Currency Translation (net of hedging activities)</t>
  </si>
  <si>
    <t>Balance at end of Period</t>
  </si>
  <si>
    <t>20.54</t>
  </si>
  <si>
    <t>Share Capital</t>
  </si>
  <si>
    <t>Other Capital</t>
  </si>
  <si>
    <t xml:space="preserve">Contributed </t>
  </si>
  <si>
    <t xml:space="preserve">Retained </t>
  </si>
  <si>
    <t>Nuclear and</t>
  </si>
  <si>
    <t>FVOCI</t>
  </si>
  <si>
    <t xml:space="preserve">Cash Flow </t>
  </si>
  <si>
    <t xml:space="preserve">Revaluation </t>
  </si>
  <si>
    <t xml:space="preserve">Share of OCI </t>
  </si>
  <si>
    <t xml:space="preserve">Remeasurements </t>
  </si>
  <si>
    <t xml:space="preserve">Insurance </t>
  </si>
  <si>
    <t>Non-controlling</t>
  </si>
  <si>
    <t>Earnings</t>
  </si>
  <si>
    <t xml:space="preserve"> Other </t>
  </si>
  <si>
    <t xml:space="preserve"> Financial </t>
  </si>
  <si>
    <t xml:space="preserve">Currency </t>
  </si>
  <si>
    <t xml:space="preserve">of Equity </t>
  </si>
  <si>
    <t xml:space="preserve">of Defined </t>
  </si>
  <si>
    <t xml:space="preserve">Finance Reserve </t>
  </si>
  <si>
    <t>AOCI</t>
  </si>
  <si>
    <t xml:space="preserve">Shareholders' </t>
  </si>
  <si>
    <t xml:space="preserve">Policyholders' </t>
  </si>
  <si>
    <t xml:space="preserve"> Interests</t>
  </si>
  <si>
    <t>Translation</t>
  </si>
  <si>
    <t xml:space="preserve">Accounted </t>
  </si>
  <si>
    <t xml:space="preserve">Benefit </t>
  </si>
  <si>
    <t xml:space="preserve">from Insurance </t>
  </si>
  <si>
    <t xml:space="preserve">from Reinsurance </t>
  </si>
  <si>
    <t>Equity</t>
  </si>
  <si>
    <t>Investees</t>
  </si>
  <si>
    <t>Pension Plans</t>
  </si>
  <si>
    <t>Contract Held</t>
  </si>
  <si>
    <t>(27)</t>
  </si>
  <si>
    <t>(28)</t>
  </si>
  <si>
    <t>(49)</t>
  </si>
  <si>
    <t>(17)</t>
  </si>
  <si>
    <t>Changes in Equity for Prior Period</t>
  </si>
  <si>
    <t>Total Comprehensive Income for the year (restated)</t>
  </si>
  <si>
    <t>Issue of Share Capital</t>
  </si>
  <si>
    <t>Transfers from/to Retained Earnings</t>
  </si>
  <si>
    <t>Decrease/increase in Reserves</t>
  </si>
  <si>
    <t>Dividends</t>
  </si>
  <si>
    <t xml:space="preserve">Preferred                                                       </t>
  </si>
  <si>
    <t>Restated Balance at End of Prior Year</t>
  </si>
  <si>
    <t>Opening Balance of Current Year</t>
  </si>
  <si>
    <t>Changes in Equity for Current Period</t>
  </si>
  <si>
    <t>Total Comprehensive Income for the period</t>
  </si>
  <si>
    <t>Balance at End of Current Period</t>
  </si>
  <si>
    <t>Memo items:</t>
  </si>
  <si>
    <t>Impact of initial application of IFRS 17</t>
  </si>
  <si>
    <t>Impact of initial application of IFRS 9</t>
  </si>
  <si>
    <t>40.08</t>
  </si>
  <si>
    <t>(Vested in Trust)**</t>
  </si>
  <si>
    <t xml:space="preserve">Fair Value </t>
  </si>
  <si>
    <t>Amortized Cost</t>
  </si>
  <si>
    <t xml:space="preserve">Balance Sheet
</t>
  </si>
  <si>
    <t>Provisions including Expected Credit Loss (ECL)</t>
  </si>
  <si>
    <t xml:space="preserve">Impaired </t>
  </si>
  <si>
    <t xml:space="preserve">Market Value of </t>
  </si>
  <si>
    <t xml:space="preserve">Balance Sheet </t>
  </si>
  <si>
    <t xml:space="preserve">Through Profit </t>
  </si>
  <si>
    <t xml:space="preserve">Through Other </t>
  </si>
  <si>
    <t xml:space="preserve"> Hedges (FV)</t>
  </si>
  <si>
    <t xml:space="preserve">Option*/ </t>
  </si>
  <si>
    <t xml:space="preserve">    Stage I    </t>
  </si>
  <si>
    <t xml:space="preserve">    Stage II    </t>
  </si>
  <si>
    <t xml:space="preserve">    Stage III    </t>
  </si>
  <si>
    <t xml:space="preserve">    Total    </t>
  </si>
  <si>
    <t xml:space="preserve">Amount (Before </t>
  </si>
  <si>
    <t>Column (30)</t>
  </si>
  <si>
    <t xml:space="preserve">Value of Assets </t>
  </si>
  <si>
    <t xml:space="preserve">or Loss </t>
  </si>
  <si>
    <t>Col. 05+10+15</t>
  </si>
  <si>
    <t>Provisions)</t>
  </si>
  <si>
    <t xml:space="preserve">Used to Back </t>
  </si>
  <si>
    <t>(FVTPL)</t>
  </si>
  <si>
    <t xml:space="preserve"> Income (FVOCI)</t>
  </si>
  <si>
    <t xml:space="preserve"> Properties Fair </t>
  </si>
  <si>
    <t>+20+25+30</t>
  </si>
  <si>
    <t>Index Linked</t>
  </si>
  <si>
    <t xml:space="preserve"> Products</t>
  </si>
  <si>
    <t>(35)</t>
  </si>
  <si>
    <t>(45)</t>
  </si>
  <si>
    <t>(50)</t>
  </si>
  <si>
    <t>(60)</t>
  </si>
  <si>
    <t>(65)</t>
  </si>
  <si>
    <t>(70)</t>
  </si>
  <si>
    <t>Short Term Investments</t>
  </si>
  <si>
    <t>Bonds and Debentures</t>
  </si>
  <si>
    <t>Government - Federal</t>
  </si>
  <si>
    <t>Investment Grade</t>
  </si>
  <si>
    <t>Government - Provincial</t>
  </si>
  <si>
    <t>Below Investment Grade</t>
  </si>
  <si>
    <t>Municipal, Public Authority, Schools</t>
  </si>
  <si>
    <t>Corporate - Public:</t>
  </si>
  <si>
    <t>Corporate - Private:</t>
  </si>
  <si>
    <t>Total Bonds and Debentures</t>
  </si>
  <si>
    <t>Fixed Term</t>
  </si>
  <si>
    <t>Equity Preferred</t>
  </si>
  <si>
    <t>Total Preferred Shares</t>
  </si>
  <si>
    <t>259</t>
  </si>
  <si>
    <t>Total Common Shares</t>
  </si>
  <si>
    <t>279</t>
  </si>
  <si>
    <t>Investment in Subsidiaries</t>
  </si>
  <si>
    <t>289</t>
  </si>
  <si>
    <t>Total Shares</t>
  </si>
  <si>
    <t>Other Loans</t>
  </si>
  <si>
    <t>Other Invested Assets</t>
  </si>
  <si>
    <t>* Assets designated as FVTPL</t>
  </si>
  <si>
    <t>** Investments are vested in trust for Foreign Insurers</t>
  </si>
  <si>
    <t>40.12</t>
  </si>
  <si>
    <t>SHORT TERM INVESTMENTS (excluding bonds and debentures)</t>
  </si>
  <si>
    <t xml:space="preserve">Amortized </t>
  </si>
  <si>
    <t>Par Value</t>
  </si>
  <si>
    <t xml:space="preserve"> Cost</t>
  </si>
  <si>
    <t xml:space="preserve">Sheet </t>
  </si>
  <si>
    <t>Where/By whom kept</t>
  </si>
  <si>
    <t>Description</t>
  </si>
  <si>
    <t>Through Profit</t>
  </si>
  <si>
    <t>Option</t>
  </si>
  <si>
    <t>or Loss</t>
  </si>
  <si>
    <t>Comprehensive Income</t>
  </si>
  <si>
    <t>(FVOCI)</t>
  </si>
  <si>
    <t>Total Short Term Investments Foreign Government</t>
  </si>
  <si>
    <t>Total Short Term Investments - Rating of A1, R1</t>
  </si>
  <si>
    <t>Total Short Term Investments - Rating of A2, R2</t>
  </si>
  <si>
    <t>Total Short Term Investments - Rating of A3, R3</t>
  </si>
  <si>
    <t>Total Short Term Investments - Rating of B, R4</t>
  </si>
  <si>
    <t>Total Short Term Investments - Rating of B1, R5</t>
  </si>
  <si>
    <t>Total Short Term Investments - Rating of B2, D</t>
  </si>
  <si>
    <t>Total Short Term Investments - Other</t>
  </si>
  <si>
    <t>Total Short Term Investments</t>
  </si>
  <si>
    <t>40.22</t>
  </si>
  <si>
    <t>BONDS AND DEBENTURES</t>
  </si>
  <si>
    <t>($ 000)</t>
  </si>
  <si>
    <t xml:space="preserve">          Where/By whom kept          </t>
  </si>
  <si>
    <t xml:space="preserve">                    Description                    </t>
  </si>
  <si>
    <t xml:space="preserve">Balance Sheet 
</t>
  </si>
  <si>
    <t xml:space="preserve">Through </t>
  </si>
  <si>
    <t xml:space="preserve">Profit or Loss </t>
  </si>
  <si>
    <t xml:space="preserve">Comprehensive </t>
  </si>
  <si>
    <t>(10+12+14</t>
  </si>
  <si>
    <t xml:space="preserve">Income </t>
  </si>
  <si>
    <t>+16+18)</t>
  </si>
  <si>
    <t>Total Bonds Government - Federal</t>
  </si>
  <si>
    <t>Total Bonds Government - Provincial</t>
  </si>
  <si>
    <t>Total Bonds Government - Municipal, Public Authority, School</t>
  </si>
  <si>
    <t>Total Bonds Foreign Government</t>
  </si>
  <si>
    <t>Total Bonds rated A- or higher - Expiring or redeeming in one year or less</t>
  </si>
  <si>
    <t>Total Bonds rated A- or higher - &gt; 1 year and ≤ 5 years</t>
  </si>
  <si>
    <t>Total Bonds rated A- or higher - &gt; 5 years</t>
  </si>
  <si>
    <t>Total Bonds rated BBB+ and lower - Expiring or redeeming in one year or less</t>
  </si>
  <si>
    <t>Total Bonds rated BBB+ and lower - &gt; 1 year and ≤ 5 years</t>
  </si>
  <si>
    <t>Total Bonds rated BBB+ and lower -  &gt; 5 years</t>
  </si>
  <si>
    <t>40.32</t>
  </si>
  <si>
    <t>MORTGAGE LOANS</t>
  </si>
  <si>
    <t>Original</t>
  </si>
  <si>
    <t xml:space="preserve">Current </t>
  </si>
  <si>
    <t>Loan</t>
  </si>
  <si>
    <t>Value of</t>
  </si>
  <si>
    <t>Market Value</t>
  </si>
  <si>
    <t>of Property</t>
  </si>
  <si>
    <t>Total Government Grade Guarantor Mortgage Loans</t>
  </si>
  <si>
    <t>Total Residential Mortgages</t>
  </si>
  <si>
    <t>Total Commercial Mortgage Loans</t>
  </si>
  <si>
    <t>Total Other Mortgages</t>
  </si>
  <si>
    <t xml:space="preserve"> Total Mortgage Loans</t>
  </si>
  <si>
    <t>40.42</t>
  </si>
  <si>
    <t>PREFERRED SHARES</t>
  </si>
  <si>
    <t>Where/</t>
  </si>
  <si>
    <t>Sheet Value</t>
  </si>
  <si>
    <t>By whom kept</t>
  </si>
  <si>
    <t>of Shares</t>
  </si>
  <si>
    <t>Total AAA, AA, Pfd-1, P-1</t>
  </si>
  <si>
    <t>Total A, Pfd-2, P-2</t>
  </si>
  <si>
    <t>Total BBB, Pfd-3, P-3</t>
  </si>
  <si>
    <t>Total BB, Pfd-4, P-4</t>
  </si>
  <si>
    <t>Total B, Pfd-5, P-5 or unrated</t>
  </si>
  <si>
    <t>40.52</t>
  </si>
  <si>
    <t>COMMON SHARES</t>
  </si>
  <si>
    <t>Where /</t>
  </si>
  <si>
    <t>Shares</t>
  </si>
  <si>
    <t>(10+12+14+16)</t>
  </si>
  <si>
    <t xml:space="preserve"> Total common shares</t>
  </si>
  <si>
    <t>INVESTMENT PROPERTIES</t>
  </si>
  <si>
    <t>Balance Sheet Value</t>
  </si>
  <si>
    <t>Description of Property</t>
  </si>
  <si>
    <t xml:space="preserve">Amount of </t>
  </si>
  <si>
    <t xml:space="preserve">Value Using </t>
  </si>
  <si>
    <t xml:space="preserve">Vested in
</t>
  </si>
  <si>
    <t>Acquired</t>
  </si>
  <si>
    <t>Encumbrances</t>
  </si>
  <si>
    <t>Cost Model</t>
  </si>
  <si>
    <t>Trust</t>
  </si>
  <si>
    <t xml:space="preserve"> Investment Properties</t>
  </si>
  <si>
    <r>
      <rPr>
        <sz val="11"/>
        <rFont val="Times New Roman"/>
        <family val="1"/>
      </rPr>
      <t xml:space="preserve"> </t>
    </r>
    <r>
      <rPr>
        <b/>
        <sz val="11"/>
        <rFont val="Times New Roman"/>
        <family val="1"/>
      </rPr>
      <t>Total Investment Properties</t>
    </r>
  </si>
  <si>
    <t>OWN USE PROPERTY AND EQUIPMENT</t>
  </si>
  <si>
    <t xml:space="preserve"> Own Use Property</t>
  </si>
  <si>
    <r>
      <rPr>
        <sz val="11"/>
        <rFont val="Times New Roman"/>
        <family val="1"/>
      </rPr>
      <t xml:space="preserve"> </t>
    </r>
    <r>
      <rPr>
        <b/>
        <sz val="11"/>
        <rFont val="Times New Roman"/>
        <family val="1"/>
      </rPr>
      <t>Total Own Use Properties</t>
    </r>
  </si>
  <si>
    <t xml:space="preserve"> Equipment</t>
  </si>
  <si>
    <t xml:space="preserve"> Total Own Use Property and Equipment</t>
  </si>
  <si>
    <t>Interest:</t>
  </si>
  <si>
    <t>Cash and Short Term Investments</t>
  </si>
  <si>
    <t>Bonds</t>
  </si>
  <si>
    <t>Income from Derivative Activities</t>
  </si>
  <si>
    <t>INVESTMENT RETURN</t>
  </si>
  <si>
    <t>Net Investment Income:</t>
  </si>
  <si>
    <t>Realized Gains (Losses) on Sale:</t>
  </si>
  <si>
    <t>Preferred &amp; Common Shares</t>
  </si>
  <si>
    <t>Total Realized Gains (Losses) on Sale</t>
  </si>
  <si>
    <t>Fair Value Gains (Losses)</t>
  </si>
  <si>
    <t>Total Fair Value Gains (Losses)</t>
  </si>
  <si>
    <t xml:space="preserve">Rental Income Including $  ____________ for Insurer's/ Society's Own Use </t>
  </si>
  <si>
    <t>Other Investment Income from Derivative Assets</t>
  </si>
  <si>
    <t>Income from Other Loans and Invested Assets</t>
  </si>
  <si>
    <t>Gross Investment Income</t>
  </si>
  <si>
    <t>Investment Expenses (other than Investment Taxes)</t>
  </si>
  <si>
    <t>Investment Taxes</t>
  </si>
  <si>
    <t>Insurer's/Society's Own Use Rental Income</t>
  </si>
  <si>
    <t>40.80</t>
  </si>
  <si>
    <t>OTHER LOANS*</t>
  </si>
  <si>
    <t>Vested in Trust</t>
  </si>
  <si>
    <t xml:space="preserve"> Total Other Loans</t>
  </si>
  <si>
    <t>159</t>
  </si>
  <si>
    <t xml:space="preserve"> Basket clause items</t>
  </si>
  <si>
    <t>OTHER INVESTED ASSETS*</t>
  </si>
  <si>
    <t xml:space="preserve"> Total Other Invested Assets</t>
  </si>
  <si>
    <t>40.84</t>
  </si>
  <si>
    <t xml:space="preserve">                                                </t>
  </si>
  <si>
    <t xml:space="preserve">              </t>
  </si>
  <si>
    <t>Opening Prior 
Period Restated</t>
  </si>
  <si>
    <t>Vested in Trust*</t>
  </si>
  <si>
    <t>Interests in Associates &amp; Joint Ventures</t>
  </si>
  <si>
    <t>Investments in Pooled Funds</t>
  </si>
  <si>
    <t>Total Equity Accounted Investees</t>
  </si>
  <si>
    <t xml:space="preserve">Provisions
</t>
  </si>
  <si>
    <t>Movement Current Period</t>
  </si>
  <si>
    <t>Provisions Current Period End (Including ECL)</t>
  </si>
  <si>
    <t>Reversal of</t>
  </si>
  <si>
    <t xml:space="preserve">Prior </t>
  </si>
  <si>
    <t>Increase</t>
  </si>
  <si>
    <t>Decrease</t>
  </si>
  <si>
    <t xml:space="preserve">Total
</t>
  </si>
  <si>
    <t xml:space="preserve">Currency and </t>
  </si>
  <si>
    <t xml:space="preserve">     Stage I     </t>
  </si>
  <si>
    <t xml:space="preserve">     Stage II     </t>
  </si>
  <si>
    <t xml:space="preserve">     Stage III     </t>
  </si>
  <si>
    <t xml:space="preserve">Period </t>
  </si>
  <si>
    <t xml:space="preserve">Provisions </t>
  </si>
  <si>
    <t xml:space="preserve"> previous </t>
  </si>
  <si>
    <t>(Col 10-15)</t>
  </si>
  <si>
    <t xml:space="preserve">Additional </t>
  </si>
  <si>
    <t xml:space="preserve">Impairment </t>
  </si>
  <si>
    <t>End</t>
  </si>
  <si>
    <t>Writedowns</t>
  </si>
  <si>
    <t>Period End</t>
  </si>
  <si>
    <t>Charges</t>
  </si>
  <si>
    <t>(69)</t>
  </si>
  <si>
    <t>(79)</t>
  </si>
  <si>
    <t>Bonds &amp; Debentures</t>
  </si>
  <si>
    <t>Real Estate</t>
  </si>
  <si>
    <t>40.92</t>
  </si>
  <si>
    <t xml:space="preserve">                                                                                              </t>
  </si>
  <si>
    <t>Investment Income Received in Advance</t>
  </si>
  <si>
    <t>Dividends to Shareholders Declared and Unpaid</t>
  </si>
  <si>
    <t>Amounts Received but Not Yet Allocated</t>
  </si>
  <si>
    <t>Fees and Other Taxes (excl. Income Taxes)</t>
  </si>
  <si>
    <t>Expenses Due and Accrued</t>
  </si>
  <si>
    <t>Lease Liabilities</t>
  </si>
  <si>
    <t>Bank Overdraft</t>
  </si>
  <si>
    <t>RECEIVABLE FROM/PAYABLE TO NON-ASSOCIATED AGENTS AND BROKERS</t>
  </si>
  <si>
    <t xml:space="preserve">                      </t>
  </si>
  <si>
    <t>Receivable</t>
  </si>
  <si>
    <t>Name of Agent or Broker</t>
  </si>
  <si>
    <t xml:space="preserve"> All Others</t>
  </si>
  <si>
    <t xml:space="preserve">  </t>
  </si>
  <si>
    <t xml:space="preserve"> Sub-Total</t>
  </si>
  <si>
    <t xml:space="preserve"> Less:  Allowance for Doubtful Accounts</t>
  </si>
  <si>
    <t xml:space="preserve"> Number of Agents and Brokers</t>
  </si>
  <si>
    <t>50.32</t>
  </si>
  <si>
    <t>SECTION I: INTEREST IN REGULATED SUBSIDIARY ENTITIES OF THE INSURANCE GROUP CONSOLIDATED IN MCT - CANADA</t>
  </si>
  <si>
    <t>Name of Entity</t>
  </si>
  <si>
    <t>Interests/Loans considered as capital</t>
  </si>
  <si>
    <t>Acquisition Cost</t>
  </si>
  <si>
    <t>SECTION II: INTEREST IN REGULATED SUBSIDIARY ENTITIES OF THE INSURANCE GROUP CONSOLIDATED IN MCT - INTERNATIONAL</t>
  </si>
  <si>
    <t>SECTION III: INTEREST IN NON-CONSOLIDATED CONTROLLED ENTITIES OF THE CORPORATE GROUP</t>
  </si>
  <si>
    <t>Loans not considered as capital</t>
  </si>
  <si>
    <t xml:space="preserve">Increase (Decrease) in </t>
  </si>
  <si>
    <t>SECTION IV: INTERESTS IN ASSOCIATES &amp; JOINT VENTURES</t>
  </si>
  <si>
    <t>Name of Entity and</t>
  </si>
  <si>
    <t xml:space="preserve"> Description of Shares</t>
  </si>
  <si>
    <t xml:space="preserve">SECTION V: INTRA-GROUP REINSURANCE TRANSACTIONS </t>
  </si>
  <si>
    <t>Net Expenses from Reinsurance Contracts Held</t>
  </si>
  <si>
    <t>Assets for Incurred Claims</t>
  </si>
  <si>
    <t>Receivables</t>
  </si>
  <si>
    <t>Allocation of</t>
  </si>
  <si>
    <t>Amounts</t>
  </si>
  <si>
    <t xml:space="preserve">Effect of </t>
  </si>
  <si>
    <t>Under PAA</t>
  </si>
  <si>
    <t>Not under PAA</t>
  </si>
  <si>
    <t xml:space="preserve"> Reinsurance </t>
  </si>
  <si>
    <t xml:space="preserve"> Recoverable</t>
  </si>
  <si>
    <t>changes in</t>
  </si>
  <si>
    <t>(40+42+44)</t>
  </si>
  <si>
    <t>Remaining</t>
  </si>
  <si>
    <t>(52+60+62)</t>
  </si>
  <si>
    <t xml:space="preserve"> Payable</t>
  </si>
  <si>
    <t>Collateral</t>
  </si>
  <si>
    <t xml:space="preserve"> from Reinsurers </t>
  </si>
  <si>
    <t xml:space="preserve"> non-</t>
  </si>
  <si>
    <t xml:space="preserve"> Coverage</t>
  </si>
  <si>
    <t xml:space="preserve">for Incurred </t>
  </si>
  <si>
    <t xml:space="preserve">performance risk </t>
  </si>
  <si>
    <t>of reinsurers</t>
  </si>
  <si>
    <t>(42)</t>
  </si>
  <si>
    <t>(52)</t>
  </si>
  <si>
    <t>(62)</t>
  </si>
  <si>
    <t>(72)</t>
  </si>
  <si>
    <t>(74)</t>
  </si>
  <si>
    <t>(76)</t>
  </si>
  <si>
    <t>Registered</t>
  </si>
  <si>
    <t>SECTION VI: INTRA-GROUP OUTSOURCING (see page 10.43 for transaction details)</t>
  </si>
  <si>
    <t>Year to dateFee/Cost of Service</t>
  </si>
  <si>
    <t>SECTION VII: OTHER INTRA-GROUP TRANSACTIONS RESULTING IN ASSET ENCUMBRANCE (see page 10.42 for transaction details)</t>
  </si>
  <si>
    <t>Encumbered Asset</t>
  </si>
  <si>
    <t>RECEIVABLE FROM/PAYABLE TO</t>
  </si>
  <si>
    <t>Insurance Related</t>
  </si>
  <si>
    <t>Total - Insurance Related</t>
  </si>
  <si>
    <t>029</t>
  </si>
  <si>
    <t>Non Insurance Related</t>
  </si>
  <si>
    <t>Total - Non Insurance Related</t>
  </si>
  <si>
    <t>039</t>
  </si>
  <si>
    <t>Total Subsidiaries, Associates &amp; Joint Ventures</t>
  </si>
  <si>
    <t>049</t>
  </si>
  <si>
    <t>Other - Non Insurance Related</t>
  </si>
  <si>
    <t>Total Other - Non Insurance Related</t>
  </si>
  <si>
    <t>069</t>
  </si>
  <si>
    <t>60.25</t>
  </si>
  <si>
    <t xml:space="preserve">Policies in </t>
  </si>
  <si>
    <t xml:space="preserve"> Direct </t>
  </si>
  <si>
    <t xml:space="preserve">Contracts </t>
  </si>
  <si>
    <t xml:space="preserve">Incurred </t>
  </si>
  <si>
    <t xml:space="preserve">Amortization </t>
  </si>
  <si>
    <t xml:space="preserve">Losses and </t>
  </si>
  <si>
    <t xml:space="preserve">Adjustments </t>
  </si>
  <si>
    <t xml:space="preserve">Allocation of </t>
  </si>
  <si>
    <t xml:space="preserve">Amounts </t>
  </si>
  <si>
    <t xml:space="preserve">Service </t>
  </si>
  <si>
    <t>Force</t>
  </si>
  <si>
    <t xml:space="preserve">Measured </t>
  </si>
  <si>
    <t xml:space="preserve">Claims and </t>
  </si>
  <si>
    <t xml:space="preserve">of Insurance </t>
  </si>
  <si>
    <t xml:space="preserve">to Liabilities </t>
  </si>
  <si>
    <t xml:space="preserve">reinsurance </t>
  </si>
  <si>
    <t xml:space="preserve">recoverable </t>
  </si>
  <si>
    <t xml:space="preserve">changes in </t>
  </si>
  <si>
    <t>Result</t>
  </si>
  <si>
    <t>under GMM</t>
  </si>
  <si>
    <t xml:space="preserve">Acquisition </t>
  </si>
  <si>
    <t xml:space="preserve"> Losses on </t>
  </si>
  <si>
    <t xml:space="preserve">from </t>
  </si>
  <si>
    <t>non-</t>
  </si>
  <si>
    <t>Insurance</t>
  </si>
  <si>
    <t xml:space="preserve">Onerous </t>
  </si>
  <si>
    <t xml:space="preserve">reinsurers for </t>
  </si>
  <si>
    <t>performance</t>
  </si>
  <si>
    <t xml:space="preserve"> Service </t>
  </si>
  <si>
    <t xml:space="preserve"> risk of </t>
  </si>
  <si>
    <t>reinsurers</t>
  </si>
  <si>
    <t xml:space="preserve">                                     </t>
  </si>
  <si>
    <t>059</t>
  </si>
  <si>
    <t>- Personal Accident</t>
  </si>
  <si>
    <t>219</t>
  </si>
  <si>
    <t>229</t>
  </si>
  <si>
    <t>239</t>
  </si>
  <si>
    <t>270</t>
  </si>
  <si>
    <t>280</t>
  </si>
  <si>
    <t>290</t>
  </si>
  <si>
    <t xml:space="preserve"> Liability:</t>
  </si>
  <si>
    <t>340</t>
  </si>
  <si>
    <t>350</t>
  </si>
  <si>
    <t>360</t>
  </si>
  <si>
    <t>380</t>
  </si>
  <si>
    <t>390</t>
  </si>
  <si>
    <t>400</t>
  </si>
  <si>
    <t xml:space="preserve"> Liability - total</t>
  </si>
  <si>
    <t xml:space="preserve"> Surety:</t>
  </si>
  <si>
    <t>470</t>
  </si>
  <si>
    <t xml:space="preserve"> Surety - total</t>
  </si>
  <si>
    <t>479</t>
  </si>
  <si>
    <t>490</t>
  </si>
  <si>
    <t>500</t>
  </si>
  <si>
    <t>** OSFI is aware that allocations will be necessary to report these numbers by class of business.</t>
  </si>
  <si>
    <t>60.35</t>
  </si>
  <si>
    <t>CLAIMS AND ADJUSTMENT EXPENSES PAID, CURRENT YEAR, LIABILITIES FOR INCURRED CLAIMS, CURRENT YEAR AND PRIOR YEAR CLAIMS DEVELOPMENT</t>
  </si>
  <si>
    <t>Claims and Adjustment Expenses Paid - Current year</t>
  </si>
  <si>
    <t>Liabilities for incurred claims -Current Year</t>
  </si>
  <si>
    <t>Prior year development</t>
  </si>
  <si>
    <t xml:space="preserve">Reinsurance </t>
  </si>
  <si>
    <t xml:space="preserve">             Net             </t>
  </si>
  <si>
    <t xml:space="preserve">   Net   </t>
  </si>
  <si>
    <t xml:space="preserve">Undiscounted </t>
  </si>
  <si>
    <t xml:space="preserve">Net amount </t>
  </si>
  <si>
    <t xml:space="preserve">Excess or </t>
  </si>
  <si>
    <t>Contracts Issued</t>
  </si>
  <si>
    <t>Contracts Held</t>
  </si>
  <si>
    <t>(02-04)</t>
  </si>
  <si>
    <t>(12-14)</t>
  </si>
  <si>
    <t xml:space="preserve">Liabilities for </t>
  </si>
  <si>
    <t xml:space="preserve">paid during the </t>
  </si>
  <si>
    <t>Liabilities for</t>
  </si>
  <si>
    <t xml:space="preserve">Incurred Claims </t>
  </si>
  <si>
    <t xml:space="preserve">year for claims </t>
  </si>
  <si>
    <t xml:space="preserve"> Incurred Claims </t>
  </si>
  <si>
    <t>(22-24-26)</t>
  </si>
  <si>
    <t>- Prior Year End</t>
  </si>
  <si>
    <t xml:space="preserve">and adjustment </t>
  </si>
  <si>
    <t>for Prior Years</t>
  </si>
  <si>
    <t xml:space="preserve">                                             </t>
  </si>
  <si>
    <t xml:space="preserve">expenses of </t>
  </si>
  <si>
    <t>60.45</t>
  </si>
  <si>
    <t>NET ULTIMATE CLAIMS AND ADJUSTMENT EXPENSES - CLAIMS DEVELOPMENT</t>
  </si>
  <si>
    <t>End of year Ultimate Claims and Adjustment Expenses (net of reinsurance, undiscounted)</t>
  </si>
  <si>
    <t xml:space="preserve">Cumulative Net </t>
  </si>
  <si>
    <t xml:space="preserve">Net Claim </t>
  </si>
  <si>
    <t xml:space="preserve">Prior Year Development 
</t>
  </si>
  <si>
    <t xml:space="preserve">Claims &amp; </t>
  </si>
  <si>
    <t xml:space="preserve">Liabilties &amp; </t>
  </si>
  <si>
    <t>Excess or (Deficiency)</t>
  </si>
  <si>
    <t>(09)-(10)</t>
  </si>
  <si>
    <t>Expenses Paid</t>
  </si>
  <si>
    <t>Accident Year:</t>
  </si>
  <si>
    <t>All Prior Accident Years</t>
  </si>
  <si>
    <t>Effect of discounting</t>
  </si>
  <si>
    <t>Effect of Risk Adjustment for non-financial risk</t>
  </si>
  <si>
    <t>Net Liabilities for Incurred Claims</t>
  </si>
  <si>
    <t>ULAE</t>
  </si>
  <si>
    <t>"Facility Association" and "Plan"</t>
  </si>
  <si>
    <t>Other Provisions</t>
  </si>
  <si>
    <t>Net Liabilities for Incurred Claims - Excluding ULAE, Facility</t>
  </si>
  <si>
    <t xml:space="preserve">         Association and Plan, and Other Provisions</t>
  </si>
  <si>
    <t>60.60</t>
  </si>
  <si>
    <t>REMAINING CSM FROM INSURANCE CONTRACTS ESTIMATED AT THE END OF THE YEAR</t>
  </si>
  <si>
    <t xml:space="preserve">                                                                                                  </t>
  </si>
  <si>
    <t xml:space="preserve">Less than 1 </t>
  </si>
  <si>
    <t xml:space="preserve">From 1 to 3 </t>
  </si>
  <si>
    <t>From 3 to 5</t>
  </si>
  <si>
    <t xml:space="preserve">From 5 to 10 </t>
  </si>
  <si>
    <t xml:space="preserve">More Than 10 </t>
  </si>
  <si>
    <t>From 5 to 10</t>
  </si>
  <si>
    <t>More Than 10</t>
  </si>
  <si>
    <t>years</t>
  </si>
  <si>
    <t>(99)</t>
  </si>
  <si>
    <t>Insurance Contracts</t>
  </si>
  <si>
    <t>Automobile - PPV</t>
  </si>
  <si>
    <t>Automobile - Other than PPV</t>
  </si>
  <si>
    <t>Automobile - Facility</t>
  </si>
  <si>
    <t>Total Insurance Contracts</t>
  </si>
  <si>
    <t>Reinsurance Contracts Held</t>
  </si>
  <si>
    <t>Proportionate</t>
  </si>
  <si>
    <t>Non-Proportionate</t>
  </si>
  <si>
    <t>Total Reinsurance Contracts Held</t>
  </si>
  <si>
    <t>Note:  This table illustrates when the insurer expects to recognise the remaining CSM as revenue for contracts not measured under the PAA.</t>
  </si>
  <si>
    <t>60.70</t>
  </si>
  <si>
    <t>EFFECT OF GMM CONTRACTS INITIALLY RECOGNIZED IN THE YEAR</t>
  </si>
  <si>
    <t xml:space="preserve">Profitable </t>
  </si>
  <si>
    <t>Onerous</t>
  </si>
  <si>
    <t xml:space="preserve">                                                                                  </t>
  </si>
  <si>
    <t xml:space="preserve"> Contracts</t>
  </si>
  <si>
    <t>Issued</t>
  </si>
  <si>
    <t xml:space="preserve"> Issued</t>
  </si>
  <si>
    <t>Insurance contracts</t>
  </si>
  <si>
    <t>Estimates of present value of cash outflows</t>
  </si>
  <si>
    <t>Estimates of present value of cash inflows</t>
  </si>
  <si>
    <t>Risk adjustment for non-financial risk</t>
  </si>
  <si>
    <t>CSM</t>
  </si>
  <si>
    <t>Losses recognized on initial recognition</t>
  </si>
  <si>
    <t>Reinsurance contracts held</t>
  </si>
  <si>
    <t>60.80</t>
  </si>
  <si>
    <t xml:space="preserve">                                                                                                        </t>
  </si>
  <si>
    <t xml:space="preserve">Reversal of Losses </t>
  </si>
  <si>
    <t xml:space="preserve">and Reversal of </t>
  </si>
  <si>
    <t>Classes of Insurance</t>
  </si>
  <si>
    <t xml:space="preserve">(Insurance and </t>
  </si>
  <si>
    <t>Loss-Recovery</t>
  </si>
  <si>
    <t>Losses (Net)</t>
  </si>
  <si>
    <t xml:space="preserve"> (Reinsurance </t>
  </si>
  <si>
    <t>Contracts Issued)</t>
  </si>
  <si>
    <t>Contracts Held)</t>
  </si>
  <si>
    <t>60.90</t>
  </si>
  <si>
    <t>DISCOUNT RATES</t>
  </si>
  <si>
    <t xml:space="preserve"> Liability for Incurred Claims</t>
  </si>
  <si>
    <t>Insurance Contracts Issued</t>
  </si>
  <si>
    <t>Reinsurance Contracts Issued</t>
  </si>
  <si>
    <t>Discount Rate (%)</t>
  </si>
  <si>
    <t>2023&gt;7yr</t>
  </si>
  <si>
    <t>(46)</t>
  </si>
  <si>
    <t>(54)</t>
  </si>
  <si>
    <t>(56)</t>
  </si>
  <si>
    <t>260</t>
  </si>
  <si>
    <t>Liability:</t>
  </si>
  <si>
    <t>Surety:</t>
  </si>
  <si>
    <t>60.95</t>
  </si>
  <si>
    <t xml:space="preserve"> Liability for Remaining Coverage (For GMM)</t>
  </si>
  <si>
    <t>2023 &gt;7yr</t>
  </si>
  <si>
    <t>67.40</t>
  </si>
  <si>
    <t xml:space="preserve">Prince Edward </t>
  </si>
  <si>
    <t xml:space="preserve">New </t>
  </si>
  <si>
    <t xml:space="preserve">British </t>
  </si>
  <si>
    <t xml:space="preserve">Northwest </t>
  </si>
  <si>
    <t xml:space="preserve"> &amp; Labrador</t>
  </si>
  <si>
    <t>001</t>
  </si>
  <si>
    <t>Total for Insurance contracts issued</t>
  </si>
  <si>
    <t>Reinsurance contracts issued</t>
  </si>
  <si>
    <t>959</t>
  </si>
  <si>
    <t>67.50</t>
  </si>
  <si>
    <t xml:space="preserve">Newfoundland </t>
  </si>
  <si>
    <t>Prince Edward</t>
  </si>
  <si>
    <t xml:space="preserve"> Island</t>
  </si>
  <si>
    <t xml:space="preserve"> Columbia</t>
  </si>
  <si>
    <t>67.60</t>
  </si>
  <si>
    <t xml:space="preserve">                                                        </t>
  </si>
  <si>
    <t xml:space="preserve">Total net expenses from Reinsurance contracts held </t>
  </si>
  <si>
    <t xml:space="preserve"> corresponding with Insurance contracts issued</t>
  </si>
  <si>
    <t>corresponding with Reinsurance contracts issued</t>
  </si>
  <si>
    <t>67.70</t>
  </si>
  <si>
    <t xml:space="preserve">                                                                         </t>
  </si>
  <si>
    <t>Total net Insurance service result from Insurance contracts issued</t>
  </si>
  <si>
    <t>Total net Insurance service result from Reinsurance contracts issued</t>
  </si>
  <si>
    <t>NET EXPENSES FROM REINSURANCE CONTRACTS HELD</t>
  </si>
  <si>
    <t>Allocation of reinsurance premiums</t>
  </si>
  <si>
    <t>Amounts recoverable from reinsurers for incurred claims</t>
  </si>
  <si>
    <t>changes in non-</t>
  </si>
  <si>
    <t>SUMMARY OF INTRAGROUP REINSURANCE CONTRACTS ISSUED AND HELD</t>
  </si>
  <si>
    <t>Next Expenses from Reinsurance Contracts Held</t>
  </si>
  <si>
    <t xml:space="preserve">Effect of changes </t>
  </si>
  <si>
    <t xml:space="preserve">Remaining </t>
  </si>
  <si>
    <t>Incurred Claims</t>
  </si>
  <si>
    <t>Revenue</t>
  </si>
  <si>
    <t xml:space="preserve">recoverable from </t>
  </si>
  <si>
    <t>in non-</t>
  </si>
  <si>
    <t>Coverage</t>
  </si>
  <si>
    <t>incurred claims</t>
  </si>
  <si>
    <t>(38)</t>
  </si>
  <si>
    <t>Total Registered</t>
  </si>
  <si>
    <t>70.50</t>
  </si>
  <si>
    <t>REINSURANCE CONTRACTS HELD SUMMARY</t>
  </si>
  <si>
    <t>REGISTERED REINSURANCE</t>
  </si>
  <si>
    <t>Name of Assuming Insurer</t>
  </si>
  <si>
    <t xml:space="preserve">Not under </t>
  </si>
  <si>
    <t xml:space="preserve">Contract </t>
  </si>
  <si>
    <t xml:space="preserve">Recoverable </t>
  </si>
  <si>
    <t>(50+52+54)</t>
  </si>
  <si>
    <t>PAA</t>
  </si>
  <si>
    <t xml:space="preserve">Held </t>
  </si>
  <si>
    <t xml:space="preserve"> Premiums</t>
  </si>
  <si>
    <t>from</t>
  </si>
  <si>
    <t>Balances</t>
  </si>
  <si>
    <t xml:space="preserve"> Reinsurers </t>
  </si>
  <si>
    <t>for Incurred</t>
  </si>
  <si>
    <t>(62+72+74)</t>
  </si>
  <si>
    <t xml:space="preserve"> Claims</t>
  </si>
  <si>
    <t>Associated and Non-qualifying subsidiary</t>
  </si>
  <si>
    <t>Total Associated and Non-qualifying subsidiary</t>
  </si>
  <si>
    <t>TOTAL BUSINESS</t>
  </si>
  <si>
    <t>70.60</t>
  </si>
  <si>
    <r>
      <rPr>
        <b/>
        <sz val="11"/>
        <rFont val="Times New Roman"/>
        <family val="1"/>
      </rPr>
      <t xml:space="preserve">REINSURANCE </t>
    </r>
    <r>
      <rPr>
        <b/>
        <sz val="11"/>
        <rFont val="Times New Roman"/>
        <family val="1"/>
      </rPr>
      <t>CONTRACTS HELD SUMMARY</t>
    </r>
  </si>
  <si>
    <t>UNREGISTERED REINSURANCE</t>
  </si>
  <si>
    <t>Asssets for Incurred Claims</t>
  </si>
  <si>
    <t xml:space="preserve">Reinsurance 
</t>
  </si>
  <si>
    <t>Reinsurance Collateral</t>
  </si>
  <si>
    <t xml:space="preserve">Non-owned </t>
  </si>
  <si>
    <t xml:space="preserve">Letters of </t>
  </si>
  <si>
    <t>Recoverable</t>
  </si>
  <si>
    <t xml:space="preserve">deposits - </t>
  </si>
  <si>
    <t xml:space="preserve">acceptable </t>
  </si>
  <si>
    <t xml:space="preserve">Collateral - </t>
  </si>
  <si>
    <t>(32+34+36+38)</t>
  </si>
  <si>
    <t xml:space="preserve"> from </t>
  </si>
  <si>
    <t>RSA</t>
  </si>
  <si>
    <t xml:space="preserve">non-owned </t>
  </si>
  <si>
    <t>Funds Held</t>
  </si>
  <si>
    <t xml:space="preserve">Reinsurers </t>
  </si>
  <si>
    <t xml:space="preserve">performance </t>
  </si>
  <si>
    <t xml:space="preserve">deposits </t>
  </si>
  <si>
    <t xml:space="preserve">risk of </t>
  </si>
  <si>
    <t>70.90</t>
  </si>
  <si>
    <t>REINSURANCE INTERROGATORIES</t>
  </si>
  <si>
    <t xml:space="preserve">                                                                             </t>
  </si>
  <si>
    <t xml:space="preserve">Has the insurer made any significant changes regarding reinsurance </t>
  </si>
  <si>
    <t>arrangements during the year?</t>
  </si>
  <si>
    <t>If yes, embed details (see Section VI of the Annual Return Instructions).</t>
  </si>
  <si>
    <t xml:space="preserve">Has the insurer made any portfolio transfer, and/or commutation of </t>
  </si>
  <si>
    <t>reinsurance treaties during the year?</t>
  </si>
  <si>
    <t>What is the upper limit of the catastrophe program? ($'000)</t>
  </si>
  <si>
    <t>What is the attachment point for catastrophe coverage? ($'000)</t>
  </si>
  <si>
    <t>What is the amount of retention (if any) within the catastrophe coverage layers? ($'000)</t>
  </si>
  <si>
    <t>What is the gross estimated catastrophe exposure? ($'000)</t>
  </si>
  <si>
    <t xml:space="preserve">Based on the gross estimated catastrophe exposure above, what would be the </t>
  </si>
  <si>
    <t>net retained loss (after all reinsurance)? ($'000)</t>
  </si>
  <si>
    <t>catastrophe coverage(s) reinstatement cost for a full period? ($'000)</t>
  </si>
  <si>
    <t>Is the catastrophe program specific to the Canadian operations only?</t>
  </si>
  <si>
    <t xml:space="preserve">Summary of non-traditional methods of risk mitigation issued or </t>
  </si>
  <si>
    <t>purchased by insurer or parent/home office for in Canada risk</t>
  </si>
  <si>
    <t xml:space="preserve">Insurer </t>
  </si>
  <si>
    <t>Parent/Home Office</t>
  </si>
  <si>
    <t xml:space="preserve">Premium </t>
  </si>
  <si>
    <t xml:space="preserve">Aggregate </t>
  </si>
  <si>
    <t>Received</t>
  </si>
  <si>
    <t xml:space="preserve">Limit </t>
  </si>
  <si>
    <t xml:space="preserve">Provided </t>
  </si>
  <si>
    <t xml:space="preserve">                                                                                          </t>
  </si>
  <si>
    <t>Catastrophic Bonds</t>
  </si>
  <si>
    <t>Industry loss warranty contracts</t>
  </si>
  <si>
    <t>Catastrophe swaps</t>
  </si>
  <si>
    <t>Other contracts and non-traditional methods of risk mitigation/assumption</t>
  </si>
  <si>
    <t>80.15</t>
  </si>
  <si>
    <t>Total Commissions -</t>
  </si>
  <si>
    <t xml:space="preserve">Total Commissions - </t>
  </si>
  <si>
    <t xml:space="preserve"> Current Period</t>
  </si>
  <si>
    <t>Sub-Total</t>
  </si>
  <si>
    <t>80.25</t>
  </si>
  <si>
    <t xml:space="preserve">CONSOLIDATED </t>
  </si>
  <si>
    <t>INSURANCE SERVICE AND OTHER OPERATING EXPENSES</t>
  </si>
  <si>
    <t xml:space="preserve">Prior Period </t>
  </si>
  <si>
    <t>Claims and Benefits</t>
  </si>
  <si>
    <t>Professional fees (other than legal)</t>
  </si>
  <si>
    <t>Legal fees</t>
  </si>
  <si>
    <t>Contingent Commissions</t>
  </si>
  <si>
    <t>095</t>
  </si>
  <si>
    <t>Losses on onerous insurance contracts</t>
  </si>
  <si>
    <t>Depreciation and Amortization</t>
  </si>
  <si>
    <t>Amortization of Intangible Assets</t>
  </si>
  <si>
    <t>Impairment of goodwill and intangible assets</t>
  </si>
  <si>
    <t xml:space="preserve">Amortization and Impairment loss on Investment/Service Contracts                                                                                         </t>
  </si>
  <si>
    <t>Occupancy expenses (including rent, leasing and maintenance)</t>
  </si>
  <si>
    <t>Experience Rating Refunds</t>
  </si>
  <si>
    <t>200</t>
  </si>
  <si>
    <t>Interest on debt</t>
  </si>
  <si>
    <t>212</t>
  </si>
  <si>
    <t>Other interest expenses</t>
  </si>
  <si>
    <t>214</t>
  </si>
  <si>
    <t>Other finance costs</t>
  </si>
  <si>
    <t>216</t>
  </si>
  <si>
    <t>Other general expenses:</t>
  </si>
  <si>
    <t xml:space="preserve">Subtotal </t>
  </si>
  <si>
    <t>Amounts attributed to insurance acquisition cash flows</t>
  </si>
  <si>
    <t>Represented by:</t>
  </si>
  <si>
    <t>General and operating expenses</t>
  </si>
  <si>
    <t>80.35</t>
  </si>
  <si>
    <t>OTHER INCOME</t>
  </si>
  <si>
    <t>Income (Loss) from Ancillary Operations (net of Expenses of $'000 ...................)</t>
  </si>
  <si>
    <t>Other Income:</t>
  </si>
  <si>
    <t>(Expenses relating to Income (Loss) from  Ancillary Operations)</t>
  </si>
  <si>
    <t>92.10</t>
  </si>
  <si>
    <t>ASSETS</t>
  </si>
  <si>
    <t>92.11</t>
  </si>
  <si>
    <t>Statement of Financial Position - LIABILITIES AND EQUITY</t>
  </si>
  <si>
    <t>92.12</t>
  </si>
  <si>
    <t xml:space="preserve">   Modified    </t>
  </si>
  <si>
    <t xml:space="preserve">   Fair Value   </t>
  </si>
  <si>
    <t xml:space="preserve">   Other   </t>
  </si>
  <si>
    <t xml:space="preserve">of Future </t>
  </si>
  <si>
    <t xml:space="preserve">Cash Flows </t>
  </si>
  <si>
    <t>92.14</t>
  </si>
  <si>
    <t>Excluding Loss</t>
  </si>
  <si>
    <t xml:space="preserve">Loss </t>
  </si>
  <si>
    <t xml:space="preserve">   Expected Present   </t>
  </si>
  <si>
    <t xml:space="preserve">   Risk Adjustment   </t>
  </si>
  <si>
    <t xml:space="preserve">   Loss Component   </t>
  </si>
  <si>
    <t xml:space="preserve">   Expected Present    </t>
  </si>
  <si>
    <t xml:space="preserve"> Value of </t>
  </si>
  <si>
    <t xml:space="preserve">Value of </t>
  </si>
  <si>
    <t>92.16</t>
  </si>
  <si>
    <t xml:space="preserve"> of Future Cash </t>
  </si>
  <si>
    <t>92.18</t>
  </si>
  <si>
    <t xml:space="preserve">   Excluding    </t>
  </si>
  <si>
    <t xml:space="preserve">   Loss-Recovery    </t>
  </si>
  <si>
    <t xml:space="preserve"> incurred </t>
  </si>
  <si>
    <t xml:space="preserve">   Expected    </t>
  </si>
  <si>
    <t xml:space="preserve">   Present Value of    </t>
  </si>
  <si>
    <t xml:space="preserve">   Adjustment   </t>
  </si>
  <si>
    <t xml:space="preserve">    Present Value     </t>
  </si>
  <si>
    <t xml:space="preserve">    Adjustment   </t>
  </si>
  <si>
    <t>92.22</t>
  </si>
  <si>
    <t>92.40</t>
  </si>
  <si>
    <t>92.42</t>
  </si>
  <si>
    <t>Net Income</t>
  </si>
  <si>
    <t>Items that may be reclassified subsequently to Net Income:</t>
  </si>
  <si>
    <t>FVOCI:</t>
  </si>
  <si>
    <t>Reclassification of (Gains) Losses to Net Income</t>
  </si>
  <si>
    <t xml:space="preserve">Reclassification of (Gains) Losses to Net Income                             </t>
  </si>
  <si>
    <t>Insurance Finance Income (Expenses) Reserve from Insurance Contracts</t>
  </si>
  <si>
    <t>Insurance Finance Income (Expenses) Reserve from Reinsurance Contract Held</t>
  </si>
  <si>
    <t>Subtotal of items that may be reclassified subsequently to Net Income</t>
  </si>
  <si>
    <t>Items that will not be reclassified subsequently to Net Income:</t>
  </si>
  <si>
    <t xml:space="preserve">   '- Equities</t>
  </si>
  <si>
    <t>Remeasurements of Defined Benefit Plans</t>
  </si>
  <si>
    <t>Subtotal of items that will not be reclassified subsequently to Net Income</t>
  </si>
  <si>
    <t>Accumulated Gains (Losses) on:</t>
  </si>
  <si>
    <t>Foreign Currency (net of hedging activities)</t>
  </si>
  <si>
    <t>Balance at end of Year</t>
  </si>
  <si>
    <t>92.54</t>
  </si>
  <si>
    <t>Accumulated Other Comperehensive Income (Loss)</t>
  </si>
  <si>
    <t>Share</t>
  </si>
  <si>
    <t>Contributed</t>
  </si>
  <si>
    <t>Retained</t>
  </si>
  <si>
    <t xml:space="preserve">Nuclear and </t>
  </si>
  <si>
    <t>Cash Flow</t>
  </si>
  <si>
    <t>Foreign</t>
  </si>
  <si>
    <t>Revaluation</t>
  </si>
  <si>
    <t>Share of OCI</t>
  </si>
  <si>
    <t>Remeasurements</t>
  </si>
  <si>
    <t>Financial</t>
  </si>
  <si>
    <t>Currency</t>
  </si>
  <si>
    <t>of Equity</t>
  </si>
  <si>
    <t>of Defined</t>
  </si>
  <si>
    <t>Shareholders</t>
  </si>
  <si>
    <t>Interests</t>
  </si>
  <si>
    <t xml:space="preserve"> Reserves</t>
  </si>
  <si>
    <t>Accounted</t>
  </si>
  <si>
    <t>Benefit Plans</t>
  </si>
  <si>
    <t>Contract</t>
  </si>
  <si>
    <t>Total Comprehensive Income for the year(restated)</t>
  </si>
  <si>
    <t>Transfer from (to) Retained Earnings</t>
  </si>
  <si>
    <t>Changes in Equity for Current Year</t>
  </si>
  <si>
    <t>Total Comprehensive Income for the year</t>
  </si>
  <si>
    <t>Balance at End of Current Year</t>
  </si>
  <si>
    <t>Memo Items:</t>
  </si>
  <si>
    <t>93.14</t>
  </si>
  <si>
    <t>Policies in</t>
  </si>
  <si>
    <t xml:space="preserve">Direct </t>
  </si>
  <si>
    <t xml:space="preserve"> Force</t>
  </si>
  <si>
    <t xml:space="preserve">Reversal of </t>
  </si>
  <si>
    <t>Acquisition</t>
  </si>
  <si>
    <t xml:space="preserve">Losses on </t>
  </si>
  <si>
    <t xml:space="preserve"> Cash Flows</t>
  </si>
  <si>
    <t xml:space="preserve">                       </t>
  </si>
  <si>
    <t>93.30</t>
  </si>
  <si>
    <t xml:space="preserve">          Net          
</t>
  </si>
  <si>
    <t>93.65</t>
  </si>
  <si>
    <t xml:space="preserve">Prior Year Development 
</t>
  </si>
  <si>
    <t>(current year)</t>
  </si>
  <si>
    <t xml:space="preserve"> Association and Plan, and Other Provisions</t>
  </si>
  <si>
    <t>94.10</t>
  </si>
  <si>
    <t>Total - Insurance contracts issued</t>
  </si>
  <si>
    <t>Total - Reinsurance contracts issued</t>
  </si>
  <si>
    <t>94.20</t>
  </si>
  <si>
    <t>94.30</t>
  </si>
  <si>
    <t xml:space="preserve">- Personal Accident                                                                       </t>
  </si>
  <si>
    <t>Total net expenses from Reinsurance contracts held corresponding with Insurance contracts issued</t>
  </si>
  <si>
    <t>Total net expenses from Reinsurance contracts held corresponding with Reinsurance contracts issued</t>
  </si>
  <si>
    <t>94.40</t>
  </si>
  <si>
    <r>
      <rPr>
        <b/>
        <sz val="11"/>
        <rFont val="Times New Roman"/>
        <family val="1"/>
      </rPr>
      <t xml:space="preserve">PROVINCIAL AND TERRITORIAL EXHIBIT OF </t>
    </r>
    <r>
      <rPr>
        <b/>
        <sz val="11"/>
        <rFont val="Times New Roman"/>
        <family val="1"/>
      </rPr>
      <t>INSURANCE SERVICE RESULT</t>
    </r>
  </si>
  <si>
    <t xml:space="preserve">- Personal Accident                      </t>
  </si>
  <si>
    <t>10.00</t>
  </si>
  <si>
    <t xml:space="preserve">                                                                                                                                            </t>
  </si>
  <si>
    <t>Capital available (from page 20.00 - capital available)</t>
  </si>
  <si>
    <t>Other (Specify)</t>
  </si>
  <si>
    <t>005</t>
  </si>
  <si>
    <t>Net Assets Available (from page 30.00 - net assets available)</t>
  </si>
  <si>
    <t>015</t>
  </si>
  <si>
    <t>025</t>
  </si>
  <si>
    <t>Unexpired coverage</t>
  </si>
  <si>
    <t>Liability for incurred claims</t>
  </si>
  <si>
    <t>035</t>
  </si>
  <si>
    <t>Earthquake and nuclear catastrophe reserves</t>
  </si>
  <si>
    <t>Reinsurance held with unregistered insurers</t>
  </si>
  <si>
    <t>045</t>
  </si>
  <si>
    <t xml:space="preserve">Subtotal: Insurance risk </t>
  </si>
  <si>
    <t>Interest rate</t>
  </si>
  <si>
    <t>055</t>
  </si>
  <si>
    <t>Foreign exchange</t>
  </si>
  <si>
    <t>065</t>
  </si>
  <si>
    <t>Real estate</t>
  </si>
  <si>
    <t>Other market exposures (including right-of-use assets)</t>
  </si>
  <si>
    <t>075</t>
  </si>
  <si>
    <t xml:space="preserve">Subtotal: Market risk </t>
  </si>
  <si>
    <t xml:space="preserve">Counterparty default for balance sheet items </t>
  </si>
  <si>
    <t>085</t>
  </si>
  <si>
    <t>Counterparty default for off-balance sheet exposures</t>
  </si>
  <si>
    <t>Collateral held for unregistered reinsurance and self-insured retention</t>
  </si>
  <si>
    <t xml:space="preserve">Subtotal: Credit risk </t>
  </si>
  <si>
    <t>Operational risk</t>
  </si>
  <si>
    <t>Minimum Capital (Margin) Required (line 115 / 1.5)</t>
  </si>
  <si>
    <t/>
  </si>
  <si>
    <t>125</t>
  </si>
  <si>
    <t xml:space="preserve">Excess Capital (Net Assets Available) over Minimum Capital (Margin) Required </t>
  </si>
  <si>
    <t>MCT (BAAT) Ratio (Line 10 (line 25) as a % of line 130)</t>
  </si>
  <si>
    <t>20.00</t>
  </si>
  <si>
    <t xml:space="preserve">                                                                                                                                                                                                </t>
  </si>
  <si>
    <t>Unrealized net after-tax fair value gains (losses) on owner-occupied properties at conversion to IFRS - cost model</t>
  </si>
  <si>
    <t xml:space="preserve">Accumulated net after-tax revaluation losses in excess of gains on owner-occupied properties - revaluation model </t>
  </si>
  <si>
    <t>Subtotal: Common shares, Contributed surplus and Retained earnings net of adjustments</t>
  </si>
  <si>
    <t>Subtotal: Earthquake reserves net of adjustments</t>
  </si>
  <si>
    <t>Accumulated net after-tax fair value gains (losses) on cash flow hedges that are not fair valued on the balance sheet</t>
  </si>
  <si>
    <t>Accumulated net after-tax unrealized gains on owner-occupied properties - revaluation surplus</t>
  </si>
  <si>
    <t>Subtotal: Nuclear, General reserves and AOCI net of adjustments</t>
  </si>
  <si>
    <t>Residual interest of owner-policyholder of mutual entities - Classified as equity on balance sheet</t>
  </si>
  <si>
    <t>Residual interest of owner-policyholder of mutual entities - Classified as liabilities on balance sheet</t>
  </si>
  <si>
    <t>091</t>
  </si>
  <si>
    <t>Qualifying category C instruments</t>
  </si>
  <si>
    <t>Subordinated debt</t>
  </si>
  <si>
    <t>121</t>
  </si>
  <si>
    <t>Subtotal: Net qualifying category C instruments</t>
  </si>
  <si>
    <t>Subtotal: Capital available before deductions and additions</t>
  </si>
  <si>
    <t>Interests in joint ventures and limited partnerships with more than 10% ownership</t>
  </si>
  <si>
    <t>165</t>
  </si>
  <si>
    <t>Loans considered as capital to joint ventures and limited partnerships with more than 10% ownership</t>
  </si>
  <si>
    <t>Self-insured retentions, where the regulator requires collateral and no collateral has been received</t>
  </si>
  <si>
    <t>Assets for insurance acquisition cash flows</t>
  </si>
  <si>
    <t>181</t>
  </si>
  <si>
    <t>Unamortized insurance acquisition cash flows other than those arising from commissions and premium taxes</t>
  </si>
  <si>
    <t>185</t>
  </si>
  <si>
    <t>205</t>
  </si>
  <si>
    <t>215</t>
  </si>
  <si>
    <t>225</t>
  </si>
  <si>
    <t>Subtotal: Deductions to capital available</t>
  </si>
  <si>
    <t>Additions:</t>
  </si>
  <si>
    <t>Net Contractual service margin (CSM) associated with title insurance contracts</t>
  </si>
  <si>
    <t>235</t>
  </si>
  <si>
    <t>Net Contractual service margin (CSM) associated with business combinations and portfolio transfers on or prior to June 30, 2019</t>
  </si>
  <si>
    <t>241</t>
  </si>
  <si>
    <t>Subtotal: Additions to capital available</t>
  </si>
  <si>
    <t>245</t>
  </si>
  <si>
    <t xml:space="preserve">Total Capital Available  </t>
  </si>
  <si>
    <t>255</t>
  </si>
  <si>
    <t>265</t>
  </si>
  <si>
    <t>275</t>
  </si>
  <si>
    <t>285</t>
  </si>
  <si>
    <t>295</t>
  </si>
  <si>
    <t>305</t>
  </si>
  <si>
    <t>30.00</t>
  </si>
  <si>
    <t xml:space="preserve">                                                                                                                                                                                                                           </t>
  </si>
  <si>
    <t>Total vested assets</t>
  </si>
  <si>
    <t>Total liabilities</t>
  </si>
  <si>
    <t>Insurance contract assets</t>
  </si>
  <si>
    <t>Reinsurance contracts held assets associated with registered reinsurers</t>
  </si>
  <si>
    <t>Reinsurance contracts held assets associated with unregistered reinsurers</t>
  </si>
  <si>
    <t>Other allowable recoverables on liability for incurred claims including salvage and subrogation</t>
  </si>
  <si>
    <t>SIR recoverables not deducted from assets available</t>
  </si>
  <si>
    <t>036</t>
  </si>
  <si>
    <t xml:space="preserve">Residual interest, reported as a liability, of owner-policyholder of mutual entities </t>
  </si>
  <si>
    <t>037</t>
  </si>
  <si>
    <t>038</t>
  </si>
  <si>
    <t>Total net liabilities</t>
  </si>
  <si>
    <t>Sub-total: excess of vested assets over net liabilities (line 01 minus line 40)</t>
  </si>
  <si>
    <t>Regulatory Adjustments</t>
  </si>
  <si>
    <t>Right of use asset associated with owner-occupied leased properties</t>
  </si>
  <si>
    <t>Revaluation losses in excess of gains on owner-occupied properties</t>
  </si>
  <si>
    <t>Amounts due from federally regulated insurers and approved reinsurers that can be legally netted against actuarial liabilities</t>
  </si>
  <si>
    <t>Recoverables from unregistered reinsurers not covered by acceptable collateral held as security from assuming reinsurers</t>
  </si>
  <si>
    <t>Unrealized fair value gains (losses) from owner-occupied properties at conversion</t>
  </si>
  <si>
    <t>Revaluation gains on owner-occupied properties</t>
  </si>
  <si>
    <t xml:space="preserve">Cash flows in from other insurers, subsidiaries, associates and joint ventures, including cash flow in from reinsurance contracts held that </t>
  </si>
  <si>
    <t xml:space="preserve">                 do not meet criteria for inclusion, that are deducted from liabilities</t>
  </si>
  <si>
    <t xml:space="preserve">Unamortized insurance acquisition cash flows other than those arising from commissions and premium taxes, 45% of unamortized </t>
  </si>
  <si>
    <t xml:space="preserve">                insurance acquisition commission cash flows associated with accident and sickness (A&amp;S) business</t>
  </si>
  <si>
    <t>Sub-total: Regulatory Adjustments</t>
  </si>
  <si>
    <t>Total Net Assets Available (line 45 plus line 115)</t>
  </si>
  <si>
    <t>40.00</t>
  </si>
  <si>
    <t>($000, except percentages)</t>
  </si>
  <si>
    <t>Liability for</t>
  </si>
  <si>
    <t xml:space="preserve">Asset for Incurred </t>
  </si>
  <si>
    <t xml:space="preserve">Net Liability for </t>
  </si>
  <si>
    <t xml:space="preserve">Capital (Margin) </t>
  </si>
  <si>
    <t xml:space="preserve"> Incurred Claims for </t>
  </si>
  <si>
    <t xml:space="preserve">Claims for </t>
  </si>
  <si>
    <t xml:space="preserve">Required for Liability </t>
  </si>
  <si>
    <t xml:space="preserve">less Risk </t>
  </si>
  <si>
    <t>for Incurred Claims</t>
  </si>
  <si>
    <t xml:space="preserve">Contracts Held less </t>
  </si>
  <si>
    <t xml:space="preserve"> (03)x(04)</t>
  </si>
  <si>
    <t xml:space="preserve"> less Risk </t>
  </si>
  <si>
    <t xml:space="preserve">Risk Adjustment </t>
  </si>
  <si>
    <t>(01)-(02)</t>
  </si>
  <si>
    <t>Personal Property</t>
  </si>
  <si>
    <t>Boiler &amp; Machinery</t>
  </si>
  <si>
    <t>Total excluding Risks Adjustment</t>
  </si>
  <si>
    <t>Total Capital (Margin) Required Inclusive of Multiplier (1.10)</t>
  </si>
  <si>
    <t>Total including Risks Adjustment</t>
  </si>
  <si>
    <t>40.05</t>
  </si>
  <si>
    <t>MCT (BAAT) INSURANCE RISK: CAPITAL (MARGIN) REQUIRED FOR UNEXPIRED COVERAGE</t>
  </si>
  <si>
    <t xml:space="preserve">Unexpired Coverage for Insurance Contracts Issued (Include </t>
  </si>
  <si>
    <t>Unexpired coverage for reinsurance contracts held</t>
  </si>
  <si>
    <t xml:space="preserve">Net Unexpired </t>
  </si>
  <si>
    <t>Net Premiums</t>
  </si>
  <si>
    <t xml:space="preserve">Greater of Net </t>
  </si>
  <si>
    <t>discounting, if applicable, and exclude Risk Adjustment)</t>
  </si>
  <si>
    <t>(Include discounting, if applicable, and exclude Risk Adjustment)</t>
  </si>
  <si>
    <t xml:space="preserve">Coverage (Include </t>
  </si>
  <si>
    <t xml:space="preserve">Unexpired Coverage </t>
  </si>
  <si>
    <t xml:space="preserve"> factor</t>
  </si>
  <si>
    <t xml:space="preserve">Required for </t>
  </si>
  <si>
    <t xml:space="preserve">Unexpired </t>
  </si>
  <si>
    <t xml:space="preserve">Total: Unexpired </t>
  </si>
  <si>
    <t xml:space="preserve">discounting, if </t>
  </si>
  <si>
    <t xml:space="preserve">Past 12 </t>
  </si>
  <si>
    <t xml:space="preserve">and 30% of Net </t>
  </si>
  <si>
    <t>Unexpired</t>
  </si>
  <si>
    <t xml:space="preserve">for groups of </t>
  </si>
  <si>
    <t xml:space="preserve">Coverage for </t>
  </si>
  <si>
    <t xml:space="preserve">applicable, and </t>
  </si>
  <si>
    <t>months</t>
  </si>
  <si>
    <t xml:space="preserve">Premiums Received </t>
  </si>
  <si>
    <t>insurance contracts</t>
  </si>
  <si>
    <t xml:space="preserve">groups of </t>
  </si>
  <si>
    <t xml:space="preserve">Insurance Contracts </t>
  </si>
  <si>
    <t>reinsurance</t>
  </si>
  <si>
    <t xml:space="preserve">Reinsurance Contracts </t>
  </si>
  <si>
    <t>exclude Risk</t>
  </si>
  <si>
    <t xml:space="preserve">Past 12 months: </t>
  </si>
  <si>
    <t xml:space="preserve"> (18)x(20)</t>
  </si>
  <si>
    <t xml:space="preserve"> issued measured</t>
  </si>
  <si>
    <t xml:space="preserve">insurance contracts </t>
  </si>
  <si>
    <t>Issued (02)+(04)</t>
  </si>
  <si>
    <t xml:space="preserve"> contracts held </t>
  </si>
  <si>
    <t xml:space="preserve">contracts held </t>
  </si>
  <si>
    <t>Held (08)+(10)</t>
  </si>
  <si>
    <t xml:space="preserve"> Adjustment)</t>
  </si>
  <si>
    <t>Max [(14),(30%)x(16)]</t>
  </si>
  <si>
    <t xml:space="preserve"> using the GMM to </t>
  </si>
  <si>
    <t>issued measured</t>
  </si>
  <si>
    <t xml:space="preserve">measured using the </t>
  </si>
  <si>
    <t>(06)-(12)</t>
  </si>
  <si>
    <t>determine their LRC</t>
  </si>
  <si>
    <t xml:space="preserve"> using the PAA to </t>
  </si>
  <si>
    <t>GMM to determine</t>
  </si>
  <si>
    <t xml:space="preserve">PAA to determine </t>
  </si>
  <si>
    <t xml:space="preserve"> their ARC</t>
  </si>
  <si>
    <t>their ARC</t>
  </si>
  <si>
    <t>40.11</t>
  </si>
  <si>
    <t>($000)</t>
  </si>
  <si>
    <t xml:space="preserve">Premiums Associated with Unexpired </t>
  </si>
  <si>
    <t xml:space="preserve">Funds Held - </t>
  </si>
  <si>
    <t>Coverage for Reinsurance Contracts Held</t>
  </si>
  <si>
    <t>Claims (AIC)</t>
  </si>
  <si>
    <t>Cash Flows Out</t>
  </si>
  <si>
    <t xml:space="preserve">Calculations for MCT purposes </t>
  </si>
  <si>
    <t xml:space="preserve">Business </t>
  </si>
  <si>
    <t>GMM</t>
  </si>
  <si>
    <t xml:space="preserve">AIC for Reinsurance </t>
  </si>
  <si>
    <t xml:space="preserve">Reinsurance Collateral - </t>
  </si>
  <si>
    <t xml:space="preserve">Premiums </t>
  </si>
  <si>
    <t xml:space="preserve">20% Margin on premiums </t>
  </si>
  <si>
    <t>Recoverables in</t>
  </si>
  <si>
    <t xml:space="preserve">Acceptable </t>
  </si>
  <si>
    <t xml:space="preserve">Margin Required 
</t>
  </si>
  <si>
    <t xml:space="preserve">Excess Collateral 
</t>
  </si>
  <si>
    <t>Covered</t>
  </si>
  <si>
    <t xml:space="preserve"> contract</t>
  </si>
  <si>
    <t>(10)+(12)</t>
  </si>
  <si>
    <t>Funds Held1</t>
  </si>
  <si>
    <t>deposits - RSA</t>
  </si>
  <si>
    <t xml:space="preserve">payable and </t>
  </si>
  <si>
    <t xml:space="preserve">(26)+(28)+ </t>
  </si>
  <si>
    <t xml:space="preserve">associated with </t>
  </si>
  <si>
    <t xml:space="preserve"> excess of </t>
  </si>
  <si>
    <t xml:space="preserve">collateral in excess </t>
  </si>
  <si>
    <t xml:space="preserve">(36-40) where </t>
  </si>
  <si>
    <t xml:space="preserve">(40-36) where </t>
  </si>
  <si>
    <t xml:space="preserve">                    </t>
  </si>
  <si>
    <t>(30)+(32)</t>
  </si>
  <si>
    <t xml:space="preserve">unexpired coverage </t>
  </si>
  <si>
    <t>of recoverables (34-</t>
  </si>
  <si>
    <t>positive</t>
  </si>
  <si>
    <t>acceptable non-</t>
  </si>
  <si>
    <t>and AIC</t>
  </si>
  <si>
    <t xml:space="preserve">collateral </t>
  </si>
  <si>
    <t>14-16-18) where</t>
  </si>
  <si>
    <t xml:space="preserve">owned deposits </t>
  </si>
  <si>
    <t xml:space="preserve">20% x [(14) + (16) + </t>
  </si>
  <si>
    <t xml:space="preserve">(14+16+18-34) </t>
  </si>
  <si>
    <t xml:space="preserve"> positive</t>
  </si>
  <si>
    <t>(18)]</t>
  </si>
  <si>
    <t>where positive</t>
  </si>
  <si>
    <t>¹ Only include under column (18) the total amounts of funds held that are included in columns (14) and (16).</t>
  </si>
  <si>
    <t>40.21</t>
  </si>
  <si>
    <t xml:space="preserve">Asset for </t>
  </si>
  <si>
    <t xml:space="preserve">Receivables and </t>
  </si>
  <si>
    <t>Incurred Claims (AIC)</t>
  </si>
  <si>
    <t>Payables</t>
  </si>
  <si>
    <t xml:space="preserve">Calculations for BAAT purposes </t>
  </si>
  <si>
    <t xml:space="preserve">        PAA        </t>
  </si>
  <si>
    <t xml:space="preserve">        GMM        </t>
  </si>
  <si>
    <t xml:space="preserve">    AIC for     </t>
  </si>
  <si>
    <t xml:space="preserve">    Reinsurance     </t>
  </si>
  <si>
    <t xml:space="preserve">20% Margin on </t>
  </si>
  <si>
    <t xml:space="preserve">Recoverables in </t>
  </si>
  <si>
    <t xml:space="preserve">Margin Required </t>
  </si>
  <si>
    <t xml:space="preserve">Excess </t>
  </si>
  <si>
    <t xml:space="preserve">    (10)+(12)    </t>
  </si>
  <si>
    <t>Receivable2</t>
  </si>
  <si>
    <t>deposits -</t>
  </si>
  <si>
    <t xml:space="preserve">premiums associated </t>
  </si>
  <si>
    <t xml:space="preserve">excess of acceptable </t>
  </si>
  <si>
    <t>collateral in</t>
  </si>
  <si>
    <t>(36-40) where</t>
  </si>
  <si>
    <t xml:space="preserve">Collateral </t>
  </si>
  <si>
    <t xml:space="preserve">    Contracts Held    </t>
  </si>
  <si>
    <t xml:space="preserve">other acceptable </t>
  </si>
  <si>
    <t xml:space="preserve">with unexpired </t>
  </si>
  <si>
    <t>collateral (14+16+18-</t>
  </si>
  <si>
    <t>coverage and AIC</t>
  </si>
  <si>
    <t xml:space="preserve">20-34) where </t>
  </si>
  <si>
    <t>recoverables (34-</t>
  </si>
  <si>
    <t>20% x [(14) + (16) +</t>
  </si>
  <si>
    <t>14-16-18+20)</t>
  </si>
  <si>
    <t xml:space="preserve"> (18) - (20)]</t>
  </si>
  <si>
    <t xml:space="preserve"> where positive</t>
  </si>
  <si>
    <r>
      <rPr>
        <vertAlign val="superscript"/>
        <sz val="10"/>
        <rFont val="Arial"/>
        <family val="2"/>
      </rPr>
      <t>1</t>
    </r>
    <r>
      <rPr>
        <sz val="10"/>
        <rFont val="Arial"/>
        <family val="2"/>
      </rPr>
      <t xml:space="preserve"> Only include under column (18) the total amounts that are included in columns (14) and (16).</t>
    </r>
  </si>
  <si>
    <t>² Only include under column (20) the total amounts receivable that are included in columns (14) and (16).</t>
  </si>
  <si>
    <t>40.40</t>
  </si>
  <si>
    <t>MCT (BAAT) INSURANCE RISK: CAPITAL (MARGIN) REQUIRED FOR ACCIDENT AND SICKNESS BUSINESS</t>
  </si>
  <si>
    <t xml:space="preserve">Capital (Margin) for Unexpired Coverage </t>
  </si>
  <si>
    <t xml:space="preserve">Net Insurance </t>
  </si>
  <si>
    <t xml:space="preserve">                                                                                                                   </t>
  </si>
  <si>
    <t xml:space="preserve">Revenue in the </t>
  </si>
  <si>
    <t>Loss Ratio</t>
  </si>
  <si>
    <t>past 12 months</t>
  </si>
  <si>
    <t>required</t>
  </si>
  <si>
    <t>(if GMM)</t>
  </si>
  <si>
    <t>Disability Income Insurance</t>
  </si>
  <si>
    <t>- Individually underwritten - length of premium guarantee remaining:</t>
  </si>
  <si>
    <t>&lt; 1 year</t>
  </si>
  <si>
    <t>1 - 5 years</t>
  </si>
  <si>
    <t>&gt; 5 years</t>
  </si>
  <si>
    <t>- Other - length of premium guarantee remaining:</t>
  </si>
  <si>
    <t>Accidental Death and Dismemberment</t>
  </si>
  <si>
    <t>- Participating</t>
  </si>
  <si>
    <t>- Non-participating - Individual</t>
  </si>
  <si>
    <t>- Non-participating - Group</t>
  </si>
  <si>
    <t>Other Accident and Sickness Benefits</t>
  </si>
  <si>
    <t>- Individual travel insurance</t>
  </si>
  <si>
    <t>- Group travel insurance</t>
  </si>
  <si>
    <t>- Group medical</t>
  </si>
  <si>
    <t>- Group dental</t>
  </si>
  <si>
    <t>- Long-term care insurance</t>
  </si>
  <si>
    <t>- Critical illness insurance</t>
  </si>
  <si>
    <t>- Waiver of Premium</t>
  </si>
  <si>
    <t>- Credit insurance</t>
  </si>
  <si>
    <t>- Other A&amp;S</t>
  </si>
  <si>
    <t>Unamortized insurance acquisition cash flows on commissions (Canadian insurers only)</t>
  </si>
  <si>
    <t>Capital (Margin) for Liabilities for Incurred Claims</t>
  </si>
  <si>
    <t>Risk Adjustments</t>
  </si>
  <si>
    <t>Net Liability for</t>
  </si>
  <si>
    <t xml:space="preserve"> Incurred </t>
  </si>
  <si>
    <t>- Duration of Disability &lt; 2 years - Length of benefit period remaining:</t>
  </si>
  <si>
    <t>1 - 2 years</t>
  </si>
  <si>
    <t>&gt; 2 years</t>
  </si>
  <si>
    <t>- Duration of Disability 2 - 5 years - Length of benefit period remaining:</t>
  </si>
  <si>
    <t>- Duration of Disability &gt; 5 years - Length of benefit period remaining:</t>
  </si>
  <si>
    <t>Other adjustments</t>
  </si>
  <si>
    <t>Capital (Margin) for Liability for Incurred Claims</t>
  </si>
  <si>
    <r>
      <rPr>
        <sz val="10"/>
        <rFont val="Arial"/>
        <family val="2"/>
      </rPr>
      <t xml:space="preserve">Note: For the risk factors, see section 4.6 </t>
    </r>
    <r>
      <rPr>
        <i/>
        <sz val="10"/>
        <rFont val="Arial"/>
        <family val="2"/>
      </rPr>
      <t>Accident and Sickness Business</t>
    </r>
    <r>
      <rPr>
        <sz val="10"/>
        <rFont val="Arial"/>
        <family val="2"/>
      </rPr>
      <t>, in the MCT Guideline.</t>
    </r>
  </si>
  <si>
    <t>50.00</t>
  </si>
  <si>
    <t>(02)x(04)xΔy</t>
  </si>
  <si>
    <t>(02)x(04)x(-Δy)</t>
  </si>
  <si>
    <t xml:space="preserve">   Term deposits</t>
  </si>
  <si>
    <t xml:space="preserve">   Bonds and debentures</t>
  </si>
  <si>
    <t xml:space="preserve">   Commercial paper</t>
  </si>
  <si>
    <t xml:space="preserve">   Loans</t>
  </si>
  <si>
    <t xml:space="preserve">   Mortgages</t>
  </si>
  <si>
    <t xml:space="preserve">   MBS and ABS</t>
  </si>
  <si>
    <t xml:space="preserve">   Preferred shares</t>
  </si>
  <si>
    <t xml:space="preserve">   Interest rate derivatives held for other than hedging purposes</t>
  </si>
  <si>
    <t xml:space="preserve">   Insurance contracts issued - Assets for incurred claims (AIC)</t>
  </si>
  <si>
    <t xml:space="preserve">   Insurance contracts issued - Assets for remaining coverage (ARC)</t>
  </si>
  <si>
    <t>041</t>
  </si>
  <si>
    <t xml:space="preserve">   Reinsurance contracts held - Assets for incurred claims (AIC)</t>
  </si>
  <si>
    <t>042</t>
  </si>
  <si>
    <t xml:space="preserve">   Reinsurance contracts held - Assets for remaining coverage (ARC)</t>
  </si>
  <si>
    <t xml:space="preserve">   Other (specify)</t>
  </si>
  <si>
    <t xml:space="preserve">   Insurance contracts issued - Labilities for incurred claims (LIC)</t>
  </si>
  <si>
    <t xml:space="preserve">   Insurance contracts issued - Liabilities for remaining coverage (LRC)</t>
  </si>
  <si>
    <t xml:space="preserve">   Reinsurance contracts held - Liabilities for incurred claims (LIC)</t>
  </si>
  <si>
    <t xml:space="preserve">   Reinsurance contracts held - Liabilities for remaining coverage (LRC)</t>
  </si>
  <si>
    <t>071</t>
  </si>
  <si>
    <t xml:space="preserve">   Other as approved by the regulator</t>
  </si>
  <si>
    <t xml:space="preserve">Notional </t>
  </si>
  <si>
    <t>value</t>
  </si>
  <si>
    <t>value Δy</t>
  </si>
  <si>
    <t>value -Δy</t>
  </si>
  <si>
    <t xml:space="preserve">   Long positions</t>
  </si>
  <si>
    <t xml:space="preserve">   Short positions</t>
  </si>
  <si>
    <t>Total interest rate risk margin (Maximum of capital required for Δy shock increase / decrease)</t>
  </si>
  <si>
    <t>Net open long</t>
  </si>
  <si>
    <t xml:space="preserve"> position1</t>
  </si>
  <si>
    <t xml:space="preserve">Net open long </t>
  </si>
  <si>
    <t xml:space="preserve">in CAD, </t>
  </si>
  <si>
    <t xml:space="preserve">position in </t>
  </si>
  <si>
    <t xml:space="preserve">Net open short </t>
  </si>
  <si>
    <t>before carve-</t>
  </si>
  <si>
    <t xml:space="preserve">Carve-out2 </t>
  </si>
  <si>
    <t xml:space="preserve">CAD, less </t>
  </si>
  <si>
    <t xml:space="preserve">position3 in </t>
  </si>
  <si>
    <t>out</t>
  </si>
  <si>
    <t>in CAD</t>
  </si>
  <si>
    <t>carve-out</t>
  </si>
  <si>
    <t>CAD</t>
  </si>
  <si>
    <t xml:space="preserve">Chilean Peso </t>
  </si>
  <si>
    <t>Net exposure = MAX (Total net open long positions, Absolute value of total net open short positions)</t>
  </si>
  <si>
    <t>1 Enter long positions as positive.</t>
  </si>
  <si>
    <t>2 A carve-out short position of 25% of liabilities denominated in each currency, converted in CAD.</t>
  </si>
  <si>
    <t>3 Enter short positions as negative (no carve-out on short positions).</t>
  </si>
  <si>
    <t xml:space="preserve">Exposure </t>
  </si>
  <si>
    <t>amount</t>
  </si>
  <si>
    <t>(24)x(26)</t>
  </si>
  <si>
    <t>Instruments NOT used as part of an equity hedging strategy:</t>
  </si>
  <si>
    <t>Long common shares</t>
  </si>
  <si>
    <t>Long equity derivatives</t>
  </si>
  <si>
    <t>Joint ventures and limited partnerships with less than or equal to 10% ownership interest</t>
  </si>
  <si>
    <t>Short common shares and equity derivatives</t>
  </si>
  <si>
    <t>Total of instruments NOT used as part of an equity hedging strategy</t>
  </si>
  <si>
    <t xml:space="preserve">Net exposure </t>
  </si>
  <si>
    <t xml:space="preserve"> Capital (Margin) </t>
  </si>
  <si>
    <t xml:space="preserve">amount of the </t>
  </si>
  <si>
    <t xml:space="preserve">amount: </t>
  </si>
  <si>
    <t xml:space="preserve">portfolio of </t>
  </si>
  <si>
    <t xml:space="preserve">Absolute value </t>
  </si>
  <si>
    <t xml:space="preserve">(34)×(36) + </t>
  </si>
  <si>
    <t xml:space="preserve">hedging </t>
  </si>
  <si>
    <t xml:space="preserve">of </t>
  </si>
  <si>
    <t xml:space="preserve">Correlation </t>
  </si>
  <si>
    <t xml:space="preserve">MIN((30), (32)) </t>
  </si>
  <si>
    <t>instruments</t>
  </si>
  <si>
    <t>((30)-(32))</t>
  </si>
  <si>
    <t>factor</t>
  </si>
  <si>
    <t>× (1-(38)) × 1.5</t>
  </si>
  <si>
    <t>Instruments used as part of an equity hedging strategy:</t>
  </si>
  <si>
    <t>Portfolio of instruments being hedged - active management and hedging strategy #1</t>
  </si>
  <si>
    <t>Portfolio of instruments being hedged - active management and hedging strategy #2</t>
  </si>
  <si>
    <t>Portfolio of instruments being hedged - active management and hedging strategy #3</t>
  </si>
  <si>
    <t>Total of instruments used as part of an equity hedging strategy</t>
  </si>
  <si>
    <t xml:space="preserve"> (Margin) </t>
  </si>
  <si>
    <t xml:space="preserve">Balance sheet </t>
  </si>
  <si>
    <t>(42)x(44)</t>
  </si>
  <si>
    <t>Owner-occupied properties (valued using cost model)</t>
  </si>
  <si>
    <t>(Margin)</t>
  </si>
  <si>
    <t xml:space="preserve"> Required</t>
  </si>
  <si>
    <t>(48)x(50)</t>
  </si>
  <si>
    <t>Right-of-use assets associated with leased investment properties</t>
  </si>
  <si>
    <t>271</t>
  </si>
  <si>
    <t>60.00</t>
  </si>
  <si>
    <t>Remaining Term to Maturity / Other Maturity</t>
  </si>
  <si>
    <t xml:space="preserve">Capital (Margin) 
</t>
  </si>
  <si>
    <t>Greater than 1 year up to and including 5 years</t>
  </si>
  <si>
    <t xml:space="preserve">Required </t>
  </si>
  <si>
    <t xml:space="preserve">Redistribution of </t>
  </si>
  <si>
    <t>(06x08)+(14x16)+</t>
  </si>
  <si>
    <t xml:space="preserve">Exposure for </t>
  </si>
  <si>
    <t>(22x24)</t>
  </si>
  <si>
    <t xml:space="preserve"> Guarantees</t>
  </si>
  <si>
    <t xml:space="preserve"> Factor</t>
  </si>
  <si>
    <t xml:space="preserve">Long-term   </t>
  </si>
  <si>
    <t xml:space="preserve">including term </t>
  </si>
  <si>
    <t>debentures</t>
  </si>
  <si>
    <t xml:space="preserve">Short-term   </t>
  </si>
  <si>
    <t xml:space="preserve">Collateral / </t>
  </si>
  <si>
    <t>(02)x(08)</t>
  </si>
  <si>
    <t>Long-Term Obligations including Term Deposits, Bonds, Debentures and Loans</t>
  </si>
  <si>
    <t>First mortgages on one- to four-unit residential dwellings</t>
  </si>
  <si>
    <t>Commercial mortgages and residential mortgages that are not first mortgages on one- to four-unit residential dwellings</t>
  </si>
  <si>
    <t>Mortgages secured by undeveloped land</t>
  </si>
  <si>
    <t>Adjustment to reflect difference between amortized cost and Balance Sheet value of loans</t>
  </si>
  <si>
    <t>Other Items</t>
  </si>
  <si>
    <t>Facility Association Residual Market and Uninsured Automobile Fund</t>
  </si>
  <si>
    <t>Agents, Brokers, Policyholders, Associates, Limited Partnerships, Joint Ventures, Non-qualifying Subsidiaries and Other Receivables:</t>
  </si>
  <si>
    <t xml:space="preserve">   - Outstanding less than 60 days</t>
  </si>
  <si>
    <r>
      <rPr>
        <sz val="10"/>
        <rFont val="Arial"/>
        <family val="2"/>
      </rPr>
      <t>- Registered Associated under Intra-group pooling arrangements approved by regulator</t>
    </r>
    <r>
      <rPr>
        <strike/>
        <sz val="10"/>
        <rFont val="Arial"/>
        <family val="2"/>
      </rPr>
      <t xml:space="preserve"> </t>
    </r>
  </si>
  <si>
    <t xml:space="preserve">- Registered Associated excluding Intra-group pooling arrangements approved by regulator </t>
  </si>
  <si>
    <t>Recoverables from Reinsurers:</t>
  </si>
  <si>
    <t>Premiums for unexpired coverage on reinsurance contracts held under Intra-group pooling arrangements approved by regulator</t>
  </si>
  <si>
    <t>Premiums for unexpired coverage on reinsurance contracts held excluding Intra-group pooling arrangements approved by regulator</t>
  </si>
  <si>
    <t xml:space="preserve">Asset for incurred claims under Intra-group pooling arrangements approved by regulator </t>
  </si>
  <si>
    <t>Asset for incurred claims excluding Intra-group pooling arrangements approved by regulator</t>
  </si>
  <si>
    <t>Premiums for unexpired coverage on reinsurance contracts held</t>
  </si>
  <si>
    <t>Asset for incurred claims excluding receivable</t>
  </si>
  <si>
    <t>- Total unregistered premiums for unexpired coverage &amp; asset for incurred claims</t>
  </si>
  <si>
    <t>Other Recoverables on the liability for incurred claims including SIRs not deducted from capital</t>
  </si>
  <si>
    <t>Deferred Tax Assets arising from temporary differences, that can be applied to recoverable income taxes paid in the preceding 3 years</t>
  </si>
  <si>
    <t xml:space="preserve">Assets held for sale </t>
  </si>
  <si>
    <t xml:space="preserve">Other Assets </t>
  </si>
  <si>
    <t>Total Capital Required</t>
  </si>
  <si>
    <t>Margin Required</t>
  </si>
  <si>
    <t>Vested Assets:</t>
  </si>
  <si>
    <t>Cash</t>
  </si>
  <si>
    <t>Loans: (at amortized cost)</t>
  </si>
  <si>
    <t xml:space="preserve">Commercial mortgages and residential mortgages that are not first </t>
  </si>
  <si>
    <t xml:space="preserve">                 mortgages on one- to four-unit residential dwellings</t>
  </si>
  <si>
    <t>Adjustment to reflect difference between amortized cost and balance sheet value of loans</t>
  </si>
  <si>
    <t>Total - Vested Assets</t>
  </si>
  <si>
    <t>Recoverable from registered reinsurers:</t>
  </si>
  <si>
    <t>- Registered associated</t>
  </si>
  <si>
    <t>Asset for incurred claims</t>
  </si>
  <si>
    <t>- Registered non-associated</t>
  </si>
  <si>
    <t>Policyholders (including Agents and Brokers):</t>
  </si>
  <si>
    <t>Total Margin Required</t>
  </si>
  <si>
    <t>60.40</t>
  </si>
  <si>
    <t>Interest Rate</t>
  </si>
  <si>
    <t xml:space="preserve"> Exchange and </t>
  </si>
  <si>
    <t>Gold Contracts</t>
  </si>
  <si>
    <t>(18x20x22)+</t>
  </si>
  <si>
    <t>Conversion</t>
  </si>
  <si>
    <t>Equivalent</t>
  </si>
  <si>
    <t>(28x30x32)+</t>
  </si>
  <si>
    <t xml:space="preserve"> Amount</t>
  </si>
  <si>
    <t>(38x40x42)</t>
  </si>
  <si>
    <t xml:space="preserve">Greater than 1 year, up to </t>
  </si>
  <si>
    <t>and including 5 years</t>
  </si>
  <si>
    <r>
      <rPr>
        <sz val="10"/>
        <rFont val="Arial"/>
        <family val="2"/>
      </rPr>
      <t>(14)</t>
    </r>
  </si>
  <si>
    <t>Long-term obligations including term deposits, bonds, debentures and loans</t>
  </si>
  <si>
    <t>Short-term obligations including commercial paper</t>
  </si>
  <si>
    <t>70.00</t>
  </si>
  <si>
    <t>MCT (BAAT) OPERATIONAL RISK: CAPITAL (MARGIN) REQUIRED</t>
  </si>
  <si>
    <t>Annual Amount (Previous year)</t>
  </si>
  <si>
    <t>Annual Amount (Current year)</t>
  </si>
  <si>
    <t>Capital (Margin) Required (04)x(06)</t>
  </si>
  <si>
    <t>Direct premiums received in the past 12 mo. for insurance contracts issued</t>
  </si>
  <si>
    <t>Premiums received in the past 12 mo. for reinsurance contracts issued - Third party reinsurance</t>
  </si>
  <si>
    <t>Premiums received in the past 12 mo. for reinsurance contracts issued - Intra Pool (MCT only)</t>
  </si>
  <si>
    <t>Subtotal: Premiums received</t>
  </si>
  <si>
    <t>Premiums paid in the past 12 mo. for reinsurance contracts held - Third party reinsurance</t>
  </si>
  <si>
    <t>Premiums paid in the past 12 mo. for reinsurance contracts held - Intra Pool (MCT only)</t>
  </si>
  <si>
    <t>Subtotal: Premiums paid</t>
  </si>
  <si>
    <t>026</t>
  </si>
  <si>
    <t>For Intra Pool (MCT only), greater of: (a) 0.75% of premiums received in the past 12 mo.</t>
  </si>
  <si>
    <t xml:space="preserve"> for reinsurance contracts issued; and (b) 0.75% of premiums paid in the past 12 mo. for reinsurance contracts held</t>
  </si>
  <si>
    <t>Growth of premium received in the past 12 mo. above 20% threshold</t>
  </si>
  <si>
    <r>
      <rPr>
        <sz val="10"/>
        <rFont val="Arial"/>
        <family val="2"/>
      </rPr>
      <t>Capital/margin required component</t>
    </r>
    <r>
      <rPr>
        <vertAlign val="superscript"/>
        <sz val="10"/>
        <rFont val="Arial"/>
        <family val="2"/>
      </rPr>
      <t xml:space="preserve">1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</si>
</sst>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6" formatCode="&quot;$&quot;#,##0;[Red]\-&quot;$&quot;#,##0"/>
    <numFmt numFmtId="41" formatCode="_-* #,##0_-;\-* #,##0_-;_-* &quot;-&quot;_-;_-@_-"/>
    <numFmt numFmtId="43" formatCode="_-* #,##0.00_-;\-* #,##0.00_-;_-* &quot;-&quot;??_-;_-@_-"/>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
    <numFmt numFmtId="174" formatCode="0.0"/>
    <numFmt numFmtId="179" formatCode="0.0%"/>
    <numFmt numFmtId="185" formatCode="General_)"/>
    <numFmt numFmtId="186" formatCode="_-* #,##0_-;\-* #,##0_-;_-* &quot;-&quot;??_-;_-@_-"/>
    <numFmt numFmtId="187" formatCode="0_);\(0\)"/>
    <numFmt numFmtId="188" formatCode="#,##0.00_ ;\-#,##0.00\ "/>
    <numFmt numFmtId="189" formatCode="0.0_);\(0.0\)"/>
    <numFmt numFmtId="190" formatCode="#,##0.0_);\(#,##0.0\)"/>
    <numFmt numFmtId="191" formatCode="0.00_);\(0.00\)"/>
    <numFmt numFmtId="192" formatCode="0\%"/>
    <numFmt numFmtId="193" formatCode="#,##0.0"/>
    <numFmt numFmtId="194" formatCode="#,##0;\(#,##0\)"/>
    <numFmt numFmtId="195" formatCode="&quot;(&quot;00&quot;)&quot;"/>
    <numFmt numFmtId="196" formatCode="0.000%"/>
    <numFmt numFmtId="197" formatCode="#,##0.000;\-#,##0.000"/>
  </numFmts>
  <fonts count="122">
    <font>
      <sz val="10"/>
      <name val="Arial"/>
    </font>
    <font>
      <sz val="11"/>
      <color indexed="8"/>
      <name val="Calibri"/>
      <family val="2"/>
    </font>
    <font>
      <u/>
      <sz val="10"/>
      <color indexed="12"/>
      <name val="Arial"/>
      <family val="2"/>
    </font>
    <font>
      <sz val="9.75"/>
      <color indexed="8"/>
      <name val="Times New Roman"/>
      <family val="1"/>
    </font>
    <font>
      <sz val="12"/>
      <name val="Arial"/>
      <family val="2"/>
    </font>
    <font>
      <sz val="12"/>
      <name val="Helv"/>
    </font>
    <font>
      <b/>
      <i/>
      <u/>
      <sz val="12"/>
      <name val="Arial"/>
      <family val="2"/>
    </font>
    <font>
      <b/>
      <sz val="14"/>
      <name val="Arial"/>
      <family val="2"/>
    </font>
    <font>
      <b/>
      <sz val="12"/>
      <name val="Arial"/>
      <family val="2"/>
    </font>
    <font>
      <sz val="11"/>
      <name val="Arial"/>
      <family val="2"/>
    </font>
    <font>
      <sz val="8"/>
      <name val="Tahoma"/>
      <family val="2"/>
    </font>
    <font>
      <b/>
      <sz val="8"/>
      <name val="Tahoma"/>
      <family val="2"/>
    </font>
    <font>
      <b/>
      <sz val="11"/>
      <name val="Arial"/>
      <family val="2"/>
    </font>
    <font>
      <b/>
      <sz val="10"/>
      <name val="Arial"/>
      <family val="2"/>
    </font>
    <font>
      <sz val="8"/>
      <name val="Arial"/>
      <family val="2"/>
    </font>
    <font>
      <sz val="10"/>
      <color indexed="9"/>
      <name val="Arial"/>
      <family val="2"/>
    </font>
    <font>
      <b/>
      <sz val="10"/>
      <color indexed="8"/>
      <name val="Arial"/>
      <family val="2"/>
    </font>
    <font>
      <b/>
      <u/>
      <sz val="12"/>
      <color indexed="12"/>
      <name val="Arial"/>
      <family val="2"/>
    </font>
    <font>
      <b/>
      <sz val="16"/>
      <name val="Arial"/>
      <family val="2"/>
    </font>
    <font>
      <b/>
      <i/>
      <sz val="12"/>
      <name val="Arial"/>
      <family val="2"/>
    </font>
    <font>
      <b/>
      <sz val="12"/>
      <color indexed="58"/>
      <name val="Arial"/>
      <family val="2"/>
    </font>
    <font>
      <b/>
      <sz val="18"/>
      <color indexed="12"/>
      <name val="Arial"/>
      <family val="2"/>
    </font>
    <font>
      <b/>
      <sz val="22"/>
      <color indexed="12"/>
      <name val="Arial"/>
      <family val="2"/>
    </font>
    <font>
      <b/>
      <sz val="16"/>
      <color indexed="60"/>
      <name val="Arial"/>
      <family val="2"/>
    </font>
    <font>
      <sz val="10"/>
      <name val="Times New Roman"/>
      <family val="1"/>
    </font>
    <font>
      <b/>
      <i/>
      <sz val="36"/>
      <color indexed="18"/>
      <name val="Arial"/>
      <family val="2"/>
    </font>
    <font>
      <b/>
      <sz val="12"/>
      <color indexed="8"/>
      <name val="Arial"/>
      <family val="2"/>
    </font>
    <font>
      <sz val="12"/>
      <color indexed="8"/>
      <name val="Arial"/>
      <family val="2"/>
    </font>
    <font>
      <b/>
      <i/>
      <sz val="14"/>
      <color indexed="8"/>
      <name val="Arial"/>
      <family val="2"/>
    </font>
    <font>
      <b/>
      <sz val="14"/>
      <color indexed="12"/>
      <name val="Arial"/>
      <family val="2"/>
    </font>
    <font>
      <b/>
      <sz val="12"/>
      <color indexed="23"/>
      <name val="Arial"/>
      <family val="2"/>
    </font>
    <font>
      <sz val="12"/>
      <name val="Tahoma"/>
      <family val="2"/>
    </font>
    <font>
      <b/>
      <sz val="12"/>
      <name val="Tahoma"/>
      <family val="2"/>
    </font>
    <font>
      <b/>
      <i/>
      <sz val="10"/>
      <color indexed="8"/>
      <name val="Times New Roman"/>
      <family val="1"/>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color indexed="9"/>
      <name val="Arial"/>
      <family val="2"/>
    </font>
    <font>
      <sz val="9.75"/>
      <color indexed="9"/>
      <name val="Times New Roman"/>
      <family val="1"/>
    </font>
    <font>
      <b/>
      <sz val="18"/>
      <color indexed="58"/>
      <name val="Arial"/>
      <family val="2"/>
    </font>
    <font>
      <b/>
      <sz val="9.75"/>
      <color indexed="9"/>
      <name val="Times New Roman"/>
      <family val="1"/>
    </font>
    <font>
      <u/>
      <sz val="10"/>
      <color indexed="20"/>
      <name val="Arial"/>
      <family val="2"/>
    </font>
    <font>
      <sz val="10"/>
      <name val="MS Sans Serif"/>
      <family val="2"/>
    </font>
    <font>
      <b/>
      <sz val="10"/>
      <color rgb="FF0000FF"/>
      <name val="Arial"/>
      <family val="2"/>
    </font>
    <font>
      <b/>
      <i/>
      <sz val="10"/>
      <name val="Arial"/>
      <family val="2"/>
    </font>
    <font>
      <i/>
      <sz val="10"/>
      <name val="Arial"/>
      <family val="2"/>
    </font>
    <font>
      <b/>
      <i/>
      <sz val="10"/>
      <name val="Times New Roman"/>
      <family val="1"/>
    </font>
    <font>
      <u/>
      <sz val="10"/>
      <color rgb="FF0000FF"/>
      <name val="Times New Roman"/>
      <family val="1"/>
    </font>
    <font>
      <b/>
      <sz val="11"/>
      <name val="Times New Roman"/>
      <family val="1"/>
    </font>
    <font>
      <sz val="11"/>
      <name val="Times New Roman"/>
      <family val="1"/>
    </font>
    <font>
      <b/>
      <i/>
      <sz val="11"/>
      <name val="Times New Roman"/>
      <family val="1"/>
    </font>
    <font>
      <sz val="11"/>
      <color rgb="FF000000"/>
      <name val="Calibri"/>
      <family val="2"/>
    </font>
    <font>
      <sz val="11"/>
      <name val="Calibri"/>
      <family val="2"/>
    </font>
    <font>
      <sz val="9"/>
      <name val="Times New Roman"/>
      <family val="1"/>
    </font>
    <font>
      <sz val="10"/>
      <color rgb="FF000000"/>
      <name val="Arial"/>
      <family val="2"/>
    </font>
    <font>
      <b/>
      <sz val="10"/>
      <color rgb="FF000000"/>
      <name val="Arial"/>
      <family val="2"/>
    </font>
    <font>
      <u/>
      <sz val="10"/>
      <color rgb="FF0000FF"/>
      <name val="Arial"/>
      <family val="2"/>
    </font>
    <font>
      <sz val="12"/>
      <name val="CG Times (WN)"/>
    </font>
    <font>
      <b/>
      <i/>
      <sz val="9"/>
      <name val="Arial"/>
      <family val="2"/>
    </font>
    <font>
      <u/>
      <sz val="9"/>
      <color rgb="FF0000FF"/>
      <name val="Arial"/>
      <family val="2"/>
    </font>
    <font>
      <b/>
      <u/>
      <sz val="10"/>
      <color rgb="FF0000FF"/>
      <name val="Arial"/>
      <family val="2"/>
    </font>
    <font>
      <b/>
      <sz val="10"/>
      <color rgb="FF0000FF"/>
      <name val="Times New Roman"/>
      <family val="1"/>
    </font>
    <font>
      <b/>
      <sz val="10"/>
      <name val="Times New Roman"/>
      <family val="1"/>
    </font>
    <font>
      <b/>
      <sz val="10"/>
      <color rgb="FFFF0000"/>
      <name val="Arial"/>
      <family val="2"/>
    </font>
    <font>
      <sz val="10.199999999999999"/>
      <color rgb="FF0000FF"/>
      <name val="Times New Roman"/>
      <family val="1"/>
    </font>
    <font>
      <u/>
      <sz val="10"/>
      <name val="Times New Roman"/>
      <family val="1"/>
    </font>
    <font>
      <sz val="10"/>
      <color rgb="FFFFFFFF"/>
      <name val="Times New Roman"/>
      <family val="1"/>
    </font>
    <font>
      <sz val="10"/>
      <color rgb="FF0000FF"/>
      <name val="Times New Roman"/>
      <family val="1"/>
    </font>
    <font>
      <sz val="10"/>
      <color rgb="FF0000FF"/>
      <name val="Arial"/>
      <family val="2"/>
    </font>
    <font>
      <sz val="10"/>
      <color rgb="FF003366"/>
      <name val="Arial"/>
      <family val="2"/>
    </font>
    <font>
      <i/>
      <sz val="11"/>
      <name val="Times New Roman"/>
      <family val="1"/>
    </font>
    <font>
      <sz val="11"/>
      <color theme="1"/>
      <name val="Calibri"/>
      <family val="2"/>
      <scheme val="minor"/>
    </font>
    <font>
      <b/>
      <sz val="11"/>
      <color theme="1"/>
      <name val="Calibri"/>
      <family val="2"/>
      <scheme val="minor"/>
    </font>
    <font>
      <b/>
      <sz val="12"/>
      <name val="Times New Roman"/>
      <family val="1"/>
    </font>
    <font>
      <b/>
      <i/>
      <sz val="12"/>
      <name val="Times New Roman"/>
      <family val="1"/>
    </font>
    <font>
      <sz val="12"/>
      <name val="Times New Roman"/>
      <family val="1"/>
    </font>
    <font>
      <b/>
      <sz val="10"/>
      <color theme="1"/>
      <name val="Arial"/>
      <family val="2"/>
    </font>
    <font>
      <sz val="10"/>
      <color theme="1"/>
      <name val="Arial"/>
      <family val="2"/>
    </font>
    <font>
      <sz val="11"/>
      <color theme="1"/>
      <name val="Calibri"/>
      <family val="2"/>
      <scheme val="minor"/>
    </font>
    <font>
      <sz val="11"/>
      <color rgb="FF000000"/>
      <name val="Times New Roman"/>
      <family val="1"/>
    </font>
    <font>
      <sz val="10"/>
      <color theme="4"/>
      <name val="Times New Roman"/>
      <family val="1"/>
    </font>
    <font>
      <sz val="11"/>
      <color theme="4"/>
      <name val="Times New Roman"/>
      <family val="1"/>
    </font>
    <font>
      <b/>
      <sz val="11"/>
      <color theme="1"/>
      <name val="Calibri"/>
      <family val="2"/>
      <scheme val="minor"/>
    </font>
    <font>
      <b/>
      <strike/>
      <sz val="11"/>
      <name val="Times New Roman"/>
      <family val="1"/>
    </font>
    <font>
      <u/>
      <sz val="10"/>
      <name val="Arial"/>
      <family val="2"/>
    </font>
    <font>
      <i/>
      <sz val="10"/>
      <name val="Times New Roman"/>
      <family val="1"/>
    </font>
    <font>
      <sz val="10"/>
      <color rgb="FF000000"/>
      <name val="Times New Roman"/>
      <family val="1"/>
    </font>
    <font>
      <b/>
      <sz val="10"/>
      <color rgb="FF000000"/>
      <name val="Times New Roman"/>
      <family val="1"/>
    </font>
    <font>
      <b/>
      <sz val="9"/>
      <name val="Times New Roman"/>
      <family val="1"/>
    </font>
    <font>
      <sz val="12"/>
      <color rgb="FF0000FF"/>
      <name val="Times New Roman"/>
      <family val="1"/>
    </font>
    <font>
      <sz val="8"/>
      <name val="Times New Roman"/>
      <family val="1"/>
    </font>
    <font>
      <i/>
      <sz val="12"/>
      <name val="Times New Roman"/>
      <family val="1"/>
    </font>
    <font>
      <sz val="9"/>
      <name val="Arial"/>
      <family val="2"/>
    </font>
    <font>
      <strike/>
      <sz val="11"/>
      <name val="Times New Roman"/>
      <family val="1"/>
    </font>
    <font>
      <sz val="11"/>
      <color theme="1"/>
      <name val="Times New Roman"/>
      <family val="1"/>
    </font>
    <font>
      <b/>
      <sz val="11"/>
      <color theme="1"/>
      <name val="Times New Roman"/>
      <family val="1"/>
    </font>
    <font>
      <sz val="11"/>
      <name val="MS Sans Serif"/>
      <family val="2"/>
    </font>
    <font>
      <b/>
      <i/>
      <sz val="11"/>
      <color theme="1"/>
      <name val="Times New Roman"/>
      <family val="1"/>
    </font>
    <font>
      <sz val="11"/>
      <color rgb="FF00B0F0"/>
      <name val="Times New Roman"/>
      <family val="1"/>
    </font>
    <font>
      <b/>
      <sz val="10"/>
      <color rgb="FFFF0000"/>
      <name val="Arial"/>
      <family val="2"/>
    </font>
    <font>
      <sz val="10"/>
      <color rgb="FFFF0000"/>
      <name val="Arial"/>
      <family val="2"/>
    </font>
    <font>
      <strike/>
      <sz val="10"/>
      <name val="Arial"/>
      <family val="2"/>
    </font>
    <font>
      <sz val="10"/>
      <color rgb="FFC00000"/>
      <name val="Arial"/>
      <family val="2"/>
    </font>
    <font>
      <b/>
      <sz val="10"/>
      <color rgb="FFC00000"/>
      <name val="Arial"/>
      <family val="2"/>
    </font>
    <font>
      <sz val="12"/>
      <name val="SWISS"/>
    </font>
    <font>
      <b/>
      <vertAlign val="superscript"/>
      <sz val="10"/>
      <name val="Arial"/>
      <family val="2"/>
    </font>
    <font>
      <vertAlign val="superscript"/>
      <sz val="10"/>
      <name val="Arial"/>
      <family val="2"/>
    </font>
    <font>
      <vertAlign val="superscript"/>
      <sz val="10"/>
      <color rgb="FF000000"/>
      <name val="Arial"/>
      <family val="2"/>
    </font>
    <font>
      <sz val="10"/>
      <name val="Arial"/>
      <family val="2"/>
    </font>
  </fonts>
  <fills count="38">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indexed="41"/>
        <bgColor indexed="64"/>
      </patternFill>
    </fill>
    <fill>
      <patternFill patternType="solid">
        <fgColor indexed="9"/>
        <bgColor indexed="64"/>
      </patternFill>
    </fill>
    <fill>
      <patternFill patternType="solid">
        <fgColor indexed="13"/>
        <bgColor indexed="64"/>
      </patternFill>
    </fill>
    <fill>
      <patternFill patternType="solid">
        <fgColor rgb="FF969696"/>
        <bgColor indexed="64"/>
      </patternFill>
    </fill>
    <fill>
      <patternFill patternType="solid">
        <fgColor rgb="FFFFFFFF"/>
        <bgColor indexed="64"/>
      </patternFill>
    </fill>
    <fill>
      <patternFill patternType="solid">
        <fgColor rgb="FFC0C0C0"/>
        <bgColor indexed="64"/>
      </patternFill>
    </fill>
    <fill>
      <patternFill patternType="solid">
        <fgColor indexed="65"/>
        <bgColor indexed="64"/>
      </patternFill>
    </fill>
    <fill>
      <patternFill patternType="solid">
        <fgColor theme="0" tint="-0.49995422223578601"/>
        <bgColor indexed="64"/>
      </patternFill>
    </fill>
    <fill>
      <patternFill patternType="solid">
        <fgColor theme="0" tint="-0.34995574816125979"/>
        <bgColor indexed="64"/>
      </patternFill>
    </fill>
    <fill>
      <patternFill patternType="gray0625"/>
    </fill>
    <fill>
      <patternFill patternType="solid">
        <fgColor theme="0" tint="-0.14996795556505021"/>
        <bgColor indexed="64"/>
      </patternFill>
    </fill>
    <fill>
      <patternFill patternType="solid">
        <fgColor theme="0"/>
        <bgColor indexed="64"/>
      </patternFill>
    </fill>
    <fill>
      <patternFill patternType="solid">
        <fgColor theme="0" tint="-4.9958800012207406E-2"/>
        <bgColor indexed="64"/>
      </patternFill>
    </fill>
    <fill>
      <patternFill patternType="solid">
        <fgColor theme="0" tint="-0.24994659260841701"/>
        <bgColor indexed="64"/>
      </patternFill>
    </fill>
  </fills>
  <borders count="36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style="thin">
        <color indexed="8"/>
      </left>
      <right/>
      <top/>
      <bottom/>
      <diagonal/>
    </border>
    <border>
      <left style="thin">
        <color indexed="8"/>
      </left>
      <right style="medium">
        <color indexed="8"/>
      </right>
      <top/>
      <bottom/>
      <diagonal/>
    </border>
    <border>
      <left style="thin">
        <color indexed="8"/>
      </left>
      <right/>
      <top/>
      <bottom style="thin">
        <color indexed="8"/>
      </bottom>
      <diagonal/>
    </border>
    <border>
      <left style="thin">
        <color indexed="8"/>
      </left>
      <right style="medium">
        <color indexed="8"/>
      </right>
      <top/>
      <bottom style="thin">
        <color indexed="8"/>
      </bottom>
      <diagonal/>
    </border>
    <border>
      <left style="medium">
        <color indexed="8"/>
      </left>
      <right/>
      <top/>
      <bottom/>
      <diagonal/>
    </border>
    <border>
      <left style="medium">
        <color indexed="8"/>
      </left>
      <right/>
      <top/>
      <bottom style="medium">
        <color indexed="8"/>
      </bottom>
      <diagonal/>
    </border>
    <border>
      <left style="medium">
        <color indexed="8"/>
      </left>
      <right/>
      <top/>
      <bottom style="thin">
        <color indexed="8"/>
      </bottom>
      <diagonal/>
    </border>
    <border>
      <left style="thin">
        <color indexed="8"/>
      </left>
      <right/>
      <top style="medium">
        <color indexed="8"/>
      </top>
      <bottom/>
      <diagonal/>
    </border>
    <border>
      <left style="thin">
        <color indexed="8"/>
      </left>
      <right style="medium">
        <color indexed="8"/>
      </right>
      <top style="medium">
        <color indexed="8"/>
      </top>
      <bottom/>
      <diagonal/>
    </border>
    <border>
      <left/>
      <right/>
      <top/>
      <bottom style="thin">
        <color indexed="8"/>
      </bottom>
      <diagonal/>
    </border>
    <border>
      <left/>
      <right/>
      <top/>
      <bottom style="medium">
        <color indexed="8"/>
      </bottom>
      <diagonal/>
    </border>
    <border>
      <left style="thin">
        <color auto="1"/>
      </left>
      <right style="thin">
        <color auto="1"/>
      </right>
      <top style="thin">
        <color auto="1"/>
      </top>
      <bottom/>
      <diagonal/>
    </border>
    <border>
      <left/>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style="dotted">
        <color auto="1"/>
      </bottom>
      <diagonal/>
    </border>
    <border>
      <left/>
      <right/>
      <top/>
      <bottom style="dotted">
        <color auto="1"/>
      </bottom>
      <diagonal/>
    </border>
    <border>
      <left/>
      <right style="thin">
        <color auto="1"/>
      </right>
      <top/>
      <bottom style="dotted">
        <color auto="1"/>
      </bottom>
      <diagonal/>
    </border>
    <border>
      <left style="thin">
        <color auto="1"/>
      </left>
      <right/>
      <top style="dotted">
        <color auto="1"/>
      </top>
      <bottom style="dotted">
        <color auto="1"/>
      </bottom>
      <diagonal/>
    </border>
    <border>
      <left/>
      <right/>
      <top style="dotted">
        <color auto="1"/>
      </top>
      <bottom style="dotted">
        <color auto="1"/>
      </bottom>
      <diagonal/>
    </border>
    <border>
      <left/>
      <right style="thin">
        <color auto="1"/>
      </right>
      <top style="dotted">
        <color auto="1"/>
      </top>
      <bottom style="dotted">
        <color auto="1"/>
      </bottom>
      <diagonal/>
    </border>
    <border>
      <left style="thin">
        <color auto="1"/>
      </left>
      <right style="thin">
        <color auto="1"/>
      </right>
      <top style="thin">
        <color auto="1"/>
      </top>
      <bottom style="thin">
        <color auto="1"/>
      </bottom>
      <diagonal/>
    </border>
    <border>
      <left/>
      <right/>
      <top style="dotted">
        <color auto="1"/>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top style="dotted">
        <color auto="1"/>
      </top>
      <bottom style="thin">
        <color auto="1"/>
      </bottom>
      <diagonal/>
    </border>
    <border>
      <left/>
      <right/>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top/>
      <bottom/>
      <diagonal/>
    </border>
    <border>
      <left style="thin">
        <color rgb="FF000000"/>
      </left>
      <right style="thin">
        <color rgb="FF000000"/>
      </right>
      <top/>
      <bottom/>
      <diagonal/>
    </border>
    <border>
      <left style="thin">
        <color rgb="FF000000"/>
      </left>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style="dotted">
        <color auto="1"/>
      </bottom>
      <diagonal/>
    </border>
    <border>
      <left/>
      <right/>
      <top/>
      <bottom style="dotted">
        <color auto="1"/>
      </bottom>
      <diagonal/>
    </border>
    <border>
      <left/>
      <right style="thin">
        <color auto="1"/>
      </right>
      <top/>
      <bottom style="dotted">
        <color auto="1"/>
      </bottom>
      <diagonal/>
    </border>
    <border>
      <left style="thin">
        <color auto="1"/>
      </left>
      <right/>
      <top style="dotted">
        <color auto="1"/>
      </top>
      <bottom style="dotted">
        <color auto="1"/>
      </bottom>
      <diagonal/>
    </border>
    <border>
      <left/>
      <right/>
      <top style="dotted">
        <color auto="1"/>
      </top>
      <bottom style="dotted">
        <color auto="1"/>
      </bottom>
      <diagonal/>
    </border>
    <border>
      <left/>
      <right style="thin">
        <color auto="1"/>
      </right>
      <top style="dotted">
        <color auto="1"/>
      </top>
      <bottom style="dotted">
        <color auto="1"/>
      </bottom>
      <diagonal/>
    </border>
    <border>
      <left style="thin">
        <color auto="1"/>
      </left>
      <right/>
      <top style="dotted">
        <color auto="1"/>
      </top>
      <bottom/>
      <diagonal/>
    </border>
    <border>
      <left/>
      <right/>
      <top style="dotted">
        <color auto="1"/>
      </top>
      <bottom style="thin">
        <color auto="1"/>
      </bottom>
      <diagonal/>
    </border>
    <border>
      <left style="thin">
        <color auto="1"/>
      </left>
      <right/>
      <top style="thin">
        <color auto="1"/>
      </top>
      <bottom/>
      <diagonal/>
    </border>
    <border>
      <left style="thin">
        <color auto="1"/>
      </left>
      <right/>
      <top style="dotted">
        <color auto="1"/>
      </top>
      <bottom style="thin">
        <color auto="1"/>
      </bottom>
      <diagonal/>
    </border>
    <border>
      <left/>
      <right style="thin">
        <color auto="1"/>
      </right>
      <top style="dotted">
        <color auto="1"/>
      </top>
      <bottom style="thin">
        <color auto="1"/>
      </bottom>
      <diagonal/>
    </border>
    <border>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style="medium">
        <color auto="1"/>
      </left>
      <right style="medium">
        <color auto="1"/>
      </right>
      <top style="medium">
        <color auto="1"/>
      </top>
      <bottom/>
      <diagonal/>
    </border>
    <border>
      <left style="medium">
        <color auto="1"/>
      </left>
      <right/>
      <top/>
      <bottom/>
      <diagonal/>
    </border>
    <border>
      <left style="medium">
        <color auto="1"/>
      </left>
      <right style="medium">
        <color auto="1"/>
      </right>
      <top/>
      <bottom style="thin">
        <color auto="1"/>
      </bottom>
      <diagonal/>
    </border>
    <border>
      <left style="medium">
        <color auto="1"/>
      </left>
      <right style="medium">
        <color auto="1"/>
      </right>
      <top style="thin">
        <color auto="1"/>
      </top>
      <bottom/>
      <diagonal/>
    </border>
    <border>
      <left style="medium">
        <color auto="1"/>
      </left>
      <right/>
      <top/>
      <bottom style="dotted">
        <color auto="1"/>
      </bottom>
      <diagonal/>
    </border>
    <border>
      <left style="medium">
        <color auto="1"/>
      </left>
      <right/>
      <top style="dotted">
        <color auto="1"/>
      </top>
      <bottom style="thin">
        <color auto="1"/>
      </bottom>
      <diagonal/>
    </border>
    <border>
      <left/>
      <right/>
      <top style="dotted">
        <color auto="1"/>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medium">
        <color auto="1"/>
      </left>
      <right/>
      <top/>
      <bottom style="thin">
        <color auto="1"/>
      </bottom>
      <diagonal/>
    </border>
    <border>
      <left/>
      <right style="medium">
        <color auto="1"/>
      </right>
      <top/>
      <bottom style="dotted">
        <color auto="1"/>
      </bottom>
      <diagonal/>
    </border>
    <border>
      <left style="medium">
        <color auto="1"/>
      </left>
      <right/>
      <top style="dotted">
        <color auto="1"/>
      </top>
      <bottom style="dotted">
        <color auto="1"/>
      </bottom>
      <diagonal/>
    </border>
    <border>
      <left/>
      <right style="medium">
        <color auto="1"/>
      </right>
      <top style="dotted">
        <color auto="1"/>
      </top>
      <bottom style="dotted">
        <color auto="1"/>
      </bottom>
      <diagonal/>
    </border>
    <border>
      <left style="medium">
        <color auto="1"/>
      </left>
      <right/>
      <top style="dotted">
        <color auto="1"/>
      </top>
      <bottom/>
      <diagonal/>
    </border>
    <border>
      <left/>
      <right/>
      <top style="dotted">
        <color auto="1"/>
      </top>
      <bottom/>
      <diagonal/>
    </border>
    <border>
      <left/>
      <right style="medium">
        <color auto="1"/>
      </right>
      <top style="dotted">
        <color auto="1"/>
      </top>
      <bottom/>
      <diagonal/>
    </border>
    <border>
      <left/>
      <right/>
      <top style="thin">
        <color auto="1"/>
      </top>
      <bottom style="dotted">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top/>
      <bottom style="medium">
        <color auto="1"/>
      </bottom>
      <diagonal/>
    </border>
    <border>
      <left style="medium">
        <color auto="1"/>
      </left>
      <right style="medium">
        <color auto="1"/>
      </right>
      <top/>
      <bottom style="medium">
        <color auto="1"/>
      </bottom>
      <diagonal/>
    </border>
    <border>
      <left/>
      <right style="thin">
        <color auto="1"/>
      </right>
      <top style="thin">
        <color auto="1"/>
      </top>
      <bottom/>
      <diagonal/>
    </border>
    <border>
      <left/>
      <right style="thin">
        <color auto="1"/>
      </right>
      <top/>
      <bottom/>
      <diagonal/>
    </border>
    <border>
      <left/>
      <right style="thin">
        <color auto="1"/>
      </right>
      <top style="thin">
        <color auto="1"/>
      </top>
      <bottom style="thin">
        <color auto="1"/>
      </bottom>
      <diagonal/>
    </border>
    <border>
      <left style="thin">
        <color auto="1"/>
      </left>
      <right/>
      <top style="dotted">
        <color auto="1"/>
      </top>
      <bottom/>
      <diagonal/>
    </border>
    <border>
      <left style="thin">
        <color auto="1"/>
      </left>
      <right/>
      <top style="dotted">
        <color auto="1"/>
      </top>
      <bottom style="thin">
        <color auto="1"/>
      </bottom>
      <diagonal/>
    </border>
    <border>
      <left/>
      <right style="thin">
        <color auto="1"/>
      </right>
      <top style="dotted">
        <color auto="1"/>
      </top>
      <bottom style="thin">
        <color auto="1"/>
      </bottom>
      <diagonal/>
    </border>
    <border>
      <left style="thin">
        <color auto="1"/>
      </left>
      <right/>
      <top style="thin">
        <color auto="1"/>
      </top>
      <bottom style="dotted">
        <color auto="1"/>
      </bottom>
      <diagonal/>
    </border>
    <border>
      <left/>
      <right style="thin">
        <color auto="1"/>
      </right>
      <top style="medium">
        <color auto="1"/>
      </top>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bottom/>
      <diagonal/>
    </border>
    <border>
      <left/>
      <right style="medium">
        <color auto="1"/>
      </right>
      <top/>
      <bottom style="thin">
        <color auto="1"/>
      </bottom>
      <diagonal/>
    </border>
    <border>
      <left style="medium">
        <color auto="1"/>
      </left>
      <right/>
      <top style="thin">
        <color auto="1"/>
      </top>
      <bottom style="dotted">
        <color auto="1"/>
      </bottom>
      <diagonal/>
    </border>
    <border>
      <left/>
      <right style="thin">
        <color auto="1"/>
      </right>
      <top style="thin">
        <color auto="1"/>
      </top>
      <bottom style="dotted">
        <color auto="1"/>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right style="thin">
        <color auto="1"/>
      </right>
      <top style="dotted">
        <color auto="1"/>
      </top>
      <bottom/>
      <diagonal/>
    </border>
    <border>
      <left style="thin">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diagonal/>
    </border>
    <border>
      <left style="medium">
        <color auto="1"/>
      </left>
      <right style="thin">
        <color auto="1"/>
      </right>
      <top/>
      <bottom style="thin">
        <color auto="1"/>
      </bottom>
      <diagonal/>
    </border>
    <border>
      <left style="medium">
        <color auto="1"/>
      </left>
      <right/>
      <top style="thin">
        <color auto="1"/>
      </top>
      <bottom/>
      <diagonal/>
    </border>
    <border>
      <left style="medium">
        <color auto="1"/>
      </left>
      <right style="thin">
        <color auto="1"/>
      </right>
      <top style="thin">
        <color auto="1"/>
      </top>
      <bottom style="thin">
        <color auto="1"/>
      </bottom>
      <diagonal/>
    </border>
    <border>
      <left style="medium">
        <color auto="1"/>
      </left>
      <right/>
      <top style="dotted">
        <color auto="1"/>
      </top>
      <bottom style="medium">
        <color auto="1"/>
      </bottom>
      <diagonal/>
    </border>
    <border>
      <left style="medium">
        <color auto="1"/>
      </left>
      <right style="thin">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dotted">
        <color auto="1"/>
      </bottom>
      <diagonal/>
    </border>
    <border>
      <left/>
      <right/>
      <top style="medium">
        <color auto="1"/>
      </top>
      <bottom style="dotted">
        <color auto="1"/>
      </bottom>
      <diagonal/>
    </border>
    <border>
      <left/>
      <right/>
      <top style="dotted">
        <color auto="1"/>
      </top>
      <bottom style="medium">
        <color auto="1"/>
      </bottom>
      <diagonal/>
    </border>
    <border>
      <left/>
      <right style="thin">
        <color auto="1"/>
      </right>
      <top style="medium">
        <color auto="1"/>
      </top>
      <bottom style="medium">
        <color auto="1"/>
      </bottom>
      <diagonal/>
    </border>
    <border>
      <left/>
      <right style="thin">
        <color auto="1"/>
      </right>
      <top/>
      <bottom style="dotted">
        <color rgb="FF969696"/>
      </bottom>
      <diagonal/>
    </border>
    <border>
      <left/>
      <right style="thin">
        <color auto="1"/>
      </right>
      <top style="dotted">
        <color rgb="FF969696"/>
      </top>
      <bottom/>
      <diagonal/>
    </border>
    <border>
      <left/>
      <right style="thin">
        <color auto="1"/>
      </right>
      <top style="dotted">
        <color rgb="FF969696"/>
      </top>
      <bottom style="dotted">
        <color rgb="FF969696"/>
      </bottom>
      <diagonal/>
    </border>
    <border>
      <left style="thin">
        <color auto="1"/>
      </left>
      <right style="thin">
        <color auto="1"/>
      </right>
      <top/>
      <bottom style="dotted">
        <color auto="1"/>
      </bottom>
      <diagonal/>
    </border>
    <border>
      <left/>
      <right style="thin">
        <color auto="1"/>
      </right>
      <top style="dotted">
        <color rgb="FF969696"/>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style="thin">
        <color auto="1"/>
      </right>
      <top/>
      <bottom style="medium">
        <color auto="1"/>
      </bottom>
      <diagonal/>
    </border>
    <border>
      <left/>
      <right style="medium">
        <color auto="1"/>
      </right>
      <top style="medium">
        <color auto="1"/>
      </top>
      <bottom/>
      <diagonal/>
    </border>
    <border>
      <left style="medium">
        <color auto="1"/>
      </left>
      <right/>
      <top style="medium">
        <color auto="1"/>
      </top>
      <bottom style="thin">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thin">
        <color auto="1"/>
      </right>
      <top style="medium">
        <color auto="1"/>
      </top>
      <bottom style="dotted">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style="dotted">
        <color auto="1"/>
      </top>
      <bottom/>
      <diagonal/>
    </border>
    <border>
      <left/>
      <right/>
      <top style="dotted">
        <color auto="1"/>
      </top>
      <bottom/>
      <diagonal/>
    </border>
    <border>
      <left style="medium">
        <color auto="1"/>
      </left>
      <right/>
      <top style="dotted">
        <color auto="1"/>
      </top>
      <bottom style="medium">
        <color auto="1"/>
      </bottom>
      <diagonal/>
    </border>
    <border>
      <left/>
      <right/>
      <top style="dotted">
        <color auto="1"/>
      </top>
      <bottom style="medium">
        <color auto="1"/>
      </bottom>
      <diagonal/>
    </border>
    <border>
      <left/>
      <right style="medium">
        <color auto="1"/>
      </right>
      <top style="dotted">
        <color auto="1"/>
      </top>
      <bottom style="medium">
        <color auto="1"/>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top style="medium">
        <color auto="1"/>
      </top>
      <bottom style="dotted">
        <color auto="1"/>
      </bottom>
      <diagonal/>
    </border>
    <border>
      <left style="thin">
        <color auto="1"/>
      </left>
      <right style="medium">
        <color auto="1"/>
      </right>
      <top style="medium">
        <color auto="1"/>
      </top>
      <bottom style="dotted">
        <color auto="1"/>
      </bottom>
      <diagonal/>
    </border>
    <border>
      <left style="medium">
        <color auto="1"/>
      </left>
      <right style="thin">
        <color auto="1"/>
      </right>
      <top style="dotted">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right style="medium">
        <color auto="1"/>
      </right>
      <top style="dotted">
        <color auto="1"/>
      </top>
      <bottom style="dotted">
        <color auto="1"/>
      </bottom>
      <diagonal/>
    </border>
    <border>
      <left style="medium">
        <color auto="1"/>
      </left>
      <right/>
      <top/>
      <bottom style="dotted">
        <color auto="1"/>
      </bottom>
      <diagonal/>
    </border>
    <border>
      <left/>
      <right style="medium">
        <color auto="1"/>
      </right>
      <top/>
      <bottom style="dotted">
        <color auto="1"/>
      </bottom>
      <diagonal/>
    </border>
    <border>
      <left style="medium">
        <color auto="1"/>
      </left>
      <right style="medium">
        <color auto="1"/>
      </right>
      <top/>
      <bottom style="dotted">
        <color auto="1"/>
      </bottom>
      <diagonal/>
    </border>
    <border>
      <left style="medium">
        <color auto="1"/>
      </left>
      <right style="medium">
        <color auto="1"/>
      </right>
      <top/>
      <bottom style="hair">
        <color auto="1"/>
      </bottom>
      <diagonal/>
    </border>
    <border>
      <left style="medium">
        <color auto="1"/>
      </left>
      <right/>
      <top/>
      <bottom style="hair">
        <color auto="1"/>
      </bottom>
      <diagonal/>
    </border>
    <border>
      <left/>
      <right style="medium">
        <color auto="1"/>
      </right>
      <top/>
      <bottom style="hair">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right style="thin">
        <color auto="1"/>
      </right>
      <top/>
      <bottom/>
      <diagonal/>
    </border>
    <border>
      <left style="double">
        <color auto="1"/>
      </left>
      <right/>
      <top style="double">
        <color auto="1"/>
      </top>
      <bottom/>
      <diagonal/>
    </border>
    <border>
      <left/>
      <right/>
      <top style="double">
        <color auto="1"/>
      </top>
      <bottom/>
      <diagonal/>
    </border>
    <border>
      <left style="thin">
        <color auto="1"/>
      </left>
      <right/>
      <top style="double">
        <color auto="1"/>
      </top>
      <bottom style="thin">
        <color auto="1"/>
      </bottom>
      <diagonal/>
    </border>
    <border>
      <left/>
      <right/>
      <top style="double">
        <color auto="1"/>
      </top>
      <bottom style="thin">
        <color auto="1"/>
      </bottom>
      <diagonal/>
    </border>
    <border>
      <left/>
      <right style="thin">
        <color auto="1"/>
      </right>
      <top style="double">
        <color auto="1"/>
      </top>
      <bottom style="thin">
        <color auto="1"/>
      </bottom>
      <diagonal/>
    </border>
    <border>
      <left style="thin">
        <color auto="1"/>
      </left>
      <right style="thin">
        <color auto="1"/>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thin">
        <color auto="1"/>
      </left>
      <right style="double">
        <color auto="1"/>
      </right>
      <top/>
      <bottom/>
      <diagonal/>
    </border>
    <border>
      <left style="double">
        <color auto="1"/>
      </left>
      <right/>
      <top/>
      <bottom style="thin">
        <color auto="1"/>
      </bottom>
      <diagonal/>
    </border>
    <border>
      <left/>
      <right style="double">
        <color auto="1"/>
      </right>
      <top/>
      <bottom style="thin">
        <color auto="1"/>
      </bottom>
      <diagonal/>
    </border>
    <border>
      <left style="double">
        <color auto="1"/>
      </left>
      <right/>
      <top style="thin">
        <color auto="1"/>
      </top>
      <bottom/>
      <diagonal/>
    </border>
    <border>
      <left style="double">
        <color auto="1"/>
      </left>
      <right/>
      <top/>
      <bottom style="dotted">
        <color auto="1"/>
      </bottom>
      <diagonal/>
    </border>
    <border>
      <left style="double">
        <color auto="1"/>
      </left>
      <right/>
      <top style="dotted">
        <color auto="1"/>
      </top>
      <bottom style="dotted">
        <color auto="1"/>
      </bottom>
      <diagonal/>
    </border>
    <border>
      <left/>
      <right style="double">
        <color auto="1"/>
      </right>
      <top style="thin">
        <color auto="1"/>
      </top>
      <bottom style="thin">
        <color auto="1"/>
      </bottom>
      <diagonal/>
    </border>
    <border>
      <left style="thin">
        <color auto="1"/>
      </left>
      <right style="double">
        <color auto="1"/>
      </right>
      <top style="thin">
        <color auto="1"/>
      </top>
      <bottom style="thin">
        <color auto="1"/>
      </bottom>
      <diagonal/>
    </border>
    <border>
      <left style="double">
        <color auto="1"/>
      </left>
      <right/>
      <top style="dotted">
        <color auto="1"/>
      </top>
      <bottom/>
      <diagonal/>
    </border>
    <border>
      <left/>
      <right style="thin">
        <color auto="1"/>
      </right>
      <top style="dotted">
        <color auto="1"/>
      </top>
      <bottom/>
      <diagonal/>
    </border>
    <border>
      <left style="double">
        <color auto="1"/>
      </left>
      <right/>
      <top style="dotted">
        <color auto="1"/>
      </top>
      <bottom style="thin">
        <color auto="1"/>
      </bottom>
      <diagonal/>
    </border>
    <border>
      <left style="double">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right style="thin">
        <color auto="1"/>
      </right>
      <top style="double">
        <color auto="1"/>
      </top>
      <bottom/>
      <diagonal/>
    </border>
    <border>
      <left/>
      <right style="double">
        <color auto="1"/>
      </right>
      <top style="double">
        <color auto="1"/>
      </top>
      <bottom style="thin">
        <color auto="1"/>
      </bottom>
      <diagonal/>
    </border>
    <border>
      <left style="double">
        <color auto="1"/>
      </left>
      <right/>
      <top style="thin">
        <color auto="1"/>
      </top>
      <bottom style="thin">
        <color auto="1"/>
      </bottom>
      <diagonal/>
    </border>
    <border>
      <left/>
      <right style="thin">
        <color auto="1"/>
      </right>
      <top/>
      <bottom style="double">
        <color auto="1"/>
      </bottom>
      <diagonal/>
    </border>
    <border>
      <left style="double">
        <color auto="1"/>
      </left>
      <right/>
      <top style="thin">
        <color auto="1"/>
      </top>
      <bottom style="double">
        <color auto="1"/>
      </bottom>
      <diagonal/>
    </border>
    <border>
      <left/>
      <right/>
      <top style="thin">
        <color auto="1"/>
      </top>
      <bottom style="double">
        <color auto="1"/>
      </bottom>
      <diagonal/>
    </border>
    <border>
      <left style="double">
        <color auto="1"/>
      </left>
      <right/>
      <top style="double">
        <color auto="1"/>
      </top>
      <bottom style="double">
        <color auto="1"/>
      </bottom>
      <diagonal/>
    </border>
    <border>
      <left/>
      <right/>
      <top style="double">
        <color auto="1"/>
      </top>
      <bottom style="double">
        <color auto="1"/>
      </bottom>
      <diagonal/>
    </border>
    <border>
      <left style="thin">
        <color auto="1"/>
      </left>
      <right style="thin">
        <color auto="1"/>
      </right>
      <top style="double">
        <color auto="1"/>
      </top>
      <bottom style="double">
        <color auto="1"/>
      </bottom>
      <diagonal/>
    </border>
    <border>
      <left/>
      <right style="double">
        <color auto="1"/>
      </right>
      <top style="double">
        <color auto="1"/>
      </top>
      <bottom style="double">
        <color auto="1"/>
      </bottom>
      <diagonal/>
    </border>
    <border>
      <left style="thin">
        <color auto="1"/>
      </left>
      <right style="double">
        <color auto="1"/>
      </right>
      <top style="thin">
        <color auto="1"/>
      </top>
      <bottom/>
      <diagonal/>
    </border>
    <border>
      <left/>
      <right/>
      <top/>
      <bottom style="dashed">
        <color rgb="FF808080"/>
      </bottom>
      <diagonal/>
    </border>
    <border>
      <left style="thin">
        <color auto="1"/>
      </left>
      <right style="thin">
        <color auto="1"/>
      </right>
      <top/>
      <bottom style="dotted">
        <color auto="1"/>
      </bottom>
      <diagonal/>
    </border>
    <border>
      <left style="thin">
        <color auto="1"/>
      </left>
      <right style="double">
        <color auto="1"/>
      </right>
      <top/>
      <bottom style="thin">
        <color auto="1"/>
      </bottom>
      <diagonal/>
    </border>
    <border>
      <left/>
      <right/>
      <top style="dashed">
        <color rgb="FF808080"/>
      </top>
      <bottom style="dashed">
        <color rgb="FF808080"/>
      </bottom>
      <diagonal/>
    </border>
    <border>
      <left style="thin">
        <color auto="1"/>
      </left>
      <right style="thin">
        <color auto="1"/>
      </right>
      <top style="thin">
        <color auto="1"/>
      </top>
      <bottom style="dotted">
        <color auto="1"/>
      </bottom>
      <diagonal/>
    </border>
    <border>
      <left style="double">
        <color auto="1"/>
      </left>
      <right/>
      <top/>
      <bottom style="dashed">
        <color rgb="FF808080"/>
      </bottom>
      <diagonal/>
    </border>
    <border>
      <left style="double">
        <color auto="1"/>
      </left>
      <right/>
      <top style="dashed">
        <color rgb="FF808080"/>
      </top>
      <bottom style="dashed">
        <color rgb="FF808080"/>
      </bottom>
      <diagonal/>
    </border>
    <border>
      <left/>
      <right/>
      <top style="dashed">
        <color rgb="FF808080"/>
      </top>
      <bottom/>
      <diagonal/>
    </border>
    <border>
      <left style="double">
        <color auto="1"/>
      </left>
      <right/>
      <top style="dashed">
        <color rgb="FF808080"/>
      </top>
      <bottom/>
      <diagonal/>
    </border>
    <border>
      <left style="thin">
        <color auto="1"/>
      </left>
      <right style="thin">
        <color auto="1"/>
      </right>
      <top style="dotted">
        <color auto="1"/>
      </top>
      <bottom/>
      <diagonal/>
    </border>
    <border>
      <left style="thin">
        <color auto="1"/>
      </left>
      <right style="thin">
        <color auto="1"/>
      </right>
      <top style="dashed">
        <color auto="1"/>
      </top>
      <bottom style="dashed">
        <color auto="1"/>
      </bottom>
      <diagonal/>
    </border>
    <border>
      <left style="thin">
        <color auto="1"/>
      </left>
      <right style="double">
        <color auto="1"/>
      </right>
      <top style="thin">
        <color auto="1"/>
      </top>
      <bottom style="double">
        <color auto="1"/>
      </bottom>
      <diagonal/>
    </border>
    <border>
      <left style="thin">
        <color auto="1"/>
      </left>
      <right style="double">
        <color auto="1"/>
      </right>
      <top/>
      <bottom style="dotted">
        <color auto="1"/>
      </bottom>
      <diagonal/>
    </border>
    <border>
      <left style="thin">
        <color auto="1"/>
      </left>
      <right style="double">
        <color auto="1"/>
      </right>
      <top style="dotted">
        <color auto="1"/>
      </top>
      <bottom style="dotted">
        <color auto="1"/>
      </bottom>
      <diagonal/>
    </border>
    <border>
      <left style="double">
        <color auto="1"/>
      </left>
      <right/>
      <top style="dashed">
        <color rgb="FF808080"/>
      </top>
      <bottom style="dotted">
        <color auto="1"/>
      </bottom>
      <diagonal/>
    </border>
    <border>
      <left/>
      <right/>
      <top style="dashed">
        <color rgb="FF808080"/>
      </top>
      <bottom style="dotted">
        <color auto="1"/>
      </bottom>
      <diagonal/>
    </border>
    <border>
      <left style="double">
        <color auto="1"/>
      </left>
      <right style="thin">
        <color auto="1"/>
      </right>
      <top style="double">
        <color auto="1"/>
      </top>
      <bottom/>
      <diagonal/>
    </border>
    <border>
      <left style="thin">
        <color auto="1"/>
      </left>
      <right style="double">
        <color auto="1"/>
      </right>
      <top style="double">
        <color auto="1"/>
      </top>
      <bottom/>
      <diagonal/>
    </border>
    <border>
      <left style="double">
        <color auto="1"/>
      </left>
      <right style="thin">
        <color auto="1"/>
      </right>
      <top/>
      <bottom/>
      <diagonal/>
    </border>
    <border>
      <left style="double">
        <color auto="1"/>
      </left>
      <right style="thin">
        <color auto="1"/>
      </right>
      <top/>
      <bottom style="thin">
        <color auto="1"/>
      </bottom>
      <diagonal/>
    </border>
    <border>
      <left style="thin">
        <color auto="1"/>
      </left>
      <right style="double">
        <color auto="1"/>
      </right>
      <top style="thin">
        <color auto="1"/>
      </top>
      <bottom style="dotted">
        <color auto="1"/>
      </bottom>
      <diagonal/>
    </border>
    <border>
      <left style="thin">
        <color auto="1"/>
      </left>
      <right style="double">
        <color auto="1"/>
      </right>
      <top style="dotted">
        <color auto="1"/>
      </top>
      <bottom/>
      <diagonal/>
    </border>
    <border>
      <left style="double">
        <color auto="1"/>
      </left>
      <right/>
      <top style="dotted">
        <color auto="1"/>
      </top>
      <bottom style="double">
        <color auto="1"/>
      </bottom>
      <diagonal/>
    </border>
    <border>
      <left style="thin">
        <color auto="1"/>
      </left>
      <right style="double">
        <color auto="1"/>
      </right>
      <top style="dotted">
        <color auto="1"/>
      </top>
      <bottom style="double">
        <color auto="1"/>
      </bottom>
      <diagonal/>
    </border>
    <border>
      <left style="thin">
        <color auto="1"/>
      </left>
      <right/>
      <top style="double">
        <color auto="1"/>
      </top>
      <bottom/>
      <diagonal/>
    </border>
    <border>
      <left/>
      <right style="double">
        <color auto="1"/>
      </right>
      <top style="thin">
        <color auto="1"/>
      </top>
      <bottom/>
      <diagonal/>
    </border>
    <border>
      <left/>
      <right/>
      <top style="thin">
        <color auto="1"/>
      </top>
      <bottom style="dashed">
        <color rgb="FF808080"/>
      </bottom>
      <diagonal/>
    </border>
    <border>
      <left/>
      <right style="thin">
        <color rgb="FF000000"/>
      </right>
      <top/>
      <bottom style="thin">
        <color rgb="FF000000"/>
      </bottom>
      <diagonal/>
    </border>
    <border>
      <left/>
      <right style="double">
        <color auto="1"/>
      </right>
      <top/>
      <bottom style="dotted">
        <color auto="1"/>
      </bottom>
      <diagonal/>
    </border>
    <border>
      <left/>
      <right style="double">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style="double">
        <color auto="1"/>
      </right>
      <top style="dotted">
        <color auto="1"/>
      </top>
      <bottom style="thin">
        <color auto="1"/>
      </bottom>
      <diagonal/>
    </border>
    <border>
      <left style="thin">
        <color auto="1"/>
      </left>
      <right/>
      <top/>
      <bottom style="double">
        <color auto="1"/>
      </bottom>
      <diagonal/>
    </border>
    <border>
      <left style="thin">
        <color auto="1"/>
      </left>
      <right style="double">
        <color auto="1"/>
      </right>
      <top/>
      <bottom style="double">
        <color auto="1"/>
      </bottom>
      <diagonal/>
    </border>
    <border>
      <left style="thin">
        <color auto="1"/>
      </left>
      <right/>
      <top style="double">
        <color auto="1"/>
      </top>
      <bottom style="double">
        <color auto="1"/>
      </bottom>
      <diagonal/>
    </border>
    <border>
      <left style="thin">
        <color auto="1"/>
      </left>
      <right style="double">
        <color auto="1"/>
      </right>
      <top style="double">
        <color auto="1"/>
      </top>
      <bottom style="double">
        <color auto="1"/>
      </bottom>
      <diagonal/>
    </border>
    <border>
      <left style="thin">
        <color auto="1"/>
      </left>
      <right/>
      <top style="thin">
        <color auto="1"/>
      </top>
      <bottom style="dashed">
        <color auto="1"/>
      </bottom>
      <diagonal/>
    </border>
    <border>
      <left style="thin">
        <color auto="1"/>
      </left>
      <right style="double">
        <color auto="1"/>
      </right>
      <top style="thin">
        <color auto="1"/>
      </top>
      <bottom style="dashed">
        <color auto="1"/>
      </bottom>
      <diagonal/>
    </border>
    <border>
      <left style="thin">
        <color auto="1"/>
      </left>
      <right/>
      <top style="dashed">
        <color auto="1"/>
      </top>
      <bottom style="dashed">
        <color auto="1"/>
      </bottom>
      <diagonal/>
    </border>
    <border>
      <left style="thin">
        <color auto="1"/>
      </left>
      <right style="double">
        <color auto="1"/>
      </right>
      <top style="dashed">
        <color auto="1"/>
      </top>
      <bottom style="dashed">
        <color auto="1"/>
      </bottom>
      <diagonal/>
    </border>
    <border>
      <left style="thin">
        <color auto="1"/>
      </left>
      <right/>
      <top style="dashed">
        <color auto="1"/>
      </top>
      <bottom/>
      <diagonal/>
    </border>
    <border>
      <left style="thin">
        <color auto="1"/>
      </left>
      <right style="double">
        <color auto="1"/>
      </right>
      <top style="dashed">
        <color auto="1"/>
      </top>
      <bottom/>
      <diagonal/>
    </border>
    <border>
      <left style="thin">
        <color auto="1"/>
      </left>
      <right/>
      <top/>
      <bottom style="dashed">
        <color auto="1"/>
      </bottom>
      <diagonal/>
    </border>
    <border>
      <left style="thin">
        <color auto="1"/>
      </left>
      <right style="double">
        <color auto="1"/>
      </right>
      <top/>
      <bottom style="dashed">
        <color auto="1"/>
      </bottom>
      <diagonal/>
    </border>
    <border>
      <left style="thin">
        <color auto="1"/>
      </left>
      <right/>
      <top style="thin">
        <color auto="1"/>
      </top>
      <bottom style="double">
        <color auto="1"/>
      </bottom>
      <diagonal/>
    </border>
    <border>
      <left/>
      <right style="thick">
        <color auto="1"/>
      </right>
      <top style="double">
        <color auto="1"/>
      </top>
      <bottom/>
      <diagonal/>
    </border>
    <border>
      <left style="thick">
        <color auto="1"/>
      </left>
      <right/>
      <top style="double">
        <color auto="1"/>
      </top>
      <bottom/>
      <diagonal/>
    </border>
    <border>
      <left/>
      <right style="thick">
        <color auto="1"/>
      </right>
      <top/>
      <bottom style="thin">
        <color auto="1"/>
      </bottom>
      <diagonal/>
    </border>
    <border>
      <left style="thick">
        <color auto="1"/>
      </left>
      <right/>
      <top/>
      <bottom style="thin">
        <color auto="1"/>
      </bottom>
      <diagonal/>
    </border>
    <border>
      <left style="double">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n">
        <color auto="1"/>
      </bottom>
      <diagonal/>
    </border>
    <border>
      <left style="double">
        <color auto="1"/>
      </left>
      <right/>
      <top style="thin">
        <color auto="1"/>
      </top>
      <bottom style="dashed">
        <color rgb="FF808080"/>
      </bottom>
      <diagonal/>
    </border>
    <border>
      <left style="thick">
        <color auto="1"/>
      </left>
      <right/>
      <top style="thin">
        <color auto="1"/>
      </top>
      <bottom style="thin">
        <color auto="1"/>
      </bottom>
      <diagonal/>
    </border>
    <border>
      <left style="thin">
        <color auto="1"/>
      </left>
      <right style="thick">
        <color auto="1"/>
      </right>
      <top/>
      <bottom style="dotted">
        <color auto="1"/>
      </bottom>
      <diagonal/>
    </border>
    <border>
      <left style="thick">
        <color auto="1"/>
      </left>
      <right/>
      <top/>
      <bottom style="dotted">
        <color auto="1"/>
      </bottom>
      <diagonal/>
    </border>
    <border>
      <left style="thin">
        <color auto="1"/>
      </left>
      <right style="thin">
        <color auto="1"/>
      </right>
      <top/>
      <bottom style="dashed">
        <color auto="1"/>
      </bottom>
      <diagonal/>
    </border>
    <border>
      <left style="thin">
        <color auto="1"/>
      </left>
      <right style="thick">
        <color auto="1"/>
      </right>
      <top/>
      <bottom style="dashed">
        <color auto="1"/>
      </bottom>
      <diagonal/>
    </border>
    <border>
      <left/>
      <right style="thin">
        <color auto="1"/>
      </right>
      <top/>
      <bottom style="dashed">
        <color auto="1"/>
      </bottom>
      <diagonal/>
    </border>
    <border>
      <left style="thin">
        <color auto="1"/>
      </left>
      <right style="thick">
        <color auto="1"/>
      </right>
      <top/>
      <bottom/>
      <diagonal/>
    </border>
    <border>
      <left style="thick">
        <color auto="1"/>
      </left>
      <right/>
      <top/>
      <bottom/>
      <diagonal/>
    </border>
    <border>
      <left style="thin">
        <color auto="1"/>
      </left>
      <right style="thin">
        <color auto="1"/>
      </right>
      <top style="dashed">
        <color auto="1"/>
      </top>
      <bottom/>
      <diagonal/>
    </border>
    <border>
      <left style="double">
        <color auto="1"/>
      </left>
      <right/>
      <top style="dashed">
        <color rgb="FF808080"/>
      </top>
      <bottom style="thin">
        <color auto="1"/>
      </bottom>
      <diagonal/>
    </border>
    <border>
      <left/>
      <right/>
      <top style="dashed">
        <color rgb="FF808080"/>
      </top>
      <bottom style="thin">
        <color auto="1"/>
      </bottom>
      <diagonal/>
    </border>
    <border>
      <left style="thin">
        <color auto="1"/>
      </left>
      <right style="thick">
        <color auto="1"/>
      </right>
      <top style="thin">
        <color auto="1"/>
      </top>
      <bottom style="double">
        <color auto="1"/>
      </bottom>
      <diagonal/>
    </border>
    <border>
      <left style="thick">
        <color auto="1"/>
      </left>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double">
        <color auto="1"/>
      </bottom>
      <diagonal/>
    </border>
    <border>
      <left style="thin">
        <color auto="1"/>
      </left>
      <right style="thick">
        <color auto="1"/>
      </right>
      <top/>
      <bottom style="double">
        <color auto="1"/>
      </bottom>
      <diagonal/>
    </border>
    <border>
      <left/>
      <right/>
      <top style="dotted">
        <color auto="1"/>
      </top>
      <bottom style="double">
        <color auto="1"/>
      </bottom>
      <diagonal/>
    </border>
    <border>
      <left/>
      <right style="thin">
        <color auto="1"/>
      </right>
      <top style="dotted">
        <color auto="1"/>
      </top>
      <bottom style="double">
        <color auto="1"/>
      </bottom>
      <diagonal/>
    </border>
    <border>
      <left/>
      <right style="thin">
        <color auto="1"/>
      </right>
      <top style="thin">
        <color auto="1"/>
      </top>
      <bottom style="double">
        <color auto="1"/>
      </bottom>
      <diagonal/>
    </border>
    <border>
      <left style="double">
        <color auto="1"/>
      </left>
      <right/>
      <top style="double">
        <color auto="1"/>
      </top>
      <bottom/>
      <diagonal/>
    </border>
    <border>
      <left/>
      <right/>
      <top style="double">
        <color auto="1"/>
      </top>
      <bottom/>
      <diagonal/>
    </border>
    <border>
      <left style="thin">
        <color auto="1"/>
      </left>
      <right style="thin">
        <color auto="1"/>
      </right>
      <top style="double">
        <color auto="1"/>
      </top>
      <bottom/>
      <diagonal/>
    </border>
    <border>
      <left/>
      <right style="thin">
        <color auto="1"/>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thin">
        <color auto="1"/>
      </bottom>
      <diagonal/>
    </border>
    <border>
      <left/>
      <right style="double">
        <color auto="1"/>
      </right>
      <top/>
      <bottom style="thin">
        <color auto="1"/>
      </bottom>
      <diagonal/>
    </border>
    <border>
      <left/>
      <right style="double">
        <color auto="1"/>
      </right>
      <top style="thin">
        <color auto="1"/>
      </top>
      <bottom style="thin">
        <color auto="1"/>
      </bottom>
      <diagonal/>
    </border>
    <border>
      <left style="double">
        <color auto="1"/>
      </left>
      <right/>
      <top/>
      <bottom style="double">
        <color auto="1"/>
      </bottom>
      <diagonal/>
    </border>
    <border>
      <left/>
      <right/>
      <top/>
      <bottom style="double">
        <color auto="1"/>
      </bottom>
      <diagonal/>
    </border>
    <border>
      <left/>
      <right style="thin">
        <color auto="1"/>
      </right>
      <top style="thin">
        <color auto="1"/>
      </top>
      <bottom style="double">
        <color auto="1"/>
      </bottom>
      <diagonal/>
    </border>
    <border>
      <left style="thin">
        <color auto="1"/>
      </left>
      <right style="thin">
        <color auto="1"/>
      </right>
      <top/>
      <bottom style="double">
        <color auto="1"/>
      </bottom>
      <diagonal/>
    </border>
    <border>
      <left/>
      <right style="thin">
        <color auto="1"/>
      </right>
      <top/>
      <bottom style="double">
        <color auto="1"/>
      </bottom>
      <diagonal/>
    </border>
    <border>
      <left/>
      <right style="double">
        <color auto="1"/>
      </right>
      <top/>
      <bottom style="double">
        <color auto="1"/>
      </bottom>
      <diagonal/>
    </border>
    <border>
      <left style="double">
        <color auto="1"/>
      </left>
      <right/>
      <top/>
      <bottom style="dotted">
        <color auto="1"/>
      </bottom>
      <diagonal/>
    </border>
    <border>
      <left style="double">
        <color auto="1"/>
      </left>
      <right/>
      <top style="dotted">
        <color auto="1"/>
      </top>
      <bottom style="dotted">
        <color auto="1"/>
      </bottom>
      <diagonal/>
    </border>
    <border>
      <left style="double">
        <color auto="1"/>
      </left>
      <right/>
      <top style="dotted">
        <color auto="1"/>
      </top>
      <bottom/>
      <diagonal/>
    </border>
    <border>
      <left style="double">
        <color auto="1"/>
      </left>
      <right/>
      <top style="dotted">
        <color auto="1"/>
      </top>
      <bottom style="double">
        <color auto="1"/>
      </bottom>
      <diagonal/>
    </border>
    <border>
      <left/>
      <right/>
      <top style="dotted">
        <color auto="1"/>
      </top>
      <bottom style="double">
        <color auto="1"/>
      </bottom>
      <diagonal/>
    </border>
    <border>
      <left/>
      <right style="thin">
        <color auto="1"/>
      </right>
      <top style="dotted">
        <color auto="1"/>
      </top>
      <bottom style="double">
        <color auto="1"/>
      </bottom>
      <diagonal/>
    </border>
    <border>
      <left/>
      <right style="double">
        <color auto="1"/>
      </right>
      <top style="thin">
        <color auto="1"/>
      </top>
      <bottom style="double">
        <color auto="1"/>
      </bottom>
      <diagonal/>
    </border>
    <border>
      <left/>
      <right/>
      <top style="thin">
        <color auto="1"/>
      </top>
      <bottom style="dotted">
        <color auto="1"/>
      </bottom>
      <diagonal/>
    </border>
    <border>
      <left style="thin">
        <color rgb="FF000000"/>
      </left>
      <right style="thin">
        <color rgb="FF000000"/>
      </right>
      <top style="thin">
        <color auto="1"/>
      </top>
      <bottom/>
      <diagonal/>
    </border>
    <border>
      <left style="thin">
        <color rgb="FF000000"/>
      </left>
      <right style="thin">
        <color auto="1"/>
      </right>
      <top style="thin">
        <color auto="1"/>
      </top>
      <bottom/>
      <diagonal/>
    </border>
    <border>
      <left/>
      <right style="thin">
        <color rgb="FF000000"/>
      </right>
      <top/>
      <bottom style="thin">
        <color auto="1"/>
      </bottom>
      <diagonal/>
    </border>
    <border>
      <left style="thin">
        <color rgb="FF000000"/>
      </left>
      <right style="thin">
        <color rgb="FF000000"/>
      </right>
      <top/>
      <bottom style="thin">
        <color rgb="FF000000"/>
      </bottom>
      <diagonal/>
    </border>
    <border>
      <left style="thin">
        <color rgb="FF000000"/>
      </left>
      <right style="thin">
        <color auto="1"/>
      </right>
      <top/>
      <bottom style="thin">
        <color rgb="FF000000"/>
      </bottom>
      <diagonal/>
    </border>
    <border>
      <left/>
      <right style="thin">
        <color rgb="FF000000"/>
      </right>
      <top/>
      <bottom style="dotted">
        <color auto="1"/>
      </bottom>
      <diagonal/>
    </border>
    <border>
      <left/>
      <right style="thin">
        <color rgb="FF000000"/>
      </right>
      <top style="dotted">
        <color auto="1"/>
      </top>
      <bottom style="dotted">
        <color auto="1"/>
      </bottom>
      <diagonal/>
    </border>
    <border>
      <left style="thin">
        <color rgb="FF000000"/>
      </left>
      <right style="thin">
        <color rgb="FF000000"/>
      </right>
      <top style="thin">
        <color rgb="FF000000"/>
      </top>
      <bottom style="thin">
        <color auto="1"/>
      </bottom>
      <diagonal/>
    </border>
    <border>
      <left style="thin">
        <color rgb="FF000000"/>
      </left>
      <right style="thin">
        <color auto="1"/>
      </right>
      <top style="thin">
        <color rgb="FF000000"/>
      </top>
      <bottom style="thin">
        <color auto="1"/>
      </bottom>
      <diagonal/>
    </border>
    <border>
      <left style="thin">
        <color rgb="FF000000"/>
      </left>
      <right style="thin">
        <color rgb="FF000000"/>
      </right>
      <top/>
      <bottom style="thin">
        <color auto="1"/>
      </bottom>
      <diagonal/>
    </border>
    <border>
      <left style="thin">
        <color rgb="FF000000"/>
      </left>
      <right style="thin">
        <color auto="1"/>
      </right>
      <top/>
      <bottom style="thin">
        <color auto="1"/>
      </bottom>
      <diagonal/>
    </border>
    <border>
      <left style="double">
        <color auto="1"/>
      </left>
      <right style="thin">
        <color auto="1"/>
      </right>
      <top style="double">
        <color auto="1"/>
      </top>
      <bottom/>
      <diagonal/>
    </border>
    <border>
      <left style="thin">
        <color auto="1"/>
      </left>
      <right style="double">
        <color auto="1"/>
      </right>
      <top style="double">
        <color auto="1"/>
      </top>
      <bottom/>
      <diagonal/>
    </border>
    <border>
      <left style="double">
        <color auto="1"/>
      </left>
      <right style="thin">
        <color auto="1"/>
      </right>
      <top/>
      <bottom/>
      <diagonal/>
    </border>
    <border>
      <left style="thin">
        <color auto="1"/>
      </left>
      <right style="double">
        <color auto="1"/>
      </right>
      <top/>
      <bottom/>
      <diagonal/>
    </border>
    <border>
      <left/>
      <right style="double">
        <color auto="1"/>
      </right>
      <top/>
      <bottom/>
      <diagonal/>
    </border>
    <border>
      <left style="double">
        <color auto="1"/>
      </left>
      <right style="thin">
        <color auto="1"/>
      </right>
      <top/>
      <bottom style="thin">
        <color auto="1"/>
      </bottom>
      <diagonal/>
    </border>
    <border>
      <left style="double">
        <color auto="1"/>
      </left>
      <right/>
      <top style="thin">
        <color auto="1"/>
      </top>
      <bottom style="thin">
        <color auto="1"/>
      </bottom>
      <diagonal/>
    </border>
    <border>
      <left style="thin">
        <color auto="1"/>
      </left>
      <right/>
      <top style="double">
        <color auto="1"/>
      </top>
      <bottom style="thin">
        <color auto="1"/>
      </bottom>
      <diagonal/>
    </border>
    <border>
      <left/>
      <right style="double">
        <color auto="1"/>
      </right>
      <top style="double">
        <color auto="1"/>
      </top>
      <bottom style="thin">
        <color auto="1"/>
      </bottom>
      <diagonal/>
    </border>
    <border>
      <left style="double">
        <color auto="1"/>
      </left>
      <right/>
      <top style="thin">
        <color auto="1"/>
      </top>
      <bottom style="double">
        <color auto="1"/>
      </bottom>
      <diagonal/>
    </border>
    <border>
      <left/>
      <right/>
      <top style="thin">
        <color auto="1"/>
      </top>
      <bottom style="double">
        <color auto="1"/>
      </bottom>
      <diagonal/>
    </border>
    <border>
      <left style="thin">
        <color auto="1"/>
      </left>
      <right/>
      <top style="thin">
        <color auto="1"/>
      </top>
      <bottom style="double">
        <color auto="1"/>
      </bottom>
      <diagonal/>
    </border>
    <border>
      <left/>
      <right style="thin">
        <color auto="1"/>
      </right>
      <top style="thin">
        <color auto="1"/>
      </top>
      <bottom/>
      <diagonal/>
    </border>
    <border>
      <left style="thin">
        <color auto="1"/>
      </left>
      <right style="thin">
        <color auto="1"/>
      </right>
      <top style="thin">
        <color rgb="FF000000"/>
      </top>
      <bottom/>
      <diagonal/>
    </border>
    <border>
      <left style="thin">
        <color auto="1"/>
      </left>
      <right style="thin">
        <color auto="1"/>
      </right>
      <top style="thin">
        <color rgb="FF000000"/>
      </top>
      <bottom style="thin">
        <color auto="1"/>
      </bottom>
      <diagonal/>
    </border>
    <border>
      <left/>
      <right style="thin">
        <color auto="1"/>
      </right>
      <top style="double">
        <color auto="1"/>
      </top>
      <bottom style="thin">
        <color auto="1"/>
      </bottom>
      <diagonal/>
    </border>
    <border>
      <left style="thin">
        <color auto="1"/>
      </left>
      <right style="double">
        <color auto="1"/>
      </right>
      <top/>
      <bottom style="thin">
        <color auto="1"/>
      </bottom>
      <diagonal/>
    </border>
    <border>
      <left style="double">
        <color auto="1"/>
      </left>
      <right/>
      <top style="thin">
        <color auto="1"/>
      </top>
      <bottom style="dotted">
        <color auto="1"/>
      </bottom>
      <diagonal/>
    </border>
    <border>
      <left style="thin">
        <color auto="1"/>
      </left>
      <right style="double">
        <color auto="1"/>
      </right>
      <top/>
      <bottom style="double">
        <color auto="1"/>
      </bottom>
      <diagonal/>
    </border>
    <border>
      <left style="double">
        <color auto="1"/>
      </left>
      <right/>
      <top style="double">
        <color auto="1"/>
      </top>
      <bottom style="double">
        <color auto="1"/>
      </bottom>
      <diagonal/>
    </border>
    <border>
      <left style="thin">
        <color auto="1"/>
      </left>
      <right/>
      <top style="thin">
        <color auto="1"/>
      </top>
      <bottom style="dashed">
        <color auto="1"/>
      </bottom>
      <diagonal/>
    </border>
    <border>
      <left/>
      <right/>
      <top style="thin">
        <color auto="1"/>
      </top>
      <bottom style="dashed">
        <color auto="1"/>
      </bottom>
      <diagonal/>
    </border>
    <border>
      <left/>
      <right style="thin">
        <color auto="1"/>
      </right>
      <top style="thin">
        <color auto="1"/>
      </top>
      <bottom style="dashed">
        <color auto="1"/>
      </bottom>
      <diagonal/>
    </border>
    <border>
      <left style="thin">
        <color auto="1"/>
      </left>
      <right/>
      <top style="dashed">
        <color auto="1"/>
      </top>
      <bottom style="dashed">
        <color auto="1"/>
      </bottom>
      <diagonal/>
    </border>
    <border>
      <left/>
      <right/>
      <top style="dashed">
        <color auto="1"/>
      </top>
      <bottom style="dashed">
        <color auto="1"/>
      </bottom>
      <diagonal/>
    </border>
    <border>
      <left/>
      <right style="thin">
        <color auto="1"/>
      </right>
      <top style="dashed">
        <color auto="1"/>
      </top>
      <bottom style="dashed">
        <color auto="1"/>
      </bottom>
      <diagonal/>
    </border>
    <border>
      <left style="thin">
        <color auto="1"/>
      </left>
      <right/>
      <top style="dashed">
        <color auto="1"/>
      </top>
      <bottom style="dotted">
        <color auto="1"/>
      </bottom>
      <diagonal/>
    </border>
    <border>
      <left/>
      <right/>
      <top style="dashed">
        <color auto="1"/>
      </top>
      <bottom style="dotted">
        <color auto="1"/>
      </bottom>
      <diagonal/>
    </border>
    <border>
      <left/>
      <right style="thin">
        <color auto="1"/>
      </right>
      <top style="dashed">
        <color auto="1"/>
      </top>
      <bottom style="dotted">
        <color auto="1"/>
      </bottom>
      <diagonal/>
    </border>
    <border>
      <left/>
      <right/>
      <top style="double">
        <color auto="1"/>
      </top>
      <bottom style="thin">
        <color auto="1"/>
      </bottom>
      <diagonal/>
    </border>
    <border>
      <left style="thin">
        <color auto="1"/>
      </left>
      <right/>
      <top/>
      <bottom style="double">
        <color auto="1"/>
      </bottom>
      <diagonal/>
    </border>
    <border>
      <left style="double">
        <color auto="1"/>
      </left>
      <right/>
      <top style="thin">
        <color auto="1"/>
      </top>
      <bottom/>
      <diagonal/>
    </border>
    <border>
      <left style="dotted">
        <color auto="1"/>
      </left>
      <right/>
      <top style="dotted">
        <color auto="1"/>
      </top>
      <bottom style="dotted">
        <color auto="1"/>
      </bottom>
      <diagonal/>
    </border>
    <border>
      <left style="thin">
        <color auto="1"/>
      </left>
      <right/>
      <top/>
      <bottom style="medium">
        <color auto="1"/>
      </bottom>
      <diagonal/>
    </border>
    <border>
      <left style="thin">
        <color auto="1"/>
      </left>
      <right/>
      <top/>
      <bottom style="hair">
        <color auto="1"/>
      </bottom>
      <diagonal/>
    </border>
    <border>
      <left/>
      <right/>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style="thin">
        <color auto="1"/>
      </left>
      <right/>
      <top style="hair">
        <color auto="1"/>
      </top>
      <bottom/>
      <diagonal/>
    </border>
    <border>
      <left/>
      <right/>
      <top style="hair">
        <color auto="1"/>
      </top>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bottom style="dotted">
        <color auto="1"/>
      </bottom>
      <diagonal/>
    </border>
    <border>
      <left style="thin">
        <color auto="1"/>
      </left>
      <right/>
      <top/>
      <bottom/>
      <diagonal/>
    </border>
  </borders>
  <cellStyleXfs count="110">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34" fillId="12" borderId="0" applyNumberFormat="0" applyBorder="0" applyAlignment="0" applyProtection="0"/>
    <xf numFmtId="0" fontId="34" fillId="9" borderId="0" applyNumberFormat="0" applyBorder="0" applyAlignment="0" applyProtection="0"/>
    <xf numFmtId="0" fontId="34" fillId="10" borderId="0" applyNumberFormat="0" applyBorder="0" applyAlignment="0" applyProtection="0"/>
    <xf numFmtId="0" fontId="34" fillId="15" borderId="0" applyNumberFormat="0" applyBorder="0" applyAlignment="0" applyProtection="0"/>
    <xf numFmtId="0" fontId="34" fillId="16" borderId="0" applyNumberFormat="0" applyBorder="0" applyAlignment="0" applyProtection="0"/>
    <xf numFmtId="0" fontId="34" fillId="17" borderId="0" applyNumberFormat="0" applyBorder="0" applyAlignment="0" applyProtection="0"/>
    <xf numFmtId="0" fontId="34" fillId="18" borderId="0" applyNumberFormat="0" applyBorder="0" applyAlignment="0" applyProtection="0"/>
    <xf numFmtId="0" fontId="34" fillId="13" borderId="0" applyNumberFormat="0" applyBorder="0" applyAlignment="0" applyProtection="0"/>
    <xf numFmtId="0" fontId="34" fillId="14" borderId="0" applyNumberFormat="0" applyBorder="0" applyAlignment="0" applyProtection="0"/>
    <xf numFmtId="0" fontId="34" fillId="19" borderId="0" applyNumberFormat="0" applyBorder="0" applyAlignment="0" applyProtection="0"/>
    <xf numFmtId="0" fontId="35" fillId="3" borderId="0" applyNumberFormat="0" applyBorder="0" applyAlignment="0" applyProtection="0"/>
    <xf numFmtId="0" fontId="36" fillId="20" borderId="1" applyNumberFormat="0" applyAlignment="0" applyProtection="0"/>
    <xf numFmtId="0" fontId="37" fillId="21" borderId="2" applyNumberFormat="0" applyAlignment="0" applyProtection="0"/>
    <xf numFmtId="171" fontId="121" fillId="0" borderId="0" applyFont="0" applyFill="0" applyBorder="0" applyAlignment="0" applyProtection="0"/>
    <xf numFmtId="169" fontId="121" fillId="0" borderId="0" applyFont="0" applyFill="0" applyBorder="0" applyAlignment="0" applyProtection="0"/>
    <xf numFmtId="43" fontId="55" fillId="0" borderId="0" applyFont="0" applyFill="0" applyBorder="0" applyAlignment="0" applyProtection="0"/>
    <xf numFmtId="170" fontId="121" fillId="0" borderId="0" applyFont="0" applyFill="0" applyBorder="0" applyAlignment="0" applyProtection="0"/>
    <xf numFmtId="168" fontId="121" fillId="0" borderId="0" applyFont="0" applyFill="0" applyBorder="0" applyAlignment="0" applyProtection="0"/>
    <xf numFmtId="0" fontId="38" fillId="0" borderId="0" applyNumberFormat="0" applyFill="0" applyBorder="0" applyAlignment="0" applyProtection="0"/>
    <xf numFmtId="0" fontId="54" fillId="0" borderId="0" applyNumberFormat="0" applyFill="0" applyBorder="0" applyAlignment="0" applyProtection="0"/>
    <xf numFmtId="0" fontId="39" fillId="4" borderId="0" applyNumberFormat="0" applyBorder="0" applyAlignment="0" applyProtection="0"/>
    <xf numFmtId="0" fontId="40" fillId="0" borderId="3" applyNumberFormat="0" applyFill="0" applyAlignment="0" applyProtection="0"/>
    <xf numFmtId="0" fontId="41" fillId="0" borderId="4" applyNumberFormat="0" applyFill="0" applyAlignment="0" applyProtection="0"/>
    <xf numFmtId="0" fontId="42" fillId="0" borderId="5" applyNumberFormat="0" applyFill="0" applyAlignment="0" applyProtection="0"/>
    <xf numFmtId="0" fontId="42" fillId="0" borderId="0" applyNumberFormat="0" applyFill="0" applyBorder="0" applyAlignment="0" applyProtection="0"/>
    <xf numFmtId="0" fontId="2" fillId="0" borderId="0" applyNumberFormat="0" applyFill="0" applyBorder="0" applyAlignment="0" applyProtection="0">
      <alignment vertical="top"/>
    </xf>
    <xf numFmtId="0" fontId="43" fillId="7" borderId="1" applyNumberFormat="0" applyAlignment="0" applyProtection="0"/>
    <xf numFmtId="0" fontId="44" fillId="0" borderId="6" applyNumberFormat="0" applyFill="0" applyAlignment="0" applyProtection="0"/>
    <xf numFmtId="0" fontId="45" fillId="22" borderId="0" applyNumberFormat="0" applyBorder="0" applyAlignment="0" applyProtection="0"/>
    <xf numFmtId="0" fontId="1" fillId="0" borderId="0"/>
    <xf numFmtId="0" fontId="1" fillId="0" borderId="0"/>
    <xf numFmtId="0" fontId="55" fillId="0" borderId="0"/>
    <xf numFmtId="0" fontId="24" fillId="0" borderId="0"/>
    <xf numFmtId="0" fontId="1" fillId="0" borderId="0"/>
    <xf numFmtId="0" fontId="24" fillId="0" borderId="0"/>
    <xf numFmtId="0" fontId="24" fillId="0" borderId="0"/>
    <xf numFmtId="0" fontId="1" fillId="0" borderId="0"/>
    <xf numFmtId="0" fontId="1" fillId="0" borderId="0"/>
    <xf numFmtId="0" fontId="121" fillId="0" borderId="0"/>
    <xf numFmtId="0" fontId="121" fillId="0" borderId="0"/>
    <xf numFmtId="0" fontId="24" fillId="0" borderId="0"/>
    <xf numFmtId="0" fontId="1" fillId="0" borderId="0"/>
    <xf numFmtId="0" fontId="1" fillId="0" borderId="0"/>
    <xf numFmtId="0" fontId="1" fillId="0" borderId="0"/>
    <xf numFmtId="0" fontId="3" fillId="0" borderId="0" applyAlignment="0">
      <alignment vertical="top" wrapText="1"/>
      <protection locked="0"/>
    </xf>
    <xf numFmtId="0" fontId="3" fillId="0" borderId="0" applyAlignment="0">
      <alignment vertical="top" wrapText="1"/>
      <protection locked="0"/>
    </xf>
    <xf numFmtId="0" fontId="3" fillId="0" borderId="0" applyAlignment="0">
      <alignment vertical="top" wrapText="1"/>
      <protection locked="0"/>
    </xf>
    <xf numFmtId="37" fontId="4" fillId="0" borderId="0"/>
    <xf numFmtId="0" fontId="1" fillId="23" borderId="7" applyNumberFormat="0" applyFont="0" applyAlignment="0" applyProtection="0"/>
    <xf numFmtId="0" fontId="46" fillId="20" borderId="8" applyNumberFormat="0" applyAlignment="0" applyProtection="0"/>
    <xf numFmtId="9" fontId="121" fillId="0" borderId="0" applyFont="0" applyFill="0" applyBorder="0" applyAlignment="0" applyProtection="0"/>
    <xf numFmtId="9" fontId="121" fillId="0" borderId="0" applyFont="0" applyFill="0" applyBorder="0" applyAlignment="0" applyProtection="0"/>
    <xf numFmtId="9" fontId="55" fillId="0" borderId="0" applyFont="0" applyFill="0" applyBorder="0" applyAlignment="0" applyProtection="0"/>
    <xf numFmtId="9" fontId="2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7" fillId="0" borderId="0" applyNumberFormat="0" applyFill="0" applyBorder="0" applyAlignment="0" applyProtection="0"/>
    <xf numFmtId="0" fontId="48" fillId="0" borderId="9" applyNumberFormat="0" applyFill="0" applyAlignment="0" applyProtection="0"/>
    <xf numFmtId="0" fontId="121" fillId="0" borderId="0" applyNumberFormat="0" applyFont="0" applyBorder="0">
      <alignment horizontal="right"/>
      <protection locked="0"/>
    </xf>
    <xf numFmtId="0" fontId="49" fillId="0" borderId="0" applyNumberFormat="0" applyFill="0" applyBorder="0" applyAlignment="0" applyProtection="0"/>
    <xf numFmtId="0" fontId="55" fillId="0" borderId="0"/>
    <xf numFmtId="185" fontId="4" fillId="0" borderId="0"/>
    <xf numFmtId="0" fontId="24" fillId="0" borderId="0"/>
    <xf numFmtId="0" fontId="24" fillId="0" borderId="0"/>
    <xf numFmtId="0" fontId="1" fillId="0" borderId="0"/>
    <xf numFmtId="0" fontId="121" fillId="0" borderId="0"/>
    <xf numFmtId="0" fontId="14" fillId="0" borderId="0"/>
    <xf numFmtId="0" fontId="70" fillId="0" borderId="0"/>
    <xf numFmtId="171" fontId="14" fillId="0" borderId="0" applyNumberFormat="0" applyFont="0" applyFill="0" applyAlignment="0" applyProtection="0"/>
    <xf numFmtId="0" fontId="55" fillId="0" borderId="0"/>
    <xf numFmtId="0" fontId="24" fillId="0" borderId="0"/>
    <xf numFmtId="0" fontId="24" fillId="0" borderId="0"/>
    <xf numFmtId="0" fontId="84" fillId="0" borderId="0"/>
    <xf numFmtId="185" fontId="4" fillId="0" borderId="0"/>
    <xf numFmtId="43" fontId="4" fillId="0" borderId="0" applyFont="0" applyFill="0" applyBorder="0" applyAlignment="0" applyProtection="0"/>
    <xf numFmtId="0" fontId="121" fillId="0" borderId="0"/>
    <xf numFmtId="185" fontId="4" fillId="0" borderId="0"/>
    <xf numFmtId="185" fontId="4" fillId="0" borderId="0"/>
    <xf numFmtId="0" fontId="91" fillId="0" borderId="0"/>
    <xf numFmtId="0" fontId="84" fillId="0" borderId="0"/>
    <xf numFmtId="0" fontId="64" fillId="0" borderId="0"/>
    <xf numFmtId="0" fontId="55" fillId="0" borderId="0"/>
    <xf numFmtId="0" fontId="91" fillId="0" borderId="0"/>
    <xf numFmtId="0" fontId="91" fillId="0" borderId="0"/>
    <xf numFmtId="0" fontId="91" fillId="0" borderId="0"/>
    <xf numFmtId="0" fontId="91" fillId="0" borderId="0"/>
    <xf numFmtId="0" fontId="91" fillId="0" borderId="0"/>
    <xf numFmtId="0" fontId="91" fillId="0" borderId="0"/>
    <xf numFmtId="9" fontId="91" fillId="0" borderId="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37" fontId="117" fillId="0" borderId="0"/>
    <xf numFmtId="0" fontId="91" fillId="0" borderId="0"/>
  </cellStyleXfs>
  <cellXfs count="5076">
    <xf numFmtId="0" fontId="0" fillId="0" borderId="0" xfId="0"/>
    <xf numFmtId="0" fontId="62" fillId="0" borderId="53" xfId="45" applyFont="1" applyBorder="1" applyAlignment="1">
      <alignment horizontal="left"/>
    </xf>
    <xf numFmtId="0" fontId="62" fillId="0" borderId="0" xfId="45" quotePrefix="1" applyFont="1" applyAlignment="1">
      <alignment horizontal="center"/>
    </xf>
    <xf numFmtId="0" fontId="61" fillId="0" borderId="0" xfId="45" applyFont="1" applyAlignment="1">
      <alignment horizontal="left"/>
    </xf>
    <xf numFmtId="0" fontId="0" fillId="0" borderId="40" xfId="0" applyBorder="1"/>
    <xf numFmtId="0" fontId="13" fillId="0" borderId="30" xfId="0" applyFont="1" applyBorder="1"/>
    <xf numFmtId="0" fontId="13" fillId="0" borderId="33" xfId="0" applyFont="1" applyBorder="1"/>
    <xf numFmtId="0" fontId="0" fillId="0" borderId="27" xfId="0" applyBorder="1"/>
    <xf numFmtId="0" fontId="0" fillId="0" borderId="30" xfId="0" applyBorder="1"/>
    <xf numFmtId="0" fontId="0" fillId="0" borderId="0" xfId="0"/>
    <xf numFmtId="0" fontId="56" fillId="0" borderId="0" xfId="0" applyFont="1"/>
    <xf numFmtId="0" fontId="0" fillId="0" borderId="33" xfId="0" applyBorder="1"/>
    <xf numFmtId="0" fontId="57" fillId="0" borderId="0" xfId="0" applyFont="1" applyAlignment="1">
      <alignment horizontal="left"/>
    </xf>
    <xf numFmtId="0" fontId="0" fillId="0" borderId="30" xfId="0" quotePrefix="1" applyBorder="1" applyAlignment="1">
      <alignment horizontal="left" wrapText="1"/>
    </xf>
    <xf numFmtId="0" fontId="13" fillId="0" borderId="0" xfId="0" applyFont="1" applyAlignment="1">
      <alignment horizontal="left"/>
    </xf>
    <xf numFmtId="0" fontId="13" fillId="0" borderId="0" xfId="0" applyFont="1" applyAlignment="1">
      <alignment horizontal="center"/>
    </xf>
    <xf numFmtId="0" fontId="0" fillId="0" borderId="0" xfId="45" applyFont="1"/>
    <xf numFmtId="0" fontId="0" fillId="0" borderId="43" xfId="45" applyFont="1" applyBorder="1"/>
    <xf numFmtId="0" fontId="0" fillId="0" borderId="60" xfId="45" applyFont="1" applyBorder="1"/>
    <xf numFmtId="0" fontId="0" fillId="0" borderId="53" xfId="45" applyFont="1" applyBorder="1" applyAlignment="1">
      <alignment horizontal="left" wrapText="1"/>
    </xf>
    <xf numFmtId="0" fontId="0" fillId="0" borderId="56" xfId="45" applyFont="1" applyBorder="1" applyAlignment="1">
      <alignment horizontal="left" wrapText="1"/>
    </xf>
    <xf numFmtId="0" fontId="0" fillId="0" borderId="53" xfId="45" quotePrefix="1" applyFont="1" applyBorder="1" applyAlignment="1">
      <alignment horizontal="left"/>
    </xf>
    <xf numFmtId="0" fontId="0" fillId="0" borderId="33" xfId="45" applyFont="1" applyBorder="1"/>
    <xf numFmtId="0" fontId="0" fillId="0" borderId="58" xfId="45" applyFont="1" applyBorder="1"/>
    <xf numFmtId="0" fontId="0" fillId="0" borderId="29" xfId="45" quotePrefix="1" applyFont="1" applyBorder="1" applyAlignment="1">
      <alignment horizontal="left"/>
    </xf>
    <xf numFmtId="0" fontId="0" fillId="0" borderId="56" xfId="45" applyFont="1" applyBorder="1" applyAlignment="1">
      <alignment horizontal="left"/>
    </xf>
    <xf numFmtId="0" fontId="0" fillId="0" borderId="53" xfId="45" applyFont="1" applyBorder="1"/>
    <xf numFmtId="0" fontId="13" fillId="0" borderId="0" xfId="0" quotePrefix="1" applyFont="1" applyAlignment="1">
      <alignment horizontal="left"/>
    </xf>
    <xf numFmtId="0" fontId="13" fillId="0" borderId="0" xfId="0" applyFont="1"/>
    <xf numFmtId="0" fontId="13" fillId="0" borderId="0" xfId="0" quotePrefix="1" applyFont="1"/>
    <xf numFmtId="0" fontId="0" fillId="0" borderId="0" xfId="0" quotePrefix="1" applyAlignment="1">
      <alignment horizontal="left"/>
    </xf>
    <xf numFmtId="0" fontId="0" fillId="0" borderId="30" xfId="0" applyBorder="1" applyAlignment="1">
      <alignment horizontal="left"/>
    </xf>
    <xf numFmtId="0" fontId="62" fillId="0" borderId="0" xfId="45" quotePrefix="1" applyFont="1" applyAlignment="1">
      <alignment horizontal="left"/>
    </xf>
    <xf numFmtId="0" fontId="62" fillId="0" borderId="0" xfId="45" quotePrefix="1" applyFont="1"/>
    <xf numFmtId="0" fontId="0" fillId="0" borderId="59" xfId="45" applyFont="1" applyBorder="1"/>
    <xf numFmtId="0" fontId="0" fillId="0" borderId="56" xfId="45" quotePrefix="1" applyFont="1" applyBorder="1" applyAlignment="1">
      <alignment horizontal="left"/>
    </xf>
    <xf numFmtId="0" fontId="0" fillId="0" borderId="56" xfId="45" applyFont="1" applyBorder="1"/>
    <xf numFmtId="0" fontId="62" fillId="0" borderId="59" xfId="45" applyFont="1" applyBorder="1"/>
    <xf numFmtId="0" fontId="62" fillId="0" borderId="53" xfId="45" quotePrefix="1" applyFont="1" applyBorder="1" applyAlignment="1">
      <alignment horizontal="left"/>
    </xf>
    <xf numFmtId="0" fontId="61" fillId="0" borderId="55" xfId="45" quotePrefix="1" applyFont="1" applyBorder="1" applyAlignment="1">
      <alignment horizontal="left"/>
    </xf>
    <xf numFmtId="0" fontId="0" fillId="0" borderId="27" xfId="0" quotePrefix="1" applyBorder="1" applyAlignment="1">
      <alignment horizontal="left"/>
    </xf>
    <xf numFmtId="0" fontId="13" fillId="0" borderId="27" xfId="0" quotePrefix="1" applyFont="1" applyBorder="1" applyAlignment="1">
      <alignment horizontal="left"/>
    </xf>
    <xf numFmtId="0" fontId="13" fillId="0" borderId="30" xfId="0" quotePrefix="1" applyFont="1" applyBorder="1" applyAlignment="1">
      <alignment horizontal="left"/>
    </xf>
    <xf numFmtId="0" fontId="0" fillId="0" borderId="30" xfId="0" quotePrefix="1" applyBorder="1" applyAlignment="1">
      <alignment horizontal="left"/>
    </xf>
    <xf numFmtId="37" fontId="60" fillId="0" borderId="0" xfId="36" applyNumberFormat="1" applyFont="1" applyAlignment="1" applyProtection="1"/>
    <xf numFmtId="0" fontId="62" fillId="0" borderId="56" xfId="45" applyFont="1" applyBorder="1" applyAlignment="1">
      <alignment horizontal="left"/>
    </xf>
    <xf numFmtId="0" fontId="62" fillId="0" borderId="56" xfId="45" quotePrefix="1" applyFont="1" applyBorder="1" applyAlignment="1">
      <alignment horizontal="left"/>
    </xf>
    <xf numFmtId="0" fontId="62" fillId="0" borderId="33" xfId="45" applyFont="1" applyBorder="1"/>
    <xf numFmtId="0" fontId="61" fillId="0" borderId="56" xfId="45" applyFont="1" applyBorder="1"/>
    <xf numFmtId="0" fontId="61" fillId="0" borderId="41" xfId="45" quotePrefix="1" applyFont="1" applyBorder="1"/>
    <xf numFmtId="0" fontId="62" fillId="0" borderId="41" xfId="45" applyFont="1" applyBorder="1"/>
    <xf numFmtId="0" fontId="62" fillId="0" borderId="48" xfId="45" applyFont="1" applyBorder="1"/>
    <xf numFmtId="0" fontId="62" fillId="0" borderId="0" xfId="45" applyFont="1"/>
    <xf numFmtId="0" fontId="62" fillId="0" borderId="45" xfId="45" applyFont="1" applyBorder="1"/>
    <xf numFmtId="0" fontId="61" fillId="0" borderId="0" xfId="45" quotePrefix="1" applyFont="1" applyAlignment="1">
      <alignment horizontal="left"/>
    </xf>
    <xf numFmtId="0" fontId="62" fillId="0" borderId="43" xfId="45" applyFont="1" applyBorder="1"/>
    <xf numFmtId="0" fontId="62" fillId="0" borderId="42" xfId="45" applyFont="1" applyBorder="1"/>
    <xf numFmtId="0" fontId="62" fillId="0" borderId="53" xfId="45" applyFont="1" applyBorder="1"/>
    <xf numFmtId="0" fontId="61" fillId="0" borderId="0" xfId="45" applyFont="1"/>
    <xf numFmtId="0" fontId="61" fillId="0" borderId="43" xfId="45" applyFont="1" applyBorder="1"/>
    <xf numFmtId="0" fontId="61" fillId="0" borderId="42" xfId="45" applyFont="1" applyBorder="1"/>
    <xf numFmtId="0" fontId="61" fillId="0" borderId="33" xfId="45" applyFont="1" applyBorder="1"/>
    <xf numFmtId="0" fontId="61" fillId="0" borderId="58" xfId="45" applyFont="1" applyBorder="1"/>
    <xf numFmtId="0" fontId="61" fillId="0" borderId="56" xfId="45" quotePrefix="1" applyFont="1" applyBorder="1" applyAlignment="1">
      <alignment horizontal="left"/>
    </xf>
    <xf numFmtId="0" fontId="62" fillId="0" borderId="56" xfId="45" applyFont="1" applyBorder="1"/>
    <xf numFmtId="37" fontId="59" fillId="0" borderId="0" xfId="77" applyNumberFormat="1" applyFont="1"/>
    <xf numFmtId="0" fontId="25" fillId="0" borderId="0" xfId="0" applyFont="1" applyAlignment="1" applyProtection="1">
      <alignment horizontal="center"/>
      <protection hidden="1"/>
    </xf>
    <xf numFmtId="0" fontId="0" fillId="0" borderId="0" xfId="0" applyProtection="1">
      <protection hidden="1"/>
    </xf>
    <xf numFmtId="37" fontId="4" fillId="24" borderId="0" xfId="58" applyFill="1" applyProtection="1">
      <protection hidden="1"/>
    </xf>
    <xf numFmtId="172" fontId="4" fillId="24" borderId="0" xfId="58" applyNumberFormat="1" applyFill="1" applyProtection="1">
      <protection hidden="1"/>
    </xf>
    <xf numFmtId="172" fontId="4" fillId="0" borderId="0" xfId="58" applyNumberFormat="1" applyProtection="1">
      <protection hidden="1"/>
    </xf>
    <xf numFmtId="37" fontId="4" fillId="0" borderId="0" xfId="58" applyProtection="1">
      <protection hidden="1"/>
    </xf>
    <xf numFmtId="0" fontId="0" fillId="24" borderId="0" xfId="0" applyFill="1" applyProtection="1">
      <protection hidden="1"/>
    </xf>
    <xf numFmtId="37" fontId="4" fillId="24" borderId="0" xfId="58" quotePrefix="1" applyFill="1" applyProtection="1">
      <protection hidden="1"/>
    </xf>
    <xf numFmtId="37" fontId="6" fillId="0" borderId="0" xfId="58" applyFont="1" applyAlignment="1" applyProtection="1">
      <alignment horizontal="left"/>
      <protection hidden="1"/>
    </xf>
    <xf numFmtId="37" fontId="4" fillId="24" borderId="0" xfId="58" applyFill="1" applyAlignment="1" applyProtection="1">
      <alignment horizontal="center"/>
      <protection hidden="1"/>
    </xf>
    <xf numFmtId="37" fontId="4" fillId="0" borderId="0" xfId="58" applyAlignment="1" applyProtection="1">
      <alignment horizontal="left"/>
      <protection hidden="1"/>
    </xf>
    <xf numFmtId="37" fontId="4" fillId="24" borderId="0" xfId="58" applyFill="1" applyAlignment="1" applyProtection="1">
      <alignment horizontal="centerContinuous"/>
      <protection hidden="1"/>
    </xf>
    <xf numFmtId="37" fontId="8" fillId="0" borderId="0" xfId="58" applyFont="1" applyProtection="1">
      <protection hidden="1"/>
    </xf>
    <xf numFmtId="37" fontId="2" fillId="0" borderId="0" xfId="36" applyNumberFormat="1" applyAlignment="1" applyProtection="1">
      <protection hidden="1"/>
    </xf>
    <xf numFmtId="37" fontId="18" fillId="0" borderId="0" xfId="58" applyFont="1" applyAlignment="1" applyProtection="1">
      <alignment horizontal="centerContinuous"/>
      <protection hidden="1"/>
    </xf>
    <xf numFmtId="37" fontId="8" fillId="24" borderId="0" xfId="58" applyFont="1" applyFill="1" applyProtection="1">
      <protection hidden="1"/>
    </xf>
    <xf numFmtId="37" fontId="7" fillId="0" borderId="0" xfId="58" applyFont="1" applyAlignment="1" applyProtection="1">
      <alignment horizontal="centerContinuous"/>
      <protection hidden="1"/>
    </xf>
    <xf numFmtId="37" fontId="9" fillId="24" borderId="0" xfId="58" applyFont="1" applyFill="1" applyProtection="1">
      <protection hidden="1"/>
    </xf>
    <xf numFmtId="37" fontId="8" fillId="0" borderId="0" xfId="58" applyFont="1" applyAlignment="1" applyProtection="1">
      <alignment horizontal="centerContinuous"/>
      <protection hidden="1"/>
    </xf>
    <xf numFmtId="37" fontId="12" fillId="0" borderId="0" xfId="58" applyFont="1" applyProtection="1">
      <protection hidden="1"/>
    </xf>
    <xf numFmtId="37" fontId="17" fillId="0" borderId="0" xfId="36" applyNumberFormat="1" applyFont="1" applyAlignment="1" applyProtection="1">
      <protection hidden="1"/>
    </xf>
    <xf numFmtId="37" fontId="4" fillId="0" borderId="0" xfId="58" applyAlignment="1" applyProtection="1">
      <alignment horizontal="centerContinuous"/>
      <protection hidden="1"/>
    </xf>
    <xf numFmtId="0" fontId="14" fillId="0" borderId="0" xfId="0" applyFont="1" applyAlignment="1" applyProtection="1">
      <alignment horizontal="center"/>
      <protection hidden="1"/>
    </xf>
    <xf numFmtId="0" fontId="0" fillId="0" borderId="0" xfId="0" applyAlignment="1" applyProtection="1">
      <alignment horizontal="center"/>
      <protection hidden="1"/>
    </xf>
    <xf numFmtId="0" fontId="2" fillId="0" borderId="0" xfId="36" applyAlignment="1" applyProtection="1">
      <alignment horizontal="center"/>
      <protection hidden="1"/>
    </xf>
    <xf numFmtId="37" fontId="9" fillId="0" borderId="0" xfId="58" applyFont="1" applyProtection="1">
      <protection hidden="1"/>
    </xf>
    <xf numFmtId="0" fontId="2" fillId="0" borderId="0" xfId="36" applyAlignment="1" applyProtection="1">
      <alignment horizontal="left"/>
      <protection hidden="1"/>
    </xf>
    <xf numFmtId="0" fontId="21" fillId="0" borderId="0" xfId="0" applyFont="1" applyProtection="1">
      <protection hidden="1"/>
    </xf>
    <xf numFmtId="0" fontId="22" fillId="0" borderId="0" xfId="0" applyFont="1" applyProtection="1">
      <protection hidden="1"/>
    </xf>
    <xf numFmtId="0" fontId="0" fillId="0" borderId="0" xfId="0" applyAlignment="1" applyProtection="1">
      <alignment horizontal="left"/>
      <protection hidden="1"/>
    </xf>
    <xf numFmtId="0" fontId="29" fillId="0" borderId="0" xfId="0" applyFont="1" applyProtection="1">
      <protection hidden="1"/>
    </xf>
    <xf numFmtId="0" fontId="23" fillId="0" borderId="0" xfId="0" applyFont="1" applyProtection="1">
      <protection hidden="1"/>
    </xf>
    <xf numFmtId="0" fontId="28" fillId="0" borderId="0" xfId="0" applyFont="1" applyProtection="1">
      <protection hidden="1"/>
    </xf>
    <xf numFmtId="0" fontId="4" fillId="0" borderId="0" xfId="0" applyFont="1" applyProtection="1">
      <protection hidden="1"/>
    </xf>
    <xf numFmtId="0" fontId="19" fillId="0" borderId="0" xfId="0" applyFont="1" applyProtection="1">
      <protection hidden="1"/>
    </xf>
    <xf numFmtId="0" fontId="30" fillId="0" borderId="0" xfId="0" applyFont="1" applyAlignment="1" applyProtection="1">
      <alignment horizontal="right"/>
      <protection hidden="1"/>
    </xf>
    <xf numFmtId="0" fontId="26" fillId="0" borderId="0" xfId="0" applyFont="1" applyProtection="1">
      <protection hidden="1"/>
    </xf>
    <xf numFmtId="0" fontId="20" fillId="0" borderId="0" xfId="0" applyFont="1" applyProtection="1">
      <protection hidden="1"/>
    </xf>
    <xf numFmtId="0" fontId="27" fillId="0" borderId="0" xfId="0" applyFont="1" applyProtection="1">
      <protection hidden="1"/>
    </xf>
    <xf numFmtId="0" fontId="4" fillId="25" borderId="0" xfId="0" applyFont="1" applyFill="1" applyAlignment="1" applyProtection="1">
      <alignment wrapText="1"/>
      <protection hidden="1"/>
    </xf>
    <xf numFmtId="37" fontId="12" fillId="26" borderId="0" xfId="58" applyFont="1" applyFill="1" applyProtection="1">
      <protection hidden="1"/>
    </xf>
    <xf numFmtId="0" fontId="33" fillId="0" borderId="0" xfId="55" applyFont="1" applyAlignment="1" applyProtection="1">
      <alignment horizontal="left"/>
      <protection hidden="1"/>
    </xf>
    <xf numFmtId="37" fontId="0" fillId="0" borderId="0" xfId="58" applyFont="1"/>
    <xf numFmtId="37" fontId="12" fillId="26" borderId="10" xfId="58" applyFont="1" applyFill="1" applyBorder="1"/>
    <xf numFmtId="0" fontId="4" fillId="24" borderId="0" xfId="58" applyNumberFormat="1" applyFill="1" applyProtection="1">
      <protection hidden="1"/>
    </xf>
    <xf numFmtId="0" fontId="8" fillId="24" borderId="0" xfId="58" applyNumberFormat="1" applyFont="1" applyFill="1" applyProtection="1">
      <protection hidden="1"/>
    </xf>
    <xf numFmtId="0" fontId="16" fillId="0" borderId="0" xfId="55" applyFont="1" applyAlignment="1" applyProtection="1">
      <alignment horizontal="left"/>
      <protection hidden="1"/>
    </xf>
    <xf numFmtId="0" fontId="15" fillId="0" borderId="0" xfId="0" applyFont="1" applyProtection="1">
      <protection hidden="1"/>
    </xf>
    <xf numFmtId="37" fontId="52" fillId="0" borderId="0" xfId="58" applyFont="1" applyAlignment="1" applyProtection="1">
      <alignment horizontal="left"/>
      <protection hidden="1"/>
    </xf>
    <xf numFmtId="0" fontId="50" fillId="0" borderId="0" xfId="0" quotePrefix="1" applyFont="1" applyProtection="1">
      <protection hidden="1"/>
    </xf>
    <xf numFmtId="0" fontId="51" fillId="0" borderId="11" xfId="57" applyFont="1" applyBorder="1" applyAlignment="1" applyProtection="1">
      <alignment horizontal="center"/>
      <protection hidden="1"/>
    </xf>
    <xf numFmtId="1" fontId="51" fillId="0" borderId="12" xfId="57" applyNumberFormat="1" applyFont="1" applyBorder="1" applyAlignment="1" applyProtection="1">
      <alignment horizontal="center"/>
      <protection hidden="1"/>
    </xf>
    <xf numFmtId="0" fontId="51" fillId="0" borderId="13" xfId="57" applyFont="1" applyBorder="1" applyAlignment="1" applyProtection="1">
      <alignment horizontal="center"/>
      <protection hidden="1"/>
    </xf>
    <xf numFmtId="0" fontId="51" fillId="0" borderId="14" xfId="57" applyFont="1" applyBorder="1" applyAlignment="1" applyProtection="1">
      <alignment horizontal="center"/>
      <protection hidden="1"/>
    </xf>
    <xf numFmtId="0" fontId="51" fillId="0" borderId="15" xfId="57" applyFont="1" applyBorder="1" applyAlignment="1" applyProtection="1">
      <alignment horizontal="left"/>
      <protection hidden="1"/>
    </xf>
    <xf numFmtId="0" fontId="51" fillId="0" borderId="0" xfId="57" applyFont="1" applyAlignment="1" applyProtection="1">
      <alignment horizontal="left"/>
      <protection hidden="1"/>
    </xf>
    <xf numFmtId="0" fontId="51" fillId="0" borderId="0" xfId="57" applyFont="1" applyAlignment="1" applyProtection="1">
      <alignment horizontal="center"/>
      <protection hidden="1"/>
    </xf>
    <xf numFmtId="1" fontId="51" fillId="0" borderId="15" xfId="57" applyNumberFormat="1" applyFont="1" applyBorder="1" applyAlignment="1" applyProtection="1">
      <alignment horizontal="right"/>
      <protection hidden="1"/>
    </xf>
    <xf numFmtId="1" fontId="51" fillId="0" borderId="0" xfId="0" applyNumberFormat="1" applyFont="1" applyAlignment="1" applyProtection="1">
      <alignment horizontal="right"/>
      <protection hidden="1"/>
    </xf>
    <xf numFmtId="0" fontId="53" fillId="0" borderId="15" xfId="57" applyFont="1" applyBorder="1" applyAlignment="1" applyProtection="1">
      <alignment horizontal="left"/>
      <protection hidden="1"/>
    </xf>
    <xf numFmtId="0" fontId="53" fillId="0" borderId="16" xfId="57" applyFont="1" applyBorder="1" applyAlignment="1" applyProtection="1">
      <alignment horizontal="left"/>
      <protection hidden="1"/>
    </xf>
    <xf numFmtId="0" fontId="51" fillId="0" borderId="0" xfId="57" quotePrefix="1" applyFont="1" applyAlignment="1" applyProtection="1">
      <alignment horizontal="center"/>
      <protection hidden="1"/>
    </xf>
    <xf numFmtId="1" fontId="51" fillId="0" borderId="0" xfId="0" quotePrefix="1" applyNumberFormat="1" applyFont="1" applyAlignment="1" applyProtection="1">
      <alignment horizontal="right"/>
      <protection hidden="1"/>
    </xf>
    <xf numFmtId="0" fontId="51" fillId="0" borderId="11" xfId="57" applyFont="1" applyBorder="1" applyAlignment="1" applyProtection="1">
      <alignment horizontal="left"/>
      <protection hidden="1"/>
    </xf>
    <xf numFmtId="0" fontId="50" fillId="0" borderId="0" xfId="0" applyFont="1" applyProtection="1">
      <protection hidden="1"/>
    </xf>
    <xf numFmtId="2" fontId="15" fillId="0" borderId="0" xfId="0" applyNumberFormat="1" applyFont="1" applyProtection="1">
      <protection hidden="1"/>
    </xf>
    <xf numFmtId="0" fontId="51" fillId="0" borderId="15" xfId="56" applyFont="1" applyBorder="1" applyAlignment="1" applyProtection="1">
      <alignment horizontal="left"/>
      <protection hidden="1"/>
    </xf>
    <xf numFmtId="0" fontId="51" fillId="0" borderId="17" xfId="56" applyFont="1" applyBorder="1" applyAlignment="1" applyProtection="1">
      <alignment horizontal="left"/>
      <protection hidden="1"/>
    </xf>
    <xf numFmtId="37" fontId="12" fillId="0" borderId="0" xfId="58" applyFont="1"/>
    <xf numFmtId="1" fontId="51" fillId="0" borderId="18" xfId="57" applyNumberFormat="1" applyFont="1" applyBorder="1" applyAlignment="1" applyProtection="1">
      <alignment horizontal="right"/>
      <protection hidden="1"/>
    </xf>
    <xf numFmtId="0" fontId="51" fillId="0" borderId="18" xfId="57" applyFont="1" applyBorder="1" applyAlignment="1" applyProtection="1">
      <alignment horizontal="center"/>
      <protection hidden="1"/>
    </xf>
    <xf numFmtId="1" fontId="51" fillId="0" borderId="18" xfId="57" applyNumberFormat="1" applyFont="1" applyBorder="1" applyAlignment="1" applyProtection="1">
      <alignment horizontal="center"/>
      <protection hidden="1"/>
    </xf>
    <xf numFmtId="0" fontId="51" fillId="0" borderId="19" xfId="57" applyFont="1" applyBorder="1" applyAlignment="1" applyProtection="1">
      <alignment horizontal="center"/>
      <protection hidden="1"/>
    </xf>
    <xf numFmtId="1" fontId="51" fillId="0" borderId="11" xfId="57" applyNumberFormat="1" applyFont="1" applyBorder="1" applyAlignment="1" applyProtection="1">
      <alignment horizontal="center"/>
      <protection hidden="1"/>
    </xf>
    <xf numFmtId="0" fontId="51" fillId="0" borderId="17" xfId="57" applyFont="1" applyBorder="1" applyAlignment="1" applyProtection="1">
      <alignment horizontal="left"/>
      <protection hidden="1"/>
    </xf>
    <xf numFmtId="1" fontId="51" fillId="0" borderId="20" xfId="57" applyNumberFormat="1" applyFont="1" applyBorder="1" applyAlignment="1" applyProtection="1">
      <alignment horizontal="right"/>
      <protection hidden="1"/>
    </xf>
    <xf numFmtId="0" fontId="51" fillId="0" borderId="20" xfId="57" applyFont="1" applyBorder="1" applyAlignment="1" applyProtection="1">
      <alignment horizontal="center"/>
      <protection hidden="1"/>
    </xf>
    <xf numFmtId="1" fontId="51" fillId="0" borderId="21" xfId="57" applyNumberFormat="1" applyFont="1" applyBorder="1" applyAlignment="1" applyProtection="1">
      <alignment horizontal="right"/>
      <protection hidden="1"/>
    </xf>
    <xf numFmtId="0" fontId="51" fillId="0" borderId="21" xfId="57" applyFont="1" applyBorder="1" applyAlignment="1" applyProtection="1">
      <alignment horizontal="center"/>
      <protection hidden="1"/>
    </xf>
    <xf numFmtId="1" fontId="51" fillId="0" borderId="15" xfId="57" applyNumberFormat="1" applyFont="1" applyBorder="1" applyAlignment="1" applyProtection="1">
      <alignment horizontal="left"/>
      <protection hidden="1"/>
    </xf>
    <xf numFmtId="0" fontId="15" fillId="0" borderId="0" xfId="0" applyFont="1" applyAlignment="1" applyProtection="1">
      <alignment horizontal="center"/>
      <protection hidden="1"/>
    </xf>
    <xf numFmtId="37" fontId="4" fillId="0" borderId="0" xfId="58" quotePrefix="1" applyProtection="1">
      <protection hidden="1"/>
    </xf>
    <xf numFmtId="0" fontId="13" fillId="0" borderId="0" xfId="44" applyFont="1" applyAlignment="1">
      <alignment horizontal="left"/>
    </xf>
    <xf numFmtId="0" fontId="13" fillId="0" borderId="0" xfId="0" quotePrefix="1" applyFont="1"/>
    <xf numFmtId="0" fontId="13" fillId="0" borderId="0" xfId="0" applyFont="1"/>
    <xf numFmtId="0" fontId="57" fillId="0" borderId="0" xfId="0" applyFont="1" applyAlignment="1">
      <alignment horizontal="left"/>
    </xf>
    <xf numFmtId="0" fontId="58" fillId="0" borderId="0" xfId="0" applyFont="1" applyAlignment="1">
      <alignment horizontal="left"/>
    </xf>
    <xf numFmtId="0" fontId="13" fillId="0" borderId="0" xfId="0" quotePrefix="1" applyFont="1" applyAlignment="1">
      <alignment horizontal="left"/>
    </xf>
    <xf numFmtId="0" fontId="13" fillId="0" borderId="0" xfId="0" applyFont="1" applyAlignment="1">
      <alignment horizontal="left"/>
    </xf>
    <xf numFmtId="0" fontId="0" fillId="0" borderId="22" xfId="0" applyBorder="1" applyAlignment="1">
      <alignment horizontal="center"/>
    </xf>
    <xf numFmtId="0" fontId="0" fillId="0" borderId="23" xfId="0" applyBorder="1"/>
    <xf numFmtId="0" fontId="0" fillId="0" borderId="22" xfId="0" quotePrefix="1" applyBorder="1" applyAlignment="1">
      <alignment horizontal="center"/>
    </xf>
    <xf numFmtId="0" fontId="0" fillId="0" borderId="24" xfId="0" applyBorder="1" applyAlignment="1">
      <alignment horizontal="center"/>
    </xf>
    <xf numFmtId="0" fontId="0" fillId="0" borderId="25" xfId="0" applyBorder="1"/>
    <xf numFmtId="0" fontId="0" fillId="0" borderId="25" xfId="0" quotePrefix="1" applyBorder="1" applyAlignment="1">
      <alignment horizontal="center"/>
    </xf>
    <xf numFmtId="0" fontId="0" fillId="0" borderId="24" xfId="0" applyBorder="1"/>
    <xf numFmtId="0" fontId="0" fillId="0" borderId="24" xfId="0" quotePrefix="1" applyBorder="1" applyAlignment="1">
      <alignment horizontal="center"/>
    </xf>
    <xf numFmtId="0" fontId="0" fillId="0" borderId="26" xfId="0" applyBorder="1"/>
    <xf numFmtId="0" fontId="0" fillId="0" borderId="27" xfId="0" applyBorder="1"/>
    <xf numFmtId="0" fontId="0" fillId="0" borderId="27" xfId="0" quotePrefix="1" applyBorder="1" applyAlignment="1">
      <alignment horizontal="left"/>
    </xf>
    <xf numFmtId="0" fontId="0" fillId="0" borderId="28" xfId="0" quotePrefix="1" applyBorder="1" applyAlignment="1">
      <alignment horizontal="center"/>
    </xf>
    <xf numFmtId="37" fontId="0" fillId="0" borderId="24" xfId="0" applyNumberFormat="1" applyBorder="1"/>
    <xf numFmtId="0" fontId="0" fillId="0" borderId="29" xfId="0" applyBorder="1"/>
    <xf numFmtId="0" fontId="0" fillId="0" borderId="30" xfId="0" applyBorder="1"/>
    <xf numFmtId="0" fontId="0" fillId="0" borderId="30" xfId="0" quotePrefix="1" applyBorder="1" applyAlignment="1">
      <alignment horizontal="left"/>
    </xf>
    <xf numFmtId="0" fontId="0" fillId="0" borderId="31" xfId="0" quotePrefix="1" applyBorder="1" applyAlignment="1">
      <alignment horizontal="center"/>
    </xf>
    <xf numFmtId="37" fontId="0" fillId="0" borderId="32" xfId="0" applyNumberFormat="1" applyBorder="1"/>
    <xf numFmtId="0" fontId="0" fillId="0" borderId="33" xfId="0" applyBorder="1"/>
    <xf numFmtId="37" fontId="0" fillId="0" borderId="25" xfId="0" applyNumberFormat="1" applyBorder="1"/>
    <xf numFmtId="0" fontId="13" fillId="0" borderId="30" xfId="0" quotePrefix="1" applyFont="1" applyBorder="1" applyAlignment="1">
      <alignment horizontal="left"/>
    </xf>
    <xf numFmtId="0" fontId="0" fillId="0" borderId="0" xfId="0" quotePrefix="1" applyAlignment="1">
      <alignment horizontal="left"/>
    </xf>
    <xf numFmtId="0" fontId="0" fillId="0" borderId="0" xfId="0" quotePrefix="1" applyAlignment="1">
      <alignment horizontal="center"/>
    </xf>
    <xf numFmtId="0" fontId="0" fillId="0" borderId="0" xfId="0" quotePrefix="1" applyAlignment="1">
      <alignment horizontal="right"/>
    </xf>
    <xf numFmtId="0" fontId="0" fillId="0" borderId="0" xfId="0" applyAlignment="1">
      <alignment horizontal="left"/>
    </xf>
    <xf numFmtId="0" fontId="0" fillId="0" borderId="34" xfId="0" applyBorder="1" applyAlignment="1">
      <alignment horizontal="center"/>
    </xf>
    <xf numFmtId="0" fontId="0" fillId="0" borderId="35" xfId="0" applyBorder="1" applyAlignment="1">
      <alignment horizontal="center"/>
    </xf>
    <xf numFmtId="0" fontId="0" fillId="0" borderId="36" xfId="0" quotePrefix="1" applyBorder="1" applyAlignment="1">
      <alignment horizontal="center"/>
    </xf>
    <xf numFmtId="0" fontId="0" fillId="0" borderId="35" xfId="0" quotePrefix="1" applyBorder="1" applyAlignment="1">
      <alignment horizontal="center"/>
    </xf>
    <xf numFmtId="3" fontId="0" fillId="0" borderId="24" xfId="0" applyNumberFormat="1" applyBorder="1"/>
    <xf numFmtId="3" fontId="0" fillId="0" borderId="32" xfId="0" applyNumberFormat="1" applyBorder="1"/>
    <xf numFmtId="3" fontId="0" fillId="0" borderId="25" xfId="0" applyNumberFormat="1" applyBorder="1"/>
    <xf numFmtId="0" fontId="13" fillId="0" borderId="30" xfId="0" applyFont="1" applyBorder="1"/>
    <xf numFmtId="0" fontId="0" fillId="0" borderId="37" xfId="0" applyBorder="1"/>
    <xf numFmtId="3" fontId="0" fillId="0" borderId="38" xfId="0" applyNumberFormat="1" applyBorder="1"/>
    <xf numFmtId="0" fontId="0" fillId="0" borderId="0" xfId="0" applyAlignment="1">
      <alignment horizontal="center"/>
    </xf>
    <xf numFmtId="3" fontId="0" fillId="0" borderId="22" xfId="0" applyNumberFormat="1" applyBorder="1"/>
    <xf numFmtId="0" fontId="0" fillId="0" borderId="39" xfId="0" applyBorder="1"/>
    <xf numFmtId="0" fontId="0" fillId="0" borderId="40" xfId="0" applyBorder="1"/>
    <xf numFmtId="0" fontId="0" fillId="0" borderId="39" xfId="0" quotePrefix="1" applyBorder="1" applyAlignment="1">
      <alignment horizontal="center"/>
    </xf>
    <xf numFmtId="0" fontId="0" fillId="0" borderId="0" xfId="0" applyAlignment="1">
      <alignment horizontal="right"/>
    </xf>
    <xf numFmtId="0" fontId="61" fillId="0" borderId="0" xfId="45" applyFont="1" applyAlignment="1">
      <alignment horizontal="left"/>
    </xf>
    <xf numFmtId="0" fontId="62" fillId="0" borderId="0" xfId="45" quotePrefix="1" applyFont="1" applyAlignment="1">
      <alignment horizontal="center"/>
    </xf>
    <xf numFmtId="0" fontId="61" fillId="0" borderId="0" xfId="45" quotePrefix="1" applyFont="1" applyAlignment="1">
      <alignment horizontal="left"/>
    </xf>
    <xf numFmtId="0" fontId="63" fillId="0" borderId="0" xfId="45" applyFont="1" applyAlignment="1">
      <alignment horizontal="center" wrapText="1"/>
    </xf>
    <xf numFmtId="0" fontId="62" fillId="0" borderId="42" xfId="45" applyFont="1" applyBorder="1"/>
    <xf numFmtId="0" fontId="62" fillId="0" borderId="43" xfId="45" applyFont="1" applyBorder="1"/>
    <xf numFmtId="0" fontId="61" fillId="0" borderId="43" xfId="45" applyFont="1" applyBorder="1" applyAlignment="1">
      <alignment horizontal="center"/>
    </xf>
    <xf numFmtId="0" fontId="62" fillId="0" borderId="44" xfId="45" applyFont="1" applyBorder="1" applyAlignment="1">
      <alignment horizontal="center"/>
    </xf>
    <xf numFmtId="0" fontId="61" fillId="0" borderId="0" xfId="45" applyFont="1" applyAlignment="1">
      <alignment horizontal="center"/>
    </xf>
    <xf numFmtId="0" fontId="62" fillId="0" borderId="45" xfId="45" applyFont="1" applyBorder="1"/>
    <xf numFmtId="0" fontId="62" fillId="0" borderId="0" xfId="45" applyFont="1"/>
    <xf numFmtId="0" fontId="64" fillId="0" borderId="46" xfId="78" applyNumberFormat="1" applyFont="1" applyBorder="1" applyAlignment="1">
      <alignment horizontal="center" vertical="top"/>
    </xf>
    <xf numFmtId="49" fontId="65" fillId="0" borderId="47" xfId="78" applyNumberFormat="1" applyFont="1" applyBorder="1"/>
    <xf numFmtId="0" fontId="62" fillId="0" borderId="48" xfId="45" applyFont="1" applyBorder="1"/>
    <xf numFmtId="0" fontId="62" fillId="0" borderId="41" xfId="45" applyFont="1" applyBorder="1"/>
    <xf numFmtId="0" fontId="62" fillId="0" borderId="49" xfId="45" applyFont="1" applyBorder="1"/>
    <xf numFmtId="0" fontId="62" fillId="0" borderId="50" xfId="45" quotePrefix="1" applyFont="1" applyBorder="1" applyAlignment="1">
      <alignment horizontal="center"/>
    </xf>
    <xf numFmtId="3" fontId="62" fillId="0" borderId="44" xfId="45" quotePrefix="1" applyNumberFormat="1" applyFont="1" applyBorder="1" applyAlignment="1">
      <alignment horizontal="center"/>
    </xf>
    <xf numFmtId="3" fontId="62" fillId="0" borderId="51" xfId="45" applyNumberFormat="1" applyFont="1" applyBorder="1"/>
    <xf numFmtId="0" fontId="62" fillId="0" borderId="52" xfId="45" applyFont="1" applyBorder="1"/>
    <xf numFmtId="0" fontId="62" fillId="0" borderId="53" xfId="45" applyFont="1" applyBorder="1"/>
    <xf numFmtId="0" fontId="62" fillId="0" borderId="54" xfId="45" quotePrefix="1" applyFont="1" applyBorder="1" applyAlignment="1">
      <alignment horizontal="center"/>
    </xf>
    <xf numFmtId="0" fontId="62" fillId="0" borderId="55" xfId="45" applyFont="1" applyBorder="1"/>
    <xf numFmtId="0" fontId="62" fillId="0" borderId="56" xfId="45" applyFont="1" applyBorder="1"/>
    <xf numFmtId="0" fontId="62" fillId="0" borderId="57" xfId="45" quotePrefix="1" applyFont="1" applyBorder="1" applyAlignment="1">
      <alignment horizontal="center"/>
    </xf>
    <xf numFmtId="3" fontId="62" fillId="0" borderId="32" xfId="45" applyNumberFormat="1" applyFont="1" applyBorder="1"/>
    <xf numFmtId="3" fontId="62" fillId="0" borderId="50" xfId="45" applyNumberFormat="1" applyFont="1" applyBorder="1"/>
    <xf numFmtId="0" fontId="62" fillId="0" borderId="53" xfId="45" quotePrefix="1" applyFont="1" applyBorder="1" applyAlignment="1">
      <alignment horizontal="left"/>
    </xf>
    <xf numFmtId="0" fontId="62" fillId="0" borderId="56" xfId="45" quotePrefix="1" applyFont="1" applyBorder="1" applyAlignment="1">
      <alignment horizontal="left"/>
    </xf>
    <xf numFmtId="0" fontId="61" fillId="0" borderId="55" xfId="45" applyFont="1" applyBorder="1"/>
    <xf numFmtId="0" fontId="62" fillId="0" borderId="50" xfId="45" applyFont="1" applyBorder="1"/>
    <xf numFmtId="0" fontId="62" fillId="0" borderId="0" xfId="45" applyFont="1" applyAlignment="1">
      <alignment horizontal="center"/>
    </xf>
    <xf numFmtId="3" fontId="62" fillId="0" borderId="44" xfId="45" applyNumberFormat="1" applyFont="1" applyBorder="1"/>
    <xf numFmtId="0" fontId="62" fillId="0" borderId="41" xfId="45" quotePrefix="1" applyFont="1" applyBorder="1" applyAlignment="1">
      <alignment horizontal="center"/>
    </xf>
    <xf numFmtId="0" fontId="66" fillId="0" borderId="0" xfId="79" applyFont="1" applyAlignment="1">
      <alignment horizontal="right"/>
    </xf>
    <xf numFmtId="0" fontId="66" fillId="0" borderId="0" xfId="79" quotePrefix="1" applyFont="1" applyAlignment="1">
      <alignment horizontal="right"/>
    </xf>
    <xf numFmtId="3" fontId="62" fillId="0" borderId="0" xfId="45" applyNumberFormat="1" applyFont="1"/>
    <xf numFmtId="0" fontId="0" fillId="0" borderId="0" xfId="45" quotePrefix="1" applyFont="1" applyAlignment="1">
      <alignment horizontal="center"/>
    </xf>
    <xf numFmtId="0" fontId="58" fillId="0" borderId="0" xfId="45" applyFont="1" applyAlignment="1">
      <alignment horizontal="center"/>
    </xf>
    <xf numFmtId="0" fontId="0" fillId="0" borderId="0" xfId="45" applyFont="1" applyAlignment="1">
      <alignment horizontal="center"/>
    </xf>
    <xf numFmtId="49" fontId="24" fillId="0" borderId="44" xfId="45" applyNumberFormat="1" applyBorder="1" applyAlignment="1">
      <alignment horizontal="center" vertical="top" wrapText="1"/>
    </xf>
    <xf numFmtId="3" fontId="0" fillId="0" borderId="44" xfId="45" applyNumberFormat="1" applyFont="1" applyBorder="1" applyAlignment="1">
      <alignment horizontal="center" vertical="top" wrapText="1"/>
    </xf>
    <xf numFmtId="49" fontId="65" fillId="0" borderId="0" xfId="78" applyNumberFormat="1" applyFont="1"/>
    <xf numFmtId="49" fontId="24" fillId="0" borderId="50" xfId="45" applyNumberFormat="1" applyBorder="1" applyAlignment="1">
      <alignment horizontal="center"/>
    </xf>
    <xf numFmtId="3" fontId="0" fillId="0" borderId="50" xfId="45" quotePrefix="1" applyNumberFormat="1" applyFont="1" applyBorder="1" applyAlignment="1">
      <alignment horizontal="center"/>
    </xf>
    <xf numFmtId="49" fontId="24" fillId="0" borderId="44" xfId="45" applyNumberFormat="1" applyBorder="1" applyAlignment="1">
      <alignment horizontal="center"/>
    </xf>
    <xf numFmtId="0" fontId="0" fillId="0" borderId="0" xfId="45" applyFont="1"/>
    <xf numFmtId="49" fontId="24" fillId="0" borderId="51" xfId="45" applyNumberFormat="1" applyBorder="1" applyAlignment="1">
      <alignment horizontal="center"/>
    </xf>
    <xf numFmtId="0" fontId="0" fillId="0" borderId="53" xfId="45" applyFont="1" applyBorder="1"/>
    <xf numFmtId="0" fontId="0" fillId="0" borderId="54" xfId="45" quotePrefix="1" applyFont="1" applyBorder="1" applyAlignment="1">
      <alignment horizontal="center"/>
    </xf>
    <xf numFmtId="0" fontId="0" fillId="0" borderId="56" xfId="45" applyFont="1" applyBorder="1"/>
    <xf numFmtId="0" fontId="0" fillId="0" borderId="57" xfId="45" quotePrefix="1" applyFont="1" applyBorder="1" applyAlignment="1">
      <alignment horizontal="center"/>
    </xf>
    <xf numFmtId="49" fontId="24" fillId="0" borderId="51" xfId="45" quotePrefix="1" applyNumberFormat="1" applyBorder="1" applyAlignment="1">
      <alignment horizontal="center"/>
    </xf>
    <xf numFmtId="0" fontId="62" fillId="0" borderId="32" xfId="45" applyFont="1" applyBorder="1"/>
    <xf numFmtId="0" fontId="24" fillId="0" borderId="51" xfId="45" applyBorder="1"/>
    <xf numFmtId="0" fontId="24" fillId="0" borderId="50" xfId="45" applyBorder="1"/>
    <xf numFmtId="0" fontId="0" fillId="0" borderId="41" xfId="45" applyFont="1" applyBorder="1"/>
    <xf numFmtId="0" fontId="0" fillId="0" borderId="41" xfId="45" quotePrefix="1" applyFont="1" applyBorder="1" applyAlignment="1">
      <alignment horizontal="center"/>
    </xf>
    <xf numFmtId="0" fontId="24" fillId="0" borderId="0" xfId="45"/>
    <xf numFmtId="0" fontId="66" fillId="0" borderId="0" xfId="45" applyFont="1" applyAlignment="1">
      <alignment horizontal="right"/>
    </xf>
    <xf numFmtId="0" fontId="66" fillId="0" borderId="0" xfId="45" quotePrefix="1" applyFont="1" applyAlignment="1">
      <alignment horizontal="right"/>
    </xf>
    <xf numFmtId="0" fontId="13" fillId="0" borderId="0" xfId="0" applyFont="1" applyAlignment="1">
      <alignment horizontal="center"/>
    </xf>
    <xf numFmtId="0" fontId="13" fillId="0" borderId="0" xfId="0" applyFont="1" applyAlignment="1">
      <alignment horizontal="centerContinuous"/>
    </xf>
    <xf numFmtId="0" fontId="0" fillId="0" borderId="0" xfId="0" applyAlignment="1">
      <alignment horizontal="centerContinuous"/>
    </xf>
    <xf numFmtId="0" fontId="0" fillId="0" borderId="34" xfId="0" quotePrefix="1" applyBorder="1" applyAlignment="1">
      <alignment horizontal="center"/>
    </xf>
    <xf numFmtId="0" fontId="0" fillId="0" borderId="35" xfId="0" applyBorder="1"/>
    <xf numFmtId="0" fontId="0" fillId="0" borderId="28" xfId="0" quotePrefix="1" applyBorder="1" applyAlignment="1">
      <alignment horizontal="left"/>
    </xf>
    <xf numFmtId="0" fontId="0" fillId="0" borderId="31" xfId="0" quotePrefix="1" applyBorder="1" applyAlignment="1">
      <alignment horizontal="left"/>
    </xf>
    <xf numFmtId="0" fontId="0" fillId="0" borderId="32" xfId="0" applyBorder="1"/>
    <xf numFmtId="0" fontId="0" fillId="0" borderId="31" xfId="0" applyBorder="1" applyAlignment="1">
      <alignment horizontal="left"/>
    </xf>
    <xf numFmtId="0" fontId="0" fillId="0" borderId="33" xfId="0" quotePrefix="1" applyBorder="1" applyAlignment="1">
      <alignment horizontal="left"/>
    </xf>
    <xf numFmtId="0" fontId="0" fillId="0" borderId="39" xfId="0" quotePrefix="1" applyBorder="1" applyAlignment="1">
      <alignment horizontal="left"/>
    </xf>
    <xf numFmtId="0" fontId="13" fillId="0" borderId="0" xfId="0" quotePrefix="1" applyFont="1" applyAlignment="1">
      <alignment horizontal="center"/>
    </xf>
    <xf numFmtId="0" fontId="0" fillId="0" borderId="22" xfId="0" applyBorder="1"/>
    <xf numFmtId="0" fontId="0" fillId="0" borderId="28" xfId="0" applyBorder="1" applyAlignment="1">
      <alignment horizontal="left"/>
    </xf>
    <xf numFmtId="0" fontId="0" fillId="0" borderId="36" xfId="0" applyBorder="1"/>
    <xf numFmtId="0" fontId="0" fillId="0" borderId="38" xfId="0" applyBorder="1"/>
    <xf numFmtId="0" fontId="0" fillId="0" borderId="61" xfId="0" applyBorder="1"/>
    <xf numFmtId="0" fontId="0" fillId="0" borderId="62" xfId="0" quotePrefix="1" applyBorder="1" applyAlignment="1">
      <alignment horizontal="left"/>
    </xf>
    <xf numFmtId="0" fontId="0" fillId="0" borderId="63" xfId="0" applyBorder="1"/>
    <xf numFmtId="0" fontId="67" fillId="0" borderId="0" xfId="0" applyFont="1"/>
    <xf numFmtId="0" fontId="0" fillId="0" borderId="0" xfId="80" quotePrefix="1" applyFont="1" applyAlignment="1">
      <alignment horizontal="centerContinuous"/>
    </xf>
    <xf numFmtId="0" fontId="0" fillId="0" borderId="0" xfId="80" applyFont="1" applyAlignment="1">
      <alignment horizontal="centerContinuous"/>
    </xf>
    <xf numFmtId="49" fontId="0" fillId="0" borderId="0" xfId="80" applyNumberFormat="1" applyFont="1"/>
    <xf numFmtId="3" fontId="0" fillId="0" borderId="0" xfId="80" applyNumberFormat="1" applyFont="1"/>
    <xf numFmtId="0" fontId="68" fillId="0" borderId="0" xfId="0" quotePrefix="1" applyFont="1"/>
    <xf numFmtId="0" fontId="13" fillId="0" borderId="0" xfId="80" applyFont="1" applyAlignment="1">
      <alignment horizontal="center" wrapText="1"/>
    </xf>
    <xf numFmtId="0" fontId="13" fillId="0" borderId="0" xfId="80" applyFont="1" applyAlignment="1">
      <alignment horizontal="center"/>
    </xf>
    <xf numFmtId="0" fontId="67" fillId="0" borderId="0" xfId="0" quotePrefix="1" applyFont="1"/>
    <xf numFmtId="0" fontId="13" fillId="0" borderId="0" xfId="80" quotePrefix="1" applyFont="1" applyAlignment="1">
      <alignment horizontal="left"/>
    </xf>
    <xf numFmtId="0" fontId="13" fillId="0" borderId="0" xfId="80" applyFont="1" applyAlignment="1">
      <alignment horizontal="left"/>
    </xf>
    <xf numFmtId="0" fontId="0" fillId="0" borderId="0" xfId="43" applyFont="1"/>
    <xf numFmtId="0" fontId="0" fillId="0" borderId="64" xfId="80" applyFont="1" applyBorder="1"/>
    <xf numFmtId="0" fontId="0" fillId="0" borderId="65" xfId="80" applyFont="1" applyBorder="1"/>
    <xf numFmtId="49" fontId="0" fillId="0" borderId="65" xfId="80" applyNumberFormat="1" applyFont="1" applyBorder="1"/>
    <xf numFmtId="3" fontId="0" fillId="0" borderId="66" xfId="80" applyNumberFormat="1" applyFont="1" applyBorder="1" applyAlignment="1">
      <alignment horizontal="center"/>
    </xf>
    <xf numFmtId="0" fontId="0" fillId="0" borderId="67" xfId="80" applyFont="1" applyBorder="1"/>
    <xf numFmtId="0" fontId="0" fillId="0" borderId="0" xfId="80" applyFont="1"/>
    <xf numFmtId="3" fontId="0" fillId="0" borderId="68" xfId="80" quotePrefix="1" applyNumberFormat="1" applyFont="1" applyBorder="1" applyAlignment="1">
      <alignment horizontal="center"/>
    </xf>
    <xf numFmtId="0" fontId="13" fillId="0" borderId="0" xfId="80" applyFont="1"/>
    <xf numFmtId="3" fontId="0" fillId="0" borderId="69" xfId="80" quotePrefix="1" applyNumberFormat="1" applyFont="1" applyBorder="1" applyAlignment="1">
      <alignment horizontal="center"/>
    </xf>
    <xf numFmtId="0" fontId="0" fillId="0" borderId="70" xfId="80" applyFont="1" applyBorder="1"/>
    <xf numFmtId="0" fontId="0" fillId="0" borderId="53" xfId="80" applyFont="1" applyBorder="1"/>
    <xf numFmtId="49" fontId="0" fillId="0" borderId="53" xfId="80" applyNumberFormat="1" applyFont="1" applyBorder="1" applyAlignment="1">
      <alignment horizontal="right"/>
    </xf>
    <xf numFmtId="3" fontId="0" fillId="0" borderId="68" xfId="80" quotePrefix="1" applyNumberFormat="1" applyFont="1" applyBorder="1" applyAlignment="1">
      <alignment horizontal="right"/>
    </xf>
    <xf numFmtId="0" fontId="0" fillId="0" borderId="71" xfId="80" applyFont="1" applyBorder="1"/>
    <xf numFmtId="49" fontId="0" fillId="0" borderId="72" xfId="80" applyNumberFormat="1" applyFont="1" applyBorder="1" applyAlignment="1">
      <alignment horizontal="right"/>
    </xf>
    <xf numFmtId="49" fontId="13" fillId="0" borderId="74" xfId="80" applyNumberFormat="1" applyFont="1" applyBorder="1" applyAlignment="1">
      <alignment horizontal="right"/>
    </xf>
    <xf numFmtId="3" fontId="0" fillId="0" borderId="75" xfId="80" applyNumberFormat="1" applyFont="1" applyBorder="1"/>
    <xf numFmtId="0" fontId="13" fillId="0" borderId="67" xfId="80" quotePrefix="1" applyFont="1" applyBorder="1" applyAlignment="1">
      <alignment horizontal="left"/>
    </xf>
    <xf numFmtId="49" fontId="0" fillId="0" borderId="0" xfId="80" applyNumberFormat="1" applyFont="1" applyAlignment="1">
      <alignment horizontal="right"/>
    </xf>
    <xf numFmtId="3" fontId="0" fillId="0" borderId="76" xfId="80" applyNumberFormat="1" applyFont="1" applyBorder="1"/>
    <xf numFmtId="0" fontId="0" fillId="0" borderId="53" xfId="46" applyFont="1" applyBorder="1"/>
    <xf numFmtId="49" fontId="0" fillId="0" borderId="53" xfId="46" applyNumberFormat="1" applyFont="1" applyBorder="1" applyAlignment="1">
      <alignment horizontal="right"/>
    </xf>
    <xf numFmtId="0" fontId="0" fillId="0" borderId="68" xfId="46" applyFont="1" applyBorder="1"/>
    <xf numFmtId="0" fontId="0" fillId="0" borderId="77" xfId="80" applyFont="1" applyBorder="1"/>
    <xf numFmtId="49" fontId="0" fillId="0" borderId="72" xfId="46" quotePrefix="1" applyNumberFormat="1" applyFont="1" applyBorder="1" applyAlignment="1">
      <alignment horizontal="right"/>
    </xf>
    <xf numFmtId="3" fontId="0" fillId="0" borderId="75" xfId="46" applyNumberFormat="1" applyFont="1" applyBorder="1"/>
    <xf numFmtId="49" fontId="13" fillId="0" borderId="74" xfId="46" quotePrefix="1" applyNumberFormat="1" applyFont="1" applyBorder="1" applyAlignment="1">
      <alignment horizontal="right"/>
    </xf>
    <xf numFmtId="49" fontId="0" fillId="0" borderId="0" xfId="80" quotePrefix="1" applyNumberFormat="1" applyFont="1" applyAlignment="1">
      <alignment horizontal="right"/>
    </xf>
    <xf numFmtId="0" fontId="0" fillId="0" borderId="70" xfId="80" applyFont="1" applyBorder="1" applyAlignment="1">
      <alignment horizontal="left"/>
    </xf>
    <xf numFmtId="0" fontId="13" fillId="0" borderId="53" xfId="80" applyFont="1" applyBorder="1" applyAlignment="1">
      <alignment horizontal="left"/>
    </xf>
    <xf numFmtId="49" fontId="0" fillId="0" borderId="78" xfId="80" quotePrefix="1" applyNumberFormat="1" applyFont="1" applyBorder="1" applyAlignment="1">
      <alignment horizontal="right"/>
    </xf>
    <xf numFmtId="3" fontId="0" fillId="0" borderId="68" xfId="80" applyNumberFormat="1" applyFont="1" applyBorder="1"/>
    <xf numFmtId="0" fontId="13" fillId="0" borderId="79" xfId="80" applyFont="1" applyBorder="1" applyAlignment="1">
      <alignment horizontal="left"/>
    </xf>
    <xf numFmtId="0" fontId="13" fillId="0" borderId="56" xfId="80" applyFont="1" applyBorder="1" applyAlignment="1">
      <alignment horizontal="left"/>
    </xf>
    <xf numFmtId="0" fontId="0" fillId="0" borderId="56" xfId="80" applyFont="1" applyBorder="1"/>
    <xf numFmtId="49" fontId="0" fillId="0" borderId="80" xfId="80" applyNumberFormat="1" applyFont="1" applyBorder="1" applyAlignment="1">
      <alignment horizontal="right"/>
    </xf>
    <xf numFmtId="0" fontId="0" fillId="0" borderId="56" xfId="80" quotePrefix="1" applyFont="1" applyBorder="1" applyAlignment="1">
      <alignment horizontal="left"/>
    </xf>
    <xf numFmtId="49" fontId="0" fillId="0" borderId="82" xfId="80" applyNumberFormat="1" applyFont="1" applyBorder="1" applyAlignment="1">
      <alignment horizontal="right"/>
    </xf>
    <xf numFmtId="0" fontId="0" fillId="0" borderId="53" xfId="80" applyFont="1" applyBorder="1" applyAlignment="1">
      <alignment horizontal="left"/>
    </xf>
    <xf numFmtId="0" fontId="0" fillId="0" borderId="79" xfId="80" applyFont="1" applyBorder="1"/>
    <xf numFmtId="0" fontId="0" fillId="0" borderId="56" xfId="80" applyFont="1" applyBorder="1" applyAlignment="1">
      <alignment horizontal="left"/>
    </xf>
    <xf numFmtId="49" fontId="0" fillId="0" borderId="56" xfId="80" applyNumberFormat="1" applyFont="1" applyBorder="1" applyAlignment="1">
      <alignment horizontal="right"/>
    </xf>
    <xf numFmtId="0" fontId="0" fillId="0" borderId="56" xfId="80" quotePrefix="1" applyFont="1" applyBorder="1" applyAlignment="1">
      <alignment horizontal="right"/>
    </xf>
    <xf numFmtId="0" fontId="0" fillId="0" borderId="83" xfId="80" applyFont="1" applyBorder="1" applyAlignment="1">
      <alignment horizontal="right"/>
    </xf>
    <xf numFmtId="0" fontId="0" fillId="0" borderId="53" xfId="80" quotePrefix="1" applyFont="1" applyBorder="1" applyAlignment="1">
      <alignment horizontal="left"/>
    </xf>
    <xf numFmtId="0" fontId="0" fillId="0" borderId="72" xfId="80" quotePrefix="1" applyFont="1" applyBorder="1" applyAlignment="1">
      <alignment horizontal="right"/>
    </xf>
    <xf numFmtId="0" fontId="0" fillId="0" borderId="74" xfId="80" quotePrefix="1" applyFont="1" applyBorder="1" applyAlignment="1">
      <alignment horizontal="right"/>
    </xf>
    <xf numFmtId="0" fontId="0" fillId="0" borderId="53" xfId="80" quotePrefix="1" applyFont="1" applyBorder="1" applyAlignment="1">
      <alignment horizontal="right"/>
    </xf>
    <xf numFmtId="3" fontId="0" fillId="0" borderId="68" xfId="80" quotePrefix="1" applyNumberFormat="1" applyFont="1" applyBorder="1"/>
    <xf numFmtId="0" fontId="13" fillId="0" borderId="71" xfId="80" quotePrefix="1" applyFont="1" applyBorder="1" applyAlignment="1">
      <alignment horizontal="left"/>
    </xf>
    <xf numFmtId="49" fontId="0" fillId="0" borderId="72" xfId="80" quotePrefix="1" applyNumberFormat="1" applyFont="1" applyBorder="1" applyAlignment="1">
      <alignment horizontal="right"/>
    </xf>
    <xf numFmtId="3" fontId="0" fillId="0" borderId="75" xfId="80" quotePrefix="1" applyNumberFormat="1" applyFont="1" applyBorder="1"/>
    <xf numFmtId="49" fontId="0" fillId="0" borderId="74" xfId="80" applyNumberFormat="1" applyFont="1" applyBorder="1" applyAlignment="1">
      <alignment horizontal="right"/>
    </xf>
    <xf numFmtId="0" fontId="0" fillId="0" borderId="75" xfId="80" applyFont="1" applyBorder="1"/>
    <xf numFmtId="49" fontId="0" fillId="0" borderId="87" xfId="80" applyNumberFormat="1" applyFont="1" applyBorder="1" applyAlignment="1">
      <alignment horizontal="right"/>
    </xf>
    <xf numFmtId="2" fontId="0" fillId="0" borderId="88" xfId="63" applyNumberFormat="1" applyFont="1" applyFill="1" applyBorder="1" applyAlignment="1"/>
    <xf numFmtId="0" fontId="0" fillId="0" borderId="0" xfId="42" applyFont="1"/>
    <xf numFmtId="49" fontId="0" fillId="0" borderId="0" xfId="80" applyNumberFormat="1" applyFont="1" applyAlignment="1">
      <alignment horizontal="center"/>
    </xf>
    <xf numFmtId="0" fontId="0" fillId="0" borderId="0" xfId="42" applyFont="1" applyAlignment="1">
      <alignment horizontal="left"/>
    </xf>
    <xf numFmtId="49" fontId="0" fillId="0" borderId="0" xfId="42" applyNumberFormat="1" applyFont="1" applyAlignment="1">
      <alignment horizontal="center"/>
    </xf>
    <xf numFmtId="0" fontId="68" fillId="0" borderId="0" xfId="0" applyFont="1"/>
    <xf numFmtId="49" fontId="0" fillId="0" borderId="0" xfId="80" quotePrefix="1" applyNumberFormat="1" applyFont="1" applyAlignment="1">
      <alignment horizontal="centerContinuous"/>
    </xf>
    <xf numFmtId="49" fontId="0" fillId="0" borderId="0" xfId="80" applyNumberFormat="1" applyFont="1" applyAlignment="1">
      <alignment horizontal="centerContinuous"/>
    </xf>
    <xf numFmtId="49" fontId="13" fillId="0" borderId="0" xfId="80" quotePrefix="1" applyNumberFormat="1" applyFont="1" applyAlignment="1">
      <alignment horizontal="left"/>
    </xf>
    <xf numFmtId="49" fontId="13" fillId="0" borderId="0" xfId="80" applyNumberFormat="1" applyFont="1" applyAlignment="1">
      <alignment horizontal="centerContinuous"/>
    </xf>
    <xf numFmtId="49" fontId="13" fillId="0" borderId="0" xfId="80" applyNumberFormat="1" applyFont="1" applyAlignment="1">
      <alignment horizontal="left"/>
    </xf>
    <xf numFmtId="49" fontId="0" fillId="0" borderId="42" xfId="80" applyNumberFormat="1" applyFont="1" applyBorder="1"/>
    <xf numFmtId="49" fontId="0" fillId="0" borderId="43" xfId="80" applyNumberFormat="1" applyFont="1" applyBorder="1"/>
    <xf numFmtId="49" fontId="0" fillId="0" borderId="89" xfId="80" applyNumberFormat="1" applyFont="1" applyBorder="1"/>
    <xf numFmtId="49" fontId="0" fillId="0" borderId="89" xfId="80" applyNumberFormat="1" applyFont="1" applyBorder="1" applyAlignment="1">
      <alignment horizontal="center" wrapText="1"/>
    </xf>
    <xf numFmtId="49" fontId="0" fillId="0" borderId="49" xfId="80" quotePrefix="1" applyNumberFormat="1" applyFont="1" applyBorder="1" applyAlignment="1">
      <alignment horizontal="center"/>
    </xf>
    <xf numFmtId="49" fontId="0" fillId="0" borderId="90" xfId="80" applyNumberFormat="1" applyFont="1" applyBorder="1"/>
    <xf numFmtId="49" fontId="13" fillId="0" borderId="45" xfId="80" applyNumberFormat="1" applyFont="1" applyBorder="1"/>
    <xf numFmtId="49" fontId="0" fillId="0" borderId="53" xfId="80" applyNumberFormat="1" applyFont="1" applyBorder="1" applyAlignment="1">
      <alignment horizontal="left"/>
    </xf>
    <xf numFmtId="49" fontId="0" fillId="0" borderId="54" xfId="80" applyNumberFormat="1" applyFont="1" applyBorder="1" applyAlignment="1">
      <alignment horizontal="right"/>
    </xf>
    <xf numFmtId="37" fontId="0" fillId="0" borderId="90" xfId="80" applyNumberFormat="1" applyFont="1" applyBorder="1" applyAlignment="1">
      <alignment horizontal="right"/>
    </xf>
    <xf numFmtId="49" fontId="0" fillId="0" borderId="55" xfId="80" applyNumberFormat="1" applyFont="1" applyBorder="1"/>
    <xf numFmtId="49" fontId="0" fillId="0" borderId="56" xfId="80" applyNumberFormat="1" applyFont="1" applyBorder="1" applyAlignment="1">
      <alignment horizontal="left"/>
    </xf>
    <xf numFmtId="49" fontId="0" fillId="0" borderId="57" xfId="80" applyNumberFormat="1" applyFont="1" applyBorder="1" applyAlignment="1">
      <alignment horizontal="right"/>
    </xf>
    <xf numFmtId="37" fontId="0" fillId="0" borderId="91" xfId="80" applyNumberFormat="1" applyFont="1" applyBorder="1" applyAlignment="1">
      <alignment horizontal="right"/>
    </xf>
    <xf numFmtId="49" fontId="0" fillId="0" borderId="56" xfId="80" applyNumberFormat="1" applyFont="1" applyBorder="1"/>
    <xf numFmtId="49" fontId="0" fillId="0" borderId="52" xfId="80" applyNumberFormat="1" applyFont="1" applyBorder="1"/>
    <xf numFmtId="49" fontId="0" fillId="0" borderId="56" xfId="42" applyNumberFormat="1" applyFont="1" applyBorder="1"/>
    <xf numFmtId="49" fontId="0" fillId="0" borderId="56" xfId="42" applyNumberFormat="1" applyFont="1" applyBorder="1" applyAlignment="1">
      <alignment horizontal="left"/>
    </xf>
    <xf numFmtId="49" fontId="13" fillId="0" borderId="55" xfId="80" applyNumberFormat="1" applyFont="1" applyBorder="1"/>
    <xf numFmtId="49" fontId="13" fillId="0" borderId="57" xfId="80" applyNumberFormat="1" applyFont="1" applyBorder="1" applyAlignment="1">
      <alignment horizontal="right"/>
    </xf>
    <xf numFmtId="49" fontId="0" fillId="0" borderId="53" xfId="80" applyNumberFormat="1" applyFont="1" applyBorder="1"/>
    <xf numFmtId="49" fontId="0" fillId="0" borderId="0" xfId="80" applyNumberFormat="1" applyFont="1" applyAlignment="1">
      <alignment horizontal="left" vertical="top"/>
    </xf>
    <xf numFmtId="49" fontId="0" fillId="0" borderId="33" xfId="80" applyNumberFormat="1" applyFont="1" applyBorder="1" applyAlignment="1">
      <alignment horizontal="left" wrapText="1"/>
    </xf>
    <xf numFmtId="49" fontId="0" fillId="0" borderId="53" xfId="80" applyNumberFormat="1" applyFont="1" applyBorder="1" applyAlignment="1">
      <alignment horizontal="left" wrapText="1"/>
    </xf>
    <xf numFmtId="49" fontId="0" fillId="0" borderId="57" xfId="80" quotePrefix="1" applyNumberFormat="1" applyFont="1" applyBorder="1" applyAlignment="1">
      <alignment horizontal="right"/>
    </xf>
    <xf numFmtId="49" fontId="0" fillId="0" borderId="55" xfId="42" applyNumberFormat="1" applyFont="1" applyBorder="1"/>
    <xf numFmtId="49" fontId="0" fillId="0" borderId="56" xfId="42" quotePrefix="1" applyNumberFormat="1" applyFont="1" applyBorder="1"/>
    <xf numFmtId="49" fontId="0" fillId="0" borderId="56" xfId="80" quotePrefix="1" applyNumberFormat="1" applyFont="1" applyBorder="1" applyAlignment="1">
      <alignment horizontal="left"/>
    </xf>
    <xf numFmtId="37" fontId="0" fillId="0" borderId="91" xfId="42" applyNumberFormat="1" applyFont="1" applyBorder="1" applyAlignment="1">
      <alignment horizontal="right"/>
    </xf>
    <xf numFmtId="49" fontId="0" fillId="0" borderId="45" xfId="42" applyNumberFormat="1" applyFont="1" applyBorder="1"/>
    <xf numFmtId="49" fontId="0" fillId="0" borderId="90" xfId="80" applyNumberFormat="1" applyFont="1" applyBorder="1" applyAlignment="1">
      <alignment horizontal="right"/>
    </xf>
    <xf numFmtId="49" fontId="0" fillId="0" borderId="52" xfId="42" applyNumberFormat="1" applyFont="1" applyBorder="1"/>
    <xf numFmtId="49" fontId="0" fillId="0" borderId="54" xfId="42" applyNumberFormat="1" applyFont="1" applyBorder="1" applyAlignment="1">
      <alignment horizontal="right"/>
    </xf>
    <xf numFmtId="37" fontId="0" fillId="0" borderId="49" xfId="42" applyNumberFormat="1" applyFont="1" applyBorder="1" applyAlignment="1">
      <alignment horizontal="right"/>
    </xf>
    <xf numFmtId="37" fontId="0" fillId="0" borderId="90" xfId="42" applyNumberFormat="1" applyFont="1" applyBorder="1" applyAlignment="1">
      <alignment horizontal="right"/>
    </xf>
    <xf numFmtId="37" fontId="0" fillId="0" borderId="49" xfId="80" applyNumberFormat="1" applyFont="1" applyBorder="1" applyAlignment="1">
      <alignment horizontal="right"/>
    </xf>
    <xf numFmtId="49" fontId="13" fillId="0" borderId="54" xfId="42" applyNumberFormat="1" applyFont="1" applyBorder="1" applyAlignment="1">
      <alignment horizontal="right"/>
    </xf>
    <xf numFmtId="49" fontId="13" fillId="0" borderId="94" xfId="42" applyNumberFormat="1" applyFont="1" applyBorder="1" applyAlignment="1">
      <alignment horizontal="right"/>
    </xf>
    <xf numFmtId="49" fontId="0" fillId="0" borderId="95" xfId="80" applyNumberFormat="1" applyFont="1" applyBorder="1"/>
    <xf numFmtId="37" fontId="0" fillId="0" borderId="32" xfId="80" applyNumberFormat="1" applyFont="1" applyBorder="1" applyAlignment="1">
      <alignment horizontal="right"/>
    </xf>
    <xf numFmtId="49" fontId="0" fillId="0" borderId="48" xfId="80" applyNumberFormat="1" applyFont="1" applyBorder="1"/>
    <xf numFmtId="49" fontId="0" fillId="0" borderId="49" xfId="42" applyNumberFormat="1" applyFont="1" applyBorder="1" applyAlignment="1">
      <alignment horizontal="right"/>
    </xf>
    <xf numFmtId="0" fontId="0" fillId="0" borderId="0" xfId="43" applyFont="1" applyAlignment="1">
      <alignment horizontal="right"/>
    </xf>
    <xf numFmtId="37" fontId="0" fillId="0" borderId="0" xfId="43" applyNumberFormat="1" applyFont="1"/>
    <xf numFmtId="37" fontId="0" fillId="0" borderId="0" xfId="80" applyNumberFormat="1" applyFont="1"/>
    <xf numFmtId="49" fontId="0" fillId="0" borderId="89" xfId="80" applyNumberFormat="1" applyFont="1" applyBorder="1" applyAlignment="1">
      <alignment horizontal="right"/>
    </xf>
    <xf numFmtId="37" fontId="0" fillId="0" borderId="89" xfId="80" applyNumberFormat="1" applyFont="1" applyBorder="1"/>
    <xf numFmtId="37" fontId="0" fillId="0" borderId="44" xfId="80" applyNumberFormat="1" applyFont="1" applyBorder="1" applyAlignment="1">
      <alignment horizontal="right"/>
    </xf>
    <xf numFmtId="37" fontId="0" fillId="0" borderId="50" xfId="80" applyNumberFormat="1" applyFont="1" applyBorder="1" applyAlignment="1">
      <alignment horizontal="right"/>
    </xf>
    <xf numFmtId="49" fontId="0" fillId="0" borderId="49" xfId="80" applyNumberFormat="1" applyFont="1" applyBorder="1" applyAlignment="1">
      <alignment horizontal="right"/>
    </xf>
    <xf numFmtId="49" fontId="0" fillId="0" borderId="0" xfId="42" applyNumberFormat="1" applyFont="1"/>
    <xf numFmtId="49" fontId="0" fillId="0" borderId="0" xfId="42" applyNumberFormat="1" applyFont="1" applyAlignment="1">
      <alignment horizontal="right"/>
    </xf>
    <xf numFmtId="0" fontId="0" fillId="0" borderId="0" xfId="42" applyFont="1" applyAlignment="1">
      <alignment horizontal="center"/>
    </xf>
    <xf numFmtId="0" fontId="13" fillId="0" borderId="0" xfId="42" applyFont="1" applyAlignment="1">
      <alignment horizontal="left"/>
    </xf>
    <xf numFmtId="49" fontId="121" fillId="0" borderId="0" xfId="82" applyNumberFormat="1" applyAlignment="1">
      <alignment horizontal="center"/>
    </xf>
    <xf numFmtId="0" fontId="0" fillId="0" borderId="64" xfId="42" applyFont="1" applyBorder="1" applyAlignment="1">
      <alignment vertical="center"/>
    </xf>
    <xf numFmtId="0" fontId="0" fillId="0" borderId="65" xfId="42" applyFont="1" applyBorder="1" applyAlignment="1">
      <alignment vertical="center"/>
    </xf>
    <xf numFmtId="0" fontId="0" fillId="0" borderId="96" xfId="42" applyFont="1" applyBorder="1"/>
    <xf numFmtId="0" fontId="0" fillId="0" borderId="67" xfId="42" applyFont="1" applyBorder="1" applyAlignment="1">
      <alignment horizontal="center" vertical="center"/>
    </xf>
    <xf numFmtId="0" fontId="0" fillId="0" borderId="0" xfId="42" applyFont="1" applyAlignment="1">
      <alignment horizontal="center" vertical="center"/>
    </xf>
    <xf numFmtId="0" fontId="0" fillId="0" borderId="90" xfId="42" applyFont="1" applyBorder="1" applyAlignment="1">
      <alignment horizontal="center"/>
    </xf>
    <xf numFmtId="0" fontId="0" fillId="0" borderId="0" xfId="42" applyFont="1" applyAlignment="1">
      <alignment horizontal="center" vertical="top" wrapText="1"/>
    </xf>
    <xf numFmtId="0" fontId="0" fillId="0" borderId="45" xfId="42" applyFont="1" applyBorder="1" applyAlignment="1">
      <alignment horizontal="center" vertical="top" wrapText="1"/>
    </xf>
    <xf numFmtId="0" fontId="0" fillId="0" borderId="51" xfId="42" applyFont="1" applyBorder="1" applyAlignment="1">
      <alignment horizontal="center" vertical="top" wrapText="1"/>
    </xf>
    <xf numFmtId="0" fontId="0" fillId="0" borderId="90" xfId="42" applyFont="1" applyBorder="1" applyAlignment="1">
      <alignment horizontal="center" vertical="top" wrapText="1"/>
    </xf>
    <xf numFmtId="0" fontId="0" fillId="0" borderId="44" xfId="42" applyFont="1" applyBorder="1" applyAlignment="1">
      <alignment horizontal="center" vertical="top"/>
    </xf>
    <xf numFmtId="0" fontId="0" fillId="0" borderId="101" xfId="42" applyFont="1" applyBorder="1" applyAlignment="1">
      <alignment horizontal="center" vertical="top" wrapText="1"/>
    </xf>
    <xf numFmtId="0" fontId="0" fillId="0" borderId="51" xfId="42" applyFont="1" applyBorder="1" applyAlignment="1">
      <alignment horizontal="center" vertical="top"/>
    </xf>
    <xf numFmtId="0" fontId="0" fillId="0" borderId="77" xfId="42" applyFont="1" applyBorder="1" applyAlignment="1">
      <alignment vertical="center"/>
    </xf>
    <xf numFmtId="0" fontId="0" fillId="0" borderId="41" xfId="42" applyFont="1" applyBorder="1" applyAlignment="1">
      <alignment vertical="center"/>
    </xf>
    <xf numFmtId="0" fontId="0" fillId="0" borderId="49" xfId="42" applyFont="1" applyBorder="1"/>
    <xf numFmtId="0" fontId="0" fillId="0" borderId="41" xfId="42" quotePrefix="1" applyFont="1" applyBorder="1" applyAlignment="1">
      <alignment horizontal="center"/>
    </xf>
    <xf numFmtId="0" fontId="0" fillId="0" borderId="48" xfId="42" quotePrefix="1" applyFont="1" applyBorder="1" applyAlignment="1">
      <alignment horizontal="center"/>
    </xf>
    <xf numFmtId="9" fontId="0" fillId="0" borderId="50" xfId="63" quotePrefix="1" applyFont="1" applyBorder="1" applyAlignment="1">
      <alignment horizontal="center"/>
    </xf>
    <xf numFmtId="0" fontId="0" fillId="0" borderId="49" xfId="42" quotePrefix="1" applyFont="1" applyBorder="1" applyAlignment="1">
      <alignment horizontal="center"/>
    </xf>
    <xf numFmtId="0" fontId="0" fillId="0" borderId="50" xfId="42" quotePrefix="1" applyFont="1" applyBorder="1" applyAlignment="1">
      <alignment horizontal="center"/>
    </xf>
    <xf numFmtId="0" fontId="67" fillId="0" borderId="50" xfId="42" quotePrefix="1" applyFont="1" applyBorder="1" applyAlignment="1">
      <alignment horizontal="center"/>
    </xf>
    <xf numFmtId="0" fontId="0" fillId="0" borderId="102" xfId="42" quotePrefix="1" applyFont="1" applyBorder="1" applyAlignment="1">
      <alignment horizontal="center"/>
    </xf>
    <xf numFmtId="0" fontId="0" fillId="0" borderId="104" xfId="42" quotePrefix="1" applyFont="1" applyBorder="1" applyAlignment="1">
      <alignment horizontal="right"/>
    </xf>
    <xf numFmtId="186" fontId="0" fillId="0" borderId="49" xfId="26" applyNumberFormat="1" applyFont="1" applyBorder="1" applyAlignment="1" applyProtection="1">
      <protection locked="0"/>
    </xf>
    <xf numFmtId="186" fontId="0" fillId="0" borderId="50" xfId="26" applyNumberFormat="1" applyFont="1" applyBorder="1" applyAlignment="1" applyProtection="1">
      <protection locked="0"/>
    </xf>
    <xf numFmtId="186" fontId="0" fillId="0" borderId="50" xfId="26" applyNumberFormat="1" applyFont="1" applyFill="1" applyBorder="1" applyAlignment="1"/>
    <xf numFmtId="9" fontId="0" fillId="0" borderId="50" xfId="42" applyNumberFormat="1" applyFont="1" applyBorder="1" applyAlignment="1">
      <alignment horizontal="center"/>
    </xf>
    <xf numFmtId="186" fontId="0" fillId="0" borderId="105" xfId="26" applyNumberFormat="1" applyFont="1" applyFill="1" applyBorder="1" applyAlignment="1"/>
    <xf numFmtId="0" fontId="0" fillId="0" borderId="79" xfId="42" applyFont="1" applyBorder="1"/>
    <xf numFmtId="0" fontId="0" fillId="0" borderId="56" xfId="42" quotePrefix="1" applyFont="1" applyBorder="1"/>
    <xf numFmtId="0" fontId="0" fillId="0" borderId="57" xfId="42" quotePrefix="1" applyFont="1" applyBorder="1" applyAlignment="1">
      <alignment horizontal="right"/>
    </xf>
    <xf numFmtId="186" fontId="0" fillId="0" borderId="91" xfId="26" applyNumberFormat="1" applyFont="1" applyBorder="1" applyAlignment="1" applyProtection="1">
      <protection locked="0"/>
    </xf>
    <xf numFmtId="186" fontId="0" fillId="0" borderId="32" xfId="26" applyNumberFormat="1" applyFont="1" applyBorder="1" applyAlignment="1" applyProtection="1">
      <protection locked="0"/>
    </xf>
    <xf numFmtId="186" fontId="0" fillId="0" borderId="32" xfId="26" applyNumberFormat="1" applyFont="1" applyFill="1" applyBorder="1" applyAlignment="1"/>
    <xf numFmtId="9" fontId="0" fillId="0" borderId="32" xfId="42" applyNumberFormat="1" applyFont="1" applyBorder="1" applyAlignment="1">
      <alignment horizontal="center"/>
    </xf>
    <xf numFmtId="186" fontId="0" fillId="0" borderId="106" xfId="26" applyNumberFormat="1" applyFont="1" applyFill="1" applyBorder="1" applyAlignment="1"/>
    <xf numFmtId="0" fontId="0" fillId="0" borderId="107" xfId="42" quotePrefix="1" applyFont="1" applyBorder="1" applyAlignment="1">
      <alignment horizontal="right"/>
    </xf>
    <xf numFmtId="186" fontId="0" fillId="0" borderId="89" xfId="26" applyNumberFormat="1" applyFont="1" applyBorder="1" applyAlignment="1" applyProtection="1">
      <protection locked="0"/>
    </xf>
    <xf numFmtId="186" fontId="0" fillId="0" borderId="44" xfId="26" applyNumberFormat="1" applyFont="1" applyBorder="1" applyAlignment="1" applyProtection="1">
      <protection locked="0"/>
    </xf>
    <xf numFmtId="186" fontId="0" fillId="0" borderId="44" xfId="26" applyNumberFormat="1" applyFont="1" applyFill="1" applyBorder="1" applyAlignment="1"/>
    <xf numFmtId="9" fontId="0" fillId="0" borderId="44" xfId="42" applyNumberFormat="1" applyFont="1" applyBorder="1" applyAlignment="1">
      <alignment horizontal="center"/>
    </xf>
    <xf numFmtId="186" fontId="0" fillId="0" borderId="108" xfId="26" applyNumberFormat="1" applyFont="1" applyFill="1" applyBorder="1" applyAlignment="1"/>
    <xf numFmtId="0" fontId="0" fillId="0" borderId="70" xfId="42" applyFont="1" applyBorder="1"/>
    <xf numFmtId="0" fontId="0" fillId="0" borderId="53" xfId="43" quotePrefix="1" applyFont="1" applyBorder="1"/>
    <xf numFmtId="0" fontId="0" fillId="0" borderId="54" xfId="42" quotePrefix="1" applyFont="1" applyBorder="1" applyAlignment="1">
      <alignment horizontal="right"/>
    </xf>
    <xf numFmtId="0" fontId="0" fillId="0" borderId="56" xfId="43" quotePrefix="1" applyFont="1" applyBorder="1"/>
    <xf numFmtId="0" fontId="0" fillId="0" borderId="49" xfId="42" quotePrefix="1" applyFont="1" applyBorder="1" applyAlignment="1">
      <alignment horizontal="right"/>
    </xf>
    <xf numFmtId="186" fontId="0" fillId="27" borderId="91" xfId="26" applyNumberFormat="1" applyFont="1" applyFill="1" applyBorder="1" applyAlignment="1" applyProtection="1">
      <protection locked="0"/>
    </xf>
    <xf numFmtId="186" fontId="0" fillId="27" borderId="32" xfId="26" applyNumberFormat="1" applyFont="1" applyFill="1" applyBorder="1" applyAlignment="1" applyProtection="1">
      <protection locked="0"/>
    </xf>
    <xf numFmtId="10" fontId="0" fillId="27" borderId="32" xfId="42" applyNumberFormat="1" applyFont="1" applyFill="1" applyBorder="1" applyAlignment="1">
      <alignment horizontal="center"/>
    </xf>
    <xf numFmtId="0" fontId="67" fillId="0" borderId="109" xfId="42" quotePrefix="1" applyFont="1" applyBorder="1" applyAlignment="1">
      <alignment horizontal="right"/>
    </xf>
    <xf numFmtId="186" fontId="67" fillId="0" borderId="109" xfId="26" applyNumberFormat="1" applyFont="1" applyFill="1" applyBorder="1" applyAlignment="1"/>
    <xf numFmtId="186" fontId="67" fillId="0" borderId="110" xfId="26" applyNumberFormat="1" applyFont="1" applyFill="1" applyBorder="1" applyAlignment="1"/>
    <xf numFmtId="0" fontId="67" fillId="27" borderId="110" xfId="42" applyFont="1" applyFill="1" applyBorder="1" applyAlignment="1">
      <alignment horizontal="right"/>
    </xf>
    <xf numFmtId="186" fontId="67" fillId="0" borderId="110" xfId="42" applyNumberFormat="1" applyFont="1" applyBorder="1"/>
    <xf numFmtId="186" fontId="67" fillId="27" borderId="110" xfId="42" applyNumberFormat="1" applyFont="1" applyFill="1" applyBorder="1"/>
    <xf numFmtId="186" fontId="67" fillId="0" borderId="111" xfId="42" applyNumberFormat="1" applyFont="1" applyBorder="1"/>
    <xf numFmtId="0" fontId="0" fillId="0" borderId="0" xfId="83" quotePrefix="1" applyFont="1" applyAlignment="1">
      <alignment horizontal="center"/>
    </xf>
    <xf numFmtId="0" fontId="0" fillId="0" borderId="0" xfId="83" quotePrefix="1" applyFont="1"/>
    <xf numFmtId="0" fontId="0" fillId="0" borderId="0" xfId="83" applyFont="1"/>
    <xf numFmtId="0" fontId="58" fillId="0" borderId="0" xfId="83" applyFont="1" applyAlignment="1">
      <alignment horizontal="right"/>
    </xf>
    <xf numFmtId="49" fontId="0" fillId="0" borderId="0" xfId="83" quotePrefix="1" applyNumberFormat="1" applyFont="1"/>
    <xf numFmtId="0" fontId="13" fillId="0" borderId="0" xfId="42" applyFont="1" applyAlignment="1">
      <alignment horizontal="center"/>
    </xf>
    <xf numFmtId="49" fontId="13" fillId="0" borderId="0" xfId="82" applyNumberFormat="1" applyFont="1"/>
    <xf numFmtId="0" fontId="13" fillId="0" borderId="10" xfId="42" applyFont="1" applyBorder="1"/>
    <xf numFmtId="0" fontId="13" fillId="0" borderId="112" xfId="42" applyFont="1" applyBorder="1"/>
    <xf numFmtId="0" fontId="0" fillId="0" borderId="64" xfId="46" applyFont="1" applyBorder="1"/>
    <xf numFmtId="0" fontId="0" fillId="0" borderId="0" xfId="46" applyFont="1"/>
    <xf numFmtId="49" fontId="0" fillId="0" borderId="0" xfId="46" applyNumberFormat="1" applyFont="1"/>
    <xf numFmtId="0" fontId="13" fillId="0" borderId="114" xfId="46" applyFont="1" applyBorder="1" applyAlignment="1">
      <alignment horizontal="center" vertical="top" wrapText="1"/>
    </xf>
    <xf numFmtId="0" fontId="13" fillId="0" borderId="51" xfId="46" applyFont="1" applyBorder="1" applyAlignment="1">
      <alignment horizontal="center" vertical="top" wrapText="1"/>
    </xf>
    <xf numFmtId="0" fontId="13" fillId="0" borderId="0" xfId="46" applyFont="1" applyAlignment="1">
      <alignment horizontal="center" vertical="top" wrapText="1"/>
    </xf>
    <xf numFmtId="0" fontId="13" fillId="0" borderId="115" xfId="46" applyFont="1" applyBorder="1" applyAlignment="1">
      <alignment horizontal="center" vertical="top" wrapText="1"/>
    </xf>
    <xf numFmtId="0" fontId="0" fillId="0" borderId="67" xfId="46" applyFont="1" applyBorder="1"/>
    <xf numFmtId="0" fontId="0" fillId="0" borderId="77" xfId="46" applyFont="1" applyBorder="1"/>
    <xf numFmtId="0" fontId="0" fillId="0" borderId="41" xfId="46" quotePrefix="1" applyFont="1" applyBorder="1" applyAlignment="1">
      <alignment horizontal="center"/>
    </xf>
    <xf numFmtId="49" fontId="0" fillId="0" borderId="41" xfId="46" applyNumberFormat="1" applyFont="1" applyBorder="1"/>
    <xf numFmtId="49" fontId="0" fillId="0" borderId="116" xfId="46" quotePrefix="1" applyNumberFormat="1" applyFont="1" applyBorder="1" applyAlignment="1">
      <alignment horizontal="center"/>
    </xf>
    <xf numFmtId="49" fontId="0" fillId="0" borderId="50" xfId="46" quotePrefix="1" applyNumberFormat="1" applyFont="1" applyBorder="1" applyAlignment="1">
      <alignment horizontal="center"/>
    </xf>
    <xf numFmtId="49" fontId="0" fillId="0" borderId="41" xfId="46" quotePrefix="1" applyNumberFormat="1" applyFont="1" applyBorder="1" applyAlignment="1">
      <alignment horizontal="center"/>
    </xf>
    <xf numFmtId="49" fontId="0" fillId="0" borderId="105" xfId="46" quotePrefix="1" applyNumberFormat="1" applyFont="1" applyBorder="1" applyAlignment="1">
      <alignment horizontal="center"/>
    </xf>
    <xf numFmtId="49" fontId="13" fillId="0" borderId="0" xfId="46" applyNumberFormat="1" applyFont="1"/>
    <xf numFmtId="186" fontId="67" fillId="0" borderId="114" xfId="26" applyNumberFormat="1" applyFont="1" applyFill="1" applyBorder="1" applyAlignment="1"/>
    <xf numFmtId="43" fontId="67" fillId="0" borderId="51" xfId="26" applyFont="1" applyFill="1" applyBorder="1" applyAlignment="1">
      <alignment horizontal="center"/>
    </xf>
    <xf numFmtId="186" fontId="67" fillId="0" borderId="0" xfId="26" applyNumberFormat="1" applyFont="1" applyFill="1" applyBorder="1" applyAlignment="1"/>
    <xf numFmtId="186" fontId="0" fillId="0" borderId="115" xfId="26" applyNumberFormat="1" applyFont="1" applyFill="1" applyBorder="1" applyAlignment="1"/>
    <xf numFmtId="0" fontId="0" fillId="0" borderId="70" xfId="46" applyFont="1" applyBorder="1"/>
    <xf numFmtId="49" fontId="0" fillId="0" borderId="53" xfId="46" applyNumberFormat="1" applyFont="1" applyBorder="1" applyAlignment="1">
      <alignment horizontal="center"/>
    </xf>
    <xf numFmtId="186" fontId="67" fillId="0" borderId="116" xfId="26" applyNumberFormat="1" applyFont="1" applyBorder="1" applyAlignment="1" applyProtection="1">
      <protection locked="0"/>
    </xf>
    <xf numFmtId="43" fontId="67" fillId="0" borderId="50" xfId="26" applyFont="1" applyBorder="1" applyAlignment="1" applyProtection="1">
      <alignment horizontal="right"/>
      <protection locked="0"/>
    </xf>
    <xf numFmtId="186" fontId="67" fillId="0" borderId="50" xfId="26" applyNumberFormat="1" applyFont="1" applyFill="1" applyBorder="1" applyAlignment="1"/>
    <xf numFmtId="0" fontId="0" fillId="0" borderId="79" xfId="46" applyFont="1" applyBorder="1"/>
    <xf numFmtId="0" fontId="0" fillId="0" borderId="56" xfId="46" applyFont="1" applyBorder="1"/>
    <xf numFmtId="49" fontId="0" fillId="0" borderId="56" xfId="46" applyNumberFormat="1" applyFont="1" applyBorder="1" applyAlignment="1">
      <alignment horizontal="center"/>
    </xf>
    <xf numFmtId="186" fontId="67" fillId="0" borderId="118" xfId="26" applyNumberFormat="1" applyFont="1" applyBorder="1" applyAlignment="1" applyProtection="1">
      <protection locked="0"/>
    </xf>
    <xf numFmtId="43" fontId="67" fillId="0" borderId="32" xfId="26" applyFont="1" applyBorder="1" applyAlignment="1" applyProtection="1">
      <alignment horizontal="right"/>
      <protection locked="0"/>
    </xf>
    <xf numFmtId="186" fontId="67" fillId="0" borderId="32" xfId="26" applyNumberFormat="1" applyFont="1" applyFill="1" applyBorder="1" applyAlignment="1"/>
    <xf numFmtId="0" fontId="0" fillId="0" borderId="119" xfId="46" applyFont="1" applyBorder="1" applyProtection="1">
      <protection locked="0"/>
    </xf>
    <xf numFmtId="0" fontId="0" fillId="0" borderId="82" xfId="46" applyFont="1" applyBorder="1" applyProtection="1">
      <protection locked="0"/>
    </xf>
    <xf numFmtId="49" fontId="0" fillId="0" borderId="82" xfId="46" applyNumberFormat="1" applyFont="1" applyBorder="1" applyAlignment="1" applyProtection="1">
      <alignment horizontal="center"/>
      <protection locked="0"/>
    </xf>
    <xf numFmtId="186" fontId="67" fillId="0" borderId="120" xfId="26" applyNumberFormat="1" applyFont="1" applyBorder="1" applyAlignment="1" applyProtection="1">
      <protection locked="0"/>
    </xf>
    <xf numFmtId="43" fontId="67" fillId="0" borderId="44" xfId="26" applyFont="1" applyBorder="1" applyAlignment="1" applyProtection="1">
      <alignment horizontal="right"/>
      <protection locked="0"/>
    </xf>
    <xf numFmtId="186" fontId="67" fillId="0" borderId="44" xfId="26" applyNumberFormat="1" applyFont="1" applyFill="1" applyBorder="1" applyAlignment="1"/>
    <xf numFmtId="49" fontId="13" fillId="0" borderId="112" xfId="46" applyNumberFormat="1" applyFont="1" applyBorder="1" applyAlignment="1">
      <alignment horizontal="center"/>
    </xf>
    <xf numFmtId="186" fontId="67" fillId="0" borderId="121" xfId="26" applyNumberFormat="1" applyFont="1" applyFill="1" applyBorder="1" applyAlignment="1"/>
    <xf numFmtId="186" fontId="67" fillId="27" borderId="122" xfId="26" applyNumberFormat="1" applyFont="1" applyFill="1" applyBorder="1" applyAlignment="1"/>
    <xf numFmtId="186" fontId="67" fillId="0" borderId="122" xfId="26" applyNumberFormat="1" applyFont="1" applyFill="1" applyBorder="1" applyAlignment="1"/>
    <xf numFmtId="186" fontId="0" fillId="0" borderId="123" xfId="26" applyNumberFormat="1" applyFont="1" applyFill="1" applyBorder="1" applyAlignment="1"/>
    <xf numFmtId="49" fontId="58" fillId="0" borderId="0" xfId="46" applyNumberFormat="1" applyFont="1" applyAlignment="1">
      <alignment horizontal="center"/>
    </xf>
    <xf numFmtId="186" fontId="67" fillId="0" borderId="114" xfId="26" applyNumberFormat="1" applyFont="1" applyBorder="1" applyAlignment="1" applyProtection="1">
      <protection locked="0"/>
    </xf>
    <xf numFmtId="43" fontId="67" fillId="0" borderId="51" xfId="26" applyFont="1" applyBorder="1" applyAlignment="1" applyProtection="1">
      <alignment horizontal="center"/>
      <protection locked="0"/>
    </xf>
    <xf numFmtId="43" fontId="67" fillId="0" borderId="32" xfId="26" applyFont="1" applyBorder="1" applyAlignment="1" applyProtection="1">
      <alignment horizontal="center"/>
      <protection locked="0"/>
    </xf>
    <xf numFmtId="0" fontId="0" fillId="0" borderId="119" xfId="46" applyFont="1" applyBorder="1"/>
    <xf numFmtId="0" fontId="0" fillId="0" borderId="82" xfId="46" applyFont="1" applyBorder="1"/>
    <xf numFmtId="49" fontId="0" fillId="0" borderId="82" xfId="46" applyNumberFormat="1" applyFont="1" applyBorder="1" applyAlignment="1">
      <alignment horizontal="center"/>
    </xf>
    <xf numFmtId="43" fontId="67" fillId="0" borderId="44" xfId="26" applyFont="1" applyBorder="1" applyAlignment="1" applyProtection="1">
      <alignment horizontal="center"/>
      <protection locked="0"/>
    </xf>
    <xf numFmtId="186" fontId="67" fillId="0" borderId="123" xfId="26" applyNumberFormat="1" applyFont="1" applyFill="1" applyBorder="1" applyAlignment="1"/>
    <xf numFmtId="0" fontId="13" fillId="0" borderId="67" xfId="46" applyFont="1" applyBorder="1"/>
    <xf numFmtId="0" fontId="13" fillId="0" borderId="0" xfId="46" applyFont="1"/>
    <xf numFmtId="49" fontId="58" fillId="0" borderId="0" xfId="46" applyNumberFormat="1" applyFont="1"/>
    <xf numFmtId="186" fontId="68" fillId="0" borderId="120" xfId="26" applyNumberFormat="1" applyFont="1" applyFill="1" applyBorder="1" applyAlignment="1">
      <alignment horizontal="center"/>
    </xf>
    <xf numFmtId="186" fontId="68" fillId="27" borderId="44" xfId="26" applyNumberFormat="1" applyFont="1" applyFill="1" applyBorder="1" applyAlignment="1">
      <alignment horizontal="center"/>
    </xf>
    <xf numFmtId="186" fontId="68" fillId="0" borderId="44" xfId="26" applyNumberFormat="1" applyFont="1" applyFill="1" applyBorder="1" applyAlignment="1">
      <alignment horizontal="center"/>
    </xf>
    <xf numFmtId="186" fontId="68" fillId="0" borderId="108" xfId="26" applyNumberFormat="1" applyFont="1" applyFill="1" applyBorder="1" applyAlignment="1">
      <alignment horizontal="center"/>
    </xf>
    <xf numFmtId="186" fontId="67" fillId="0" borderId="116" xfId="26" quotePrefix="1" applyNumberFormat="1" applyFont="1" applyFill="1" applyBorder="1" applyAlignment="1">
      <alignment horizontal="center"/>
    </xf>
    <xf numFmtId="186" fontId="67" fillId="27" borderId="50" xfId="26" applyNumberFormat="1" applyFont="1" applyFill="1" applyBorder="1" applyAlignment="1">
      <alignment horizontal="center"/>
    </xf>
    <xf numFmtId="186" fontId="67" fillId="0" borderId="41" xfId="26" quotePrefix="1" applyNumberFormat="1" applyFont="1" applyFill="1" applyBorder="1" applyAlignment="1">
      <alignment horizontal="center"/>
    </xf>
    <xf numFmtId="186" fontId="67" fillId="0" borderId="105" xfId="26" quotePrefix="1" applyNumberFormat="1" applyFont="1" applyFill="1" applyBorder="1" applyAlignment="1">
      <alignment horizontal="center"/>
    </xf>
    <xf numFmtId="186" fontId="67" fillId="0" borderId="118" xfId="26" applyNumberFormat="1" applyFont="1" applyFill="1" applyBorder="1" applyAlignment="1" applyProtection="1">
      <protection locked="0"/>
    </xf>
    <xf numFmtId="186" fontId="67" fillId="27" borderId="32" xfId="26" applyNumberFormat="1" applyFont="1" applyFill="1" applyBorder="1" applyAlignment="1"/>
    <xf numFmtId="186" fontId="67" fillId="0" borderId="74" xfId="26" applyNumberFormat="1" applyFont="1" applyFill="1" applyBorder="1" applyAlignment="1" applyProtection="1">
      <protection locked="0"/>
    </xf>
    <xf numFmtId="186" fontId="0" fillId="0" borderId="106" xfId="26" applyNumberFormat="1" applyFont="1" applyFill="1" applyBorder="1" applyAlignment="1" applyProtection="1">
      <protection locked="0"/>
    </xf>
    <xf numFmtId="186" fontId="67" fillId="0" borderId="114" xfId="26" applyNumberFormat="1" applyFont="1" applyFill="1" applyBorder="1" applyAlignment="1" applyProtection="1">
      <protection locked="0"/>
    </xf>
    <xf numFmtId="186" fontId="67" fillId="27" borderId="51" xfId="26" applyNumberFormat="1" applyFont="1" applyFill="1" applyBorder="1" applyAlignment="1"/>
    <xf numFmtId="186" fontId="67" fillId="0" borderId="0" xfId="26" applyNumberFormat="1" applyFont="1" applyFill="1" applyBorder="1" applyAlignment="1" applyProtection="1">
      <protection locked="0"/>
    </xf>
    <xf numFmtId="186" fontId="0" fillId="0" borderId="115" xfId="26" applyNumberFormat="1" applyFont="1" applyFill="1" applyBorder="1" applyAlignment="1" applyProtection="1">
      <protection locked="0"/>
    </xf>
    <xf numFmtId="186" fontId="0" fillId="27" borderId="121" xfId="26" applyNumberFormat="1" applyFont="1" applyFill="1" applyBorder="1" applyAlignment="1"/>
    <xf numFmtId="186" fontId="0" fillId="27" borderId="122" xfId="26" applyNumberFormat="1" applyFont="1" applyFill="1" applyBorder="1" applyAlignment="1">
      <alignment horizontal="center"/>
    </xf>
    <xf numFmtId="186" fontId="0" fillId="27" borderId="118" xfId="26" applyNumberFormat="1" applyFont="1" applyFill="1" applyBorder="1" applyAlignment="1"/>
    <xf numFmtId="186" fontId="0" fillId="27" borderId="32" xfId="26" applyNumberFormat="1" applyFont="1" applyFill="1" applyBorder="1" applyAlignment="1">
      <alignment horizontal="center"/>
    </xf>
    <xf numFmtId="186" fontId="0" fillId="27" borderId="106" xfId="26" applyNumberFormat="1" applyFont="1" applyFill="1" applyBorder="1" applyAlignment="1"/>
    <xf numFmtId="186" fontId="0" fillId="27" borderId="120" xfId="26" applyNumberFormat="1" applyFont="1" applyFill="1" applyBorder="1" applyAlignment="1"/>
    <xf numFmtId="186" fontId="0" fillId="27" borderId="44" xfId="26" applyNumberFormat="1" applyFont="1" applyFill="1" applyBorder="1" applyAlignment="1">
      <alignment horizontal="center"/>
    </xf>
    <xf numFmtId="186" fontId="0" fillId="27" borderId="44" xfId="26" applyNumberFormat="1" applyFont="1" applyFill="1" applyBorder="1" applyAlignment="1"/>
    <xf numFmtId="186" fontId="0" fillId="27" borderId="122" xfId="26" applyNumberFormat="1" applyFont="1" applyFill="1" applyBorder="1" applyAlignment="1"/>
    <xf numFmtId="0" fontId="13" fillId="0" borderId="10" xfId="49" applyFont="1" applyBorder="1"/>
    <xf numFmtId="0" fontId="13" fillId="0" borderId="112" xfId="49" applyFont="1" applyBorder="1"/>
    <xf numFmtId="0" fontId="13" fillId="0" borderId="64" xfId="49" applyFont="1" applyBorder="1"/>
    <xf numFmtId="0" fontId="13" fillId="0" borderId="0" xfId="49" applyFont="1"/>
    <xf numFmtId="49" fontId="13" fillId="0" borderId="0" xfId="49" applyNumberFormat="1" applyFont="1"/>
    <xf numFmtId="0" fontId="13" fillId="0" borderId="114" xfId="49" applyFont="1" applyBorder="1" applyAlignment="1">
      <alignment horizontal="center" vertical="top" wrapText="1"/>
    </xf>
    <xf numFmtId="0" fontId="13" fillId="0" borderId="51" xfId="49" applyFont="1" applyBorder="1" applyAlignment="1">
      <alignment horizontal="center" vertical="top" wrapText="1"/>
    </xf>
    <xf numFmtId="0" fontId="13" fillId="0" borderId="115" xfId="49" applyFont="1" applyBorder="1" applyAlignment="1">
      <alignment horizontal="center" vertical="top" wrapText="1"/>
    </xf>
    <xf numFmtId="0" fontId="121" fillId="0" borderId="77" xfId="49" applyBorder="1"/>
    <xf numFmtId="0" fontId="121" fillId="0" borderId="41" xfId="49" quotePrefix="1" applyBorder="1" applyAlignment="1">
      <alignment horizontal="center"/>
    </xf>
    <xf numFmtId="49" fontId="121" fillId="0" borderId="41" xfId="49" applyNumberFormat="1" applyBorder="1"/>
    <xf numFmtId="0" fontId="121" fillId="0" borderId="116" xfId="49" quotePrefix="1" applyBorder="1" applyAlignment="1">
      <alignment horizontal="center" vertical="center" wrapText="1"/>
    </xf>
    <xf numFmtId="0" fontId="121" fillId="0" borderId="49" xfId="49" quotePrefix="1" applyBorder="1" applyAlignment="1">
      <alignment horizontal="center" wrapText="1"/>
    </xf>
    <xf numFmtId="0" fontId="121" fillId="0" borderId="49" xfId="49" quotePrefix="1" applyBorder="1" applyAlignment="1">
      <alignment horizontal="center" vertical="center" wrapText="1"/>
    </xf>
    <xf numFmtId="0" fontId="121" fillId="0" borderId="102" xfId="49" quotePrefix="1" applyBorder="1" applyAlignment="1">
      <alignment horizontal="center" vertical="center" wrapText="1"/>
    </xf>
    <xf numFmtId="49" fontId="121" fillId="0" borderId="84" xfId="49" applyNumberFormat="1" applyBorder="1" applyAlignment="1">
      <alignment horizontal="center"/>
    </xf>
    <xf numFmtId="186" fontId="67" fillId="0" borderId="106" xfId="26" applyNumberFormat="1" applyFont="1" applyBorder="1" applyAlignment="1" applyProtection="1">
      <protection locked="0"/>
    </xf>
    <xf numFmtId="49" fontId="121" fillId="0" borderId="56" xfId="49" applyNumberFormat="1" applyBorder="1" applyAlignment="1">
      <alignment horizontal="center"/>
    </xf>
    <xf numFmtId="49" fontId="121" fillId="0" borderId="56" xfId="50" applyNumberFormat="1" applyBorder="1" applyAlignment="1" applyProtection="1">
      <alignment horizontal="center"/>
      <protection locked="0"/>
    </xf>
    <xf numFmtId="49" fontId="121" fillId="0" borderId="56" xfId="49" applyNumberFormat="1" applyBorder="1" applyAlignment="1" applyProtection="1">
      <alignment horizontal="center"/>
      <protection locked="0"/>
    </xf>
    <xf numFmtId="186" fontId="0" fillId="0" borderId="118" xfId="26" applyNumberFormat="1" applyFont="1" applyBorder="1" applyAlignment="1" applyProtection="1">
      <protection locked="0"/>
    </xf>
    <xf numFmtId="186" fontId="0" fillId="0" borderId="106" xfId="26" applyNumberFormat="1" applyFont="1" applyBorder="1" applyAlignment="1" applyProtection="1">
      <protection locked="0"/>
    </xf>
    <xf numFmtId="49" fontId="121" fillId="0" borderId="82" xfId="49" applyNumberFormat="1" applyBorder="1" applyAlignment="1" applyProtection="1">
      <alignment horizontal="center"/>
      <protection locked="0"/>
    </xf>
    <xf numFmtId="186" fontId="0" fillId="0" borderId="120" xfId="26" applyNumberFormat="1" applyFont="1" applyBorder="1" applyAlignment="1" applyProtection="1">
      <protection locked="0"/>
    </xf>
    <xf numFmtId="186" fontId="0" fillId="0" borderId="108" xfId="26" applyNumberFormat="1" applyFont="1" applyBorder="1" applyAlignment="1" applyProtection="1">
      <protection locked="0"/>
    </xf>
    <xf numFmtId="49" fontId="13" fillId="0" borderId="112" xfId="49" applyNumberFormat="1" applyFont="1" applyBorder="1" applyAlignment="1">
      <alignment horizontal="center"/>
    </xf>
    <xf numFmtId="0" fontId="121" fillId="0" borderId="121" xfId="49" applyBorder="1"/>
    <xf numFmtId="0" fontId="121" fillId="0" borderId="122" xfId="49" applyBorder="1"/>
    <xf numFmtId="186" fontId="0" fillId="0" borderId="122" xfId="26" applyNumberFormat="1" applyFont="1" applyFill="1" applyBorder="1" applyAlignment="1"/>
    <xf numFmtId="0" fontId="121" fillId="0" borderId="112" xfId="49" quotePrefix="1" applyBorder="1" applyAlignment="1">
      <alignment horizontal="center"/>
    </xf>
    <xf numFmtId="0" fontId="121" fillId="0" borderId="112" xfId="49" applyBorder="1"/>
    <xf numFmtId="0" fontId="121" fillId="0" borderId="112" xfId="49" applyBorder="1" applyAlignment="1">
      <alignment horizontal="right"/>
    </xf>
    <xf numFmtId="0" fontId="13" fillId="0" borderId="112" xfId="49" quotePrefix="1" applyFont="1" applyBorder="1" applyAlignment="1">
      <alignment horizontal="center"/>
    </xf>
    <xf numFmtId="0" fontId="13" fillId="0" borderId="127" xfId="49" applyFont="1" applyBorder="1" applyAlignment="1">
      <alignment horizontal="right"/>
    </xf>
    <xf numFmtId="0" fontId="121" fillId="0" borderId="0" xfId="49"/>
    <xf numFmtId="49" fontId="121" fillId="0" borderId="0" xfId="49" applyNumberFormat="1"/>
    <xf numFmtId="0" fontId="121" fillId="0" borderId="0" xfId="49" quotePrefix="1"/>
    <xf numFmtId="0" fontId="0" fillId="0" borderId="64" xfId="42" applyFont="1" applyBorder="1"/>
    <xf numFmtId="0" fontId="13" fillId="0" borderId="114" xfId="42" applyFont="1" applyBorder="1" applyAlignment="1">
      <alignment horizontal="center" vertical="top"/>
    </xf>
    <xf numFmtId="0" fontId="13" fillId="0" borderId="51" xfId="42" applyFont="1" applyBorder="1" applyAlignment="1">
      <alignment horizontal="center" vertical="top"/>
    </xf>
    <xf numFmtId="0" fontId="13" fillId="0" borderId="115" xfId="42" applyFont="1" applyBorder="1" applyAlignment="1">
      <alignment horizontal="center" vertical="top" wrapText="1"/>
    </xf>
    <xf numFmtId="0" fontId="0" fillId="0" borderId="67" xfId="42" applyFont="1" applyBorder="1"/>
    <xf numFmtId="0" fontId="0" fillId="0" borderId="116" xfId="42" quotePrefix="1" applyFont="1" applyBorder="1" applyAlignment="1">
      <alignment horizontal="center"/>
    </xf>
    <xf numFmtId="0" fontId="0" fillId="0" borderId="105" xfId="42" quotePrefix="1" applyFont="1" applyBorder="1" applyAlignment="1">
      <alignment horizontal="center"/>
    </xf>
    <xf numFmtId="49" fontId="121" fillId="0" borderId="41" xfId="49" applyNumberFormat="1" applyBorder="1" applyAlignment="1">
      <alignment horizontal="center"/>
    </xf>
    <xf numFmtId="0" fontId="0" fillId="0" borderId="118" xfId="42" applyFont="1" applyBorder="1"/>
    <xf numFmtId="10" fontId="0" fillId="0" borderId="32" xfId="42" applyNumberFormat="1" applyFont="1" applyBorder="1"/>
    <xf numFmtId="0" fontId="0" fillId="0" borderId="106" xfId="42" applyFont="1" applyBorder="1"/>
    <xf numFmtId="49" fontId="0" fillId="0" borderId="43" xfId="42" applyNumberFormat="1" applyFont="1" applyBorder="1" applyAlignment="1">
      <alignment horizontal="center"/>
    </xf>
    <xf numFmtId="0" fontId="0" fillId="0" borderId="120" xfId="42" applyFont="1" applyBorder="1"/>
    <xf numFmtId="10" fontId="0" fillId="0" borderId="44" xfId="42" applyNumberFormat="1" applyFont="1" applyBorder="1"/>
    <xf numFmtId="0" fontId="0" fillId="0" borderId="108" xfId="42" applyFont="1" applyBorder="1"/>
    <xf numFmtId="49" fontId="13" fillId="0" borderId="112" xfId="42" applyNumberFormat="1" applyFont="1" applyBorder="1" applyAlignment="1">
      <alignment horizontal="center"/>
    </xf>
    <xf numFmtId="0" fontId="0" fillId="0" borderId="121" xfId="42" applyFont="1" applyBorder="1"/>
    <xf numFmtId="0" fontId="0" fillId="27" borderId="122" xfId="42" applyFont="1" applyFill="1" applyBorder="1"/>
    <xf numFmtId="0" fontId="0" fillId="0" borderId="123" xfId="42" applyFont="1" applyBorder="1"/>
    <xf numFmtId="49" fontId="0" fillId="0" borderId="41" xfId="42" applyNumberFormat="1" applyFont="1" applyBorder="1" applyAlignment="1">
      <alignment horizontal="center"/>
    </xf>
    <xf numFmtId="0" fontId="0" fillId="0" borderId="77" xfId="42" quotePrefix="1" applyFont="1" applyBorder="1"/>
    <xf numFmtId="49" fontId="0" fillId="0" borderId="102" xfId="42" applyNumberFormat="1" applyFont="1" applyBorder="1"/>
    <xf numFmtId="0" fontId="0" fillId="0" borderId="0" xfId="42" applyFont="1" applyAlignment="1">
      <alignment horizontal="right"/>
    </xf>
    <xf numFmtId="0" fontId="0" fillId="0" borderId="0" xfId="42" quotePrefix="1" applyFont="1" applyAlignment="1">
      <alignment horizontal="right"/>
    </xf>
    <xf numFmtId="0" fontId="13" fillId="0" borderId="0" xfId="83" applyFont="1"/>
    <xf numFmtId="0" fontId="13" fillId="0" borderId="0" xfId="83" applyFont="1" applyAlignment="1">
      <alignment horizontal="left"/>
    </xf>
    <xf numFmtId="0" fontId="0" fillId="0" borderId="0" xfId="84" quotePrefix="1" applyFont="1" applyAlignment="1">
      <alignment horizontal="center"/>
    </xf>
    <xf numFmtId="0" fontId="0" fillId="0" borderId="0" xfId="83" applyFont="1" applyAlignment="1">
      <alignment horizontal="center"/>
    </xf>
    <xf numFmtId="0" fontId="0" fillId="0" borderId="0" xfId="83" applyFont="1" applyAlignment="1">
      <alignment horizontal="left"/>
    </xf>
    <xf numFmtId="0" fontId="0" fillId="0" borderId="42" xfId="83" applyFont="1" applyBorder="1" applyAlignment="1">
      <alignment horizontal="left"/>
    </xf>
    <xf numFmtId="0" fontId="0" fillId="0" borderId="43" xfId="83" applyFont="1" applyBorder="1" applyAlignment="1">
      <alignment horizontal="left"/>
    </xf>
    <xf numFmtId="0" fontId="0" fillId="0" borderId="43" xfId="84" quotePrefix="1" applyFont="1" applyBorder="1" applyAlignment="1">
      <alignment horizontal="center"/>
    </xf>
    <xf numFmtId="0" fontId="0" fillId="0" borderId="89" xfId="84" quotePrefix="1" applyFont="1" applyBorder="1" applyAlignment="1">
      <alignment horizontal="center"/>
    </xf>
    <xf numFmtId="0" fontId="13" fillId="0" borderId="44" xfId="84" quotePrefix="1" applyFont="1" applyBorder="1" applyAlignment="1">
      <alignment horizontal="center"/>
    </xf>
    <xf numFmtId="0" fontId="13" fillId="0" borderId="44" xfId="84" applyFont="1" applyBorder="1" applyAlignment="1">
      <alignment horizontal="center"/>
    </xf>
    <xf numFmtId="0" fontId="0" fillId="0" borderId="44" xfId="84" quotePrefix="1" applyFont="1" applyBorder="1" applyAlignment="1">
      <alignment horizontal="center"/>
    </xf>
    <xf numFmtId="0" fontId="0" fillId="0" borderId="45" xfId="83" applyFont="1" applyBorder="1"/>
    <xf numFmtId="0" fontId="13" fillId="0" borderId="51" xfId="84" applyFont="1" applyBorder="1" applyAlignment="1">
      <alignment horizontal="center"/>
    </xf>
    <xf numFmtId="0" fontId="13" fillId="0" borderId="90" xfId="84" applyFont="1" applyBorder="1" applyAlignment="1">
      <alignment horizontal="center"/>
    </xf>
    <xf numFmtId="0" fontId="13" fillId="0" borderId="90" xfId="84" quotePrefix="1" applyFont="1" applyBorder="1" applyAlignment="1">
      <alignment horizontal="center"/>
    </xf>
    <xf numFmtId="0" fontId="13" fillId="0" borderId="51" xfId="84" quotePrefix="1" applyFont="1" applyBorder="1" applyAlignment="1">
      <alignment horizontal="center"/>
    </xf>
    <xf numFmtId="0" fontId="13" fillId="0" borderId="50" xfId="84" quotePrefix="1" applyFont="1" applyBorder="1" applyAlignment="1">
      <alignment horizontal="center"/>
    </xf>
    <xf numFmtId="0" fontId="13" fillId="0" borderId="49" xfId="84" quotePrefix="1" applyFont="1" applyBorder="1" applyAlignment="1">
      <alignment horizontal="center"/>
    </xf>
    <xf numFmtId="0" fontId="0" fillId="0" borderId="0" xfId="85" applyNumberFormat="1" applyFont="1" applyAlignment="1"/>
    <xf numFmtId="0" fontId="0" fillId="0" borderId="128" xfId="85" quotePrefix="1" applyNumberFormat="1" applyFont="1" applyBorder="1" applyAlignment="1">
      <alignment horizontal="right"/>
    </xf>
    <xf numFmtId="0" fontId="67" fillId="0" borderId="32" xfId="61" quotePrefix="1" applyNumberFormat="1" applyFont="1" applyBorder="1" applyAlignment="1">
      <alignment horizontal="right"/>
    </xf>
    <xf numFmtId="37" fontId="67" fillId="0" borderId="32" xfId="85" applyNumberFormat="1" applyFont="1" applyBorder="1" applyAlignment="1">
      <alignment horizontal="right"/>
    </xf>
    <xf numFmtId="37" fontId="67" fillId="27" borderId="32" xfId="85" applyNumberFormat="1" applyFont="1" applyFill="1" applyBorder="1" applyAlignment="1">
      <alignment horizontal="right"/>
    </xf>
    <xf numFmtId="37" fontId="0" fillId="27" borderId="32" xfId="85" applyNumberFormat="1" applyFont="1" applyFill="1" applyBorder="1" applyAlignment="1">
      <alignment horizontal="right"/>
    </xf>
    <xf numFmtId="0" fontId="0" fillId="0" borderId="30" xfId="85" quotePrefix="1" applyNumberFormat="1" applyFont="1" applyBorder="1" applyAlignment="1">
      <alignment horizontal="left"/>
    </xf>
    <xf numFmtId="37" fontId="67" fillId="27" borderId="91" xfId="85" applyNumberFormat="1" applyFont="1" applyFill="1" applyBorder="1" applyAlignment="1">
      <alignment horizontal="right"/>
    </xf>
    <xf numFmtId="37" fontId="67" fillId="0" borderId="91" xfId="85" applyNumberFormat="1" applyFont="1" applyBorder="1" applyAlignment="1">
      <alignment horizontal="right"/>
    </xf>
    <xf numFmtId="37" fontId="0" fillId="27" borderId="91" xfId="85" applyNumberFormat="1" applyFont="1" applyFill="1" applyBorder="1" applyAlignment="1">
      <alignment horizontal="right"/>
    </xf>
    <xf numFmtId="0" fontId="0" fillId="0" borderId="30" xfId="85" quotePrefix="1" applyNumberFormat="1" applyFont="1" applyFill="1" applyBorder="1" applyAlignment="1">
      <alignment horizontal="left"/>
    </xf>
    <xf numFmtId="0" fontId="0" fillId="0" borderId="129" xfId="85" quotePrefix="1" applyNumberFormat="1" applyFont="1" applyFill="1" applyBorder="1" applyAlignment="1">
      <alignment horizontal="right"/>
    </xf>
    <xf numFmtId="0" fontId="67" fillId="0" borderId="32" xfId="61" quotePrefix="1" applyNumberFormat="1" applyFont="1" applyFill="1" applyBorder="1" applyAlignment="1">
      <alignment horizontal="right"/>
    </xf>
    <xf numFmtId="0" fontId="0" fillId="0" borderId="33" xfId="85" quotePrefix="1" applyNumberFormat="1" applyFont="1" applyBorder="1" applyAlignment="1">
      <alignment horizontal="left"/>
    </xf>
    <xf numFmtId="0" fontId="0" fillId="0" borderId="90" xfId="85" applyNumberFormat="1" applyFont="1" applyBorder="1" applyAlignment="1">
      <alignment horizontal="right"/>
    </xf>
    <xf numFmtId="0" fontId="67" fillId="27" borderId="51" xfId="61" applyNumberFormat="1" applyFont="1" applyFill="1" applyBorder="1" applyAlignment="1">
      <alignment horizontal="right"/>
    </xf>
    <xf numFmtId="37" fontId="67" fillId="0" borderId="51" xfId="85" applyNumberFormat="1" applyFont="1" applyFill="1" applyBorder="1" applyAlignment="1">
      <alignment horizontal="right"/>
    </xf>
    <xf numFmtId="37" fontId="0" fillId="0" borderId="51" xfId="85" applyNumberFormat="1" applyFont="1" applyFill="1" applyBorder="1" applyAlignment="1">
      <alignment horizontal="right"/>
    </xf>
    <xf numFmtId="0" fontId="0" fillId="0" borderId="52" xfId="85" applyNumberFormat="1" applyFont="1" applyBorder="1" applyAlignment="1"/>
    <xf numFmtId="0" fontId="0" fillId="0" borderId="27" xfId="85" quotePrefix="1" applyNumberFormat="1" applyFont="1" applyFill="1" applyBorder="1" applyAlignment="1">
      <alignment horizontal="left"/>
    </xf>
    <xf numFmtId="0" fontId="0" fillId="0" borderId="128" xfId="85" quotePrefix="1" applyNumberFormat="1" applyFont="1" applyFill="1" applyBorder="1" applyAlignment="1">
      <alignment horizontal="right"/>
    </xf>
    <xf numFmtId="0" fontId="67" fillId="27" borderId="50" xfId="61" quotePrefix="1" applyNumberFormat="1" applyFont="1" applyFill="1" applyBorder="1" applyAlignment="1">
      <alignment horizontal="right"/>
    </xf>
    <xf numFmtId="0" fontId="0" fillId="0" borderId="29" xfId="85" applyNumberFormat="1" applyFont="1" applyBorder="1" applyAlignment="1"/>
    <xf numFmtId="0" fontId="0" fillId="0" borderId="30" xfId="85" applyNumberFormat="1" applyFont="1" applyFill="1" applyBorder="1" applyAlignment="1">
      <alignment horizontal="left"/>
    </xf>
    <xf numFmtId="0" fontId="0" fillId="0" borderId="130" xfId="85" quotePrefix="1" applyNumberFormat="1" applyFont="1" applyFill="1" applyBorder="1" applyAlignment="1">
      <alignment horizontal="right"/>
    </xf>
    <xf numFmtId="37" fontId="67" fillId="0" borderId="32" xfId="85" applyNumberFormat="1" applyFont="1" applyFill="1" applyBorder="1" applyAlignment="1">
      <alignment horizontal="right"/>
    </xf>
    <xf numFmtId="37" fontId="0" fillId="0" borderId="32" xfId="85" applyNumberFormat="1" applyFont="1" applyFill="1" applyBorder="1" applyAlignment="1">
      <alignment horizontal="right"/>
    </xf>
    <xf numFmtId="0" fontId="67" fillId="27" borderId="51" xfId="61" quotePrefix="1" applyNumberFormat="1" applyFont="1" applyFill="1" applyBorder="1" applyAlignment="1">
      <alignment horizontal="right"/>
    </xf>
    <xf numFmtId="0" fontId="0" fillId="0" borderId="129" xfId="85" applyNumberFormat="1" applyFont="1" applyBorder="1" applyAlignment="1">
      <alignment horizontal="right"/>
    </xf>
    <xf numFmtId="0" fontId="67" fillId="0" borderId="51" xfId="61" quotePrefix="1" applyNumberFormat="1" applyFont="1" applyBorder="1" applyAlignment="1">
      <alignment horizontal="right"/>
    </xf>
    <xf numFmtId="37" fontId="67" fillId="0" borderId="51" xfId="85" applyNumberFormat="1" applyFont="1" applyBorder="1" applyAlignment="1">
      <alignment horizontal="right"/>
    </xf>
    <xf numFmtId="37" fontId="0" fillId="27" borderId="51" xfId="85" applyNumberFormat="1" applyFont="1" applyFill="1" applyBorder="1" applyAlignment="1">
      <alignment horizontal="right"/>
    </xf>
    <xf numFmtId="0" fontId="0" fillId="0" borderId="0" xfId="85" applyNumberFormat="1" applyFont="1" applyFill="1" applyAlignment="1"/>
    <xf numFmtId="0" fontId="0" fillId="0" borderId="29" xfId="85" applyNumberFormat="1" applyFont="1" applyFill="1" applyBorder="1" applyAlignment="1"/>
    <xf numFmtId="0" fontId="0" fillId="0" borderId="50" xfId="61" quotePrefix="1" applyNumberFormat="1" applyFont="1" applyFill="1" applyBorder="1" applyAlignment="1">
      <alignment horizontal="right"/>
    </xf>
    <xf numFmtId="37" fontId="0" fillId="0" borderId="50" xfId="85" applyNumberFormat="1" applyFont="1" applyFill="1" applyBorder="1" applyAlignment="1">
      <alignment horizontal="right"/>
    </xf>
    <xf numFmtId="0" fontId="0" fillId="0" borderId="130" xfId="85" quotePrefix="1" applyNumberFormat="1" applyFont="1" applyBorder="1" applyAlignment="1">
      <alignment horizontal="right"/>
    </xf>
    <xf numFmtId="0" fontId="67" fillId="0" borderId="50" xfId="61" quotePrefix="1" applyNumberFormat="1" applyFont="1" applyBorder="1" applyAlignment="1">
      <alignment horizontal="right"/>
    </xf>
    <xf numFmtId="37" fontId="67" fillId="0" borderId="50" xfId="85" applyNumberFormat="1" applyFont="1" applyBorder="1" applyAlignment="1">
      <alignment horizontal="right"/>
    </xf>
    <xf numFmtId="37" fontId="0" fillId="0" borderId="50" xfId="85" applyNumberFormat="1" applyFont="1" applyBorder="1" applyAlignment="1">
      <alignment horizontal="right"/>
    </xf>
    <xf numFmtId="0" fontId="67" fillId="0" borderId="50" xfId="61" quotePrefix="1" applyNumberFormat="1" applyFont="1" applyFill="1" applyBorder="1" applyAlignment="1">
      <alignment horizontal="right"/>
    </xf>
    <xf numFmtId="37" fontId="67" fillId="0" borderId="50" xfId="85" applyNumberFormat="1" applyFont="1" applyFill="1" applyBorder="1" applyAlignment="1">
      <alignment horizontal="right"/>
    </xf>
    <xf numFmtId="0" fontId="0" fillId="0" borderId="33" xfId="85" applyNumberFormat="1" applyFont="1" applyFill="1" applyBorder="1" applyAlignment="1">
      <alignment horizontal="left"/>
    </xf>
    <xf numFmtId="0" fontId="0" fillId="0" borderId="129" xfId="85" applyNumberFormat="1" applyFont="1" applyFill="1" applyBorder="1" applyAlignment="1">
      <alignment horizontal="right"/>
    </xf>
    <xf numFmtId="0" fontId="0" fillId="0" borderId="27" xfId="85" applyNumberFormat="1" applyFont="1" applyFill="1" applyBorder="1" applyAlignment="1"/>
    <xf numFmtId="0" fontId="67" fillId="27" borderId="50" xfId="85" applyNumberFormat="1" applyFont="1" applyFill="1" applyBorder="1" applyAlignment="1">
      <alignment horizontal="right"/>
    </xf>
    <xf numFmtId="37" fontId="67" fillId="27" borderId="50" xfId="61" quotePrefix="1" applyNumberFormat="1" applyFont="1" applyFill="1" applyBorder="1" applyAlignment="1">
      <alignment horizontal="right"/>
    </xf>
    <xf numFmtId="0" fontId="67" fillId="0" borderId="50" xfId="61" applyNumberFormat="1" applyFont="1" applyFill="1" applyBorder="1" applyAlignment="1">
      <alignment horizontal="right"/>
    </xf>
    <xf numFmtId="0" fontId="67" fillId="0" borderId="51" xfId="61" applyNumberFormat="1" applyFont="1" applyFill="1" applyBorder="1" applyAlignment="1">
      <alignment horizontal="right"/>
    </xf>
    <xf numFmtId="37" fontId="67" fillId="27" borderId="50" xfId="85" applyNumberFormat="1" applyFont="1" applyFill="1" applyBorder="1" applyAlignment="1">
      <alignment horizontal="right"/>
    </xf>
    <xf numFmtId="37" fontId="0" fillId="27" borderId="50" xfId="85" applyNumberFormat="1" applyFont="1" applyFill="1" applyBorder="1" applyAlignment="1">
      <alignment horizontal="right"/>
    </xf>
    <xf numFmtId="0" fontId="67" fillId="0" borderId="51" xfId="61" applyNumberFormat="1" applyFont="1" applyBorder="1" applyAlignment="1">
      <alignment horizontal="right"/>
    </xf>
    <xf numFmtId="37" fontId="67" fillId="27" borderId="51" xfId="85" applyNumberFormat="1" applyFont="1" applyFill="1" applyBorder="1" applyAlignment="1">
      <alignment horizontal="right"/>
    </xf>
    <xf numFmtId="0" fontId="0" fillId="0" borderId="90" xfId="85" applyNumberFormat="1" applyFont="1" applyFill="1" applyBorder="1" applyAlignment="1">
      <alignment horizontal="right"/>
    </xf>
    <xf numFmtId="37" fontId="67" fillId="28" borderId="50" xfId="85" applyNumberFormat="1" applyFont="1" applyFill="1" applyBorder="1" applyAlignment="1">
      <alignment horizontal="right"/>
    </xf>
    <xf numFmtId="37" fontId="0" fillId="28" borderId="50" xfId="85" applyNumberFormat="1" applyFont="1" applyFill="1" applyBorder="1" applyAlignment="1">
      <alignment horizontal="right"/>
    </xf>
    <xf numFmtId="0" fontId="0" fillId="0" borderId="30" xfId="85" applyNumberFormat="1" applyFont="1" applyFill="1" applyBorder="1" applyAlignment="1"/>
    <xf numFmtId="37" fontId="0" fillId="0" borderId="50" xfId="85" applyNumberFormat="1" applyFont="1" applyFill="1" applyBorder="1" applyAlignment="1">
      <alignment horizontal="center"/>
    </xf>
    <xf numFmtId="0" fontId="0" fillId="0" borderId="30" xfId="85" applyNumberFormat="1" applyFont="1" applyBorder="1" applyAlignment="1"/>
    <xf numFmtId="0" fontId="67" fillId="0" borderId="51" xfId="83" applyFont="1" applyBorder="1"/>
    <xf numFmtId="37" fontId="67" fillId="0" borderId="51" xfId="83" applyNumberFormat="1" applyFont="1" applyBorder="1"/>
    <xf numFmtId="37" fontId="67" fillId="27" borderId="51" xfId="83" applyNumberFormat="1" applyFont="1" applyFill="1" applyBorder="1"/>
    <xf numFmtId="37" fontId="0" fillId="27" borderId="51" xfId="83" applyNumberFormat="1" applyFont="1" applyFill="1" applyBorder="1"/>
    <xf numFmtId="37" fontId="67" fillId="0" borderId="50" xfId="83" applyNumberFormat="1" applyFont="1" applyBorder="1"/>
    <xf numFmtId="37" fontId="67" fillId="27" borderId="50" xfId="83" applyNumberFormat="1" applyFont="1" applyFill="1" applyBorder="1"/>
    <xf numFmtId="37" fontId="0" fillId="27" borderId="50" xfId="83" applyNumberFormat="1" applyFont="1" applyFill="1" applyBorder="1"/>
    <xf numFmtId="37" fontId="0" fillId="0" borderId="32" xfId="85" applyNumberFormat="1" applyFont="1" applyBorder="1" applyAlignment="1">
      <alignment horizontal="right"/>
    </xf>
    <xf numFmtId="0" fontId="67" fillId="0" borderId="50" xfId="61" applyNumberFormat="1" applyFont="1" applyBorder="1" applyAlignment="1">
      <alignment horizontal="right"/>
    </xf>
    <xf numFmtId="0" fontId="67" fillId="0" borderId="51" xfId="61" quotePrefix="1" applyNumberFormat="1" applyFont="1" applyFill="1" applyBorder="1" applyAlignment="1">
      <alignment horizontal="right"/>
    </xf>
    <xf numFmtId="0" fontId="67" fillId="0" borderId="32" xfId="61" applyNumberFormat="1" applyFont="1" applyFill="1" applyBorder="1" applyAlignment="1">
      <alignment horizontal="right"/>
    </xf>
    <xf numFmtId="0" fontId="67" fillId="0" borderId="131" xfId="61" applyNumberFormat="1" applyFont="1" applyFill="1" applyBorder="1" applyAlignment="1">
      <alignment horizontal="right"/>
    </xf>
    <xf numFmtId="0" fontId="0" fillId="0" borderId="132" xfId="85" quotePrefix="1" applyNumberFormat="1" applyFont="1" applyBorder="1" applyAlignment="1">
      <alignment horizontal="right"/>
    </xf>
    <xf numFmtId="0" fontId="67" fillId="27" borderId="32" xfId="85" applyNumberFormat="1" applyFont="1" applyFill="1" applyBorder="1" applyAlignment="1">
      <alignment horizontal="right"/>
    </xf>
    <xf numFmtId="0" fontId="0" fillId="0" borderId="0" xfId="85" applyNumberFormat="1" applyFont="1" applyAlignment="1">
      <alignment horizontal="center"/>
    </xf>
    <xf numFmtId="0" fontId="0" fillId="0" borderId="0" xfId="85" applyNumberFormat="1" applyFont="1" applyAlignment="1">
      <alignment horizontal="right"/>
    </xf>
    <xf numFmtId="0" fontId="0" fillId="0" borderId="0" xfId="85" applyNumberFormat="1" applyFont="1" applyFill="1" applyAlignment="1">
      <alignment horizontal="left"/>
    </xf>
    <xf numFmtId="0" fontId="0" fillId="0" borderId="0" xfId="85" applyNumberFormat="1" applyFont="1" applyFill="1" applyAlignment="1">
      <alignment horizontal="right"/>
    </xf>
    <xf numFmtId="0" fontId="71" fillId="0" borderId="0" xfId="77" applyFont="1"/>
    <xf numFmtId="0" fontId="72" fillId="0" borderId="0" xfId="36" applyNumberFormat="1" applyFont="1" applyAlignment="1" applyProtection="1"/>
    <xf numFmtId="0" fontId="13" fillId="0" borderId="0" xfId="82" quotePrefix="1" applyFont="1"/>
    <xf numFmtId="0" fontId="58" fillId="0" borderId="0" xfId="82" applyFont="1" applyAlignment="1">
      <alignment horizontal="center"/>
    </xf>
    <xf numFmtId="0" fontId="58" fillId="0" borderId="0" xfId="82" applyFont="1" applyAlignment="1">
      <alignment horizontal="left"/>
    </xf>
    <xf numFmtId="0" fontId="13" fillId="0" borderId="0" xfId="82" applyFont="1"/>
    <xf numFmtId="0" fontId="13" fillId="0" borderId="0" xfId="82" quotePrefix="1" applyFont="1" applyAlignment="1">
      <alignment horizontal="left"/>
    </xf>
    <xf numFmtId="0" fontId="121" fillId="0" borderId="0" xfId="82" applyAlignment="1">
      <alignment horizontal="center"/>
    </xf>
    <xf numFmtId="0" fontId="121" fillId="0" borderId="22" xfId="82" applyBorder="1"/>
    <xf numFmtId="0" fontId="121" fillId="0" borderId="60" xfId="82" applyBorder="1"/>
    <xf numFmtId="0" fontId="121" fillId="0" borderId="23" xfId="82" applyBorder="1"/>
    <xf numFmtId="0" fontId="121" fillId="0" borderId="63" xfId="82" applyBorder="1" applyAlignment="1">
      <alignment horizontal="center"/>
    </xf>
    <xf numFmtId="0" fontId="121" fillId="0" borderId="24" xfId="82" applyBorder="1"/>
    <xf numFmtId="0" fontId="121" fillId="0" borderId="0" xfId="82"/>
    <xf numFmtId="0" fontId="121" fillId="0" borderId="22" xfId="82" applyBorder="1" applyAlignment="1">
      <alignment horizontal="center"/>
    </xf>
    <xf numFmtId="0" fontId="121" fillId="0" borderId="22" xfId="82" applyBorder="1" applyAlignment="1">
      <alignment horizontal="center" vertical="justify"/>
    </xf>
    <xf numFmtId="0" fontId="121" fillId="0" borderId="24" xfId="82" applyBorder="1" applyAlignment="1">
      <alignment horizontal="center" vertical="justify"/>
    </xf>
    <xf numFmtId="0" fontId="121" fillId="0" borderId="24" xfId="82" applyBorder="1" applyAlignment="1">
      <alignment horizontal="center"/>
    </xf>
    <xf numFmtId="0" fontId="121" fillId="0" borderId="25" xfId="82" applyBorder="1"/>
    <xf numFmtId="0" fontId="121" fillId="0" borderId="25" xfId="82" quotePrefix="1" applyBorder="1" applyAlignment="1">
      <alignment horizontal="center" vertical="justify"/>
    </xf>
    <xf numFmtId="0" fontId="121" fillId="0" borderId="24" xfId="82" quotePrefix="1" applyBorder="1" applyAlignment="1">
      <alignment horizontal="center" vertical="justify"/>
    </xf>
    <xf numFmtId="0" fontId="121" fillId="0" borderId="32" xfId="82" applyBorder="1"/>
    <xf numFmtId="0" fontId="121" fillId="0" borderId="32" xfId="82" quotePrefix="1" applyBorder="1" applyAlignment="1">
      <alignment horizontal="right"/>
    </xf>
    <xf numFmtId="37" fontId="121" fillId="0" borderId="32" xfId="82" applyNumberFormat="1" applyBorder="1" applyAlignment="1">
      <alignment horizontal="right" vertical="justify"/>
    </xf>
    <xf numFmtId="10" fontId="121" fillId="0" borderId="32" xfId="82" applyNumberFormat="1" applyBorder="1" applyAlignment="1">
      <alignment horizontal="right" vertical="justify"/>
    </xf>
    <xf numFmtId="37" fontId="121" fillId="0" borderId="32" xfId="82" applyNumberFormat="1" applyBorder="1" applyAlignment="1">
      <alignment horizontal="right"/>
    </xf>
    <xf numFmtId="10" fontId="121" fillId="0" borderId="32" xfId="82" applyNumberFormat="1" applyBorder="1"/>
    <xf numFmtId="0" fontId="121" fillId="27" borderId="32" xfId="82" applyFill="1" applyBorder="1"/>
    <xf numFmtId="0" fontId="121" fillId="27" borderId="32" xfId="82" applyFill="1" applyBorder="1" applyAlignment="1">
      <alignment horizontal="center"/>
    </xf>
    <xf numFmtId="0" fontId="121" fillId="0" borderId="32" xfId="82" applyBorder="1" applyAlignment="1">
      <alignment horizontal="right"/>
    </xf>
    <xf numFmtId="37" fontId="121" fillId="0" borderId="32" xfId="82" applyNumberFormat="1" applyBorder="1"/>
    <xf numFmtId="187" fontId="121" fillId="0" borderId="32" xfId="82" applyNumberFormat="1" applyBorder="1"/>
    <xf numFmtId="0" fontId="121" fillId="0" borderId="32" xfId="82" applyBorder="1" applyAlignment="1">
      <alignment horizontal="left"/>
    </xf>
    <xf numFmtId="10" fontId="121" fillId="0" borderId="32" xfId="82" quotePrefix="1" applyNumberFormat="1" applyBorder="1" applyAlignment="1">
      <alignment horizontal="right" vertical="justify"/>
    </xf>
    <xf numFmtId="37" fontId="121" fillId="0" borderId="32" xfId="82" applyNumberFormat="1" applyBorder="1" applyAlignment="1">
      <alignment horizontal="left"/>
    </xf>
    <xf numFmtId="37" fontId="121" fillId="0" borderId="32" xfId="82" quotePrefix="1" applyNumberFormat="1" applyBorder="1" applyAlignment="1">
      <alignment horizontal="right" vertical="justify"/>
    </xf>
    <xf numFmtId="10" fontId="121" fillId="0" borderId="32" xfId="82" applyNumberFormat="1" applyBorder="1" applyAlignment="1">
      <alignment horizontal="right"/>
    </xf>
    <xf numFmtId="0" fontId="121" fillId="0" borderId="0" xfId="82" quotePrefix="1" applyAlignment="1">
      <alignment horizontal="right"/>
    </xf>
    <xf numFmtId="0" fontId="68" fillId="0" borderId="0" xfId="0" quotePrefix="1" applyFont="1" applyAlignment="1">
      <alignment horizontal="left"/>
    </xf>
    <xf numFmtId="49" fontId="13" fillId="0" borderId="0" xfId="82" applyNumberFormat="1" applyFont="1" applyAlignment="1">
      <alignment horizontal="left"/>
    </xf>
    <xf numFmtId="49" fontId="0" fillId="0" borderId="65" xfId="42" applyNumberFormat="1" applyFont="1" applyBorder="1" applyAlignment="1" applyProtection="1">
      <alignment horizontal="center"/>
      <protection hidden="1"/>
    </xf>
    <xf numFmtId="0" fontId="13" fillId="0" borderId="64" xfId="42" applyFont="1" applyBorder="1" applyAlignment="1" applyProtection="1">
      <alignment horizontal="center" vertical="top" wrapText="1"/>
      <protection hidden="1"/>
    </xf>
    <xf numFmtId="0" fontId="13" fillId="0" borderId="135" xfId="42" applyFont="1" applyBorder="1" applyAlignment="1" applyProtection="1">
      <alignment horizontal="center" vertical="top" wrapText="1"/>
      <protection hidden="1"/>
    </xf>
    <xf numFmtId="0" fontId="13" fillId="0" borderId="136" xfId="42" applyFont="1" applyBorder="1" applyAlignment="1" applyProtection="1">
      <alignment horizontal="center" vertical="top" wrapText="1"/>
      <protection hidden="1"/>
    </xf>
    <xf numFmtId="0" fontId="13" fillId="0" borderId="67" xfId="42" applyFont="1" applyBorder="1" applyAlignment="1" applyProtection="1">
      <alignment vertical="center"/>
      <protection hidden="1"/>
    </xf>
    <xf numFmtId="0" fontId="13" fillId="0" borderId="0" xfId="42" applyFont="1" applyAlignment="1" applyProtection="1">
      <alignment vertical="center"/>
      <protection hidden="1"/>
    </xf>
    <xf numFmtId="49" fontId="0" fillId="0" borderId="0" xfId="42" applyNumberFormat="1" applyFont="1" applyAlignment="1" applyProtection="1">
      <alignment horizontal="center"/>
      <protection hidden="1"/>
    </xf>
    <xf numFmtId="0" fontId="13" fillId="0" borderId="67" xfId="42" applyFont="1" applyBorder="1" applyAlignment="1" applyProtection="1">
      <alignment horizontal="center" vertical="top" wrapText="1"/>
      <protection hidden="1"/>
    </xf>
    <xf numFmtId="0" fontId="13" fillId="0" borderId="45" xfId="42" applyFont="1" applyBorder="1" applyAlignment="1" applyProtection="1">
      <alignment horizontal="center" vertical="top" wrapText="1"/>
      <protection hidden="1"/>
    </xf>
    <xf numFmtId="0" fontId="13" fillId="0" borderId="115" xfId="42" applyFont="1" applyBorder="1" applyAlignment="1" applyProtection="1">
      <alignment horizontal="center" vertical="top" wrapText="1"/>
      <protection hidden="1"/>
    </xf>
    <xf numFmtId="0" fontId="0" fillId="0" borderId="77" xfId="42" applyFont="1" applyBorder="1" applyAlignment="1" applyProtection="1">
      <alignment vertical="center"/>
      <protection hidden="1"/>
    </xf>
    <xf numFmtId="0" fontId="0" fillId="0" borderId="0" xfId="42" applyFont="1" applyAlignment="1" applyProtection="1">
      <alignment vertical="center"/>
      <protection hidden="1"/>
    </xf>
    <xf numFmtId="0" fontId="0" fillId="0" borderId="67" xfId="42" quotePrefix="1" applyFont="1" applyBorder="1" applyAlignment="1" applyProtection="1">
      <alignment horizontal="center" wrapText="1"/>
      <protection hidden="1"/>
    </xf>
    <xf numFmtId="0" fontId="0" fillId="0" borderId="45" xfId="42" quotePrefix="1" applyFont="1" applyBorder="1" applyAlignment="1" applyProtection="1">
      <alignment horizontal="center" wrapText="1"/>
      <protection hidden="1"/>
    </xf>
    <xf numFmtId="0" fontId="0" fillId="0" borderId="115" xfId="42" quotePrefix="1" applyFont="1" applyBorder="1" applyAlignment="1" applyProtection="1">
      <alignment horizontal="center" wrapText="1"/>
      <protection hidden="1"/>
    </xf>
    <xf numFmtId="49" fontId="0" fillId="0" borderId="84" xfId="42" applyNumberFormat="1" applyFont="1" applyBorder="1" applyAlignment="1" applyProtection="1">
      <alignment horizontal="center" wrapText="1"/>
      <protection hidden="1"/>
    </xf>
    <xf numFmtId="37" fontId="0" fillId="0" borderId="118" xfId="75" quotePrefix="1" applyNumberFormat="1" applyFont="1" applyBorder="1">
      <alignment horizontal="right"/>
      <protection locked="0"/>
    </xf>
    <xf numFmtId="37" fontId="0" fillId="0" borderId="32" xfId="75" quotePrefix="1" applyNumberFormat="1" applyFont="1" applyBorder="1">
      <alignment horizontal="right"/>
      <protection locked="0"/>
    </xf>
    <xf numFmtId="37" fontId="0" fillId="0" borderId="106" xfId="75" quotePrefix="1" applyNumberFormat="1" applyFont="1" applyBorder="1">
      <alignment horizontal="right"/>
      <protection locked="0"/>
    </xf>
    <xf numFmtId="37" fontId="0" fillId="0" borderId="120" xfId="42" applyNumberFormat="1" applyFont="1" applyBorder="1" applyProtection="1">
      <protection hidden="1"/>
    </xf>
    <xf numFmtId="37" fontId="0" fillId="0" borderId="44" xfId="42" applyNumberFormat="1" applyFont="1" applyBorder="1" applyProtection="1">
      <protection hidden="1"/>
    </xf>
    <xf numFmtId="37" fontId="0" fillId="0" borderId="108" xfId="42" applyNumberFormat="1" applyFont="1" applyBorder="1" applyProtection="1">
      <protection hidden="1"/>
    </xf>
    <xf numFmtId="49" fontId="0" fillId="0" borderId="53" xfId="42" applyNumberFormat="1" applyFont="1" applyBorder="1" applyAlignment="1" applyProtection="1">
      <alignment horizontal="center"/>
      <protection hidden="1"/>
    </xf>
    <xf numFmtId="37" fontId="0" fillId="0" borderId="116" xfId="75" quotePrefix="1" applyNumberFormat="1" applyFont="1" applyBorder="1">
      <alignment horizontal="right"/>
      <protection locked="0"/>
    </xf>
    <xf numFmtId="37" fontId="0" fillId="0" borderId="50" xfId="75" quotePrefix="1" applyNumberFormat="1" applyFont="1" applyBorder="1">
      <alignment horizontal="right"/>
      <protection locked="0"/>
    </xf>
    <xf numFmtId="37" fontId="0" fillId="0" borderId="105" xfId="75" quotePrefix="1" applyNumberFormat="1" applyFont="1" applyBorder="1">
      <alignment horizontal="right"/>
      <protection locked="0"/>
    </xf>
    <xf numFmtId="49" fontId="0" fillId="0" borderId="56" xfId="42" applyNumberFormat="1" applyFont="1" applyBorder="1" applyAlignment="1" applyProtection="1">
      <alignment horizontal="center"/>
      <protection hidden="1"/>
    </xf>
    <xf numFmtId="49" fontId="0" fillId="0" borderId="72" xfId="42" applyNumberFormat="1" applyFont="1" applyBorder="1" applyAlignment="1">
      <alignment horizontal="center"/>
    </xf>
    <xf numFmtId="49" fontId="13" fillId="0" borderId="87" xfId="42" applyNumberFormat="1" applyFont="1" applyBorder="1" applyAlignment="1" applyProtection="1">
      <alignment horizontal="center"/>
      <protection hidden="1"/>
    </xf>
    <xf numFmtId="37" fontId="0" fillId="0" borderId="137" xfId="75" quotePrefix="1" applyNumberFormat="1" applyFont="1" applyBorder="1">
      <alignment horizontal="right"/>
      <protection locked="0"/>
    </xf>
    <xf numFmtId="37" fontId="0" fillId="0" borderId="110" xfId="75" quotePrefix="1" applyNumberFormat="1" applyFont="1" applyBorder="1">
      <alignment horizontal="right"/>
      <protection locked="0"/>
    </xf>
    <xf numFmtId="37" fontId="0" fillId="0" borderId="111" xfId="75" quotePrefix="1" applyNumberFormat="1" applyFont="1" applyBorder="1">
      <alignment horizontal="right"/>
      <protection locked="0"/>
    </xf>
    <xf numFmtId="0" fontId="13" fillId="0" borderId="66" xfId="42" applyFont="1" applyBorder="1" applyAlignment="1">
      <alignment horizontal="center" vertical="center"/>
    </xf>
    <xf numFmtId="0" fontId="13" fillId="0" borderId="64" xfId="82" applyFont="1" applyBorder="1" applyAlignment="1">
      <alignment horizontal="center" vertical="center"/>
    </xf>
    <xf numFmtId="49" fontId="13" fillId="0" borderId="138" xfId="82" applyNumberFormat="1" applyFont="1" applyBorder="1" applyAlignment="1">
      <alignment horizontal="center"/>
    </xf>
    <xf numFmtId="0" fontId="13" fillId="0" borderId="76" xfId="42" applyFont="1" applyBorder="1" applyAlignment="1">
      <alignment horizontal="center" vertical="center"/>
    </xf>
    <xf numFmtId="0" fontId="13" fillId="0" borderId="67" xfId="82" applyFont="1" applyBorder="1" applyAlignment="1">
      <alignment horizontal="center" vertical="center"/>
    </xf>
    <xf numFmtId="49" fontId="13" fillId="0" borderId="101" xfId="82" applyNumberFormat="1" applyFont="1" applyBorder="1" applyAlignment="1">
      <alignment horizontal="center"/>
    </xf>
    <xf numFmtId="0" fontId="13" fillId="0" borderId="0" xfId="82" applyFont="1" applyAlignment="1">
      <alignment horizontal="center" vertical="top" wrapText="1"/>
    </xf>
    <xf numFmtId="0" fontId="13" fillId="0" borderId="45" xfId="82" applyFont="1" applyBorder="1" applyAlignment="1">
      <alignment horizontal="center" vertical="top" wrapText="1"/>
    </xf>
    <xf numFmtId="0" fontId="13" fillId="0" borderId="51" xfId="82" applyFont="1" applyBorder="1" applyAlignment="1">
      <alignment horizontal="center" vertical="top" wrapText="1"/>
    </xf>
    <xf numFmtId="0" fontId="13" fillId="0" borderId="115" xfId="82" applyFont="1" applyBorder="1" applyAlignment="1">
      <alignment horizontal="center" vertical="center" wrapText="1"/>
    </xf>
    <xf numFmtId="0" fontId="13" fillId="0" borderId="142" xfId="82" applyFont="1" applyBorder="1" applyAlignment="1">
      <alignment horizontal="center" vertical="center"/>
    </xf>
    <xf numFmtId="49" fontId="13" fillId="0" borderId="143" xfId="82" applyNumberFormat="1" applyFont="1" applyBorder="1" applyAlignment="1">
      <alignment horizontal="center"/>
    </xf>
    <xf numFmtId="0" fontId="121" fillId="0" borderId="0" xfId="82" quotePrefix="1" applyAlignment="1">
      <alignment horizontal="center" vertical="justify"/>
    </xf>
    <xf numFmtId="0" fontId="121" fillId="0" borderId="45" xfId="82" quotePrefix="1" applyBorder="1" applyAlignment="1">
      <alignment horizontal="center" vertical="justify"/>
    </xf>
    <xf numFmtId="0" fontId="121" fillId="0" borderId="51" xfId="82" quotePrefix="1" applyBorder="1" applyAlignment="1">
      <alignment horizontal="center" vertical="justify"/>
    </xf>
    <xf numFmtId="0" fontId="121" fillId="0" borderId="115" xfId="82" quotePrefix="1" applyBorder="1" applyAlignment="1">
      <alignment horizontal="center"/>
    </xf>
    <xf numFmtId="0" fontId="0" fillId="0" borderId="66" xfId="42" applyFont="1" applyBorder="1" applyAlignment="1">
      <alignment horizontal="left" vertical="top"/>
    </xf>
    <xf numFmtId="0" fontId="121" fillId="0" borderId="124" xfId="82" applyBorder="1"/>
    <xf numFmtId="49" fontId="121" fillId="0" borderId="144" xfId="82" applyNumberFormat="1" applyBorder="1" applyAlignment="1">
      <alignment horizontal="center"/>
    </xf>
    <xf numFmtId="37" fontId="121" fillId="0" borderId="145" xfId="82" applyNumberFormat="1" applyBorder="1" applyAlignment="1">
      <alignment horizontal="right" vertical="justify"/>
    </xf>
    <xf numFmtId="37" fontId="121" fillId="0" borderId="145" xfId="82" applyNumberFormat="1" applyBorder="1" applyAlignment="1">
      <alignment vertical="justify"/>
    </xf>
    <xf numFmtId="10" fontId="121" fillId="0" borderId="145" xfId="82" applyNumberFormat="1" applyBorder="1" applyAlignment="1">
      <alignment horizontal="center" vertical="justify"/>
    </xf>
    <xf numFmtId="37" fontId="121" fillId="0" borderId="146" xfId="82" applyNumberFormat="1" applyBorder="1" applyAlignment="1">
      <alignment horizontal="right" vertical="justify"/>
    </xf>
    <xf numFmtId="0" fontId="0" fillId="0" borderId="76" xfId="42" applyFont="1" applyBorder="1" applyAlignment="1">
      <alignment horizontal="left" vertical="top"/>
    </xf>
    <xf numFmtId="0" fontId="121" fillId="0" borderId="79" xfId="82" applyBorder="1"/>
    <xf numFmtId="49" fontId="121" fillId="0" borderId="57" xfId="82" applyNumberFormat="1" applyBorder="1" applyAlignment="1">
      <alignment horizontal="center"/>
    </xf>
    <xf numFmtId="10" fontId="121" fillId="0" borderId="32" xfId="82" applyNumberFormat="1" applyBorder="1" applyAlignment="1">
      <alignment horizontal="center"/>
    </xf>
    <xf numFmtId="37" fontId="121" fillId="0" borderId="106" xfId="82" applyNumberFormat="1" applyBorder="1"/>
    <xf numFmtId="0" fontId="121" fillId="0" borderId="71" xfId="82" applyBorder="1"/>
    <xf numFmtId="49" fontId="121" fillId="0" borderId="94" xfId="82" applyNumberFormat="1" applyBorder="1" applyAlignment="1">
      <alignment horizontal="center"/>
    </xf>
    <xf numFmtId="0" fontId="0" fillId="0" borderId="88" xfId="42" applyFont="1" applyBorder="1" applyAlignment="1">
      <alignment horizontal="left" vertical="top"/>
    </xf>
    <xf numFmtId="0" fontId="13" fillId="0" borderId="142" xfId="82" applyFont="1" applyBorder="1"/>
    <xf numFmtId="49" fontId="13" fillId="0" borderId="109" xfId="82" applyNumberFormat="1" applyFont="1" applyBorder="1" applyAlignment="1">
      <alignment horizontal="center"/>
    </xf>
    <xf numFmtId="37" fontId="13" fillId="0" borderId="110" xfId="82" applyNumberFormat="1" applyFont="1" applyBorder="1"/>
    <xf numFmtId="37" fontId="13" fillId="27" borderId="110" xfId="82" applyNumberFormat="1" applyFont="1" applyFill="1" applyBorder="1"/>
    <xf numFmtId="0" fontId="13" fillId="27" borderId="110" xfId="82" applyFont="1" applyFill="1" applyBorder="1" applyAlignment="1">
      <alignment horizontal="center"/>
    </xf>
    <xf numFmtId="37" fontId="13" fillId="0" borderId="109" xfId="82" applyNumberFormat="1" applyFont="1" applyBorder="1" applyAlignment="1">
      <alignment horizontal="right"/>
    </xf>
    <xf numFmtId="37" fontId="13" fillId="27" borderId="109" xfId="82" applyNumberFormat="1" applyFont="1" applyFill="1" applyBorder="1"/>
    <xf numFmtId="0" fontId="13" fillId="27" borderId="109" xfId="82" applyFont="1" applyFill="1" applyBorder="1" applyAlignment="1">
      <alignment horizontal="center"/>
    </xf>
    <xf numFmtId="37" fontId="13" fillId="0" borderId="111" xfId="82" applyNumberFormat="1" applyFont="1" applyBorder="1" applyAlignment="1">
      <alignment horizontal="right"/>
    </xf>
    <xf numFmtId="0" fontId="0" fillId="0" borderId="76" xfId="42" applyFont="1" applyBorder="1" applyAlignment="1">
      <alignment horizontal="left" vertical="top" wrapText="1"/>
    </xf>
    <xf numFmtId="0" fontId="121" fillId="0" borderId="70" xfId="82" applyBorder="1"/>
    <xf numFmtId="49" fontId="121" fillId="0" borderId="54" xfId="82" applyNumberFormat="1" applyBorder="1" applyAlignment="1">
      <alignment horizontal="center"/>
    </xf>
    <xf numFmtId="37" fontId="0" fillId="27" borderId="50" xfId="26" applyNumberFormat="1" applyFont="1" applyFill="1" applyBorder="1" applyAlignment="1" applyProtection="1">
      <protection locked="0"/>
    </xf>
    <xf numFmtId="37" fontId="0" fillId="27" borderId="48" xfId="26" applyNumberFormat="1" applyFont="1" applyFill="1" applyBorder="1" applyAlignment="1" applyProtection="1">
      <protection locked="0"/>
    </xf>
    <xf numFmtId="37" fontId="0" fillId="27" borderId="48" xfId="63" applyNumberFormat="1" applyFont="1" applyFill="1" applyBorder="1" applyAlignment="1" applyProtection="1">
      <protection locked="0"/>
    </xf>
    <xf numFmtId="10" fontId="121" fillId="27" borderId="48" xfId="82" applyNumberFormat="1" applyFill="1" applyBorder="1" applyAlignment="1">
      <alignment horizontal="center"/>
    </xf>
    <xf numFmtId="37" fontId="0" fillId="27" borderId="50" xfId="42" applyNumberFormat="1" applyFont="1" applyFill="1" applyBorder="1"/>
    <xf numFmtId="37" fontId="13" fillId="27" borderId="50" xfId="82" applyNumberFormat="1" applyFont="1" applyFill="1" applyBorder="1"/>
    <xf numFmtId="0" fontId="13" fillId="27" borderId="50" xfId="82" applyFont="1" applyFill="1" applyBorder="1" applyAlignment="1">
      <alignment horizontal="center"/>
    </xf>
    <xf numFmtId="37" fontId="13" fillId="0" borderId="50" xfId="82" applyNumberFormat="1" applyFont="1" applyBorder="1"/>
    <xf numFmtId="37" fontId="13" fillId="0" borderId="50" xfId="82" applyNumberFormat="1" applyFont="1" applyBorder="1" applyAlignment="1">
      <alignment horizontal="right"/>
    </xf>
    <xf numFmtId="9" fontId="0" fillId="0" borderId="48" xfId="63" applyFont="1" applyFill="1" applyBorder="1" applyAlignment="1" applyProtection="1">
      <protection locked="0"/>
    </xf>
    <xf numFmtId="10" fontId="121" fillId="0" borderId="48" xfId="82" applyNumberFormat="1" applyBorder="1" applyAlignment="1">
      <alignment horizontal="center"/>
    </xf>
    <xf numFmtId="37" fontId="0" fillId="0" borderId="105" xfId="26" applyNumberFormat="1" applyFont="1" applyFill="1" applyBorder="1" applyAlignment="1">
      <alignment horizontal="right" vertical="justify"/>
    </xf>
    <xf numFmtId="37" fontId="0" fillId="27" borderId="32" xfId="26" applyNumberFormat="1" applyFont="1" applyFill="1" applyBorder="1" applyAlignment="1" applyProtection="1">
      <protection locked="0"/>
    </xf>
    <xf numFmtId="37" fontId="0" fillId="27" borderId="147" xfId="26" applyNumberFormat="1" applyFont="1" applyFill="1" applyBorder="1" applyAlignment="1" applyProtection="1">
      <protection locked="0"/>
    </xf>
    <xf numFmtId="37" fontId="0" fillId="27" borderId="147" xfId="63" applyNumberFormat="1" applyFont="1" applyFill="1" applyBorder="1" applyAlignment="1" applyProtection="1">
      <protection locked="0"/>
    </xf>
    <xf numFmtId="10" fontId="121" fillId="27" borderId="147" xfId="82" applyNumberFormat="1" applyFill="1" applyBorder="1" applyAlignment="1">
      <alignment horizontal="center"/>
    </xf>
    <xf numFmtId="37" fontId="0" fillId="27" borderId="32" xfId="42" applyNumberFormat="1" applyFont="1" applyFill="1" applyBorder="1"/>
    <xf numFmtId="37" fontId="13" fillId="27" borderId="32" xfId="82" applyNumberFormat="1" applyFont="1" applyFill="1" applyBorder="1"/>
    <xf numFmtId="0" fontId="13" fillId="27" borderId="32" xfId="82" applyFont="1" applyFill="1" applyBorder="1" applyAlignment="1">
      <alignment horizontal="center"/>
    </xf>
    <xf numFmtId="37" fontId="13" fillId="0" borderId="32" xfId="82" applyNumberFormat="1" applyFont="1" applyBorder="1"/>
    <xf numFmtId="37" fontId="13" fillId="0" borderId="32" xfId="82" applyNumberFormat="1" applyFont="1" applyBorder="1" applyAlignment="1">
      <alignment horizontal="right"/>
    </xf>
    <xf numFmtId="9" fontId="0" fillId="0" borderId="147" xfId="63" applyFont="1" applyFill="1" applyBorder="1" applyAlignment="1" applyProtection="1">
      <protection locked="0"/>
    </xf>
    <xf numFmtId="10" fontId="121" fillId="0" borderId="147" xfId="82" applyNumberFormat="1" applyBorder="1" applyAlignment="1">
      <alignment horizontal="center"/>
    </xf>
    <xf numFmtId="37" fontId="0" fillId="0" borderId="106" xfId="26" applyNumberFormat="1" applyFont="1" applyFill="1" applyBorder="1" applyAlignment="1">
      <alignment horizontal="right" vertical="justify"/>
    </xf>
    <xf numFmtId="37" fontId="0" fillId="27" borderId="32" xfId="63" applyNumberFormat="1" applyFont="1" applyFill="1" applyBorder="1" applyAlignment="1" applyProtection="1">
      <protection locked="0"/>
    </xf>
    <xf numFmtId="10" fontId="121" fillId="27" borderId="74" xfId="82" applyNumberFormat="1" applyFill="1" applyBorder="1" applyAlignment="1">
      <alignment horizontal="center"/>
    </xf>
    <xf numFmtId="9" fontId="0" fillId="0" borderId="32" xfId="63" applyFont="1" applyFill="1" applyBorder="1" applyAlignment="1" applyProtection="1">
      <protection locked="0"/>
    </xf>
    <xf numFmtId="10" fontId="121" fillId="0" borderId="74" xfId="82" applyNumberFormat="1" applyBorder="1" applyAlignment="1">
      <alignment horizontal="center"/>
    </xf>
    <xf numFmtId="37" fontId="0" fillId="0" borderId="106" xfId="26" applyNumberFormat="1" applyFont="1" applyFill="1" applyBorder="1" applyAlignment="1">
      <alignment horizontal="right"/>
    </xf>
    <xf numFmtId="37" fontId="13" fillId="27" borderId="110" xfId="26" applyNumberFormat="1" applyFont="1" applyFill="1" applyBorder="1" applyAlignment="1"/>
    <xf numFmtId="0" fontId="13" fillId="27" borderId="87" xfId="82" applyFont="1" applyFill="1" applyBorder="1" applyAlignment="1">
      <alignment horizontal="center"/>
    </xf>
    <xf numFmtId="37" fontId="0" fillId="27" borderId="110" xfId="42" applyNumberFormat="1" applyFont="1" applyFill="1" applyBorder="1"/>
    <xf numFmtId="37" fontId="13" fillId="0" borderId="110" xfId="82" applyNumberFormat="1" applyFont="1" applyBorder="1" applyAlignment="1">
      <alignment horizontal="right"/>
    </xf>
    <xf numFmtId="0" fontId="0" fillId="27" borderId="110" xfId="42" applyFont="1" applyFill="1" applyBorder="1"/>
    <xf numFmtId="0" fontId="0" fillId="27" borderId="110" xfId="42" applyFont="1" applyFill="1" applyBorder="1" applyAlignment="1">
      <alignment horizontal="center"/>
    </xf>
    <xf numFmtId="37" fontId="0" fillId="0" borderId="111" xfId="26" applyNumberFormat="1" applyFont="1" applyFill="1" applyBorder="1" applyAlignment="1">
      <alignment horizontal="right"/>
    </xf>
    <xf numFmtId="37" fontId="121" fillId="0" borderId="106" xfId="82" applyNumberFormat="1" applyBorder="1" applyAlignment="1">
      <alignment horizontal="right"/>
    </xf>
    <xf numFmtId="0" fontId="0" fillId="0" borderId="88" xfId="42" applyFont="1" applyBorder="1" applyAlignment="1">
      <alignment horizontal="left" vertical="top" wrapText="1"/>
    </xf>
    <xf numFmtId="0" fontId="13" fillId="0" borderId="85" xfId="82" applyFont="1" applyBorder="1"/>
    <xf numFmtId="49" fontId="13" fillId="0" borderId="140" xfId="82" applyNumberFormat="1" applyFont="1" applyBorder="1" applyAlignment="1">
      <alignment horizontal="center"/>
    </xf>
    <xf numFmtId="37" fontId="121" fillId="0" borderId="148" xfId="82" applyNumberFormat="1" applyBorder="1"/>
    <xf numFmtId="37" fontId="121" fillId="27" borderId="148" xfId="82" applyNumberFormat="1" applyFill="1" applyBorder="1"/>
    <xf numFmtId="10" fontId="121" fillId="27" borderId="148" xfId="82" applyNumberFormat="1" applyFill="1" applyBorder="1" applyAlignment="1">
      <alignment horizontal="center"/>
    </xf>
    <xf numFmtId="37" fontId="121" fillId="0" borderId="140" xfId="82" applyNumberFormat="1" applyBorder="1"/>
    <xf numFmtId="186" fontId="121" fillId="27" borderId="140" xfId="82" applyNumberFormat="1" applyFill="1" applyBorder="1"/>
    <xf numFmtId="10" fontId="121" fillId="27" borderId="140" xfId="82" applyNumberFormat="1" applyFill="1" applyBorder="1" applyAlignment="1">
      <alignment horizontal="center"/>
    </xf>
    <xf numFmtId="37" fontId="121" fillId="0" borderId="149" xfId="82" applyNumberFormat="1" applyBorder="1" applyAlignment="1">
      <alignment horizontal="right"/>
    </xf>
    <xf numFmtId="0" fontId="13" fillId="0" borderId="10" xfId="82" applyFont="1" applyBorder="1" applyAlignment="1">
      <alignment wrapText="1"/>
    </xf>
    <xf numFmtId="0" fontId="0" fillId="0" borderId="87" xfId="42" applyFont="1" applyBorder="1" applyAlignment="1">
      <alignment wrapText="1"/>
    </xf>
    <xf numFmtId="37" fontId="13" fillId="27" borderId="110" xfId="82" applyNumberFormat="1" applyFont="1" applyFill="1" applyBorder="1" applyAlignment="1">
      <alignment horizontal="center"/>
    </xf>
    <xf numFmtId="37" fontId="13" fillId="0" borderId="109" xfId="82" applyNumberFormat="1" applyFont="1" applyBorder="1"/>
    <xf numFmtId="186" fontId="13" fillId="27" borderId="109" xfId="82" applyNumberFormat="1" applyFont="1" applyFill="1" applyBorder="1"/>
    <xf numFmtId="186" fontId="67" fillId="0" borderId="0" xfId="0" applyNumberFormat="1" applyFont="1"/>
    <xf numFmtId="0" fontId="58" fillId="0" borderId="0" xfId="42" applyFont="1" applyAlignment="1">
      <alignment horizontal="right"/>
    </xf>
    <xf numFmtId="0" fontId="13" fillId="0" borderId="0" xfId="42" applyFont="1" applyAlignment="1">
      <alignment horizontal="center" wrapText="1"/>
    </xf>
    <xf numFmtId="49" fontId="13" fillId="0" borderId="65" xfId="42" applyNumberFormat="1" applyFont="1" applyBorder="1"/>
    <xf numFmtId="0" fontId="13" fillId="0" borderId="66" xfId="42" applyFont="1" applyBorder="1"/>
    <xf numFmtId="0" fontId="13" fillId="0" borderId="0" xfId="42" applyFont="1"/>
    <xf numFmtId="0" fontId="13" fillId="0" borderId="142" xfId="42" applyFont="1" applyBorder="1" applyAlignment="1">
      <alignment horizontal="center"/>
    </xf>
    <xf numFmtId="0" fontId="13" fillId="0" borderId="87" xfId="42" applyFont="1" applyBorder="1" applyAlignment="1">
      <alignment horizontal="center"/>
    </xf>
    <xf numFmtId="49" fontId="13" fillId="0" borderId="87" xfId="42" applyNumberFormat="1" applyFont="1" applyBorder="1" applyAlignment="1">
      <alignment horizontal="center"/>
    </xf>
    <xf numFmtId="0" fontId="0" fillId="0" borderId="88" xfId="42" quotePrefix="1" applyFont="1" applyBorder="1" applyAlignment="1">
      <alignment horizontal="center"/>
    </xf>
    <xf numFmtId="49" fontId="0" fillId="0" borderId="53" xfId="42" applyNumberFormat="1" applyFont="1" applyBorder="1" applyAlignment="1">
      <alignment horizontal="center"/>
    </xf>
    <xf numFmtId="37" fontId="0" fillId="0" borderId="68" xfId="42" applyNumberFormat="1" applyFont="1" applyBorder="1"/>
    <xf numFmtId="49" fontId="0" fillId="0" borderId="56" xfId="42" applyNumberFormat="1" applyFont="1" applyBorder="1" applyAlignment="1">
      <alignment horizontal="center"/>
    </xf>
    <xf numFmtId="37" fontId="0" fillId="0" borderId="75" xfId="42" applyNumberFormat="1" applyFont="1" applyBorder="1"/>
    <xf numFmtId="49" fontId="0" fillId="0" borderId="151" xfId="42" applyNumberFormat="1" applyFont="1" applyBorder="1" applyAlignment="1">
      <alignment horizontal="center"/>
    </xf>
    <xf numFmtId="49" fontId="0" fillId="0" borderId="154" xfId="42" applyNumberFormat="1" applyFont="1" applyBorder="1" applyAlignment="1">
      <alignment horizontal="center"/>
    </xf>
    <xf numFmtId="37" fontId="0" fillId="0" borderId="88" xfId="42" applyNumberFormat="1" applyFont="1" applyBorder="1"/>
    <xf numFmtId="0" fontId="13" fillId="0" borderId="64" xfId="42" applyFont="1" applyBorder="1" applyAlignment="1">
      <alignment horizontal="center" vertical="center" wrapText="1"/>
    </xf>
    <xf numFmtId="0" fontId="13" fillId="0" borderId="64" xfId="82" applyFont="1" applyBorder="1" applyAlignment="1">
      <alignment horizontal="center" vertical="center" wrapText="1"/>
    </xf>
    <xf numFmtId="49" fontId="13" fillId="0" borderId="65" xfId="82" applyNumberFormat="1" applyFont="1" applyBorder="1" applyAlignment="1">
      <alignment horizontal="center"/>
    </xf>
    <xf numFmtId="0" fontId="13" fillId="0" borderId="136" xfId="82" applyFont="1" applyBorder="1"/>
    <xf numFmtId="0" fontId="13" fillId="0" borderId="67" xfId="42" applyFont="1" applyBorder="1" applyAlignment="1">
      <alignment horizontal="center" vertical="center" wrapText="1"/>
    </xf>
    <xf numFmtId="0" fontId="13" fillId="0" borderId="67" xfId="82" applyFont="1" applyBorder="1" applyAlignment="1">
      <alignment horizontal="center" vertical="center" wrapText="1"/>
    </xf>
    <xf numFmtId="49" fontId="121" fillId="0" borderId="0" xfId="82" applyNumberFormat="1"/>
    <xf numFmtId="0" fontId="13" fillId="0" borderId="49" xfId="82" applyFont="1" applyBorder="1" applyAlignment="1">
      <alignment horizontal="center"/>
    </xf>
    <xf numFmtId="0" fontId="13" fillId="0" borderId="115" xfId="82" applyFont="1" applyBorder="1" applyAlignment="1">
      <alignment horizontal="center" wrapText="1"/>
    </xf>
    <xf numFmtId="0" fontId="13" fillId="0" borderId="120" xfId="82" applyFont="1" applyBorder="1" applyAlignment="1">
      <alignment horizontal="center"/>
    </xf>
    <xf numFmtId="0" fontId="13" fillId="0" borderId="44" xfId="82" applyFont="1" applyBorder="1" applyAlignment="1">
      <alignment horizontal="center"/>
    </xf>
    <xf numFmtId="0" fontId="121" fillId="0" borderId="114" xfId="82" quotePrefix="1" applyBorder="1" applyAlignment="1">
      <alignment horizontal="center" vertical="justify"/>
    </xf>
    <xf numFmtId="0" fontId="121" fillId="0" borderId="115" xfId="82" quotePrefix="1" applyBorder="1" applyAlignment="1">
      <alignment horizontal="center" vertical="center" wrapText="1"/>
    </xf>
    <xf numFmtId="0" fontId="0" fillId="0" borderId="64" xfId="42" applyFont="1" applyBorder="1" applyAlignment="1">
      <alignment horizontal="left" vertical="top" wrapText="1"/>
    </xf>
    <xf numFmtId="49" fontId="121" fillId="0" borderId="125" xfId="82" applyNumberFormat="1" applyBorder="1" applyAlignment="1">
      <alignment horizontal="center"/>
    </xf>
    <xf numFmtId="37" fontId="0" fillId="0" borderId="155" xfId="26" applyNumberFormat="1" applyFont="1" applyFill="1" applyBorder="1" applyAlignment="1" applyProtection="1">
      <alignment horizontal="right" vertical="justify"/>
      <protection locked="0"/>
    </xf>
    <xf numFmtId="10" fontId="121" fillId="0" borderId="156" xfId="82" applyNumberFormat="1" applyBorder="1" applyAlignment="1">
      <alignment horizontal="right" vertical="justify"/>
    </xf>
    <xf numFmtId="37" fontId="0" fillId="0" borderId="156" xfId="26" applyNumberFormat="1" applyFont="1" applyFill="1" applyBorder="1" applyAlignment="1" applyProtection="1">
      <alignment horizontal="right" vertical="justify"/>
      <protection locked="0"/>
    </xf>
    <xf numFmtId="10" fontId="121" fillId="0" borderId="157" xfId="82" applyNumberFormat="1" applyBorder="1" applyAlignment="1">
      <alignment horizontal="right" vertical="justify"/>
    </xf>
    <xf numFmtId="37" fontId="0" fillId="0" borderId="158" xfId="26" applyNumberFormat="1" applyFont="1" applyFill="1" applyBorder="1" applyAlignment="1">
      <alignment horizontal="right" vertical="justify"/>
    </xf>
    <xf numFmtId="0" fontId="0" fillId="0" borderId="67" xfId="42" applyFont="1" applyBorder="1" applyAlignment="1">
      <alignment horizontal="left" vertical="top" wrapText="1"/>
    </xf>
    <xf numFmtId="49" fontId="121" fillId="0" borderId="56" xfId="82" applyNumberFormat="1" applyBorder="1" applyAlignment="1">
      <alignment horizontal="center"/>
    </xf>
    <xf numFmtId="37" fontId="0" fillId="0" borderId="159" xfId="26" applyNumberFormat="1" applyFont="1" applyFill="1" applyBorder="1" applyAlignment="1" applyProtection="1">
      <protection locked="0"/>
    </xf>
    <xf numFmtId="10" fontId="121" fillId="0" borderId="160" xfId="82" applyNumberFormat="1" applyBorder="1"/>
    <xf numFmtId="37" fontId="0" fillId="0" borderId="160" xfId="26" applyNumberFormat="1" applyFont="1" applyFill="1" applyBorder="1" applyAlignment="1" applyProtection="1">
      <protection locked="0"/>
    </xf>
    <xf numFmtId="10" fontId="121" fillId="0" borderId="55" xfId="82" applyNumberFormat="1" applyBorder="1"/>
    <xf numFmtId="37" fontId="0" fillId="0" borderId="161" xfId="26" applyNumberFormat="1" applyFont="1" applyFill="1" applyBorder="1" applyAlignment="1">
      <alignment horizontal="right" vertical="justify"/>
    </xf>
    <xf numFmtId="10" fontId="121" fillId="0" borderId="56" xfId="82" applyNumberFormat="1" applyBorder="1"/>
    <xf numFmtId="37" fontId="0" fillId="0" borderId="161" xfId="26" applyNumberFormat="1" applyFont="1" applyFill="1" applyBorder="1" applyAlignment="1">
      <alignment horizontal="right"/>
    </xf>
    <xf numFmtId="49" fontId="121" fillId="0" borderId="162" xfId="82" applyNumberFormat="1" applyBorder="1" applyAlignment="1">
      <alignment horizontal="center"/>
    </xf>
    <xf numFmtId="0" fontId="0" fillId="0" borderId="163" xfId="42" applyFont="1" applyBorder="1" applyAlignment="1">
      <alignment horizontal="left" vertical="top" wrapText="1"/>
    </xf>
    <xf numFmtId="49" fontId="121" fillId="0" borderId="164" xfId="82" applyNumberFormat="1" applyBorder="1" applyAlignment="1">
      <alignment horizontal="center"/>
    </xf>
    <xf numFmtId="37" fontId="13" fillId="0" borderId="159" xfId="26" applyNumberFormat="1" applyFont="1" applyFill="1" applyBorder="1" applyAlignment="1"/>
    <xf numFmtId="0" fontId="13" fillId="27" borderId="160" xfId="82" applyFont="1" applyFill="1" applyBorder="1"/>
    <xf numFmtId="37" fontId="13" fillId="0" borderId="160" xfId="26" applyNumberFormat="1" applyFont="1" applyFill="1" applyBorder="1" applyAlignment="1"/>
    <xf numFmtId="0" fontId="13" fillId="27" borderId="56" xfId="82" applyFont="1" applyFill="1" applyBorder="1" applyAlignment="1">
      <alignment horizontal="center"/>
    </xf>
    <xf numFmtId="0" fontId="121" fillId="0" borderId="163" xfId="82" applyBorder="1" applyAlignment="1">
      <alignment horizontal="left"/>
    </xf>
    <xf numFmtId="49" fontId="121" fillId="0" borderId="53" xfId="82" applyNumberFormat="1" applyBorder="1" applyAlignment="1">
      <alignment horizontal="center"/>
    </xf>
    <xf numFmtId="37" fontId="121" fillId="0" borderId="159" xfId="82" quotePrefix="1" applyNumberFormat="1" applyBorder="1" applyAlignment="1" applyProtection="1">
      <alignment horizontal="right" vertical="justify"/>
      <protection locked="0"/>
    </xf>
    <xf numFmtId="10" fontId="121" fillId="0" borderId="160" xfId="82" applyNumberFormat="1" applyBorder="1" applyAlignment="1">
      <alignment horizontal="right"/>
    </xf>
    <xf numFmtId="37" fontId="0" fillId="27" borderId="160" xfId="42" applyNumberFormat="1" applyFont="1" applyFill="1" applyBorder="1"/>
    <xf numFmtId="0" fontId="0" fillId="27" borderId="160" xfId="42" applyFont="1" applyFill="1" applyBorder="1"/>
    <xf numFmtId="10" fontId="121" fillId="0" borderId="57" xfId="82" applyNumberFormat="1" applyBorder="1" applyAlignment="1">
      <alignment horizontal="right"/>
    </xf>
    <xf numFmtId="0" fontId="13" fillId="27" borderId="57" xfId="82" applyFont="1" applyFill="1" applyBorder="1"/>
    <xf numFmtId="37" fontId="121" fillId="0" borderId="163" xfId="82" applyNumberFormat="1" applyBorder="1"/>
    <xf numFmtId="10" fontId="67" fillId="0" borderId="55" xfId="62" quotePrefix="1" applyNumberFormat="1" applyFont="1" applyBorder="1" applyAlignment="1">
      <alignment horizontal="right"/>
    </xf>
    <xf numFmtId="37" fontId="121" fillId="0" borderId="79" xfId="82" applyNumberFormat="1" applyBorder="1"/>
    <xf numFmtId="10" fontId="67" fillId="0" borderId="55" xfId="62" quotePrefix="1" applyNumberFormat="1" applyFont="1" applyFill="1" applyBorder="1" applyAlignment="1">
      <alignment horizontal="right"/>
    </xf>
    <xf numFmtId="0" fontId="0" fillId="0" borderId="165" xfId="42" applyFont="1" applyBorder="1" applyAlignment="1">
      <alignment horizontal="left" vertical="top"/>
    </xf>
    <xf numFmtId="37" fontId="0" fillId="0" borderId="159" xfId="26" applyNumberFormat="1" applyFont="1" applyFill="1" applyBorder="1" applyAlignment="1"/>
    <xf numFmtId="0" fontId="121" fillId="27" borderId="55" xfId="82" applyFill="1" applyBorder="1"/>
    <xf numFmtId="0" fontId="121" fillId="0" borderId="163" xfId="82" applyBorder="1"/>
    <xf numFmtId="37" fontId="0" fillId="0" borderId="159" xfId="26" applyNumberFormat="1" applyFont="1" applyFill="1" applyBorder="1" applyAlignment="1" applyProtection="1">
      <alignment horizontal="right" vertical="justify"/>
      <protection locked="0"/>
    </xf>
    <xf numFmtId="10" fontId="121" fillId="0" borderId="160" xfId="82" applyNumberFormat="1" applyBorder="1" applyAlignment="1">
      <alignment horizontal="right" vertical="justify"/>
    </xf>
    <xf numFmtId="37" fontId="0" fillId="0" borderId="160" xfId="26" applyNumberFormat="1" applyFont="1" applyFill="1" applyBorder="1" applyAlignment="1" applyProtection="1">
      <alignment horizontal="right" vertical="justify"/>
      <protection locked="0"/>
    </xf>
    <xf numFmtId="10" fontId="121" fillId="0" borderId="55" xfId="82" applyNumberFormat="1" applyBorder="1" applyAlignment="1">
      <alignment horizontal="right" vertical="justify"/>
    </xf>
    <xf numFmtId="0" fontId="0" fillId="0" borderId="166" xfId="42" applyFont="1" applyBorder="1" applyAlignment="1">
      <alignment horizontal="left" vertical="top" wrapText="1"/>
    </xf>
    <xf numFmtId="0" fontId="121" fillId="0" borderId="167" xfId="82" applyBorder="1"/>
    <xf numFmtId="49" fontId="121" fillId="0" borderId="168" xfId="82" applyNumberFormat="1" applyBorder="1" applyAlignment="1">
      <alignment horizontal="center"/>
    </xf>
    <xf numFmtId="0" fontId="121" fillId="0" borderId="142" xfId="82" applyBorder="1"/>
    <xf numFmtId="0" fontId="0" fillId="0" borderId="87" xfId="42" applyFont="1" applyBorder="1"/>
    <xf numFmtId="49" fontId="121" fillId="0" borderId="87" xfId="82" applyNumberFormat="1" applyBorder="1" applyAlignment="1">
      <alignment horizontal="center"/>
    </xf>
    <xf numFmtId="37" fontId="13" fillId="0" borderId="169" xfId="26" applyNumberFormat="1" applyFont="1" applyFill="1" applyBorder="1" applyAlignment="1"/>
    <xf numFmtId="0" fontId="13" fillId="27" borderId="170" xfId="82" applyFont="1" applyFill="1" applyBorder="1"/>
    <xf numFmtId="37" fontId="13" fillId="0" borderId="170" xfId="26" applyNumberFormat="1" applyFont="1" applyFill="1" applyBorder="1" applyAlignment="1"/>
    <xf numFmtId="49" fontId="0" fillId="0" borderId="0" xfId="83" quotePrefix="1" applyNumberFormat="1" applyFont="1" applyAlignment="1">
      <alignment horizontal="center"/>
    </xf>
    <xf numFmtId="0" fontId="13" fillId="0" borderId="64" xfId="48" applyFont="1" applyBorder="1" applyAlignment="1">
      <alignment horizontal="center" vertical="top"/>
    </xf>
    <xf numFmtId="49" fontId="13" fillId="0" borderId="65" xfId="48" applyNumberFormat="1" applyFont="1" applyBorder="1" applyAlignment="1">
      <alignment horizontal="center" vertical="top"/>
    </xf>
    <xf numFmtId="0" fontId="68" fillId="0" borderId="171" xfId="42" applyFont="1" applyBorder="1" applyAlignment="1">
      <alignment horizontal="center" vertical="top" wrapText="1"/>
    </xf>
    <xf numFmtId="0" fontId="13" fillId="0" borderId="172" xfId="42" applyFont="1" applyBorder="1" applyAlignment="1">
      <alignment horizontal="center" vertical="top" wrapText="1"/>
    </xf>
    <xf numFmtId="0" fontId="68" fillId="0" borderId="136" xfId="42" applyFont="1" applyBorder="1" applyAlignment="1">
      <alignment horizontal="center" vertical="top" wrapText="1"/>
    </xf>
    <xf numFmtId="0" fontId="13" fillId="0" borderId="67" xfId="48" applyFont="1" applyBorder="1" applyAlignment="1">
      <alignment horizontal="center" vertical="top"/>
    </xf>
    <xf numFmtId="49" fontId="13" fillId="0" borderId="0" xfId="48" applyNumberFormat="1" applyFont="1" applyAlignment="1">
      <alignment horizontal="center" vertical="top"/>
    </xf>
    <xf numFmtId="0" fontId="68" fillId="0" borderId="114" xfId="42" applyFont="1" applyBorder="1" applyAlignment="1">
      <alignment horizontal="center" vertical="top" wrapText="1"/>
    </xf>
    <xf numFmtId="0" fontId="68" fillId="0" borderId="173" xfId="42" applyFont="1" applyBorder="1" applyAlignment="1">
      <alignment horizontal="center" vertical="top" wrapText="1"/>
    </xf>
    <xf numFmtId="0" fontId="13" fillId="0" borderId="51" xfId="42" applyFont="1" applyBorder="1" applyAlignment="1">
      <alignment horizontal="center" vertical="top" wrapText="1"/>
    </xf>
    <xf numFmtId="0" fontId="68" fillId="0" borderId="115" xfId="0" applyFont="1" applyBorder="1" applyAlignment="1">
      <alignment horizontal="center"/>
    </xf>
    <xf numFmtId="0" fontId="68" fillId="0" borderId="115" xfId="42" applyFont="1" applyBorder="1" applyAlignment="1">
      <alignment horizontal="center" vertical="top" wrapText="1"/>
    </xf>
    <xf numFmtId="0" fontId="67" fillId="0" borderId="67" xfId="42" applyFont="1" applyBorder="1"/>
    <xf numFmtId="49" fontId="67" fillId="0" borderId="0" xfId="42" applyNumberFormat="1" applyFont="1"/>
    <xf numFmtId="0" fontId="67" fillId="0" borderId="114" xfId="42" quotePrefix="1" applyFont="1" applyBorder="1" applyAlignment="1">
      <alignment horizontal="center"/>
    </xf>
    <xf numFmtId="0" fontId="67" fillId="0" borderId="51" xfId="42" quotePrefix="1" applyFont="1" applyBorder="1" applyAlignment="1">
      <alignment horizontal="center"/>
    </xf>
    <xf numFmtId="0" fontId="67" fillId="0" borderId="105" xfId="42" quotePrefix="1" applyFont="1" applyBorder="1" applyAlignment="1">
      <alignment horizontal="center"/>
    </xf>
    <xf numFmtId="0" fontId="67" fillId="0" borderId="103" xfId="42" applyFont="1" applyBorder="1" applyAlignment="1">
      <alignment horizontal="left"/>
    </xf>
    <xf numFmtId="49" fontId="67" fillId="0" borderId="84" xfId="42" applyNumberFormat="1" applyFont="1" applyBorder="1" applyAlignment="1">
      <alignment horizontal="center"/>
    </xf>
    <xf numFmtId="186" fontId="67" fillId="0" borderId="32" xfId="26" applyNumberFormat="1" applyFont="1" applyFill="1" applyBorder="1" applyAlignment="1" applyProtection="1">
      <protection locked="0"/>
    </xf>
    <xf numFmtId="10" fontId="0" fillId="0" borderId="32" xfId="42" applyNumberFormat="1" applyFont="1" applyBorder="1" applyAlignment="1">
      <alignment horizontal="center"/>
    </xf>
    <xf numFmtId="186" fontId="67" fillId="0" borderId="106" xfId="26" applyNumberFormat="1" applyFont="1" applyFill="1" applyBorder="1" applyAlignment="1"/>
    <xf numFmtId="0" fontId="67" fillId="0" borderId="79" xfId="42" applyFont="1" applyBorder="1" applyAlignment="1">
      <alignment horizontal="left"/>
    </xf>
    <xf numFmtId="49" fontId="67" fillId="0" borderId="56" xfId="42" applyNumberFormat="1" applyFont="1" applyBorder="1" applyAlignment="1">
      <alignment horizontal="center"/>
    </xf>
    <xf numFmtId="0" fontId="67" fillId="0" borderId="71" xfId="42" applyFont="1" applyBorder="1" applyAlignment="1">
      <alignment horizontal="left"/>
    </xf>
    <xf numFmtId="49" fontId="67" fillId="0" borderId="72" xfId="42" applyNumberFormat="1" applyFont="1" applyBorder="1" applyAlignment="1">
      <alignment horizontal="center"/>
    </xf>
    <xf numFmtId="0" fontId="68" fillId="0" borderId="142" xfId="42" applyFont="1" applyBorder="1"/>
    <xf numFmtId="49" fontId="68" fillId="0" borderId="87" xfId="42" applyNumberFormat="1" applyFont="1" applyBorder="1" applyAlignment="1">
      <alignment horizontal="center"/>
    </xf>
    <xf numFmtId="186" fontId="67" fillId="0" borderId="137" xfId="26" applyNumberFormat="1" applyFont="1" applyFill="1" applyBorder="1" applyAlignment="1"/>
    <xf numFmtId="10" fontId="0" fillId="27" borderId="110" xfId="42" applyNumberFormat="1" applyFont="1" applyFill="1" applyBorder="1" applyAlignment="1">
      <alignment horizontal="center"/>
    </xf>
    <xf numFmtId="186" fontId="67" fillId="27" borderId="111" xfId="26" applyNumberFormat="1" applyFont="1" applyFill="1" applyBorder="1" applyAlignment="1">
      <alignment horizontal="right"/>
    </xf>
    <xf numFmtId="0" fontId="67" fillId="0" borderId="70" xfId="42" applyFont="1" applyBorder="1" applyAlignment="1">
      <alignment horizontal="left"/>
    </xf>
    <xf numFmtId="49" fontId="67" fillId="0" borderId="53" xfId="42" applyNumberFormat="1" applyFont="1" applyBorder="1" applyAlignment="1">
      <alignment horizontal="center"/>
    </xf>
    <xf numFmtId="186" fontId="67" fillId="27" borderId="116" xfId="26" applyNumberFormat="1" applyFont="1" applyFill="1" applyBorder="1" applyAlignment="1"/>
    <xf numFmtId="186" fontId="67" fillId="0" borderId="50" xfId="26" applyNumberFormat="1" applyFont="1" applyFill="1" applyBorder="1" applyAlignment="1" applyProtection="1">
      <protection locked="0"/>
    </xf>
    <xf numFmtId="10" fontId="0" fillId="0" borderId="50" xfId="42" applyNumberFormat="1" applyFont="1" applyBorder="1" applyAlignment="1">
      <alignment horizontal="center"/>
    </xf>
    <xf numFmtId="186" fontId="67" fillId="0" borderId="105" xfId="26" applyNumberFormat="1" applyFont="1" applyFill="1" applyBorder="1" applyAlignment="1"/>
    <xf numFmtId="186" fontId="67" fillId="27" borderId="118" xfId="26" applyNumberFormat="1" applyFont="1" applyFill="1" applyBorder="1" applyAlignment="1"/>
    <xf numFmtId="186" fontId="67" fillId="27" borderId="32" xfId="26" applyNumberFormat="1" applyFont="1" applyFill="1" applyBorder="1" applyAlignment="1" applyProtection="1">
      <protection locked="0"/>
    </xf>
    <xf numFmtId="9" fontId="0" fillId="27" borderId="32" xfId="42" applyNumberFormat="1" applyFont="1" applyFill="1" applyBorder="1" applyAlignment="1">
      <alignment horizontal="center"/>
    </xf>
    <xf numFmtId="10" fontId="0" fillId="0" borderId="32" xfId="64" applyNumberFormat="1" applyFont="1" applyFill="1" applyBorder="1" applyAlignment="1">
      <alignment horizontal="center"/>
    </xf>
    <xf numFmtId="0" fontId="68" fillId="0" borderId="142" xfId="42" applyFont="1" applyBorder="1" applyAlignment="1">
      <alignment horizontal="left"/>
    </xf>
    <xf numFmtId="186" fontId="67" fillId="27" borderId="137" xfId="26" applyNumberFormat="1" applyFont="1" applyFill="1" applyBorder="1" applyAlignment="1"/>
    <xf numFmtId="186" fontId="67" fillId="27" borderId="110" xfId="26" applyNumberFormat="1" applyFont="1" applyFill="1" applyBorder="1" applyAlignment="1"/>
    <xf numFmtId="10" fontId="0" fillId="27" borderId="110" xfId="64" applyNumberFormat="1" applyFont="1" applyFill="1" applyBorder="1" applyAlignment="1">
      <alignment horizontal="center"/>
    </xf>
    <xf numFmtId="186" fontId="67" fillId="0" borderId="111" xfId="26" applyNumberFormat="1" applyFont="1" applyFill="1" applyBorder="1" applyAlignment="1"/>
    <xf numFmtId="49" fontId="67" fillId="0" borderId="0" xfId="42" applyNumberFormat="1" applyFont="1" applyAlignment="1">
      <alignment horizontal="center"/>
    </xf>
    <xf numFmtId="186" fontId="67" fillId="27" borderId="114" xfId="26" applyNumberFormat="1" applyFont="1" applyFill="1" applyBorder="1" applyAlignment="1"/>
    <xf numFmtId="186" fontId="67" fillId="0" borderId="51" xfId="26" applyNumberFormat="1" applyFont="1" applyFill="1" applyBorder="1" applyAlignment="1"/>
    <xf numFmtId="186" fontId="67" fillId="0" borderId="115" xfId="26" applyNumberFormat="1" applyFont="1" applyFill="1" applyBorder="1" applyAlignment="1"/>
    <xf numFmtId="49" fontId="67" fillId="0" borderId="0" xfId="42" quotePrefix="1" applyNumberFormat="1" applyFont="1" applyAlignment="1">
      <alignment horizontal="center"/>
    </xf>
    <xf numFmtId="10" fontId="0" fillId="0" borderId="51" xfId="64" applyNumberFormat="1" applyFont="1" applyFill="1" applyBorder="1" applyAlignment="1">
      <alignment horizontal="center"/>
    </xf>
    <xf numFmtId="0" fontId="68" fillId="0" borderId="10" xfId="42" applyFont="1" applyBorder="1"/>
    <xf numFmtId="49" fontId="68" fillId="0" borderId="112" xfId="42" applyNumberFormat="1" applyFont="1" applyBorder="1" applyAlignment="1">
      <alignment horizontal="center"/>
    </xf>
    <xf numFmtId="0" fontId="67" fillId="27" borderId="121" xfId="42" applyFont="1" applyFill="1" applyBorder="1"/>
    <xf numFmtId="0" fontId="67" fillId="27" borderId="122" xfId="42" applyFont="1" applyFill="1" applyBorder="1"/>
    <xf numFmtId="179" fontId="0" fillId="27" borderId="122" xfId="42" applyNumberFormat="1" applyFont="1" applyFill="1" applyBorder="1"/>
    <xf numFmtId="0" fontId="67" fillId="27" borderId="114" xfId="42" applyFont="1" applyFill="1" applyBorder="1"/>
    <xf numFmtId="0" fontId="67" fillId="27" borderId="51" xfId="42" applyFont="1" applyFill="1" applyBorder="1"/>
    <xf numFmtId="9" fontId="0" fillId="0" borderId="51" xfId="42" applyNumberFormat="1" applyFont="1" applyBorder="1" applyAlignment="1">
      <alignment horizontal="center"/>
    </xf>
    <xf numFmtId="0" fontId="13" fillId="0" borderId="0" xfId="83" quotePrefix="1" applyFont="1" applyAlignment="1">
      <alignment horizontal="center"/>
    </xf>
    <xf numFmtId="0" fontId="57" fillId="0" borderId="0" xfId="0" applyFont="1"/>
    <xf numFmtId="0" fontId="0" fillId="0" borderId="174" xfId="0" applyBorder="1"/>
    <xf numFmtId="0" fontId="0" fillId="0" borderId="175" xfId="0" applyBorder="1"/>
    <xf numFmtId="0" fontId="0" fillId="0" borderId="179" xfId="0" applyBorder="1" applyAlignment="1">
      <alignment horizontal="center"/>
    </xf>
    <xf numFmtId="0" fontId="0" fillId="0" borderId="180" xfId="0" applyBorder="1" applyAlignment="1">
      <alignment horizontal="center"/>
    </xf>
    <xf numFmtId="0" fontId="0" fillId="0" borderId="181" xfId="0" applyBorder="1"/>
    <xf numFmtId="0" fontId="0" fillId="0" borderId="182" xfId="0" applyBorder="1" applyAlignment="1">
      <alignment horizontal="center"/>
    </xf>
    <xf numFmtId="0" fontId="0" fillId="0" borderId="0" xfId="0" quotePrefix="1"/>
    <xf numFmtId="0" fontId="0" fillId="0" borderId="183" xfId="0" applyBorder="1" applyAlignment="1">
      <alignment horizontal="center"/>
    </xf>
    <xf numFmtId="0" fontId="0" fillId="0" borderId="184" xfId="0" applyBorder="1"/>
    <xf numFmtId="0" fontId="0" fillId="0" borderId="25" xfId="0" applyBorder="1" applyAlignment="1">
      <alignment horizontal="center"/>
    </xf>
    <xf numFmtId="0" fontId="0" fillId="0" borderId="185" xfId="0" applyBorder="1" applyAlignment="1">
      <alignment horizontal="center"/>
    </xf>
    <xf numFmtId="0" fontId="13" fillId="0" borderId="23" xfId="0" applyFont="1" applyBorder="1"/>
    <xf numFmtId="0" fontId="0" fillId="0" borderId="187" xfId="0" applyBorder="1"/>
    <xf numFmtId="0" fontId="0" fillId="0" borderId="28" xfId="0" applyBorder="1" applyAlignment="1">
      <alignment horizontal="center"/>
    </xf>
    <xf numFmtId="37" fontId="0" fillId="0" borderId="185" xfId="0" applyNumberFormat="1" applyBorder="1" applyAlignment="1">
      <alignment horizontal="right"/>
    </xf>
    <xf numFmtId="0" fontId="0" fillId="0" borderId="188" xfId="0" applyBorder="1"/>
    <xf numFmtId="0" fontId="0" fillId="0" borderId="31" xfId="0" applyBorder="1" applyAlignment="1">
      <alignment horizontal="center"/>
    </xf>
    <xf numFmtId="37" fontId="0" fillId="0" borderId="189" xfId="0" applyNumberFormat="1" applyBorder="1" applyAlignment="1">
      <alignment horizontal="right"/>
    </xf>
    <xf numFmtId="0" fontId="0" fillId="0" borderId="30" xfId="0" quotePrefix="1" applyBorder="1"/>
    <xf numFmtId="37" fontId="0" fillId="0" borderId="190" xfId="0" applyNumberFormat="1" applyBorder="1" applyAlignment="1">
      <alignment horizontal="right" vertical="center"/>
    </xf>
    <xf numFmtId="37" fontId="0" fillId="27" borderId="32" xfId="0" applyNumberFormat="1" applyFill="1" applyBorder="1"/>
    <xf numFmtId="0" fontId="0" fillId="0" borderId="191" xfId="0" applyBorder="1"/>
    <xf numFmtId="0" fontId="0" fillId="0" borderId="192" xfId="0" quotePrefix="1" applyBorder="1" applyAlignment="1">
      <alignment horizontal="center"/>
    </xf>
    <xf numFmtId="0" fontId="0" fillId="0" borderId="193" xfId="0" applyBorder="1"/>
    <xf numFmtId="0" fontId="0" fillId="0" borderId="62" xfId="0" applyBorder="1" applyAlignment="1">
      <alignment horizontal="center"/>
    </xf>
    <xf numFmtId="37" fontId="0" fillId="0" borderId="32" xfId="0" applyNumberFormat="1" applyBorder="1" applyAlignment="1">
      <alignment horizontal="right"/>
    </xf>
    <xf numFmtId="37" fontId="0" fillId="0" borderId="39" xfId="0" applyNumberFormat="1" applyBorder="1"/>
    <xf numFmtId="37" fontId="0" fillId="0" borderId="39" xfId="0" applyNumberFormat="1" applyBorder="1" applyAlignment="1">
      <alignment horizontal="center"/>
    </xf>
    <xf numFmtId="0" fontId="0" fillId="0" borderId="194" xfId="0" applyBorder="1"/>
    <xf numFmtId="0" fontId="0" fillId="0" borderId="195" xfId="0" applyBorder="1"/>
    <xf numFmtId="0" fontId="0" fillId="0" borderId="196" xfId="0" applyBorder="1" applyAlignment="1">
      <alignment horizontal="center"/>
    </xf>
    <xf numFmtId="37" fontId="0" fillId="27" borderId="189" xfId="0" applyNumberFormat="1" applyFill="1" applyBorder="1" applyAlignment="1">
      <alignment horizontal="center"/>
    </xf>
    <xf numFmtId="0" fontId="0" fillId="0" borderId="36" xfId="0" applyBorder="1" applyAlignment="1">
      <alignment horizontal="center"/>
    </xf>
    <xf numFmtId="37" fontId="0" fillId="27" borderId="25" xfId="0" applyNumberFormat="1" applyFill="1" applyBorder="1"/>
    <xf numFmtId="37" fontId="0" fillId="0" borderId="185" xfId="0" applyNumberFormat="1" applyBorder="1" applyAlignment="1">
      <alignment horizontal="center"/>
    </xf>
    <xf numFmtId="37" fontId="0" fillId="27" borderId="24" xfId="0" applyNumberFormat="1" applyFill="1" applyBorder="1"/>
    <xf numFmtId="37" fontId="0" fillId="27" borderId="182" xfId="0" applyNumberFormat="1" applyFill="1" applyBorder="1" applyAlignment="1">
      <alignment horizontal="center"/>
    </xf>
    <xf numFmtId="37" fontId="0" fillId="27" borderId="185" xfId="0" applyNumberFormat="1" applyFill="1" applyBorder="1" applyAlignment="1">
      <alignment horizontal="center"/>
    </xf>
    <xf numFmtId="0" fontId="0" fillId="0" borderId="197" xfId="0" applyBorder="1"/>
    <xf numFmtId="0" fontId="0" fillId="0" borderId="198" xfId="0" applyBorder="1"/>
    <xf numFmtId="0" fontId="0" fillId="0" borderId="198" xfId="0" applyBorder="1" applyAlignment="1">
      <alignment horizontal="center"/>
    </xf>
    <xf numFmtId="186" fontId="0" fillId="0" borderId="198" xfId="0" applyNumberFormat="1" applyBorder="1"/>
    <xf numFmtId="186" fontId="0" fillId="0" borderId="199" xfId="0" applyNumberFormat="1" applyBorder="1" applyAlignment="1">
      <alignment horizontal="center"/>
    </xf>
    <xf numFmtId="0" fontId="0" fillId="0" borderId="200" xfId="0" applyBorder="1"/>
    <xf numFmtId="0" fontId="0" fillId="0" borderId="201" xfId="0" quotePrefix="1" applyBorder="1" applyAlignment="1">
      <alignment horizontal="center"/>
    </xf>
    <xf numFmtId="0" fontId="0" fillId="0" borderId="181" xfId="0" quotePrefix="1" applyBorder="1" applyAlignment="1">
      <alignment horizontal="center"/>
    </xf>
    <xf numFmtId="0" fontId="0" fillId="0" borderId="182" xfId="0" quotePrefix="1" applyBorder="1" applyAlignment="1">
      <alignment horizontal="center"/>
    </xf>
    <xf numFmtId="0" fontId="0" fillId="0" borderId="184" xfId="0" quotePrefix="1" applyBorder="1" applyAlignment="1">
      <alignment horizontal="center"/>
    </xf>
    <xf numFmtId="0" fontId="0" fillId="0" borderId="185" xfId="0" quotePrefix="1" applyBorder="1" applyAlignment="1">
      <alignment horizontal="center"/>
    </xf>
    <xf numFmtId="0" fontId="13" fillId="0" borderId="181" xfId="0" quotePrefix="1" applyFont="1" applyBorder="1" applyAlignment="1">
      <alignment horizontal="left"/>
    </xf>
    <xf numFmtId="0" fontId="0" fillId="0" borderId="182" xfId="0" applyBorder="1"/>
    <xf numFmtId="0" fontId="13" fillId="0" borderId="184" xfId="0" quotePrefix="1" applyFont="1" applyBorder="1" applyAlignment="1">
      <alignment horizontal="left"/>
    </xf>
    <xf numFmtId="0" fontId="0" fillId="0" borderId="185" xfId="0" applyBorder="1"/>
    <xf numFmtId="0" fontId="0" fillId="0" borderId="202" xfId="0" applyBorder="1"/>
    <xf numFmtId="0" fontId="0" fillId="0" borderId="189" xfId="0" applyBorder="1"/>
    <xf numFmtId="0" fontId="0" fillId="0" borderId="202" xfId="0" quotePrefix="1" applyBorder="1" applyAlignment="1">
      <alignment horizontal="left"/>
    </xf>
    <xf numFmtId="0" fontId="0" fillId="0" borderId="184" xfId="0" quotePrefix="1" applyBorder="1" applyAlignment="1">
      <alignment horizontal="left"/>
    </xf>
    <xf numFmtId="0" fontId="13" fillId="0" borderId="197" xfId="0" quotePrefix="1" applyFont="1" applyBorder="1" applyAlignment="1">
      <alignment horizontal="left"/>
    </xf>
    <xf numFmtId="0" fontId="0" fillId="0" borderId="203" xfId="0" quotePrefix="1" applyBorder="1" applyAlignment="1">
      <alignment horizontal="center"/>
    </xf>
    <xf numFmtId="0" fontId="0" fillId="0" borderId="203" xfId="0" applyBorder="1"/>
    <xf numFmtId="0" fontId="0" fillId="0" borderId="199" xfId="0" applyBorder="1"/>
    <xf numFmtId="0" fontId="0" fillId="0" borderId="200" xfId="0" applyBorder="1" applyAlignment="1">
      <alignment horizontal="center"/>
    </xf>
    <xf numFmtId="0" fontId="0" fillId="0" borderId="35" xfId="0" applyBorder="1" applyAlignment="1">
      <alignment horizontal="centerContinuous"/>
    </xf>
    <xf numFmtId="0" fontId="0" fillId="0" borderId="23" xfId="0" quotePrefix="1" applyBorder="1" applyAlignment="1">
      <alignment horizontal="left"/>
    </xf>
    <xf numFmtId="0" fontId="0" fillId="0" borderId="196" xfId="0" quotePrefix="1" applyBorder="1" applyAlignment="1">
      <alignment horizontal="right"/>
    </xf>
    <xf numFmtId="0" fontId="0" fillId="0" borderId="190" xfId="0" applyBorder="1"/>
    <xf numFmtId="0" fontId="0" fillId="0" borderId="181" xfId="0" quotePrefix="1" applyBorder="1" applyAlignment="1">
      <alignment horizontal="left"/>
    </xf>
    <xf numFmtId="0" fontId="0" fillId="0" borderId="28" xfId="0" quotePrefix="1" applyBorder="1" applyAlignment="1">
      <alignment horizontal="right"/>
    </xf>
    <xf numFmtId="0" fontId="0" fillId="0" borderId="31" xfId="0" quotePrefix="1" applyBorder="1" applyAlignment="1">
      <alignment horizontal="right"/>
    </xf>
    <xf numFmtId="0" fontId="0" fillId="0" borderId="188" xfId="0" quotePrefix="1" applyBorder="1" applyAlignment="1">
      <alignment horizontal="left"/>
    </xf>
    <xf numFmtId="0" fontId="0" fillId="0" borderId="35" xfId="0" applyBorder="1" applyAlignment="1">
      <alignment horizontal="right"/>
    </xf>
    <xf numFmtId="0" fontId="0" fillId="0" borderId="187" xfId="0" applyBorder="1" applyAlignment="1">
      <alignment horizontal="left"/>
    </xf>
    <xf numFmtId="0" fontId="0" fillId="0" borderId="27" xfId="0" quotePrefix="1" applyBorder="1"/>
    <xf numFmtId="0" fontId="0" fillId="0" borderId="188" xfId="0" applyBorder="1" applyAlignment="1">
      <alignment horizontal="left"/>
    </xf>
    <xf numFmtId="0" fontId="0" fillId="0" borderId="30" xfId="0" applyBorder="1" applyAlignment="1">
      <alignment horizontal="center"/>
    </xf>
    <xf numFmtId="0" fontId="0" fillId="0" borderId="191" xfId="0" quotePrefix="1" applyBorder="1" applyAlignment="1">
      <alignment horizontal="left"/>
    </xf>
    <xf numFmtId="0" fontId="0" fillId="0" borderId="187" xfId="0" quotePrefix="1" applyBorder="1" applyAlignment="1">
      <alignment horizontal="left"/>
    </xf>
    <xf numFmtId="0" fontId="0" fillId="0" borderId="36" xfId="0" quotePrefix="1" applyBorder="1" applyAlignment="1">
      <alignment horizontal="right"/>
    </xf>
    <xf numFmtId="0" fontId="0" fillId="0" borderId="203" xfId="0" quotePrefix="1" applyBorder="1" applyAlignment="1">
      <alignment horizontal="right"/>
    </xf>
    <xf numFmtId="0" fontId="0" fillId="0" borderId="207" xfId="0" applyBorder="1"/>
    <xf numFmtId="0" fontId="0" fillId="0" borderId="207" xfId="0" quotePrefix="1" applyBorder="1" applyAlignment="1">
      <alignment horizontal="right"/>
    </xf>
    <xf numFmtId="0" fontId="0" fillId="0" borderId="208" xfId="0" applyBorder="1"/>
    <xf numFmtId="0" fontId="0" fillId="0" borderId="209" xfId="0" applyBorder="1"/>
    <xf numFmtId="37" fontId="24" fillId="0" borderId="0" xfId="0" applyNumberFormat="1" applyFont="1"/>
    <xf numFmtId="37" fontId="24" fillId="0" borderId="0" xfId="0" applyNumberFormat="1" applyFont="1" applyAlignment="1">
      <alignment horizontal="center"/>
    </xf>
    <xf numFmtId="37" fontId="24" fillId="0" borderId="0" xfId="0" quotePrefix="1" applyNumberFormat="1" applyFont="1" applyAlignment="1">
      <alignment horizontal="center"/>
    </xf>
    <xf numFmtId="37" fontId="24" fillId="0" borderId="0" xfId="0" applyNumberFormat="1" applyFont="1" applyAlignment="1">
      <alignment horizontal="centerContinuous"/>
    </xf>
    <xf numFmtId="37" fontId="24" fillId="0" borderId="174" xfId="0" applyNumberFormat="1" applyFont="1" applyBorder="1"/>
    <xf numFmtId="37" fontId="24" fillId="0" borderId="175" xfId="0" applyNumberFormat="1" applyFont="1" applyBorder="1"/>
    <xf numFmtId="37" fontId="24" fillId="0" borderId="200" xfId="0" applyNumberFormat="1" applyFont="1" applyBorder="1" applyAlignment="1">
      <alignment horizontal="center"/>
    </xf>
    <xf numFmtId="37" fontId="24" fillId="0" borderId="175" xfId="0" applyNumberFormat="1" applyFont="1" applyBorder="1" applyAlignment="1">
      <alignment horizontal="center"/>
    </xf>
    <xf numFmtId="37" fontId="24" fillId="0" borderId="179" xfId="0" applyNumberFormat="1" applyFont="1" applyBorder="1" applyAlignment="1">
      <alignment horizontal="center"/>
    </xf>
    <xf numFmtId="37" fontId="24" fillId="0" borderId="200" xfId="0" applyNumberFormat="1" applyFont="1" applyBorder="1"/>
    <xf numFmtId="37" fontId="24" fillId="0" borderId="180" xfId="0" applyNumberFormat="1" applyFont="1" applyBorder="1"/>
    <xf numFmtId="37" fontId="24" fillId="0" borderId="181" xfId="0" applyNumberFormat="1" applyFont="1" applyBorder="1"/>
    <xf numFmtId="37" fontId="24" fillId="0" borderId="35" xfId="0" applyNumberFormat="1" applyFont="1" applyBorder="1" applyAlignment="1">
      <alignment horizontal="center"/>
    </xf>
    <xf numFmtId="0" fontId="24" fillId="0" borderId="35" xfId="0" applyFont="1" applyBorder="1" applyAlignment="1">
      <alignment horizontal="center"/>
    </xf>
    <xf numFmtId="37" fontId="24" fillId="0" borderId="35" xfId="0" applyNumberFormat="1" applyFont="1" applyBorder="1"/>
    <xf numFmtId="3" fontId="24" fillId="0" borderId="35" xfId="0" quotePrefix="1" applyNumberFormat="1" applyFont="1" applyBorder="1" applyAlignment="1">
      <alignment horizontal="center"/>
    </xf>
    <xf numFmtId="37" fontId="24" fillId="0" borderId="182" xfId="0" applyNumberFormat="1" applyFont="1" applyBorder="1"/>
    <xf numFmtId="3" fontId="24" fillId="0" borderId="182" xfId="0" quotePrefix="1" applyNumberFormat="1" applyFont="1" applyBorder="1" applyAlignment="1">
      <alignment horizontal="center"/>
    </xf>
    <xf numFmtId="0" fontId="24" fillId="0" borderId="181" xfId="0" applyFont="1" applyBorder="1"/>
    <xf numFmtId="0" fontId="24" fillId="0" borderId="0" xfId="0" applyFont="1"/>
    <xf numFmtId="37" fontId="24" fillId="0" borderId="35" xfId="0" quotePrefix="1" applyNumberFormat="1" applyFont="1" applyBorder="1" applyAlignment="1">
      <alignment horizontal="center"/>
    </xf>
    <xf numFmtId="3" fontId="24" fillId="0" borderId="182" xfId="0" applyNumberFormat="1" applyFont="1" applyBorder="1" applyAlignment="1">
      <alignment horizontal="center"/>
    </xf>
    <xf numFmtId="37" fontId="24" fillId="0" borderId="184" xfId="0" applyNumberFormat="1" applyFont="1" applyBorder="1"/>
    <xf numFmtId="37" fontId="24" fillId="0" borderId="39" xfId="0" applyNumberFormat="1" applyFont="1" applyBorder="1"/>
    <xf numFmtId="37" fontId="24" fillId="0" borderId="36" xfId="0" applyNumberFormat="1" applyFont="1" applyBorder="1" applyAlignment="1">
      <alignment horizontal="center"/>
    </xf>
    <xf numFmtId="0" fontId="24" fillId="0" borderId="36" xfId="0" quotePrefix="1" applyFont="1" applyBorder="1" applyAlignment="1">
      <alignment horizontal="center"/>
    </xf>
    <xf numFmtId="3" fontId="24" fillId="0" borderId="36" xfId="0" quotePrefix="1" applyNumberFormat="1" applyFont="1" applyBorder="1" applyAlignment="1">
      <alignment horizontal="center"/>
    </xf>
    <xf numFmtId="3" fontId="24" fillId="0" borderId="185" xfId="0" quotePrefix="1" applyNumberFormat="1" applyFont="1" applyBorder="1" applyAlignment="1">
      <alignment horizontal="center"/>
    </xf>
    <xf numFmtId="174" fontId="24" fillId="0" borderId="210" xfId="0" applyNumberFormat="1" applyFont="1" applyBorder="1" applyAlignment="1">
      <alignment horizontal="right"/>
    </xf>
    <xf numFmtId="0" fontId="24" fillId="0" borderId="181" xfId="0" quotePrefix="1" applyFont="1" applyBorder="1" applyAlignment="1">
      <alignment horizontal="left"/>
    </xf>
    <xf numFmtId="0" fontId="24" fillId="0" borderId="0" xfId="0" quotePrefix="1" applyFont="1" applyAlignment="1">
      <alignment horizontal="left"/>
    </xf>
    <xf numFmtId="0" fontId="24" fillId="0" borderId="0" xfId="0" applyFont="1" applyAlignment="1">
      <alignment horizontal="center"/>
    </xf>
    <xf numFmtId="0" fontId="24" fillId="0" borderId="211" xfId="0" quotePrefix="1" applyFont="1" applyBorder="1" applyAlignment="1">
      <alignment horizontal="left"/>
    </xf>
    <xf numFmtId="0" fontId="24" fillId="0" borderId="35" xfId="0" quotePrefix="1" applyFont="1" applyBorder="1" applyAlignment="1">
      <alignment horizontal="center"/>
    </xf>
    <xf numFmtId="37" fontId="24" fillId="0" borderId="212" xfId="0" quotePrefix="1" applyNumberFormat="1" applyFont="1" applyBorder="1" applyAlignment="1">
      <alignment horizontal="right"/>
    </xf>
    <xf numFmtId="37" fontId="24" fillId="0" borderId="28" xfId="0" quotePrefix="1" applyNumberFormat="1" applyFont="1" applyBorder="1" applyAlignment="1">
      <alignment horizontal="right"/>
    </xf>
    <xf numFmtId="37" fontId="24" fillId="0" borderId="212" xfId="0" applyNumberFormat="1" applyFont="1" applyBorder="1" applyAlignment="1">
      <alignment horizontal="right"/>
    </xf>
    <xf numFmtId="37" fontId="24" fillId="0" borderId="28" xfId="0" applyNumberFormat="1" applyFont="1" applyBorder="1" applyAlignment="1">
      <alignment horizontal="right"/>
    </xf>
    <xf numFmtId="174" fontId="74" fillId="0" borderId="213" xfId="0" applyNumberFormat="1" applyFont="1" applyBorder="1" applyAlignment="1">
      <alignment horizontal="right"/>
    </xf>
    <xf numFmtId="2" fontId="24" fillId="0" borderId="0" xfId="0" applyNumberFormat="1" applyFont="1"/>
    <xf numFmtId="0" fontId="24" fillId="0" borderId="214" xfId="0" quotePrefix="1" applyFont="1" applyBorder="1" applyAlignment="1">
      <alignment horizontal="left"/>
    </xf>
    <xf numFmtId="37" fontId="24" fillId="0" borderId="160" xfId="0" quotePrefix="1" applyNumberFormat="1" applyFont="1" applyBorder="1" applyAlignment="1">
      <alignment horizontal="right"/>
    </xf>
    <xf numFmtId="37" fontId="24" fillId="0" borderId="31" xfId="0" quotePrefix="1" applyNumberFormat="1" applyFont="1" applyBorder="1" applyAlignment="1">
      <alignment horizontal="right"/>
    </xf>
    <xf numFmtId="37" fontId="24" fillId="0" borderId="31" xfId="0" applyNumberFormat="1" applyFont="1" applyBorder="1" applyAlignment="1">
      <alignment horizontal="right"/>
    </xf>
    <xf numFmtId="37" fontId="24" fillId="0" borderId="35" xfId="0" quotePrefix="1" applyNumberFormat="1" applyFont="1" applyBorder="1" applyAlignment="1">
      <alignment horizontal="right"/>
    </xf>
    <xf numFmtId="37" fontId="24" fillId="0" borderId="35" xfId="0" applyNumberFormat="1" applyFont="1" applyBorder="1" applyAlignment="1">
      <alignment horizontal="right"/>
    </xf>
    <xf numFmtId="37" fontId="24" fillId="0" borderId="36" xfId="0" applyNumberFormat="1" applyFont="1" applyBorder="1" applyAlignment="1">
      <alignment horizontal="right"/>
    </xf>
    <xf numFmtId="37" fontId="24" fillId="0" borderId="32" xfId="0" quotePrefix="1" applyNumberFormat="1" applyFont="1" applyBorder="1" applyAlignment="1">
      <alignment horizontal="right"/>
    </xf>
    <xf numFmtId="37" fontId="24" fillId="0" borderId="63" xfId="0" quotePrefix="1" applyNumberFormat="1" applyFont="1" applyBorder="1" applyAlignment="1">
      <alignment horizontal="right"/>
    </xf>
    <xf numFmtId="37" fontId="24" fillId="0" borderId="63" xfId="0" applyNumberFormat="1" applyFont="1" applyBorder="1" applyAlignment="1">
      <alignment horizontal="right"/>
    </xf>
    <xf numFmtId="37" fontId="24" fillId="0" borderId="215" xfId="0" quotePrefix="1" applyNumberFormat="1" applyFont="1" applyBorder="1" applyAlignment="1">
      <alignment horizontal="right"/>
    </xf>
    <xf numFmtId="37" fontId="24" fillId="0" borderId="196" xfId="0" applyNumberFormat="1" applyFont="1" applyBorder="1" applyAlignment="1">
      <alignment horizontal="right"/>
    </xf>
    <xf numFmtId="37" fontId="24" fillId="0" borderId="25" xfId="0" quotePrefix="1" applyNumberFormat="1" applyFont="1" applyBorder="1" applyAlignment="1">
      <alignment horizontal="right"/>
    </xf>
    <xf numFmtId="37" fontId="24" fillId="0" borderId="36" xfId="0" quotePrefix="1" applyNumberFormat="1" applyFont="1" applyBorder="1" applyAlignment="1">
      <alignment horizontal="right"/>
    </xf>
    <xf numFmtId="0" fontId="24" fillId="0" borderId="217" xfId="0" quotePrefix="1" applyFont="1" applyBorder="1" applyAlignment="1">
      <alignment horizontal="left"/>
    </xf>
    <xf numFmtId="0" fontId="24" fillId="0" borderId="218" xfId="0" quotePrefix="1" applyFont="1" applyBorder="1" applyAlignment="1">
      <alignment horizontal="left"/>
    </xf>
    <xf numFmtId="37" fontId="24" fillId="0" borderId="196" xfId="0" quotePrefix="1" applyNumberFormat="1" applyFont="1" applyBorder="1" applyAlignment="1">
      <alignment horizontal="right"/>
    </xf>
    <xf numFmtId="0" fontId="24" fillId="0" borderId="219" xfId="0" quotePrefix="1" applyFont="1" applyBorder="1" applyAlignment="1">
      <alignment horizontal="left"/>
    </xf>
    <xf numFmtId="0" fontId="24" fillId="0" borderId="0" xfId="0" applyFont="1" applyAlignment="1">
      <alignment horizontal="left"/>
    </xf>
    <xf numFmtId="37" fontId="24" fillId="0" borderId="220" xfId="0" quotePrefix="1" applyNumberFormat="1" applyFont="1" applyBorder="1" applyAlignment="1">
      <alignment horizontal="right"/>
    </xf>
    <xf numFmtId="37" fontId="24" fillId="0" borderId="221" xfId="0" quotePrefix="1" applyNumberFormat="1" applyFont="1" applyBorder="1" applyAlignment="1">
      <alignment horizontal="right"/>
    </xf>
    <xf numFmtId="0" fontId="24" fillId="0" borderId="217" xfId="0" applyFont="1" applyBorder="1" applyAlignment="1">
      <alignment horizontal="left"/>
    </xf>
    <xf numFmtId="174" fontId="74" fillId="0" borderId="183" xfId="0" applyNumberFormat="1" applyFont="1" applyBorder="1" applyAlignment="1">
      <alignment horizontal="right"/>
    </xf>
    <xf numFmtId="0" fontId="24" fillId="0" borderId="216" xfId="0" quotePrefix="1" applyFont="1" applyBorder="1" applyAlignment="1">
      <alignment horizontal="left"/>
    </xf>
    <xf numFmtId="0" fontId="24" fillId="0" borderId="216" xfId="0" applyFont="1" applyBorder="1" applyAlignment="1">
      <alignment horizontal="left"/>
    </xf>
    <xf numFmtId="0" fontId="24" fillId="0" borderId="203" xfId="0" quotePrefix="1" applyFont="1" applyBorder="1" applyAlignment="1">
      <alignment horizontal="center"/>
    </xf>
    <xf numFmtId="37" fontId="24" fillId="0" borderId="203" xfId="0" quotePrefix="1" applyNumberFormat="1" applyFont="1" applyBorder="1" applyAlignment="1">
      <alignment horizontal="right"/>
    </xf>
    <xf numFmtId="37" fontId="24" fillId="0" borderId="203" xfId="0" applyNumberFormat="1" applyFont="1" applyBorder="1" applyAlignment="1">
      <alignment horizontal="right"/>
    </xf>
    <xf numFmtId="174" fontId="74" fillId="0" borderId="222" xfId="0" applyNumberFormat="1" applyFont="1" applyBorder="1" applyAlignment="1">
      <alignment horizontal="right"/>
    </xf>
    <xf numFmtId="37" fontId="59" fillId="0" borderId="0" xfId="0" applyNumberFormat="1" applyFont="1"/>
    <xf numFmtId="3" fontId="24" fillId="0" borderId="0" xfId="0" applyNumberFormat="1" applyFont="1"/>
    <xf numFmtId="37" fontId="24" fillId="0" borderId="210" xfId="0" applyNumberFormat="1" applyFont="1" applyBorder="1" applyAlignment="1">
      <alignment horizontal="right"/>
    </xf>
    <xf numFmtId="0" fontId="24" fillId="0" borderId="28" xfId="0" quotePrefix="1" applyFont="1" applyBorder="1" applyAlignment="1">
      <alignment horizontal="center"/>
    </xf>
    <xf numFmtId="37" fontId="24" fillId="0" borderId="28" xfId="0" applyNumberFormat="1" applyFont="1" applyBorder="1"/>
    <xf numFmtId="2" fontId="74" fillId="0" borderId="223" xfId="0" applyNumberFormat="1" applyFont="1" applyBorder="1" applyAlignment="1">
      <alignment horizontal="right"/>
    </xf>
    <xf numFmtId="0" fontId="24" fillId="0" borderId="30" xfId="0" quotePrefix="1" applyFont="1" applyBorder="1" applyAlignment="1">
      <alignment horizontal="left"/>
    </xf>
    <xf numFmtId="0" fontId="24" fillId="0" borderId="31" xfId="0" quotePrefix="1" applyFont="1" applyBorder="1" applyAlignment="1">
      <alignment horizontal="center"/>
    </xf>
    <xf numFmtId="37" fontId="24" fillId="0" borderId="160" xfId="0" applyNumberFormat="1" applyFont="1" applyBorder="1"/>
    <xf numFmtId="37" fontId="24" fillId="0" borderId="31" xfId="0" applyNumberFormat="1" applyFont="1" applyBorder="1"/>
    <xf numFmtId="2" fontId="74" fillId="0" borderId="224" xfId="0" applyNumberFormat="1" applyFont="1" applyBorder="1" applyAlignment="1">
      <alignment horizontal="right"/>
    </xf>
    <xf numFmtId="37" fontId="24" fillId="0" borderId="212" xfId="0" applyNumberFormat="1" applyFont="1" applyBorder="1"/>
    <xf numFmtId="0" fontId="24" fillId="0" borderId="181" xfId="0" applyFont="1" applyBorder="1" applyAlignment="1">
      <alignment horizontal="left"/>
    </xf>
    <xf numFmtId="37" fontId="24" fillId="0" borderId="24" xfId="0" applyNumberFormat="1" applyFont="1" applyBorder="1"/>
    <xf numFmtId="2" fontId="74" fillId="0" borderId="183" xfId="0" applyNumberFormat="1" applyFont="1" applyBorder="1" applyAlignment="1">
      <alignment horizontal="right"/>
    </xf>
    <xf numFmtId="37" fontId="24" fillId="0" borderId="203" xfId="0" applyNumberFormat="1" applyFont="1" applyBorder="1"/>
    <xf numFmtId="2" fontId="74" fillId="0" borderId="213" xfId="0" applyNumberFormat="1" applyFont="1" applyBorder="1" applyAlignment="1">
      <alignment horizontal="right"/>
    </xf>
    <xf numFmtId="0" fontId="75" fillId="0" borderId="0" xfId="0" quotePrefix="1" applyFont="1" applyAlignment="1">
      <alignment horizontal="left"/>
    </xf>
    <xf numFmtId="0" fontId="24" fillId="0" borderId="0" xfId="0" quotePrefix="1" applyFont="1" applyAlignment="1">
      <alignment horizontal="center"/>
    </xf>
    <xf numFmtId="1" fontId="24" fillId="0" borderId="0" xfId="0" applyNumberFormat="1" applyFont="1"/>
    <xf numFmtId="2" fontId="74" fillId="0" borderId="0" xfId="0" applyNumberFormat="1" applyFont="1" applyAlignment="1">
      <alignment horizontal="right"/>
    </xf>
    <xf numFmtId="0" fontId="75" fillId="0" borderId="0" xfId="0" applyFont="1" applyAlignment="1">
      <alignment horizontal="left"/>
    </xf>
    <xf numFmtId="3" fontId="62" fillId="0" borderId="227" xfId="86" applyNumberFormat="1" applyFont="1" applyBorder="1" applyAlignment="1">
      <alignment horizontal="center"/>
    </xf>
    <xf numFmtId="3" fontId="62" fillId="0" borderId="228" xfId="86" applyNumberFormat="1" applyFont="1" applyBorder="1" applyAlignment="1">
      <alignment horizontal="center"/>
    </xf>
    <xf numFmtId="3" fontId="62" fillId="0" borderId="229" xfId="86" applyNumberFormat="1" applyFont="1" applyBorder="1" applyAlignment="1">
      <alignment horizontal="center"/>
    </xf>
    <xf numFmtId="3" fontId="62" fillId="0" borderId="183" xfId="86" applyNumberFormat="1" applyFont="1" applyBorder="1" applyAlignment="1">
      <alignment horizontal="center"/>
    </xf>
    <xf numFmtId="0" fontId="13" fillId="0" borderId="0" xfId="86" applyFont="1"/>
    <xf numFmtId="1" fontId="0" fillId="0" borderId="0" xfId="0" applyNumberFormat="1"/>
    <xf numFmtId="3" fontId="62" fillId="0" borderId="230" xfId="86" quotePrefix="1" applyNumberFormat="1" applyFont="1" applyBorder="1" applyAlignment="1">
      <alignment horizontal="center"/>
    </xf>
    <xf numFmtId="3" fontId="62" fillId="0" borderId="213" xfId="86" quotePrefix="1" applyNumberFormat="1" applyFont="1" applyBorder="1" applyAlignment="1">
      <alignment horizontal="center"/>
    </xf>
    <xf numFmtId="0" fontId="0" fillId="0" borderId="0" xfId="86" applyFont="1"/>
    <xf numFmtId="1" fontId="24" fillId="0" borderId="0" xfId="0" quotePrefix="1" applyNumberFormat="1" applyFont="1" applyAlignment="1">
      <alignment horizontal="right"/>
    </xf>
    <xf numFmtId="37" fontId="24" fillId="0" borderId="194" xfId="0" applyNumberFormat="1" applyFont="1" applyBorder="1"/>
    <xf numFmtId="37" fontId="24" fillId="0" borderId="231" xfId="0" applyNumberFormat="1" applyFont="1" applyBorder="1"/>
    <xf numFmtId="37" fontId="24" fillId="0" borderId="188" xfId="0" applyNumberFormat="1" applyFont="1" applyBorder="1"/>
    <xf numFmtId="37" fontId="24" fillId="0" borderId="224" xfId="0" applyNumberFormat="1" applyFont="1" applyBorder="1"/>
    <xf numFmtId="37" fontId="24" fillId="0" borderId="191" xfId="0" applyNumberFormat="1" applyFont="1" applyBorder="1"/>
    <xf numFmtId="37" fontId="24" fillId="0" borderId="232" xfId="0" applyNumberFormat="1" applyFont="1" applyBorder="1"/>
    <xf numFmtId="37" fontId="24" fillId="0" borderId="187" xfId="0" applyNumberFormat="1" applyFont="1" applyBorder="1"/>
    <xf numFmtId="37" fontId="24" fillId="0" borderId="223" xfId="0" applyNumberFormat="1" applyFont="1" applyBorder="1"/>
    <xf numFmtId="37" fontId="24" fillId="0" borderId="233" xfId="0" applyNumberFormat="1" applyFont="1" applyBorder="1"/>
    <xf numFmtId="37" fontId="24" fillId="0" borderId="234" xfId="0" applyNumberFormat="1" applyFont="1" applyBorder="1"/>
    <xf numFmtId="0" fontId="13" fillId="0" borderId="175" xfId="0" applyFont="1" applyBorder="1" applyAlignment="1">
      <alignment horizontal="center"/>
    </xf>
    <xf numFmtId="0" fontId="0" fillId="0" borderId="235" xfId="0" quotePrefix="1" applyBorder="1" applyAlignment="1">
      <alignment horizontal="center"/>
    </xf>
    <xf numFmtId="0" fontId="0" fillId="0" borderId="175" xfId="0" quotePrefix="1" applyBorder="1" applyAlignment="1">
      <alignment horizontal="center"/>
    </xf>
    <xf numFmtId="0" fontId="0" fillId="0" borderId="200" xfId="0" quotePrefix="1" applyBorder="1" applyAlignment="1">
      <alignment horizontal="center"/>
    </xf>
    <xf numFmtId="0" fontId="0" fillId="0" borderId="235" xfId="0" applyBorder="1" applyAlignment="1">
      <alignment horizontal="center"/>
    </xf>
    <xf numFmtId="0" fontId="0" fillId="0" borderId="39" xfId="0" applyBorder="1" applyAlignment="1">
      <alignment horizontal="left"/>
    </xf>
    <xf numFmtId="0" fontId="0" fillId="0" borderId="39" xfId="0" applyBorder="1" applyAlignment="1">
      <alignment horizontal="center"/>
    </xf>
    <xf numFmtId="0" fontId="0" fillId="0" borderId="196" xfId="0" quotePrefix="1" applyBorder="1" applyAlignment="1">
      <alignment horizontal="center"/>
    </xf>
    <xf numFmtId="37" fontId="0" fillId="0" borderId="35" xfId="0" applyNumberFormat="1" applyBorder="1"/>
    <xf numFmtId="37" fontId="0" fillId="0" borderId="182" xfId="0" applyNumberFormat="1" applyBorder="1"/>
    <xf numFmtId="37" fontId="0" fillId="0" borderId="63" xfId="0" applyNumberFormat="1" applyBorder="1"/>
    <xf numFmtId="37" fontId="0" fillId="0" borderId="189" xfId="0" applyNumberFormat="1" applyBorder="1"/>
    <xf numFmtId="0" fontId="0" fillId="0" borderId="181" xfId="0" applyBorder="1" applyAlignment="1">
      <alignment horizontal="left"/>
    </xf>
    <xf numFmtId="37" fontId="0" fillId="0" borderId="22" xfId="0" applyNumberFormat="1" applyBorder="1"/>
    <xf numFmtId="37" fontId="0" fillId="0" borderId="34" xfId="0" applyNumberFormat="1" applyBorder="1"/>
    <xf numFmtId="37" fontId="0" fillId="0" borderId="236" xfId="0" applyNumberFormat="1" applyBorder="1"/>
    <xf numFmtId="37" fontId="0" fillId="0" borderId="36" xfId="0" applyNumberFormat="1" applyBorder="1"/>
    <xf numFmtId="37" fontId="0" fillId="0" borderId="185" xfId="0" applyNumberFormat="1" applyBorder="1"/>
    <xf numFmtId="37" fontId="0" fillId="0" borderId="203" xfId="0" applyNumberFormat="1" applyBorder="1"/>
    <xf numFmtId="37" fontId="0" fillId="0" borderId="199" xfId="0" applyNumberFormat="1" applyBorder="1"/>
    <xf numFmtId="37" fontId="0" fillId="0" borderId="0" xfId="0" applyNumberFormat="1"/>
    <xf numFmtId="0" fontId="0" fillId="0" borderId="207" xfId="0" quotePrefix="1" applyBorder="1" applyAlignment="1">
      <alignment horizontal="center"/>
    </xf>
    <xf numFmtId="37" fontId="0" fillId="0" borderId="208" xfId="0" applyNumberFormat="1" applyBorder="1"/>
    <xf numFmtId="37" fontId="0" fillId="0" borderId="209" xfId="0" applyNumberFormat="1" applyBorder="1"/>
    <xf numFmtId="37" fontId="13" fillId="0" borderId="0" xfId="0" applyNumberFormat="1" applyFont="1" applyAlignment="1">
      <alignment horizontal="left"/>
    </xf>
    <xf numFmtId="37" fontId="13" fillId="0" borderId="0" xfId="0" quotePrefix="1" applyNumberFormat="1" applyFont="1" applyAlignment="1">
      <alignment horizontal="left"/>
    </xf>
    <xf numFmtId="37" fontId="75" fillId="0" borderId="0" xfId="0" applyNumberFormat="1" applyFont="1" applyAlignment="1">
      <alignment horizontal="center"/>
    </xf>
    <xf numFmtId="1" fontId="24" fillId="0" borderId="200" xfId="0" quotePrefix="1" applyNumberFormat="1" applyFont="1" applyBorder="1" applyAlignment="1">
      <alignment horizontal="center"/>
    </xf>
    <xf numFmtId="37" fontId="75" fillId="0" borderId="200" xfId="0" applyNumberFormat="1" applyFont="1" applyBorder="1" applyAlignment="1">
      <alignment horizontal="center"/>
    </xf>
    <xf numFmtId="1" fontId="24" fillId="0" borderId="180" xfId="0" quotePrefix="1" applyNumberFormat="1" applyFont="1" applyBorder="1" applyAlignment="1">
      <alignment horizontal="center"/>
    </xf>
    <xf numFmtId="3" fontId="24" fillId="0" borderId="35" xfId="0" applyNumberFormat="1" applyFont="1" applyBorder="1" applyAlignment="1">
      <alignment horizontal="center"/>
    </xf>
    <xf numFmtId="1" fontId="24" fillId="0" borderId="35" xfId="0" quotePrefix="1" applyNumberFormat="1" applyFont="1" applyBorder="1" applyAlignment="1">
      <alignment horizontal="center"/>
    </xf>
    <xf numFmtId="37" fontId="24" fillId="0" borderId="35" xfId="0" quotePrefix="1" applyNumberFormat="1" applyFont="1" applyBorder="1"/>
    <xf numFmtId="37" fontId="24" fillId="0" borderId="181" xfId="0" applyNumberFormat="1" applyFont="1" applyBorder="1" applyAlignment="1">
      <alignment horizontal="left"/>
    </xf>
    <xf numFmtId="37" fontId="24" fillId="0" borderId="36" xfId="0" applyNumberFormat="1" applyFont="1" applyBorder="1"/>
    <xf numFmtId="2" fontId="77" fillId="0" borderId="238" xfId="0" applyNumberFormat="1" applyFont="1" applyBorder="1" applyAlignment="1">
      <alignment horizontal="right"/>
    </xf>
    <xf numFmtId="2" fontId="77" fillId="0" borderId="0" xfId="0" applyNumberFormat="1" applyFont="1" applyAlignment="1">
      <alignment horizontal="right"/>
    </xf>
    <xf numFmtId="37" fontId="24" fillId="0" borderId="181" xfId="0" quotePrefix="1" applyNumberFormat="1" applyFont="1" applyBorder="1" applyAlignment="1">
      <alignment horizontal="left"/>
    </xf>
    <xf numFmtId="37" fontId="24" fillId="0" borderId="239" xfId="0" applyNumberFormat="1" applyFont="1" applyBorder="1"/>
    <xf numFmtId="37" fontId="24" fillId="0" borderId="185" xfId="0" applyNumberFormat="1" applyFont="1" applyBorder="1"/>
    <xf numFmtId="37" fontId="24" fillId="0" borderId="197" xfId="0" applyNumberFormat="1" applyFont="1" applyBorder="1" applyAlignment="1">
      <alignment horizontal="left"/>
    </xf>
    <xf numFmtId="2" fontId="74" fillId="0" borderId="203" xfId="0" applyNumberFormat="1" applyFont="1" applyBorder="1" applyAlignment="1">
      <alignment horizontal="right"/>
    </xf>
    <xf numFmtId="37" fontId="24" fillId="29" borderId="203" xfId="0" applyNumberFormat="1" applyFont="1" applyFill="1" applyBorder="1"/>
    <xf numFmtId="37" fontId="24" fillId="29" borderId="199" xfId="0" applyNumberFormat="1" applyFont="1" applyFill="1" applyBorder="1"/>
    <xf numFmtId="37" fontId="24" fillId="0" borderId="0" xfId="0" quotePrefix="1" applyNumberFormat="1" applyFont="1" applyAlignment="1">
      <alignment horizontal="left"/>
    </xf>
    <xf numFmtId="188" fontId="24" fillId="0" borderId="36" xfId="0" applyNumberFormat="1" applyFont="1" applyBorder="1"/>
    <xf numFmtId="188" fontId="24" fillId="0" borderId="35" xfId="0" applyNumberFormat="1" applyFont="1" applyBorder="1"/>
    <xf numFmtId="37" fontId="24" fillId="0" borderId="32" xfId="0" applyNumberFormat="1" applyFont="1" applyBorder="1"/>
    <xf numFmtId="37" fontId="24" fillId="0" borderId="240" xfId="0" applyNumberFormat="1" applyFont="1" applyBorder="1"/>
    <xf numFmtId="37" fontId="24" fillId="0" borderId="241" xfId="0" applyNumberFormat="1" applyFont="1" applyBorder="1"/>
    <xf numFmtId="37" fontId="24" fillId="0" borderId="62" xfId="0" applyNumberFormat="1" applyFont="1" applyBorder="1"/>
    <xf numFmtId="37" fontId="24" fillId="0" borderId="242" xfId="0" applyNumberFormat="1" applyFont="1" applyBorder="1"/>
    <xf numFmtId="188" fontId="24" fillId="0" borderId="203" xfId="0" applyNumberFormat="1" applyFont="1" applyBorder="1"/>
    <xf numFmtId="0" fontId="0" fillId="0" borderId="180" xfId="0" applyBorder="1"/>
    <xf numFmtId="0" fontId="0" fillId="0" borderId="213" xfId="0" applyBorder="1"/>
    <xf numFmtId="0" fontId="0" fillId="0" borderId="35" xfId="0" applyBorder="1" applyAlignment="1">
      <alignment horizontal="left"/>
    </xf>
    <xf numFmtId="0" fontId="0" fillId="0" borderId="36" xfId="0" quotePrefix="1" applyBorder="1" applyAlignment="1">
      <alignment horizontal="left"/>
    </xf>
    <xf numFmtId="0" fontId="0" fillId="0" borderId="203" xfId="0" quotePrefix="1" applyBorder="1" applyAlignment="1">
      <alignment horizontal="left"/>
    </xf>
    <xf numFmtId="0" fontId="0" fillId="0" borderId="235" xfId="0" applyBorder="1"/>
    <xf numFmtId="0" fontId="0" fillId="0" borderId="228" xfId="0" applyBorder="1" applyAlignment="1">
      <alignment horizontal="center"/>
    </xf>
    <xf numFmtId="0" fontId="0" fillId="0" borderId="37" xfId="0" applyBorder="1" applyAlignment="1">
      <alignment horizontal="center"/>
    </xf>
    <xf numFmtId="0" fontId="0" fillId="0" borderId="37" xfId="0" quotePrefix="1" applyBorder="1" applyAlignment="1">
      <alignment horizontal="center"/>
    </xf>
    <xf numFmtId="0" fontId="0" fillId="0" borderId="38" xfId="0" quotePrefix="1" applyBorder="1" applyAlignment="1">
      <alignment horizontal="center"/>
    </xf>
    <xf numFmtId="0" fontId="0" fillId="0" borderId="213" xfId="0" quotePrefix="1" applyBorder="1" applyAlignment="1">
      <alignment horizontal="center"/>
    </xf>
    <xf numFmtId="37" fontId="0" fillId="0" borderId="133" xfId="0" applyNumberFormat="1" applyBorder="1"/>
    <xf numFmtId="37" fontId="0" fillId="29" borderId="133" xfId="0" applyNumberFormat="1" applyFill="1" applyBorder="1"/>
    <xf numFmtId="37" fontId="0" fillId="29" borderId="190" xfId="0" applyNumberFormat="1" applyFill="1" applyBorder="1"/>
    <xf numFmtId="37" fontId="0" fillId="0" borderId="190" xfId="0" applyNumberFormat="1" applyBorder="1"/>
    <xf numFmtId="37" fontId="0" fillId="0" borderId="38" xfId="0" applyNumberFormat="1" applyBorder="1"/>
    <xf numFmtId="37" fontId="0" fillId="0" borderId="213" xfId="0" applyNumberFormat="1" applyBorder="1"/>
    <xf numFmtId="37" fontId="0" fillId="0" borderId="37" xfId="0" applyNumberFormat="1" applyBorder="1"/>
    <xf numFmtId="37" fontId="0" fillId="0" borderId="183" xfId="0" applyNumberFormat="1" applyBorder="1"/>
    <xf numFmtId="37" fontId="0" fillId="0" borderId="26" xfId="0" applyNumberFormat="1" applyBorder="1"/>
    <xf numFmtId="37" fontId="0" fillId="0" borderId="223" xfId="0" applyNumberFormat="1" applyBorder="1"/>
    <xf numFmtId="37" fontId="0" fillId="0" borderId="60" xfId="0" applyNumberFormat="1" applyBorder="1"/>
    <xf numFmtId="37" fontId="0" fillId="0" borderId="210" xfId="0" applyNumberFormat="1" applyBorder="1"/>
    <xf numFmtId="0" fontId="0" fillId="0" borderId="198" xfId="0" quotePrefix="1" applyBorder="1" applyAlignment="1">
      <alignment horizontal="center"/>
    </xf>
    <xf numFmtId="37" fontId="0" fillId="0" borderId="243" xfId="0" applyNumberFormat="1" applyBorder="1"/>
    <xf numFmtId="37" fontId="0" fillId="0" borderId="244" xfId="0" applyNumberFormat="1" applyBorder="1"/>
    <xf numFmtId="37" fontId="0" fillId="0" borderId="245" xfId="0" applyNumberFormat="1" applyBorder="1"/>
    <xf numFmtId="37" fontId="0" fillId="0" borderId="246" xfId="0" applyNumberFormat="1" applyBorder="1"/>
    <xf numFmtId="0" fontId="58" fillId="0" borderId="0" xfId="0" quotePrefix="1" applyFont="1" applyAlignment="1">
      <alignment horizontal="left"/>
    </xf>
    <xf numFmtId="0" fontId="0" fillId="0" borderId="181" xfId="0" applyBorder="1" applyAlignment="1">
      <alignment horizontal="centerContinuous"/>
    </xf>
    <xf numFmtId="0" fontId="0" fillId="0" borderId="186" xfId="0" applyBorder="1"/>
    <xf numFmtId="37" fontId="75" fillId="0" borderId="0" xfId="0" applyNumberFormat="1" applyFont="1" applyAlignment="1">
      <alignment horizontal="centerContinuous"/>
    </xf>
    <xf numFmtId="37" fontId="24" fillId="0" borderId="0" xfId="0" quotePrefix="1" applyNumberFormat="1" applyFont="1" applyAlignment="1">
      <alignment horizontal="centerContinuous"/>
    </xf>
    <xf numFmtId="37" fontId="24" fillId="0" borderId="235" xfId="0" applyNumberFormat="1" applyFont="1" applyBorder="1"/>
    <xf numFmtId="0" fontId="24" fillId="0" borderId="235" xfId="0" applyFont="1" applyBorder="1" applyAlignment="1">
      <alignment horizontal="center"/>
    </xf>
    <xf numFmtId="37" fontId="24" fillId="0" borderId="235" xfId="0" applyNumberFormat="1" applyFont="1" applyBorder="1" applyAlignment="1">
      <alignment horizontal="center"/>
    </xf>
    <xf numFmtId="3" fontId="24" fillId="0" borderId="235" xfId="0" quotePrefix="1" applyNumberFormat="1" applyFont="1" applyBorder="1" applyAlignment="1">
      <alignment horizontal="center"/>
    </xf>
    <xf numFmtId="3" fontId="24" fillId="0" borderId="235" xfId="0" applyNumberFormat="1" applyFont="1" applyBorder="1" applyAlignment="1">
      <alignment horizontal="center"/>
    </xf>
    <xf numFmtId="3" fontId="24" fillId="0" borderId="228" xfId="0" applyNumberFormat="1" applyFont="1" applyBorder="1" applyAlignment="1">
      <alignment horizontal="center"/>
    </xf>
    <xf numFmtId="0" fontId="24" fillId="0" borderId="37" xfId="0" applyFont="1" applyBorder="1" applyAlignment="1">
      <alignment horizontal="center"/>
    </xf>
    <xf numFmtId="3" fontId="24" fillId="0" borderId="37" xfId="0" applyNumberFormat="1" applyFont="1" applyBorder="1" applyAlignment="1">
      <alignment horizontal="center"/>
    </xf>
    <xf numFmtId="3" fontId="24" fillId="0" borderId="37" xfId="0" quotePrefix="1" applyNumberFormat="1" applyFont="1" applyBorder="1" applyAlignment="1">
      <alignment horizontal="center"/>
    </xf>
    <xf numFmtId="37" fontId="24" fillId="0" borderId="183" xfId="0" applyNumberFormat="1" applyFont="1" applyBorder="1" applyAlignment="1">
      <alignment horizontal="center"/>
    </xf>
    <xf numFmtId="37" fontId="24" fillId="0" borderId="37" xfId="0" applyNumberFormat="1" applyFont="1" applyBorder="1" applyAlignment="1">
      <alignment horizontal="center"/>
    </xf>
    <xf numFmtId="0" fontId="24" fillId="0" borderId="38" xfId="0" quotePrefix="1" applyFont="1" applyBorder="1" applyAlignment="1">
      <alignment horizontal="center"/>
    </xf>
    <xf numFmtId="3" fontId="24" fillId="0" borderId="38" xfId="0" quotePrefix="1" applyNumberFormat="1" applyFont="1" applyBorder="1" applyAlignment="1">
      <alignment horizontal="center"/>
    </xf>
    <xf numFmtId="3" fontId="24" fillId="0" borderId="213" xfId="0" quotePrefix="1" applyNumberFormat="1" applyFont="1" applyBorder="1" applyAlignment="1">
      <alignment horizontal="center"/>
    </xf>
    <xf numFmtId="189" fontId="74" fillId="0" borderId="247" xfId="0" applyNumberFormat="1" applyFont="1" applyBorder="1" applyAlignment="1">
      <alignment horizontal="right"/>
    </xf>
    <xf numFmtId="189" fontId="74" fillId="0" borderId="248" xfId="0" applyNumberFormat="1" applyFont="1" applyBorder="1" applyAlignment="1">
      <alignment horizontal="right"/>
    </xf>
    <xf numFmtId="189" fontId="74" fillId="0" borderId="249" xfId="0" applyNumberFormat="1" applyFont="1" applyBorder="1" applyAlignment="1">
      <alignment horizontal="right"/>
    </xf>
    <xf numFmtId="189" fontId="74" fillId="0" borderId="250" xfId="0" applyNumberFormat="1" applyFont="1" applyBorder="1" applyAlignment="1">
      <alignment horizontal="right"/>
    </xf>
    <xf numFmtId="0" fontId="24" fillId="0" borderId="33" xfId="0" quotePrefix="1" applyFont="1" applyBorder="1" applyAlignment="1">
      <alignment horizontal="left"/>
    </xf>
    <xf numFmtId="189" fontId="74" fillId="0" borderId="251" xfId="0" applyNumberFormat="1" applyFont="1" applyBorder="1" applyAlignment="1">
      <alignment horizontal="right"/>
    </xf>
    <xf numFmtId="189" fontId="74" fillId="0" borderId="252" xfId="0" applyNumberFormat="1" applyFont="1" applyBorder="1" applyAlignment="1">
      <alignment horizontal="right"/>
    </xf>
    <xf numFmtId="189" fontId="74" fillId="0" borderId="253" xfId="0" applyNumberFormat="1" applyFont="1" applyBorder="1" applyAlignment="1">
      <alignment horizontal="right"/>
    </xf>
    <xf numFmtId="189" fontId="74" fillId="0" borderId="254" xfId="0" applyNumberFormat="1" applyFont="1" applyBorder="1" applyAlignment="1">
      <alignment horizontal="right"/>
    </xf>
    <xf numFmtId="189" fontId="74" fillId="0" borderId="255" xfId="0" applyNumberFormat="1" applyFont="1" applyBorder="1" applyAlignment="1">
      <alignment horizontal="right"/>
    </xf>
    <xf numFmtId="189" fontId="74" fillId="0" borderId="222" xfId="0" applyNumberFormat="1" applyFont="1" applyBorder="1" applyAlignment="1">
      <alignment horizontal="right"/>
    </xf>
    <xf numFmtId="0" fontId="79" fillId="0" borderId="0" xfId="0" applyFont="1"/>
    <xf numFmtId="3" fontId="79" fillId="0" borderId="0" xfId="0" applyNumberFormat="1" applyFont="1"/>
    <xf numFmtId="3" fontId="24" fillId="0" borderId="0" xfId="0" quotePrefix="1" applyNumberFormat="1" applyFont="1" applyAlignment="1">
      <alignment horizontal="center"/>
    </xf>
    <xf numFmtId="3" fontId="24" fillId="0" borderId="0" xfId="0" applyNumberFormat="1" applyFont="1" applyAlignment="1">
      <alignment horizontal="center"/>
    </xf>
    <xf numFmtId="0" fontId="59" fillId="0" borderId="0" xfId="0" applyFont="1"/>
    <xf numFmtId="0" fontId="24" fillId="0" borderId="0" xfId="0" quotePrefix="1" applyFont="1"/>
    <xf numFmtId="37" fontId="24" fillId="28" borderId="175" xfId="0" applyNumberFormat="1" applyFont="1" applyFill="1" applyBorder="1"/>
    <xf numFmtId="37" fontId="79" fillId="28" borderId="175" xfId="0" applyNumberFormat="1" applyFont="1" applyFill="1" applyBorder="1"/>
    <xf numFmtId="37" fontId="24" fillId="28" borderId="0" xfId="0" applyNumberFormat="1" applyFont="1" applyFill="1"/>
    <xf numFmtId="37" fontId="79" fillId="28" borderId="0" xfId="0" applyNumberFormat="1" applyFont="1" applyFill="1"/>
    <xf numFmtId="37" fontId="24" fillId="0" borderId="260" xfId="0" applyNumberFormat="1" applyFont="1" applyBorder="1" applyAlignment="1">
      <alignment horizontal="center"/>
    </xf>
    <xf numFmtId="37" fontId="24" fillId="0" borderId="32" xfId="0" applyNumberFormat="1" applyFont="1" applyBorder="1" applyAlignment="1">
      <alignment horizontal="center"/>
    </xf>
    <xf numFmtId="37" fontId="24" fillId="0" borderId="261" xfId="0" applyNumberFormat="1" applyFont="1" applyBorder="1" applyAlignment="1">
      <alignment horizontal="center"/>
    </xf>
    <xf numFmtId="37" fontId="24" fillId="0" borderId="262" xfId="0" applyNumberFormat="1" applyFont="1" applyBorder="1" applyAlignment="1">
      <alignment horizontal="center"/>
    </xf>
    <xf numFmtId="37" fontId="24" fillId="0" borderId="63" xfId="0" applyNumberFormat="1" applyFont="1" applyBorder="1" applyAlignment="1">
      <alignment horizontal="center"/>
    </xf>
    <xf numFmtId="37" fontId="24" fillId="0" borderId="190" xfId="0" applyNumberFormat="1" applyFont="1" applyBorder="1" applyAlignment="1">
      <alignment horizontal="center"/>
    </xf>
    <xf numFmtId="37" fontId="79" fillId="28" borderId="39" xfId="0" applyNumberFormat="1" applyFont="1" applyFill="1" applyBorder="1"/>
    <xf numFmtId="37" fontId="24" fillId="0" borderId="260" xfId="0" quotePrefix="1" applyNumberFormat="1" applyFont="1" applyBorder="1" applyAlignment="1">
      <alignment horizontal="center"/>
    </xf>
    <xf numFmtId="37" fontId="24" fillId="0" borderId="32" xfId="0" quotePrefix="1" applyNumberFormat="1" applyFont="1" applyBorder="1" applyAlignment="1">
      <alignment horizontal="center"/>
    </xf>
    <xf numFmtId="37" fontId="24" fillId="0" borderId="261" xfId="0" quotePrefix="1" applyNumberFormat="1" applyFont="1" applyBorder="1" applyAlignment="1">
      <alignment horizontal="center"/>
    </xf>
    <xf numFmtId="37" fontId="24" fillId="0" borderId="262" xfId="0" quotePrefix="1" applyNumberFormat="1" applyFont="1" applyBorder="1" applyAlignment="1">
      <alignment horizontal="center"/>
    </xf>
    <xf numFmtId="37" fontId="24" fillId="0" borderId="63" xfId="0" quotePrefix="1" applyNumberFormat="1" applyFont="1" applyBorder="1" applyAlignment="1">
      <alignment horizontal="center"/>
    </xf>
    <xf numFmtId="37" fontId="24" fillId="0" borderId="190" xfId="0" quotePrefix="1" applyNumberFormat="1" applyFont="1" applyBorder="1" applyAlignment="1">
      <alignment horizontal="center"/>
    </xf>
    <xf numFmtId="49" fontId="24" fillId="0" borderId="0" xfId="0" quotePrefix="1" applyNumberFormat="1" applyFont="1" applyAlignment="1">
      <alignment horizontal="center"/>
    </xf>
    <xf numFmtId="37" fontId="24" fillId="0" borderId="133" xfId="0" applyNumberFormat="1" applyFont="1" applyBorder="1"/>
    <xf numFmtId="37" fontId="24" fillId="0" borderId="261" xfId="0" applyNumberFormat="1" applyFont="1" applyBorder="1"/>
    <xf numFmtId="37" fontId="24" fillId="0" borderId="264" xfId="0" applyNumberFormat="1" applyFont="1" applyBorder="1"/>
    <xf numFmtId="37" fontId="24" fillId="0" borderId="63" xfId="0" applyNumberFormat="1" applyFont="1" applyBorder="1"/>
    <xf numFmtId="37" fontId="24" fillId="0" borderId="190" xfId="0" applyNumberFormat="1" applyFont="1" applyBorder="1"/>
    <xf numFmtId="37" fontId="80" fillId="0" borderId="26" xfId="0" applyNumberFormat="1" applyFont="1" applyBorder="1" applyAlignment="1">
      <alignment horizontal="right"/>
    </xf>
    <xf numFmtId="37" fontId="80" fillId="0" borderId="265" xfId="0" applyNumberFormat="1" applyFont="1" applyBorder="1" applyAlignment="1">
      <alignment horizontal="right"/>
    </xf>
    <xf numFmtId="37" fontId="80" fillId="0" borderId="266" xfId="0" applyNumberFormat="1" applyFont="1" applyBorder="1" applyAlignment="1">
      <alignment horizontal="right"/>
    </xf>
    <xf numFmtId="37" fontId="80" fillId="0" borderId="267" xfId="0" applyNumberFormat="1" applyFont="1" applyBorder="1" applyAlignment="1">
      <alignment horizontal="right"/>
    </xf>
    <xf numFmtId="37" fontId="80" fillId="0" borderId="268" xfId="0" applyNumberFormat="1" applyFont="1" applyBorder="1" applyAlignment="1">
      <alignment horizontal="right"/>
    </xf>
    <xf numFmtId="190" fontId="80" fillId="0" borderId="269" xfId="0" applyNumberFormat="1" applyFont="1" applyBorder="1" applyAlignment="1">
      <alignment horizontal="right"/>
    </xf>
    <xf numFmtId="37" fontId="79" fillId="0" borderId="0" xfId="0" applyNumberFormat="1" applyFont="1"/>
    <xf numFmtId="37" fontId="80" fillId="0" borderId="221" xfId="0" applyNumberFormat="1" applyFont="1" applyBorder="1" applyAlignment="1">
      <alignment horizontal="right"/>
    </xf>
    <xf numFmtId="37" fontId="80" fillId="0" borderId="37" xfId="0" applyNumberFormat="1" applyFont="1" applyBorder="1" applyAlignment="1">
      <alignment horizontal="right"/>
    </xf>
    <xf numFmtId="37" fontId="80" fillId="0" borderId="270" xfId="0" applyNumberFormat="1" applyFont="1" applyBorder="1" applyAlignment="1">
      <alignment horizontal="right"/>
    </xf>
    <xf numFmtId="37" fontId="80" fillId="0" borderId="271" xfId="0" applyNumberFormat="1" applyFont="1" applyBorder="1" applyAlignment="1">
      <alignment horizontal="right"/>
    </xf>
    <xf numFmtId="37" fontId="80" fillId="0" borderId="272" xfId="0" applyNumberFormat="1" applyFont="1" applyBorder="1" applyAlignment="1">
      <alignment horizontal="right"/>
    </xf>
    <xf numFmtId="37" fontId="80" fillId="0" borderId="24" xfId="0" applyNumberFormat="1" applyFont="1" applyBorder="1" applyAlignment="1">
      <alignment horizontal="right"/>
    </xf>
    <xf numFmtId="190" fontId="80" fillId="0" borderId="35" xfId="0" applyNumberFormat="1" applyFont="1" applyBorder="1" applyAlignment="1">
      <alignment horizontal="right"/>
    </xf>
    <xf numFmtId="0" fontId="24" fillId="0" borderId="216" xfId="0" applyFont="1" applyBorder="1"/>
    <xf numFmtId="0" fontId="24" fillId="0" borderId="217" xfId="0" applyFont="1" applyBorder="1"/>
    <xf numFmtId="0" fontId="24" fillId="0" borderId="39" xfId="0" quotePrefix="1" applyFont="1" applyBorder="1" applyAlignment="1">
      <alignment horizontal="center"/>
    </xf>
    <xf numFmtId="0" fontId="24" fillId="0" borderId="198" xfId="0" quotePrefix="1" applyFont="1" applyBorder="1" applyAlignment="1">
      <alignment horizontal="center"/>
    </xf>
    <xf numFmtId="37" fontId="80" fillId="0" borderId="255" xfId="0" applyNumberFormat="1" applyFont="1" applyBorder="1" applyAlignment="1">
      <alignment horizontal="right"/>
    </xf>
    <xf numFmtId="37" fontId="80" fillId="0" borderId="243" xfId="0" applyNumberFormat="1" applyFont="1" applyBorder="1" applyAlignment="1">
      <alignment horizontal="right"/>
    </xf>
    <xf numFmtId="37" fontId="80" fillId="0" borderId="275" xfId="0" applyNumberFormat="1" applyFont="1" applyBorder="1" applyAlignment="1">
      <alignment horizontal="right"/>
    </xf>
    <xf numFmtId="37" fontId="80" fillId="0" borderId="276" xfId="0" applyNumberFormat="1" applyFont="1" applyBorder="1" applyAlignment="1">
      <alignment horizontal="right"/>
    </xf>
    <xf numFmtId="37" fontId="80" fillId="0" borderId="277" xfId="0" applyNumberFormat="1" applyFont="1" applyBorder="1" applyAlignment="1">
      <alignment horizontal="right"/>
    </xf>
    <xf numFmtId="37" fontId="80" fillId="0" borderId="278" xfId="0" applyNumberFormat="1" applyFont="1" applyBorder="1" applyAlignment="1">
      <alignment horizontal="right"/>
    </xf>
    <xf numFmtId="37" fontId="80" fillId="0" borderId="279" xfId="0" applyNumberFormat="1" applyFont="1" applyBorder="1" applyAlignment="1">
      <alignment horizontal="right"/>
    </xf>
    <xf numFmtId="190" fontId="80" fillId="0" borderId="203" xfId="0" applyNumberFormat="1" applyFont="1" applyBorder="1" applyAlignment="1">
      <alignment horizontal="right"/>
    </xf>
    <xf numFmtId="0" fontId="24" fillId="0" borderId="175" xfId="0" quotePrefix="1" applyFont="1" applyBorder="1" applyAlignment="1">
      <alignment horizontal="center"/>
    </xf>
    <xf numFmtId="37" fontId="80" fillId="0" borderId="175" xfId="0" applyNumberFormat="1" applyFont="1" applyBorder="1" applyAlignment="1">
      <alignment horizontal="right"/>
    </xf>
    <xf numFmtId="37" fontId="80" fillId="0" borderId="0" xfId="0" applyNumberFormat="1" applyFont="1" applyAlignment="1">
      <alignment horizontal="right"/>
    </xf>
    <xf numFmtId="190" fontId="80" fillId="0" borderId="0" xfId="0" applyNumberFormat="1" applyFont="1" applyAlignment="1">
      <alignment horizontal="right"/>
    </xf>
    <xf numFmtId="37" fontId="24" fillId="0" borderId="0" xfId="0" applyNumberFormat="1" applyFont="1" applyAlignment="1">
      <alignment horizontal="left"/>
    </xf>
    <xf numFmtId="37" fontId="75" fillId="0" borderId="0" xfId="0" applyNumberFormat="1" applyFont="1" applyAlignment="1">
      <alignment horizontal="left"/>
    </xf>
    <xf numFmtId="3" fontId="24" fillId="28" borderId="0" xfId="0" applyNumberFormat="1" applyFont="1" applyFill="1" applyAlignment="1">
      <alignment horizontal="center"/>
    </xf>
    <xf numFmtId="37" fontId="24" fillId="28" borderId="0" xfId="0" applyNumberFormat="1" applyFont="1" applyFill="1" applyAlignment="1">
      <alignment horizontal="center"/>
    </xf>
    <xf numFmtId="37" fontId="24" fillId="29" borderId="0" xfId="0" applyNumberFormat="1" applyFont="1" applyFill="1"/>
    <xf numFmtId="191" fontId="56" fillId="0" borderId="32" xfId="0" applyNumberFormat="1" applyFont="1" applyBorder="1"/>
    <xf numFmtId="191" fontId="56" fillId="0" borderId="190" xfId="0" applyNumberFormat="1" applyFont="1" applyBorder="1"/>
    <xf numFmtId="191" fontId="56" fillId="0" borderId="133" xfId="0" applyNumberFormat="1" applyFont="1" applyBorder="1"/>
    <xf numFmtId="191" fontId="56" fillId="0" borderId="38" xfId="0" applyNumberFormat="1" applyFont="1" applyBorder="1"/>
    <xf numFmtId="191" fontId="56" fillId="0" borderId="213" xfId="0" applyNumberFormat="1" applyFont="1" applyBorder="1"/>
    <xf numFmtId="191" fontId="56" fillId="0" borderId="37" xfId="0" applyNumberFormat="1" applyFont="1" applyBorder="1"/>
    <xf numFmtId="191" fontId="56" fillId="0" borderId="183" xfId="0" applyNumberFormat="1" applyFont="1" applyBorder="1"/>
    <xf numFmtId="191" fontId="56" fillId="0" borderId="26" xfId="0" applyNumberFormat="1" applyFont="1" applyBorder="1"/>
    <xf numFmtId="191" fontId="56" fillId="0" borderId="223" xfId="0" applyNumberFormat="1" applyFont="1" applyBorder="1"/>
    <xf numFmtId="191" fontId="56" fillId="0" borderId="60" xfId="0" applyNumberFormat="1" applyFont="1" applyBorder="1"/>
    <xf numFmtId="191" fontId="56" fillId="0" borderId="210" xfId="0" applyNumberFormat="1" applyFont="1" applyBorder="1"/>
    <xf numFmtId="0" fontId="0" fillId="0" borderId="281" xfId="0" quotePrefix="1" applyBorder="1" applyAlignment="1">
      <alignment horizontal="center"/>
    </xf>
    <xf numFmtId="191" fontId="56" fillId="0" borderId="255" xfId="0" applyNumberFormat="1" applyFont="1" applyBorder="1"/>
    <xf numFmtId="191" fontId="56" fillId="0" borderId="222" xfId="0" applyNumberFormat="1" applyFont="1" applyBorder="1"/>
    <xf numFmtId="0" fontId="0" fillId="0" borderId="184" xfId="0" quotePrefix="1" applyBorder="1" applyAlignment="1">
      <alignment horizontal="centerContinuous"/>
    </xf>
    <xf numFmtId="0" fontId="0" fillId="0" borderId="39" xfId="0" applyBorder="1" applyAlignment="1">
      <alignment horizontal="centerContinuous"/>
    </xf>
    <xf numFmtId="0" fontId="0" fillId="0" borderId="183" xfId="0" applyBorder="1"/>
    <xf numFmtId="0" fontId="0" fillId="0" borderId="134" xfId="0" applyBorder="1"/>
    <xf numFmtId="0" fontId="0" fillId="0" borderId="133" xfId="0" applyBorder="1"/>
    <xf numFmtId="0" fontId="0" fillId="0" borderId="243" xfId="0" applyBorder="1"/>
    <xf numFmtId="0" fontId="0" fillId="0" borderId="244" xfId="0" applyBorder="1"/>
    <xf numFmtId="0" fontId="13" fillId="0" borderId="186" xfId="0" applyFont="1" applyBorder="1" applyAlignment="1">
      <alignment vertical="center"/>
    </xf>
    <xf numFmtId="0" fontId="0" fillId="0" borderId="60" xfId="0" quotePrefix="1" applyBorder="1" applyAlignment="1">
      <alignment horizontal="left"/>
    </xf>
    <xf numFmtId="0" fontId="0" fillId="0" borderId="39" xfId="0" quotePrefix="1" applyBorder="1"/>
    <xf numFmtId="0" fontId="0" fillId="0" borderId="134" xfId="0" quotePrefix="1" applyBorder="1"/>
    <xf numFmtId="0" fontId="0" fillId="0" borderId="133" xfId="0" quotePrefix="1" applyBorder="1" applyAlignment="1">
      <alignment horizontal="center"/>
    </xf>
    <xf numFmtId="0" fontId="0" fillId="0" borderId="60" xfId="0" applyBorder="1"/>
    <xf numFmtId="0" fontId="13" fillId="0" borderId="202" xfId="0" applyFont="1" applyBorder="1"/>
    <xf numFmtId="0" fontId="0" fillId="0" borderId="134" xfId="0" applyBorder="1" applyAlignment="1">
      <alignment horizontal="center"/>
    </xf>
    <xf numFmtId="0" fontId="0" fillId="0" borderId="205" xfId="0" quotePrefix="1" applyBorder="1" applyAlignment="1">
      <alignment horizontal="center"/>
    </xf>
    <xf numFmtId="0" fontId="0" fillId="0" borderId="277" xfId="0" applyBorder="1"/>
    <xf numFmtId="0" fontId="0" fillId="0" borderId="183" xfId="0" applyBorder="1" applyAlignment="1">
      <alignment horizontal="center" vertical="top"/>
    </xf>
    <xf numFmtId="0" fontId="13" fillId="0" borderId="184" xfId="0" applyFont="1" applyBorder="1"/>
    <xf numFmtId="0" fontId="13" fillId="0" borderId="205" xfId="0" quotePrefix="1" applyFont="1" applyBorder="1"/>
    <xf numFmtId="0" fontId="0" fillId="0" borderId="205" xfId="0" applyBorder="1"/>
    <xf numFmtId="0" fontId="0" fillId="0" borderId="222" xfId="0" applyBorder="1"/>
    <xf numFmtId="0" fontId="13" fillId="0" borderId="207" xfId="0" quotePrefix="1" applyFont="1" applyBorder="1" applyAlignment="1">
      <alignment horizontal="left"/>
    </xf>
    <xf numFmtId="0" fontId="0" fillId="29" borderId="235" xfId="0" applyFill="1" applyBorder="1"/>
    <xf numFmtId="0" fontId="0" fillId="0" borderId="228" xfId="0" applyBorder="1"/>
    <xf numFmtId="0" fontId="0" fillId="29" borderId="38" xfId="0" applyFill="1" applyBorder="1"/>
    <xf numFmtId="0" fontId="0" fillId="29" borderId="133" xfId="0" applyFill="1" applyBorder="1"/>
    <xf numFmtId="0" fontId="0" fillId="0" borderId="134" xfId="0" quotePrefix="1" applyBorder="1" applyAlignment="1">
      <alignment horizontal="center"/>
    </xf>
    <xf numFmtId="0" fontId="13" fillId="0" borderId="134" xfId="0" quotePrefix="1" applyFont="1" applyBorder="1"/>
    <xf numFmtId="0" fontId="0" fillId="0" borderId="34" xfId="0" applyBorder="1"/>
    <xf numFmtId="0" fontId="0" fillId="29" borderId="22" xfId="0" applyFill="1" applyBorder="1"/>
    <xf numFmtId="0" fontId="0" fillId="29" borderId="0" xfId="0" applyFill="1"/>
    <xf numFmtId="0" fontId="0" fillId="0" borderId="183" xfId="0" quotePrefix="1" applyBorder="1" applyAlignment="1">
      <alignment horizontal="center" vertical="top"/>
    </xf>
    <xf numFmtId="0" fontId="0" fillId="29" borderId="25" xfId="0" applyFill="1" applyBorder="1"/>
    <xf numFmtId="0" fontId="0" fillId="29" borderId="39" xfId="0" applyFill="1" applyBorder="1"/>
    <xf numFmtId="0" fontId="0" fillId="29" borderId="32" xfId="0" applyFill="1" applyBorder="1"/>
    <xf numFmtId="0" fontId="0" fillId="29" borderId="134" xfId="0" applyFill="1" applyBorder="1"/>
    <xf numFmtId="0" fontId="0" fillId="0" borderId="190" xfId="0" quotePrefix="1" applyBorder="1" applyAlignment="1">
      <alignment horizontal="center"/>
    </xf>
    <xf numFmtId="0" fontId="0" fillId="0" borderId="246" xfId="0" applyBorder="1"/>
    <xf numFmtId="0" fontId="0" fillId="0" borderId="36" xfId="0" applyBorder="1" applyAlignment="1">
      <alignment horizontal="centerContinuous"/>
    </xf>
    <xf numFmtId="37" fontId="0" fillId="0" borderId="134" xfId="0" applyNumberFormat="1" applyBorder="1"/>
    <xf numFmtId="37" fontId="0" fillId="0" borderId="198" xfId="0" applyNumberFormat="1" applyBorder="1"/>
    <xf numFmtId="0" fontId="0" fillId="0" borderId="39" xfId="0" quotePrefix="1" applyBorder="1" applyAlignment="1">
      <alignment horizontal="right"/>
    </xf>
    <xf numFmtId="0" fontId="0" fillId="0" borderId="198" xfId="0" quotePrefix="1" applyBorder="1" applyAlignment="1">
      <alignment horizontal="right"/>
    </xf>
    <xf numFmtId="0" fontId="0" fillId="0" borderId="194" xfId="0" applyBorder="1" applyAlignment="1">
      <alignment horizontal="left"/>
    </xf>
    <xf numFmtId="0" fontId="0" fillId="0" borderId="220" xfId="0" applyBorder="1" applyAlignment="1">
      <alignment horizontal="right"/>
    </xf>
    <xf numFmtId="0" fontId="0" fillId="0" borderId="192" xfId="0" applyBorder="1" applyAlignment="1">
      <alignment horizontal="right"/>
    </xf>
    <xf numFmtId="0" fontId="0" fillId="0" borderId="232" xfId="0" applyBorder="1" applyAlignment="1">
      <alignment horizontal="right"/>
    </xf>
    <xf numFmtId="0" fontId="0" fillId="0" borderId="32" xfId="0" applyBorder="1" applyAlignment="1">
      <alignment horizontal="right"/>
    </xf>
    <xf numFmtId="0" fontId="0" fillId="0" borderId="63" xfId="0" applyBorder="1" applyAlignment="1">
      <alignment horizontal="right"/>
    </xf>
    <xf numFmtId="0" fontId="0" fillId="0" borderId="190" xfId="0" applyBorder="1" applyAlignment="1">
      <alignment horizontal="right"/>
    </xf>
    <xf numFmtId="0" fontId="0" fillId="0" borderId="63" xfId="0" applyBorder="1" applyAlignment="1">
      <alignment horizontal="right" vertical="center"/>
    </xf>
    <xf numFmtId="0" fontId="0" fillId="0" borderId="32" xfId="0" applyBorder="1" applyAlignment="1">
      <alignment horizontal="right" vertical="center"/>
    </xf>
    <xf numFmtId="0" fontId="0" fillId="0" borderId="190" xfId="0" applyBorder="1" applyAlignment="1">
      <alignment horizontal="right" vertical="center"/>
    </xf>
    <xf numFmtId="0" fontId="0" fillId="0" borderId="32" xfId="0" quotePrefix="1" applyBorder="1" applyAlignment="1">
      <alignment horizontal="right"/>
    </xf>
    <xf numFmtId="0" fontId="0" fillId="0" borderId="63" xfId="0" quotePrefix="1" applyBorder="1" applyAlignment="1">
      <alignment horizontal="right"/>
    </xf>
    <xf numFmtId="0" fontId="0" fillId="0" borderId="190" xfId="0" quotePrefix="1" applyBorder="1" applyAlignment="1">
      <alignment horizontal="right"/>
    </xf>
    <xf numFmtId="0" fontId="0" fillId="0" borderId="24" xfId="0" quotePrefix="1" applyBorder="1" applyAlignment="1">
      <alignment horizontal="right"/>
    </xf>
    <xf numFmtId="0" fontId="0" fillId="0" borderId="35" xfId="0" quotePrefix="1" applyBorder="1" applyAlignment="1">
      <alignment horizontal="right"/>
    </xf>
    <xf numFmtId="0" fontId="0" fillId="0" borderId="183" xfId="0" quotePrefix="1" applyBorder="1" applyAlignment="1">
      <alignment horizontal="right"/>
    </xf>
    <xf numFmtId="0" fontId="0" fillId="0" borderId="24" xfId="0" applyBorder="1" applyAlignment="1">
      <alignment horizontal="right"/>
    </xf>
    <xf numFmtId="0" fontId="0" fillId="0" borderId="183" xfId="0" applyBorder="1" applyAlignment="1">
      <alignment horizontal="right"/>
    </xf>
    <xf numFmtId="0" fontId="0" fillId="0" borderId="36" xfId="0" applyBorder="1" applyAlignment="1">
      <alignment horizontal="right"/>
    </xf>
    <xf numFmtId="0" fontId="0" fillId="0" borderId="213" xfId="0" applyBorder="1" applyAlignment="1">
      <alignment horizontal="right"/>
    </xf>
    <xf numFmtId="0" fontId="0" fillId="0" borderId="203" xfId="0" applyBorder="1" applyAlignment="1">
      <alignment horizontal="right"/>
    </xf>
    <xf numFmtId="0" fontId="0" fillId="0" borderId="244" xfId="0" applyBorder="1" applyAlignment="1">
      <alignment horizontal="right"/>
    </xf>
    <xf numFmtId="0" fontId="0" fillId="0" borderId="236" xfId="0" applyBorder="1"/>
    <xf numFmtId="0" fontId="0" fillId="0" borderId="184" xfId="87" quotePrefix="1" applyFont="1" applyBorder="1" applyAlignment="1">
      <alignment horizontal="left"/>
    </xf>
    <xf numFmtId="0" fontId="0" fillId="29" borderId="36" xfId="0" applyFill="1" applyBorder="1"/>
    <xf numFmtId="0" fontId="13" fillId="0" borderId="186" xfId="87" applyFont="1" applyBorder="1"/>
    <xf numFmtId="0" fontId="0" fillId="29" borderId="63" xfId="0" applyFill="1" applyBorder="1"/>
    <xf numFmtId="0" fontId="0" fillId="29" borderId="203" xfId="0" applyFill="1" applyBorder="1"/>
    <xf numFmtId="0" fontId="58" fillId="0" borderId="0" xfId="0" applyFont="1" applyAlignment="1">
      <alignment horizontal="center"/>
    </xf>
    <xf numFmtId="0" fontId="13" fillId="0" borderId="39" xfId="0" applyFont="1" applyBorder="1" applyAlignment="1">
      <alignment horizontal="left"/>
    </xf>
    <xf numFmtId="0" fontId="13" fillId="0" borderId="188" xfId="0" applyFont="1" applyBorder="1"/>
    <xf numFmtId="0" fontId="0" fillId="0" borderId="179" xfId="0" quotePrefix="1" applyBorder="1" applyAlignment="1">
      <alignment horizontal="center"/>
    </xf>
    <xf numFmtId="0" fontId="0" fillId="0" borderId="228" xfId="0" quotePrefix="1" applyBorder="1" applyAlignment="1">
      <alignment horizontal="center"/>
    </xf>
    <xf numFmtId="0" fontId="0" fillId="0" borderId="183" xfId="0" quotePrefix="1" applyBorder="1" applyAlignment="1">
      <alignment horizontal="center"/>
    </xf>
    <xf numFmtId="0" fontId="81" fillId="0" borderId="35" xfId="0" applyFont="1" applyBorder="1" applyAlignment="1">
      <alignment horizontal="center"/>
    </xf>
    <xf numFmtId="37" fontId="0" fillId="0" borderId="32" xfId="0" quotePrefix="1" applyNumberFormat="1" applyBorder="1" applyAlignment="1">
      <alignment horizontal="right"/>
    </xf>
    <xf numFmtId="174" fontId="82" fillId="0" borderId="190" xfId="0" applyNumberFormat="1" applyFont="1" applyBorder="1"/>
    <xf numFmtId="37" fontId="0" fillId="0" borderId="63" xfId="0" quotePrefix="1" applyNumberFormat="1" applyBorder="1" applyAlignment="1">
      <alignment horizontal="right"/>
    </xf>
    <xf numFmtId="37" fontId="0" fillId="0" borderId="63" xfId="0" applyNumberFormat="1" applyBorder="1" applyAlignment="1">
      <alignment horizontal="right"/>
    </xf>
    <xf numFmtId="37" fontId="0" fillId="0" borderId="36" xfId="0" quotePrefix="1" applyNumberFormat="1" applyBorder="1" applyAlignment="1">
      <alignment horizontal="right"/>
    </xf>
    <xf numFmtId="37" fontId="0" fillId="0" borderId="36" xfId="0" applyNumberFormat="1" applyBorder="1" applyAlignment="1">
      <alignment horizontal="right"/>
    </xf>
    <xf numFmtId="37" fontId="0" fillId="0" borderId="24" xfId="0" applyNumberFormat="1" applyBorder="1" applyAlignment="1">
      <alignment horizontal="right"/>
    </xf>
    <xf numFmtId="37" fontId="0" fillId="0" borderId="35" xfId="0" applyNumberFormat="1" applyBorder="1" applyAlignment="1">
      <alignment horizontal="right"/>
    </xf>
    <xf numFmtId="174" fontId="82" fillId="0" borderId="182" xfId="0" applyNumberFormat="1" applyFont="1" applyBorder="1"/>
    <xf numFmtId="174" fontId="82" fillId="0" borderId="213" xfId="0" applyNumberFormat="1" applyFont="1" applyBorder="1"/>
    <xf numFmtId="37" fontId="0" fillId="0" borderId="25" xfId="0" applyNumberFormat="1" applyBorder="1" applyAlignment="1">
      <alignment horizontal="right"/>
    </xf>
    <xf numFmtId="37" fontId="0" fillId="0" borderId="203" xfId="0" applyNumberFormat="1" applyBorder="1" applyAlignment="1">
      <alignment horizontal="right"/>
    </xf>
    <xf numFmtId="174" fontId="82" fillId="0" borderId="222" xfId="0" applyNumberFormat="1" applyFont="1" applyBorder="1"/>
    <xf numFmtId="0" fontId="58" fillId="0" borderId="0" xfId="86" applyFont="1" applyAlignment="1">
      <alignment horizontal="left"/>
    </xf>
    <xf numFmtId="0" fontId="0" fillId="0" borderId="0" xfId="86" applyFont="1" applyAlignment="1">
      <alignment horizontal="left"/>
    </xf>
    <xf numFmtId="0" fontId="0" fillId="0" borderId="174" xfId="86" applyFont="1" applyBorder="1"/>
    <xf numFmtId="0" fontId="0" fillId="0" borderId="175" xfId="86" applyFont="1" applyBorder="1"/>
    <xf numFmtId="0" fontId="0" fillId="0" borderId="200" xfId="86" applyFont="1" applyBorder="1" applyAlignment="1">
      <alignment horizontal="center"/>
    </xf>
    <xf numFmtId="0" fontId="0" fillId="0" borderId="181" xfId="86" applyFont="1" applyBorder="1"/>
    <xf numFmtId="0" fontId="0" fillId="0" borderId="35" xfId="86" applyFont="1" applyBorder="1" applyAlignment="1">
      <alignment horizontal="center"/>
    </xf>
    <xf numFmtId="0" fontId="0" fillId="0" borderId="35" xfId="86" applyFont="1" applyBorder="1"/>
    <xf numFmtId="0" fontId="0" fillId="0" borderId="37" xfId="86" quotePrefix="1" applyFont="1" applyBorder="1" applyAlignment="1">
      <alignment horizontal="center"/>
    </xf>
    <xf numFmtId="0" fontId="0" fillId="0" borderId="22" xfId="86" quotePrefix="1" applyFont="1" applyBorder="1" applyAlignment="1">
      <alignment horizontal="center"/>
    </xf>
    <xf numFmtId="0" fontId="0" fillId="0" borderId="182" xfId="86" quotePrefix="1" applyFont="1" applyBorder="1" applyAlignment="1">
      <alignment horizontal="center"/>
    </xf>
    <xf numFmtId="0" fontId="0" fillId="0" borderId="0" xfId="86" applyFont="1" applyAlignment="1">
      <alignment horizontal="center"/>
    </xf>
    <xf numFmtId="0" fontId="0" fillId="0" borderId="35" xfId="86" applyFont="1" applyBorder="1" applyAlignment="1">
      <alignment horizontal="centerContinuous"/>
    </xf>
    <xf numFmtId="0" fontId="0" fillId="0" borderId="35" xfId="86" quotePrefix="1" applyFont="1" applyBorder="1" applyAlignment="1">
      <alignment horizontal="center"/>
    </xf>
    <xf numFmtId="0" fontId="0" fillId="0" borderId="24" xfId="86" quotePrefix="1" applyFont="1" applyBorder="1" applyAlignment="1">
      <alignment horizontal="center"/>
    </xf>
    <xf numFmtId="0" fontId="0" fillId="0" borderId="184" xfId="86" applyFont="1" applyBorder="1"/>
    <xf numFmtId="0" fontId="0" fillId="0" borderId="39" xfId="86" applyFont="1" applyBorder="1"/>
    <xf numFmtId="0" fontId="0" fillId="0" borderId="36" xfId="86" applyFont="1" applyBorder="1" applyAlignment="1">
      <alignment horizontal="center"/>
    </xf>
    <xf numFmtId="0" fontId="0" fillId="0" borderId="36" xfId="86" quotePrefix="1" applyFont="1" applyBorder="1" applyAlignment="1">
      <alignment horizontal="center"/>
    </xf>
    <xf numFmtId="0" fontId="0" fillId="0" borderId="38" xfId="86" quotePrefix="1" applyFont="1" applyBorder="1" applyAlignment="1">
      <alignment horizontal="center"/>
    </xf>
    <xf numFmtId="0" fontId="0" fillId="0" borderId="25" xfId="86" quotePrefix="1" applyFont="1" applyBorder="1" applyAlignment="1">
      <alignment horizontal="center"/>
    </xf>
    <xf numFmtId="0" fontId="0" fillId="0" borderId="185" xfId="86" quotePrefix="1" applyFont="1" applyBorder="1" applyAlignment="1">
      <alignment horizontal="center"/>
    </xf>
    <xf numFmtId="0" fontId="0" fillId="0" borderId="196" xfId="86" quotePrefix="1" applyFont="1" applyBorder="1" applyAlignment="1">
      <alignment horizontal="center"/>
    </xf>
    <xf numFmtId="37" fontId="0" fillId="0" borderId="32" xfId="86" applyNumberFormat="1" applyFont="1" applyBorder="1"/>
    <xf numFmtId="37" fontId="0" fillId="0" borderId="133" xfId="86" applyNumberFormat="1" applyFont="1" applyBorder="1"/>
    <xf numFmtId="37" fontId="0" fillId="0" borderId="189" xfId="86" applyNumberFormat="1" applyFont="1" applyBorder="1"/>
    <xf numFmtId="0" fontId="0" fillId="0" borderId="181" xfId="86" quotePrefix="1" applyFont="1" applyBorder="1" applyAlignment="1">
      <alignment horizontal="left"/>
    </xf>
    <xf numFmtId="0" fontId="0" fillId="0" borderId="0" xfId="86" quotePrefix="1" applyFont="1" applyAlignment="1">
      <alignment horizontal="left"/>
    </xf>
    <xf numFmtId="0" fontId="0" fillId="0" borderId="30" xfId="86" quotePrefix="1" applyFont="1" applyBorder="1" applyAlignment="1">
      <alignment horizontal="left"/>
    </xf>
    <xf numFmtId="0" fontId="0" fillId="0" borderId="31" xfId="86" quotePrefix="1" applyFont="1" applyBorder="1" applyAlignment="1">
      <alignment horizontal="center"/>
    </xf>
    <xf numFmtId="0" fontId="0" fillId="0" borderId="187" xfId="86" applyFont="1" applyBorder="1"/>
    <xf numFmtId="0" fontId="0" fillId="0" borderId="27" xfId="86" applyFont="1" applyBorder="1"/>
    <xf numFmtId="0" fontId="0" fillId="0" borderId="30" xfId="86" applyFont="1" applyBorder="1"/>
    <xf numFmtId="37" fontId="0" fillId="0" borderId="25" xfId="86" applyNumberFormat="1" applyFont="1" applyBorder="1"/>
    <xf numFmtId="37" fontId="0" fillId="0" borderId="38" xfId="86" applyNumberFormat="1" applyFont="1" applyBorder="1"/>
    <xf numFmtId="37" fontId="0" fillId="0" borderId="185" xfId="86" applyNumberFormat="1" applyFont="1" applyBorder="1"/>
    <xf numFmtId="0" fontId="0" fillId="0" borderId="188" xfId="86" quotePrefix="1" applyFont="1" applyBorder="1" applyAlignment="1">
      <alignment horizontal="left"/>
    </xf>
    <xf numFmtId="37" fontId="0" fillId="0" borderId="24" xfId="86" applyNumberFormat="1" applyFont="1" applyBorder="1"/>
    <xf numFmtId="37" fontId="0" fillId="0" borderId="37" xfId="86" applyNumberFormat="1" applyFont="1" applyBorder="1"/>
    <xf numFmtId="37" fontId="0" fillId="0" borderId="182" xfId="86" applyNumberFormat="1" applyFont="1" applyBorder="1"/>
    <xf numFmtId="37" fontId="0" fillId="0" borderId="35" xfId="86" applyNumberFormat="1" applyFont="1" applyBorder="1"/>
    <xf numFmtId="0" fontId="0" fillId="0" borderId="188" xfId="86" applyFont="1" applyBorder="1" applyAlignment="1">
      <alignment horizontal="left"/>
    </xf>
    <xf numFmtId="37" fontId="0" fillId="0" borderId="36" xfId="86" applyNumberFormat="1" applyFont="1" applyBorder="1"/>
    <xf numFmtId="0" fontId="0" fillId="0" borderId="203" xfId="86" quotePrefix="1" applyFont="1" applyBorder="1" applyAlignment="1">
      <alignment horizontal="center"/>
    </xf>
    <xf numFmtId="37" fontId="0" fillId="0" borderId="203" xfId="86" applyNumberFormat="1" applyFont="1" applyBorder="1"/>
    <xf numFmtId="37" fontId="0" fillId="0" borderId="243" xfId="86" applyNumberFormat="1" applyFont="1" applyBorder="1"/>
    <xf numFmtId="37" fontId="0" fillId="0" borderId="278" xfId="86" applyNumberFormat="1" applyFont="1" applyBorder="1"/>
    <xf numFmtId="37" fontId="0" fillId="0" borderId="199" xfId="86" applyNumberFormat="1" applyFont="1" applyBorder="1"/>
    <xf numFmtId="0" fontId="13" fillId="0" borderId="0" xfId="86" applyFont="1" applyAlignment="1">
      <alignment horizontal="center"/>
    </xf>
    <xf numFmtId="0" fontId="0" fillId="0" borderId="175" xfId="86" applyFont="1" applyBorder="1" applyAlignment="1">
      <alignment horizontal="center"/>
    </xf>
    <xf numFmtId="0" fontId="0" fillId="0" borderId="179" xfId="86" applyFont="1" applyBorder="1" applyAlignment="1">
      <alignment horizontal="center"/>
    </xf>
    <xf numFmtId="0" fontId="0" fillId="0" borderId="228" xfId="86" applyFont="1" applyBorder="1" applyAlignment="1">
      <alignment horizontal="center"/>
    </xf>
    <xf numFmtId="0" fontId="0" fillId="0" borderId="24" xfId="86" applyFont="1" applyBorder="1" applyAlignment="1">
      <alignment horizontal="center"/>
    </xf>
    <xf numFmtId="0" fontId="0" fillId="0" borderId="183" xfId="86" applyFont="1" applyBorder="1" applyAlignment="1">
      <alignment horizontal="center"/>
    </xf>
    <xf numFmtId="0" fontId="13" fillId="0" borderId="181" xfId="86" applyFont="1" applyBorder="1"/>
    <xf numFmtId="0" fontId="0" fillId="0" borderId="213" xfId="86" quotePrefix="1" applyFont="1" applyBorder="1" applyAlignment="1">
      <alignment horizontal="center"/>
    </xf>
    <xf numFmtId="0" fontId="0" fillId="0" borderId="28" xfId="86" quotePrefix="1" applyFont="1" applyBorder="1" applyAlignment="1">
      <alignment horizontal="right"/>
    </xf>
    <xf numFmtId="37" fontId="0" fillId="0" borderId="34" xfId="86" applyNumberFormat="1" applyFont="1" applyBorder="1"/>
    <xf numFmtId="37" fontId="0" fillId="0" borderId="210" xfId="86" applyNumberFormat="1" applyFont="1" applyBorder="1"/>
    <xf numFmtId="0" fontId="0" fillId="0" borderId="188" xfId="86" applyFont="1" applyBorder="1"/>
    <xf numFmtId="0" fontId="0" fillId="0" borderId="31" xfId="86" quotePrefix="1" applyFont="1" applyBorder="1" applyAlignment="1">
      <alignment horizontal="right"/>
    </xf>
    <xf numFmtId="37" fontId="0" fillId="0" borderId="63" xfId="86" applyNumberFormat="1" applyFont="1" applyBorder="1"/>
    <xf numFmtId="37" fontId="0" fillId="0" borderId="190" xfId="86" applyNumberFormat="1" applyFont="1" applyBorder="1"/>
    <xf numFmtId="0" fontId="0" fillId="0" borderId="197" xfId="86" applyFont="1" applyBorder="1"/>
    <xf numFmtId="0" fontId="0" fillId="0" borderId="280" xfId="86" applyFont="1" applyBorder="1"/>
    <xf numFmtId="0" fontId="0" fillId="0" borderId="203" xfId="86" quotePrefix="1" applyFont="1" applyBorder="1" applyAlignment="1">
      <alignment horizontal="right"/>
    </xf>
    <xf numFmtId="37" fontId="0" fillId="0" borderId="244" xfId="86" applyNumberFormat="1" applyFont="1" applyBorder="1"/>
    <xf numFmtId="0" fontId="13" fillId="0" borderId="174" xfId="86" applyFont="1" applyBorder="1"/>
    <xf numFmtId="37" fontId="0" fillId="0" borderId="183" xfId="86" applyNumberFormat="1" applyFont="1" applyBorder="1"/>
    <xf numFmtId="37" fontId="0" fillId="0" borderId="213" xfId="86" applyNumberFormat="1" applyFont="1" applyBorder="1"/>
    <xf numFmtId="0" fontId="13" fillId="0" borderId="280" xfId="86" applyFont="1" applyBorder="1"/>
    <xf numFmtId="37" fontId="0" fillId="0" borderId="282" xfId="86" applyNumberFormat="1" applyFont="1" applyBorder="1"/>
    <xf numFmtId="37" fontId="0" fillId="0" borderId="222" xfId="86" applyNumberFormat="1" applyFont="1" applyBorder="1"/>
    <xf numFmtId="0" fontId="0" fillId="0" borderId="223" xfId="0" applyBorder="1"/>
    <xf numFmtId="0" fontId="0" fillId="0" borderId="245" xfId="0" applyBorder="1"/>
    <xf numFmtId="0" fontId="13" fillId="0" borderId="200" xfId="0" applyFont="1" applyBorder="1" applyAlignment="1">
      <alignment horizontal="center"/>
    </xf>
    <xf numFmtId="2" fontId="0" fillId="0" borderId="36" xfId="0" applyNumberFormat="1" applyBorder="1"/>
    <xf numFmtId="2" fontId="0" fillId="0" borderId="35" xfId="0" applyNumberFormat="1" applyBorder="1"/>
    <xf numFmtId="0" fontId="0" fillId="0" borderId="197" xfId="0" applyBorder="1" applyAlignment="1">
      <alignment horizontal="left"/>
    </xf>
    <xf numFmtId="2" fontId="0" fillId="0" borderId="203" xfId="0" applyNumberFormat="1" applyBorder="1"/>
    <xf numFmtId="0" fontId="0" fillId="29" borderId="199" xfId="0" applyFill="1" applyBorder="1"/>
    <xf numFmtId="0" fontId="0" fillId="29" borderId="189" xfId="0" applyFill="1" applyBorder="1"/>
    <xf numFmtId="0" fontId="0" fillId="29" borderId="185" xfId="0" applyFill="1" applyBorder="1"/>
    <xf numFmtId="0" fontId="62" fillId="0" borderId="0" xfId="0" quotePrefix="1" applyFont="1"/>
    <xf numFmtId="0" fontId="62" fillId="0" borderId="0" xfId="0" applyFont="1"/>
    <xf numFmtId="0" fontId="83" fillId="0" borderId="0" xfId="0" applyFont="1" applyAlignment="1">
      <alignment horizontal="center"/>
    </xf>
    <xf numFmtId="0" fontId="83" fillId="0" borderId="0" xfId="0" quotePrefix="1" applyFont="1" applyAlignment="1">
      <alignment horizontal="center"/>
    </xf>
    <xf numFmtId="3" fontId="62" fillId="0" borderId="0" xfId="0" applyNumberFormat="1" applyFont="1"/>
    <xf numFmtId="0" fontId="61" fillId="0" borderId="0" xfId="0" quotePrefix="1" applyFont="1" applyAlignment="1">
      <alignment horizontal="center"/>
    </xf>
    <xf numFmtId="0" fontId="62" fillId="0" borderId="0" xfId="0" applyFont="1" applyAlignment="1">
      <alignment horizontal="center"/>
    </xf>
    <xf numFmtId="0" fontId="61" fillId="0" borderId="0" xfId="0" quotePrefix="1" applyFont="1" applyAlignment="1">
      <alignment horizontal="centerContinuous"/>
    </xf>
    <xf numFmtId="0" fontId="62" fillId="0" borderId="0" xfId="0" applyFont="1" applyAlignment="1">
      <alignment horizontal="centerContinuous"/>
    </xf>
    <xf numFmtId="0" fontId="24" fillId="0" borderId="0" xfId="0" applyFont="1" applyAlignment="1">
      <alignment horizontal="centerContinuous"/>
    </xf>
    <xf numFmtId="0" fontId="62" fillId="0" borderId="0" xfId="0" quotePrefix="1" applyFont="1" applyAlignment="1">
      <alignment horizontal="center"/>
    </xf>
    <xf numFmtId="0" fontId="62" fillId="0" borderId="0" xfId="0" quotePrefix="1" applyFont="1" applyAlignment="1">
      <alignment horizontal="right"/>
    </xf>
    <xf numFmtId="0" fontId="62" fillId="0" borderId="32" xfId="0" applyFont="1" applyBorder="1" applyAlignment="1">
      <alignment horizontal="center" vertical="center"/>
    </xf>
    <xf numFmtId="0" fontId="62" fillId="0" borderId="283" xfId="0" quotePrefix="1" applyFont="1" applyBorder="1" applyAlignment="1">
      <alignment horizontal="centerContinuous"/>
    </xf>
    <xf numFmtId="0" fontId="62" fillId="0" borderId="284" xfId="0" applyFont="1" applyBorder="1" applyAlignment="1">
      <alignment horizontal="centerContinuous"/>
    </xf>
    <xf numFmtId="0" fontId="62" fillId="0" borderId="285" xfId="0" quotePrefix="1" applyFont="1" applyBorder="1" applyAlignment="1">
      <alignment horizontal="center"/>
    </xf>
    <xf numFmtId="0" fontId="62" fillId="0" borderId="286" xfId="0" quotePrefix="1" applyFont="1" applyBorder="1" applyAlignment="1">
      <alignment horizontal="center"/>
    </xf>
    <xf numFmtId="0" fontId="62" fillId="0" borderId="287" xfId="0" quotePrefix="1" applyFont="1" applyBorder="1" applyAlignment="1">
      <alignment horizontal="center"/>
    </xf>
    <xf numFmtId="0" fontId="62" fillId="0" borderId="288" xfId="0" quotePrefix="1" applyFont="1" applyBorder="1" applyAlignment="1">
      <alignment horizontal="centerContinuous"/>
    </xf>
    <xf numFmtId="0" fontId="62" fillId="0" borderId="51" xfId="0" quotePrefix="1" applyFont="1" applyBorder="1" applyAlignment="1">
      <alignment horizontal="center"/>
    </xf>
    <xf numFmtId="0" fontId="62" fillId="0" borderId="90" xfId="0" quotePrefix="1" applyFont="1" applyBorder="1" applyAlignment="1">
      <alignment horizontal="center"/>
    </xf>
    <xf numFmtId="0" fontId="62" fillId="0" borderId="289" xfId="0" quotePrefix="1" applyFont="1" applyBorder="1" applyAlignment="1">
      <alignment horizontal="center"/>
    </xf>
    <xf numFmtId="0" fontId="62" fillId="0" borderId="290" xfId="0" quotePrefix="1" applyFont="1" applyBorder="1" applyAlignment="1">
      <alignment horizontal="centerContinuous"/>
    </xf>
    <xf numFmtId="0" fontId="62" fillId="0" borderId="41" xfId="0" applyFont="1" applyBorder="1" applyAlignment="1">
      <alignment horizontal="centerContinuous"/>
    </xf>
    <xf numFmtId="0" fontId="62" fillId="0" borderId="50" xfId="0" quotePrefix="1" applyFont="1" applyBorder="1" applyAlignment="1">
      <alignment horizontal="center"/>
    </xf>
    <xf numFmtId="0" fontId="62" fillId="0" borderId="49" xfId="0" quotePrefix="1" applyFont="1" applyBorder="1" applyAlignment="1">
      <alignment horizontal="center"/>
    </xf>
    <xf numFmtId="0" fontId="62" fillId="0" borderId="291" xfId="0" quotePrefix="1" applyFont="1" applyBorder="1" applyAlignment="1">
      <alignment horizontal="center"/>
    </xf>
    <xf numFmtId="0" fontId="24" fillId="0" borderId="288" xfId="0" applyFont="1" applyBorder="1"/>
    <xf numFmtId="0" fontId="24" fillId="0" borderId="51" xfId="0" applyFont="1" applyBorder="1"/>
    <xf numFmtId="0" fontId="24" fillId="0" borderId="90" xfId="0" applyFont="1" applyBorder="1"/>
    <xf numFmtId="0" fontId="66" fillId="0" borderId="289" xfId="0" quotePrefix="1" applyFont="1" applyBorder="1" applyAlignment="1">
      <alignment horizontal="center" vertical="top"/>
    </xf>
    <xf numFmtId="0" fontId="62" fillId="0" borderId="288" xfId="0" applyFont="1" applyBorder="1" applyAlignment="1">
      <alignment horizontal="center"/>
    </xf>
    <xf numFmtId="0" fontId="62" fillId="0" borderId="41" xfId="0" applyFont="1" applyBorder="1"/>
    <xf numFmtId="0" fontId="62" fillId="0" borderId="41" xfId="0" applyFont="1" applyBorder="1" applyAlignment="1">
      <alignment horizontal="left"/>
    </xf>
    <xf numFmtId="0" fontId="62" fillId="0" borderId="50" xfId="0" applyFont="1" applyBorder="1"/>
    <xf numFmtId="0" fontId="62" fillId="0" borderId="49" xfId="0" applyFont="1" applyBorder="1"/>
    <xf numFmtId="0" fontId="62" fillId="0" borderId="291" xfId="0" applyFont="1" applyBorder="1"/>
    <xf numFmtId="0" fontId="62" fillId="0" borderId="74" xfId="0" applyFont="1" applyBorder="1"/>
    <xf numFmtId="0" fontId="62" fillId="0" borderId="74" xfId="0" applyFont="1" applyBorder="1" applyAlignment="1">
      <alignment horizontal="left"/>
    </xf>
    <xf numFmtId="0" fontId="62" fillId="0" borderId="32" xfId="0" applyFont="1" applyBorder="1"/>
    <xf numFmtId="0" fontId="62" fillId="0" borderId="91" xfId="0" applyFont="1" applyBorder="1"/>
    <xf numFmtId="0" fontId="62" fillId="0" borderId="292" xfId="0" applyFont="1" applyBorder="1"/>
    <xf numFmtId="0" fontId="62" fillId="0" borderId="290" xfId="0" applyFont="1" applyBorder="1" applyAlignment="1">
      <alignment horizontal="center"/>
    </xf>
    <xf numFmtId="0" fontId="62" fillId="0" borderId="293" xfId="0" quotePrefix="1" applyFont="1" applyBorder="1" applyAlignment="1">
      <alignment horizontal="left"/>
    </xf>
    <xf numFmtId="0" fontId="62" fillId="0" borderId="294" xfId="0" applyFont="1" applyBorder="1"/>
    <xf numFmtId="0" fontId="62" fillId="0" borderId="295" xfId="0" applyFont="1" applyBorder="1" applyAlignment="1">
      <alignment horizontal="right"/>
    </xf>
    <xf numFmtId="0" fontId="24" fillId="0" borderId="296" xfId="0" applyFont="1" applyBorder="1"/>
    <xf numFmtId="3" fontId="62" fillId="0" borderId="296" xfId="0" applyNumberFormat="1" applyFont="1" applyBorder="1"/>
    <xf numFmtId="0" fontId="61" fillId="0" borderId="297" xfId="0" quotePrefix="1" applyFont="1" applyBorder="1" applyAlignment="1">
      <alignment horizontal="center"/>
    </xf>
    <xf numFmtId="3" fontId="62" fillId="0" borderId="298" xfId="0" applyNumberFormat="1" applyFont="1" applyBorder="1"/>
    <xf numFmtId="0" fontId="66" fillId="0" borderId="0" xfId="0" applyFont="1" applyAlignment="1">
      <alignment horizontal="right"/>
    </xf>
    <xf numFmtId="0" fontId="66" fillId="0" borderId="0" xfId="0" quotePrefix="1" applyFont="1" applyAlignment="1">
      <alignment horizontal="right"/>
    </xf>
    <xf numFmtId="0" fontId="61" fillId="0" borderId="0" xfId="0" applyFont="1"/>
    <xf numFmtId="0" fontId="58" fillId="0" borderId="0" xfId="0" applyFont="1"/>
    <xf numFmtId="0" fontId="0" fillId="0" borderId="23" xfId="0" applyBorder="1" applyAlignment="1">
      <alignment horizontal="center"/>
    </xf>
    <xf numFmtId="0" fontId="0" fillId="0" borderId="37" xfId="0" quotePrefix="1" applyBorder="1" applyAlignment="1">
      <alignment horizontal="left"/>
    </xf>
    <xf numFmtId="0" fontId="0" fillId="0" borderId="29" xfId="0" quotePrefix="1" applyBorder="1" applyAlignment="1">
      <alignment horizontal="left"/>
    </xf>
    <xf numFmtId="0" fontId="0" fillId="0" borderId="60" xfId="0" quotePrefix="1" applyBorder="1" applyAlignment="1">
      <alignment horizontal="center"/>
    </xf>
    <xf numFmtId="0" fontId="0" fillId="0" borderId="38" xfId="0" quotePrefix="1" applyBorder="1" applyAlignment="1">
      <alignment horizontal="centerContinuous"/>
    </xf>
    <xf numFmtId="0" fontId="0" fillId="0" borderId="25" xfId="0" quotePrefix="1" applyBorder="1"/>
    <xf numFmtId="0" fontId="0" fillId="0" borderId="23" xfId="0" quotePrefix="1" applyBorder="1" applyAlignment="1">
      <alignment horizontal="right"/>
    </xf>
    <xf numFmtId="0" fontId="0" fillId="30" borderId="25" xfId="0" applyFill="1" applyBorder="1"/>
    <xf numFmtId="0" fontId="0" fillId="30" borderId="0" xfId="0" applyFill="1"/>
    <xf numFmtId="3" fontId="62" fillId="0" borderId="0" xfId="0" quotePrefix="1" applyNumberFormat="1" applyFont="1" applyAlignment="1">
      <alignment horizontal="center"/>
    </xf>
    <xf numFmtId="0" fontId="61" fillId="0" borderId="0" xfId="0" applyFont="1" applyAlignment="1">
      <alignment horizontal="center"/>
    </xf>
    <xf numFmtId="0" fontId="62" fillId="0" borderId="44" xfId="0" applyFont="1" applyBorder="1" applyAlignment="1">
      <alignment horizontal="center"/>
    </xf>
    <xf numFmtId="0" fontId="62" fillId="0" borderId="74" xfId="0" applyFont="1" applyBorder="1" applyAlignment="1">
      <alignment horizontal="center"/>
    </xf>
    <xf numFmtId="0" fontId="62" fillId="0" borderId="43" xfId="0" applyFont="1" applyBorder="1"/>
    <xf numFmtId="0" fontId="62" fillId="0" borderId="89" xfId="0" applyFont="1" applyBorder="1"/>
    <xf numFmtId="0" fontId="62" fillId="0" borderId="45" xfId="0" applyFont="1" applyBorder="1" applyAlignment="1">
      <alignment horizontal="center"/>
    </xf>
    <xf numFmtId="0" fontId="62" fillId="0" borderId="51" xfId="0" applyFont="1" applyBorder="1" applyAlignment="1">
      <alignment horizontal="center"/>
    </xf>
    <xf numFmtId="0" fontId="62" fillId="0" borderId="48" xfId="0" quotePrefix="1" applyFont="1" applyBorder="1" applyAlignment="1">
      <alignment horizontal="center"/>
    </xf>
    <xf numFmtId="0" fontId="62" fillId="0" borderId="147" xfId="0" applyFont="1" applyBorder="1"/>
    <xf numFmtId="0" fontId="61" fillId="0" borderId="48" xfId="0" applyFont="1" applyBorder="1"/>
    <xf numFmtId="0" fontId="61" fillId="0" borderId="41" xfId="0" applyFont="1" applyBorder="1" applyAlignment="1">
      <alignment horizontal="right"/>
    </xf>
    <xf numFmtId="0" fontId="62" fillId="31" borderId="50" xfId="0" applyFont="1" applyFill="1" applyBorder="1"/>
    <xf numFmtId="0" fontId="62" fillId="31" borderId="48" xfId="0" applyFont="1" applyFill="1" applyBorder="1"/>
    <xf numFmtId="0" fontId="62" fillId="31" borderId="49" xfId="0" applyFont="1" applyFill="1" applyBorder="1"/>
    <xf numFmtId="0" fontId="62" fillId="0" borderId="42" xfId="0" applyFont="1" applyBorder="1" applyAlignment="1">
      <alignment horizontal="left"/>
    </xf>
    <xf numFmtId="0" fontId="62" fillId="0" borderId="45" xfId="0" applyFont="1" applyBorder="1" applyAlignment="1">
      <alignment horizontal="right"/>
    </xf>
    <xf numFmtId="0" fontId="62" fillId="0" borderId="45" xfId="0" quotePrefix="1" applyFont="1" applyBorder="1" applyAlignment="1">
      <alignment horizontal="center"/>
    </xf>
    <xf numFmtId="0" fontId="62" fillId="0" borderId="0" xfId="0" applyFont="1" applyAlignment="1">
      <alignment horizontal="right"/>
    </xf>
    <xf numFmtId="0" fontId="83" fillId="0" borderId="0" xfId="51" applyFont="1" applyAlignment="1">
      <alignment horizontal="center"/>
    </xf>
    <xf numFmtId="0" fontId="62" fillId="0" borderId="0" xfId="51" applyFont="1" applyAlignment="1">
      <alignment horizontal="center"/>
    </xf>
    <xf numFmtId="0" fontId="62" fillId="0" borderId="0" xfId="51" applyFont="1"/>
    <xf numFmtId="0" fontId="61" fillId="0" borderId="0" xfId="51" applyFont="1" applyAlignment="1">
      <alignment horizontal="center"/>
    </xf>
    <xf numFmtId="0" fontId="62" fillId="0" borderId="42" xfId="51" applyFont="1" applyBorder="1"/>
    <xf numFmtId="0" fontId="62" fillId="0" borderId="43" xfId="51" applyFont="1" applyBorder="1"/>
    <xf numFmtId="0" fontId="24" fillId="0" borderId="44" xfId="51" applyBorder="1"/>
    <xf numFmtId="0" fontId="24" fillId="0" borderId="89" xfId="51" applyBorder="1"/>
    <xf numFmtId="0" fontId="84" fillId="0" borderId="32" xfId="89" applyBorder="1"/>
    <xf numFmtId="0" fontId="24" fillId="0" borderId="45" xfId="88" applyBorder="1" applyAlignment="1">
      <alignment horizontal="center"/>
    </xf>
    <xf numFmtId="0" fontId="24" fillId="0" borderId="90" xfId="88" applyBorder="1" applyAlignment="1">
      <alignment horizontal="center"/>
    </xf>
    <xf numFmtId="0" fontId="24" fillId="0" borderId="51" xfId="88" applyBorder="1" applyAlignment="1">
      <alignment horizontal="center"/>
    </xf>
    <xf numFmtId="0" fontId="24" fillId="0" borderId="44" xfId="88" applyBorder="1" applyAlignment="1">
      <alignment horizontal="center"/>
    </xf>
    <xf numFmtId="0" fontId="24" fillId="0" borderId="50" xfId="88" quotePrefix="1" applyBorder="1" applyAlignment="1">
      <alignment horizontal="center"/>
    </xf>
    <xf numFmtId="0" fontId="24" fillId="0" borderId="147" xfId="88" applyBorder="1"/>
    <xf numFmtId="0" fontId="24" fillId="0" borderId="91" xfId="88" applyBorder="1"/>
    <xf numFmtId="0" fontId="24" fillId="0" borderId="32" xfId="88" applyBorder="1"/>
    <xf numFmtId="0" fontId="62" fillId="0" borderId="32" xfId="88" applyFont="1" applyBorder="1"/>
    <xf numFmtId="0" fontId="84" fillId="0" borderId="147" xfId="89" applyBorder="1"/>
    <xf numFmtId="0" fontId="84" fillId="0" borderId="91" xfId="89" applyBorder="1"/>
    <xf numFmtId="0" fontId="85" fillId="0" borderId="147" xfId="89" applyFont="1" applyBorder="1"/>
    <xf numFmtId="0" fontId="85" fillId="0" borderId="91" xfId="89" quotePrefix="1" applyFont="1" applyBorder="1" applyAlignment="1">
      <alignment horizontal="center"/>
    </xf>
    <xf numFmtId="0" fontId="84" fillId="32" borderId="32" xfId="89" applyFill="1" applyBorder="1"/>
    <xf numFmtId="0" fontId="84" fillId="0" borderId="50" xfId="89" applyBorder="1"/>
    <xf numFmtId="0" fontId="62" fillId="0" borderId="0" xfId="88" applyFont="1"/>
    <xf numFmtId="0" fontId="24" fillId="0" borderId="0" xfId="88"/>
    <xf numFmtId="3" fontId="0" fillId="0" borderId="0" xfId="0" applyNumberFormat="1"/>
    <xf numFmtId="3" fontId="0" fillId="0" borderId="0" xfId="0" quotePrefix="1" applyNumberFormat="1" applyAlignment="1">
      <alignment horizontal="center"/>
    </xf>
    <xf numFmtId="3" fontId="0" fillId="0" borderId="0" xfId="0" applyNumberFormat="1" applyAlignment="1">
      <alignment horizontal="centerContinuous"/>
    </xf>
    <xf numFmtId="1" fontId="0" fillId="0" borderId="286" xfId="0" quotePrefix="1" applyNumberFormat="1" applyBorder="1" applyAlignment="1">
      <alignment horizontal="center"/>
    </xf>
    <xf numFmtId="1" fontId="0" fillId="0" borderId="287" xfId="0" quotePrefix="1" applyNumberFormat="1" applyBorder="1" applyAlignment="1">
      <alignment horizontal="center"/>
    </xf>
    <xf numFmtId="0" fontId="0" fillId="0" borderId="49" xfId="0" applyBorder="1" applyAlignment="1">
      <alignment horizontal="center"/>
    </xf>
    <xf numFmtId="3" fontId="0" fillId="0" borderId="49" xfId="0" quotePrefix="1" applyNumberFormat="1" applyBorder="1" applyAlignment="1">
      <alignment horizontal="center"/>
    </xf>
    <xf numFmtId="3" fontId="0" fillId="0" borderId="291" xfId="0" quotePrefix="1" applyNumberFormat="1" applyBorder="1" applyAlignment="1">
      <alignment horizontal="center"/>
    </xf>
    <xf numFmtId="0" fontId="0" fillId="0" borderId="90" xfId="0" applyBorder="1" applyAlignment="1">
      <alignment horizontal="center"/>
    </xf>
    <xf numFmtId="3" fontId="0" fillId="0" borderId="90" xfId="0" applyNumberFormat="1" applyBorder="1"/>
    <xf numFmtId="3" fontId="0" fillId="0" borderId="289" xfId="0" applyNumberFormat="1" applyBorder="1"/>
    <xf numFmtId="0" fontId="0" fillId="0" borderId="299" xfId="0" applyBorder="1"/>
    <xf numFmtId="0" fontId="0" fillId="0" borderId="54" xfId="0" quotePrefix="1" applyBorder="1" applyAlignment="1">
      <alignment horizontal="center"/>
    </xf>
    <xf numFmtId="3" fontId="0" fillId="0" borderId="49" xfId="0" applyNumberFormat="1" applyBorder="1"/>
    <xf numFmtId="3" fontId="0" fillId="0" borderId="291" xfId="0" applyNumberFormat="1" applyBorder="1"/>
    <xf numFmtId="0" fontId="0" fillId="0" borderId="300" xfId="0" applyBorder="1"/>
    <xf numFmtId="0" fontId="0" fillId="0" borderId="57" xfId="0" quotePrefix="1" applyBorder="1" applyAlignment="1">
      <alignment horizontal="center"/>
    </xf>
    <xf numFmtId="3" fontId="0" fillId="0" borderId="91" xfId="0" applyNumberFormat="1" applyBorder="1"/>
    <xf numFmtId="3" fontId="0" fillId="0" borderId="292" xfId="0" applyNumberFormat="1" applyBorder="1"/>
    <xf numFmtId="0" fontId="0" fillId="0" borderId="300" xfId="0" applyBorder="1" applyAlignment="1">
      <alignment horizontal="right"/>
    </xf>
    <xf numFmtId="192" fontId="0" fillId="0" borderId="32" xfId="0" quotePrefix="1" applyNumberFormat="1" applyBorder="1" applyAlignment="1">
      <alignment horizontal="right"/>
    </xf>
    <xf numFmtId="192" fontId="0" fillId="0" borderId="91" xfId="0" quotePrefix="1" applyNumberFormat="1" applyBorder="1" applyAlignment="1">
      <alignment horizontal="right"/>
    </xf>
    <xf numFmtId="192" fontId="0" fillId="0" borderId="292" xfId="0" quotePrefix="1" applyNumberFormat="1" applyBorder="1" applyAlignment="1">
      <alignment horizontal="right"/>
    </xf>
    <xf numFmtId="0" fontId="0" fillId="0" borderId="299" xfId="0" applyBorder="1" applyAlignment="1">
      <alignment horizontal="right"/>
    </xf>
    <xf numFmtId="0" fontId="0" fillId="0" borderId="288" xfId="0" applyBorder="1"/>
    <xf numFmtId="0" fontId="0" fillId="0" borderId="53" xfId="0" applyBorder="1"/>
    <xf numFmtId="192" fontId="0" fillId="0" borderId="50" xfId="0" quotePrefix="1" applyNumberFormat="1" applyBorder="1" applyAlignment="1">
      <alignment horizontal="right"/>
    </xf>
    <xf numFmtId="192" fontId="0" fillId="0" borderId="49" xfId="0" quotePrefix="1" applyNumberFormat="1" applyBorder="1" applyAlignment="1">
      <alignment horizontal="right"/>
    </xf>
    <xf numFmtId="192" fontId="0" fillId="0" borderId="291" xfId="0" quotePrefix="1" applyNumberFormat="1" applyBorder="1" applyAlignment="1">
      <alignment horizontal="right"/>
    </xf>
    <xf numFmtId="192" fontId="0" fillId="0" borderId="90" xfId="0" quotePrefix="1" applyNumberFormat="1" applyBorder="1" applyAlignment="1">
      <alignment horizontal="right"/>
    </xf>
    <xf numFmtId="192" fontId="0" fillId="0" borderId="289" xfId="0" quotePrefix="1" applyNumberFormat="1" applyBorder="1" applyAlignment="1">
      <alignment horizontal="right"/>
    </xf>
    <xf numFmtId="0" fontId="0" fillId="0" borderId="302" xfId="0" applyBorder="1"/>
    <xf numFmtId="0" fontId="0" fillId="0" borderId="304" xfId="0" quotePrefix="1" applyBorder="1" applyAlignment="1">
      <alignment horizontal="center"/>
    </xf>
    <xf numFmtId="3" fontId="0" fillId="0" borderId="277" xfId="0" applyNumberFormat="1" applyBorder="1"/>
    <xf numFmtId="3" fontId="0" fillId="0" borderId="295" xfId="0" applyNumberFormat="1" applyBorder="1"/>
    <xf numFmtId="3" fontId="0" fillId="0" borderId="305" xfId="0" applyNumberFormat="1" applyBorder="1"/>
    <xf numFmtId="0" fontId="0" fillId="0" borderId="42" xfId="0" quotePrefix="1" applyBorder="1" applyAlignment="1">
      <alignment horizontal="left"/>
    </xf>
    <xf numFmtId="0" fontId="0" fillId="0" borderId="43" xfId="0" applyBorder="1"/>
    <xf numFmtId="3" fontId="0" fillId="0" borderId="89" xfId="0" applyNumberFormat="1" applyBorder="1"/>
    <xf numFmtId="3" fontId="0" fillId="0" borderId="44" xfId="0" quotePrefix="1" applyNumberFormat="1" applyBorder="1" applyAlignment="1">
      <alignment horizontal="center"/>
    </xf>
    <xf numFmtId="0" fontId="0" fillId="0" borderId="48" xfId="0" quotePrefix="1" applyBorder="1" applyAlignment="1">
      <alignment horizontal="left"/>
    </xf>
    <xf numFmtId="3" fontId="0" fillId="0" borderId="50" xfId="0" quotePrefix="1" applyNumberFormat="1" applyBorder="1" applyAlignment="1">
      <alignment horizontal="center"/>
    </xf>
    <xf numFmtId="0" fontId="0" fillId="0" borderId="52" xfId="0" quotePrefix="1" applyBorder="1" applyAlignment="1">
      <alignment horizontal="right"/>
    </xf>
    <xf numFmtId="3" fontId="0" fillId="0" borderId="54" xfId="0" quotePrefix="1" applyNumberFormat="1" applyBorder="1" applyAlignment="1">
      <alignment horizontal="right"/>
    </xf>
    <xf numFmtId="179" fontId="0" fillId="0" borderId="32" xfId="0" applyNumberFormat="1" applyBorder="1" applyAlignment="1">
      <alignment horizontal="right"/>
    </xf>
    <xf numFmtId="179" fontId="0" fillId="0" borderId="89" xfId="0" quotePrefix="1" applyNumberFormat="1" applyBorder="1" applyAlignment="1">
      <alignment horizontal="right"/>
    </xf>
    <xf numFmtId="0" fontId="0" fillId="0" borderId="55" xfId="0" quotePrefix="1" applyBorder="1" applyAlignment="1">
      <alignment horizontal="right"/>
    </xf>
    <xf numFmtId="3" fontId="0" fillId="0" borderId="57" xfId="0" quotePrefix="1" applyNumberFormat="1" applyBorder="1" applyAlignment="1">
      <alignment horizontal="right"/>
    </xf>
    <xf numFmtId="179" fontId="0" fillId="0" borderId="91" xfId="0" applyNumberFormat="1" applyBorder="1" applyAlignment="1">
      <alignment horizontal="right"/>
    </xf>
    <xf numFmtId="193" fontId="0" fillId="0" borderId="91" xfId="0" applyNumberFormat="1" applyBorder="1"/>
    <xf numFmtId="193" fontId="0" fillId="0" borderId="91" xfId="0" applyNumberFormat="1" applyBorder="1" applyAlignment="1">
      <alignment horizontal="center"/>
    </xf>
    <xf numFmtId="0" fontId="0" fillId="0" borderId="55" xfId="0" quotePrefix="1" applyBorder="1" applyAlignment="1">
      <alignment horizontal="left"/>
    </xf>
    <xf numFmtId="3" fontId="0" fillId="0" borderId="91" xfId="0" quotePrefix="1" applyNumberFormat="1" applyBorder="1" applyAlignment="1">
      <alignment horizontal="right"/>
    </xf>
    <xf numFmtId="0" fontId="0" fillId="0" borderId="45" xfId="0" quotePrefix="1" applyBorder="1" applyAlignment="1">
      <alignment horizontal="left"/>
    </xf>
    <xf numFmtId="3" fontId="0" fillId="0" borderId="90" xfId="0" applyNumberFormat="1" applyBorder="1" applyAlignment="1">
      <alignment horizontal="right"/>
    </xf>
    <xf numFmtId="3" fontId="0" fillId="0" borderId="44" xfId="0" quotePrefix="1" applyNumberFormat="1" applyBorder="1" applyAlignment="1">
      <alignment horizontal="right"/>
    </xf>
    <xf numFmtId="0" fontId="0" fillId="0" borderId="41" xfId="0" quotePrefix="1" applyBorder="1" applyAlignment="1">
      <alignment horizontal="left"/>
    </xf>
    <xf numFmtId="3" fontId="0" fillId="0" borderId="49" xfId="0" quotePrefix="1" applyNumberFormat="1" applyBorder="1" applyAlignment="1">
      <alignment horizontal="right"/>
    </xf>
    <xf numFmtId="3" fontId="0" fillId="0" borderId="50" xfId="0" quotePrefix="1" applyNumberFormat="1" applyBorder="1" applyAlignment="1">
      <alignment horizontal="right"/>
    </xf>
    <xf numFmtId="3" fontId="0" fillId="0" borderId="0" xfId="0" applyNumberFormat="1" applyAlignment="1">
      <alignment horizontal="center"/>
    </xf>
    <xf numFmtId="3" fontId="0" fillId="0" borderId="0" xfId="0" quotePrefix="1" applyNumberFormat="1" applyAlignment="1">
      <alignment horizontal="right"/>
    </xf>
    <xf numFmtId="0" fontId="0" fillId="0" borderId="63" xfId="0" quotePrefix="1" applyBorder="1" applyAlignment="1">
      <alignment horizontal="center"/>
    </xf>
    <xf numFmtId="0" fontId="0" fillId="0" borderId="63" xfId="0" applyBorder="1" applyAlignment="1">
      <alignment horizontal="center"/>
    </xf>
    <xf numFmtId="0" fontId="0" fillId="0" borderId="30" xfId="78" applyNumberFormat="1" applyFont="1" applyBorder="1" applyAlignment="1">
      <alignment horizontal="left"/>
    </xf>
    <xf numFmtId="0" fontId="0" fillId="0" borderId="32" xfId="0" applyBorder="1" applyAlignment="1">
      <alignment horizontal="center"/>
    </xf>
    <xf numFmtId="49" fontId="0" fillId="0" borderId="28" xfId="44" quotePrefix="1" applyNumberFormat="1" applyFont="1" applyBorder="1" applyAlignment="1">
      <alignment horizontal="center"/>
    </xf>
    <xf numFmtId="49" fontId="0" fillId="0" borderId="31" xfId="44" applyNumberFormat="1" applyFont="1" applyBorder="1" applyAlignment="1">
      <alignment horizontal="center"/>
    </xf>
    <xf numFmtId="49" fontId="0" fillId="0" borderId="28" xfId="44" applyNumberFormat="1" applyFont="1" applyBorder="1" applyAlignment="1">
      <alignment horizontal="center"/>
    </xf>
    <xf numFmtId="0" fontId="0" fillId="0" borderId="58" xfId="0" applyBorder="1"/>
    <xf numFmtId="49" fontId="0" fillId="0" borderId="35" xfId="44" applyNumberFormat="1" applyFont="1" applyBorder="1" applyAlignment="1">
      <alignment horizontal="center"/>
    </xf>
    <xf numFmtId="49" fontId="0" fillId="0" borderId="36" xfId="44" quotePrefix="1" applyNumberFormat="1" applyFont="1" applyBorder="1" applyAlignment="1">
      <alignment horizontal="center" wrapText="1"/>
    </xf>
    <xf numFmtId="185" fontId="87" fillId="0" borderId="0" xfId="90" applyFont="1" applyAlignment="1">
      <alignment horizontal="center"/>
    </xf>
    <xf numFmtId="185" fontId="0" fillId="0" borderId="0" xfId="90" applyFont="1"/>
    <xf numFmtId="49" fontId="0" fillId="0" borderId="0" xfId="90" applyNumberFormat="1" applyFont="1"/>
    <xf numFmtId="185" fontId="0" fillId="0" borderId="42" xfId="90" applyFont="1" applyBorder="1" applyAlignment="1">
      <alignment horizontal="center"/>
    </xf>
    <xf numFmtId="185" fontId="0" fillId="0" borderId="43" xfId="90" applyFont="1" applyBorder="1" applyAlignment="1">
      <alignment horizontal="center"/>
    </xf>
    <xf numFmtId="49" fontId="0" fillId="0" borderId="43" xfId="90" applyNumberFormat="1" applyFont="1" applyBorder="1" applyAlignment="1">
      <alignment horizontal="center"/>
    </xf>
    <xf numFmtId="186" fontId="13" fillId="0" borderId="51" xfId="91" applyNumberFormat="1" applyFont="1" applyFill="1" applyBorder="1" applyAlignment="1">
      <alignment horizontal="center" vertical="top"/>
    </xf>
    <xf numFmtId="186" fontId="13" fillId="0" borderId="51" xfId="91" applyNumberFormat="1" applyFont="1" applyFill="1" applyBorder="1" applyAlignment="1">
      <alignment horizontal="center" vertical="center"/>
    </xf>
    <xf numFmtId="185" fontId="0" fillId="0" borderId="45" xfId="90" applyFont="1" applyBorder="1" applyAlignment="1">
      <alignment horizontal="center"/>
    </xf>
    <xf numFmtId="185" fontId="0" fillId="0" borderId="0" xfId="90" applyFont="1" applyAlignment="1">
      <alignment horizontal="center"/>
    </xf>
    <xf numFmtId="49" fontId="0" fillId="0" borderId="0" xfId="90" applyNumberFormat="1" applyFont="1" applyAlignment="1">
      <alignment horizontal="center"/>
    </xf>
    <xf numFmtId="49" fontId="13" fillId="0" borderId="51" xfId="91" applyNumberFormat="1" applyFont="1" applyFill="1" applyBorder="1" applyAlignment="1">
      <alignment horizontal="center" vertical="top"/>
    </xf>
    <xf numFmtId="186" fontId="13" fillId="0" borderId="50" xfId="91" quotePrefix="1" applyNumberFormat="1" applyFont="1" applyFill="1" applyBorder="1" applyAlignment="1">
      <alignment horizontal="center" vertical="top"/>
    </xf>
    <xf numFmtId="186" fontId="13" fillId="0" borderId="50" xfId="91" quotePrefix="1" applyNumberFormat="1" applyFont="1" applyFill="1" applyBorder="1" applyAlignment="1">
      <alignment horizontal="center" vertical="center"/>
    </xf>
    <xf numFmtId="49" fontId="0" fillId="0" borderId="0" xfId="44" applyNumberFormat="1" applyFont="1" applyAlignment="1">
      <alignment horizontal="center"/>
    </xf>
    <xf numFmtId="186" fontId="13" fillId="0" borderId="44" xfId="91" quotePrefix="1" applyNumberFormat="1" applyFont="1" applyFill="1" applyBorder="1" applyAlignment="1">
      <alignment horizontal="center" vertical="top"/>
    </xf>
    <xf numFmtId="186" fontId="13" fillId="0" borderId="44" xfId="91" quotePrefix="1" applyNumberFormat="1" applyFont="1" applyFill="1" applyBorder="1" applyAlignment="1">
      <alignment horizontal="center" vertical="center"/>
    </xf>
    <xf numFmtId="0" fontId="0" fillId="0" borderId="52" xfId="44" applyFont="1" applyBorder="1" applyAlignment="1">
      <alignment horizontal="left"/>
    </xf>
    <xf numFmtId="0" fontId="0" fillId="0" borderId="53" xfId="44" applyFont="1" applyBorder="1" applyAlignment="1">
      <alignment horizontal="left"/>
    </xf>
    <xf numFmtId="49" fontId="0" fillId="0" borderId="54" xfId="90" applyNumberFormat="1" applyFont="1" applyBorder="1" applyAlignment="1">
      <alignment horizontal="center"/>
    </xf>
    <xf numFmtId="186" fontId="13" fillId="0" borderId="50" xfId="91" applyNumberFormat="1" applyFont="1" applyFill="1" applyBorder="1" applyAlignment="1"/>
    <xf numFmtId="0" fontId="0" fillId="0" borderId="55" xfId="44" applyFont="1" applyBorder="1" applyAlignment="1">
      <alignment horizontal="left"/>
    </xf>
    <xf numFmtId="0" fontId="0" fillId="0" borderId="56" xfId="44" applyFont="1" applyBorder="1" applyAlignment="1">
      <alignment horizontal="left"/>
    </xf>
    <xf numFmtId="49" fontId="0" fillId="0" borderId="57" xfId="90" applyNumberFormat="1" applyFont="1" applyBorder="1" applyAlignment="1">
      <alignment horizontal="center"/>
    </xf>
    <xf numFmtId="0" fontId="13" fillId="0" borderId="55" xfId="44" applyFont="1" applyBorder="1" applyAlignment="1">
      <alignment horizontal="left"/>
    </xf>
    <xf numFmtId="186" fontId="13" fillId="0" borderId="32" xfId="91" applyNumberFormat="1" applyFont="1" applyFill="1" applyBorder="1" applyAlignment="1"/>
    <xf numFmtId="49" fontId="0" fillId="0" borderId="107" xfId="90" applyNumberFormat="1" applyFont="1" applyBorder="1" applyAlignment="1">
      <alignment horizontal="center"/>
    </xf>
    <xf numFmtId="186" fontId="13" fillId="0" borderId="44" xfId="91" applyNumberFormat="1" applyFont="1" applyFill="1" applyBorder="1" applyAlignment="1"/>
    <xf numFmtId="0" fontId="0" fillId="0" borderId="52" xfId="44" applyFont="1" applyBorder="1"/>
    <xf numFmtId="0" fontId="0" fillId="0" borderId="53" xfId="44" applyFont="1" applyBorder="1"/>
    <xf numFmtId="41" fontId="0" fillId="0" borderId="50" xfId="91" applyNumberFormat="1" applyFont="1" applyFill="1" applyBorder="1" applyAlignment="1"/>
    <xf numFmtId="0" fontId="0" fillId="0" borderId="55" xfId="44" applyFont="1" applyBorder="1"/>
    <xf numFmtId="0" fontId="0" fillId="0" borderId="56" xfId="44" applyFont="1" applyBorder="1"/>
    <xf numFmtId="186" fontId="0" fillId="0" borderId="50" xfId="91" applyNumberFormat="1" applyFont="1" applyFill="1" applyBorder="1" applyAlignment="1"/>
    <xf numFmtId="41" fontId="0" fillId="0" borderId="32" xfId="91" applyNumberFormat="1" applyFont="1" applyFill="1" applyBorder="1" applyAlignment="1"/>
    <xf numFmtId="186" fontId="0" fillId="0" borderId="32" xfId="91" applyNumberFormat="1" applyFont="1" applyFill="1" applyBorder="1" applyAlignment="1"/>
    <xf numFmtId="0" fontId="0" fillId="0" borderId="0" xfId="44" applyFont="1"/>
    <xf numFmtId="0" fontId="13" fillId="0" borderId="56" xfId="44" applyFont="1" applyBorder="1"/>
    <xf numFmtId="0" fontId="13" fillId="0" borderId="53" xfId="44" applyFont="1" applyBorder="1"/>
    <xf numFmtId="185" fontId="0" fillId="0" borderId="53" xfId="90" applyFont="1" applyBorder="1"/>
    <xf numFmtId="49" fontId="0" fillId="0" borderId="53" xfId="90" applyNumberFormat="1" applyFont="1" applyBorder="1" applyAlignment="1">
      <alignment horizontal="center"/>
    </xf>
    <xf numFmtId="49" fontId="0" fillId="0" borderId="56" xfId="90" applyNumberFormat="1" applyFont="1" applyBorder="1" applyAlignment="1">
      <alignment horizontal="center"/>
    </xf>
    <xf numFmtId="186" fontId="0" fillId="0" borderId="44" xfId="91" applyNumberFormat="1" applyFont="1" applyFill="1" applyBorder="1" applyAlignment="1"/>
    <xf numFmtId="49" fontId="0" fillId="0" borderId="90" xfId="90" applyNumberFormat="1" applyFont="1" applyBorder="1" applyAlignment="1">
      <alignment horizontal="center"/>
    </xf>
    <xf numFmtId="41" fontId="0" fillId="0" borderId="44" xfId="91" applyNumberFormat="1" applyFont="1" applyFill="1" applyBorder="1" applyAlignment="1"/>
    <xf numFmtId="49" fontId="0" fillId="0" borderId="41" xfId="90" applyNumberFormat="1" applyFont="1" applyBorder="1" applyAlignment="1">
      <alignment horizontal="center"/>
    </xf>
    <xf numFmtId="0" fontId="24" fillId="0" borderId="0" xfId="45" applyAlignment="1">
      <alignment horizontal="right"/>
    </xf>
    <xf numFmtId="0" fontId="24" fillId="0" borderId="0" xfId="44" quotePrefix="1" applyFont="1" applyAlignment="1">
      <alignment horizontal="right"/>
    </xf>
    <xf numFmtId="185" fontId="88" fillId="0" borderId="0" xfId="90" applyFont="1"/>
    <xf numFmtId="49" fontId="88" fillId="0" borderId="0" xfId="90" applyNumberFormat="1" applyFont="1"/>
    <xf numFmtId="0" fontId="89" fillId="0" borderId="0" xfId="0" applyFont="1"/>
    <xf numFmtId="0" fontId="89" fillId="0" borderId="0" xfId="0" applyFont="1" applyAlignment="1">
      <alignment horizontal="left"/>
    </xf>
    <xf numFmtId="0" fontId="90" fillId="0" borderId="60" xfId="0" applyFont="1" applyBorder="1"/>
    <xf numFmtId="0" fontId="90" fillId="0" borderId="23" xfId="0" applyFont="1" applyBorder="1"/>
    <xf numFmtId="0" fontId="90" fillId="0" borderId="37" xfId="0" applyFont="1" applyBorder="1"/>
    <xf numFmtId="0" fontId="90" fillId="0" borderId="0" xfId="0" applyFont="1"/>
    <xf numFmtId="0" fontId="90" fillId="0" borderId="22" xfId="0" applyFont="1" applyBorder="1" applyAlignment="1">
      <alignment horizontal="center"/>
    </xf>
    <xf numFmtId="0" fontId="90" fillId="0" borderId="60" xfId="0" applyFont="1" applyBorder="1" applyAlignment="1">
      <alignment horizontal="center"/>
    </xf>
    <xf numFmtId="0" fontId="90" fillId="0" borderId="0" xfId="0" applyFont="1" applyAlignment="1">
      <alignment horizontal="center"/>
    </xf>
    <xf numFmtId="0" fontId="90" fillId="0" borderId="24" xfId="0" applyFont="1" applyBorder="1" applyAlignment="1">
      <alignment horizontal="center"/>
    </xf>
    <xf numFmtId="0" fontId="90" fillId="0" borderId="37" xfId="0" applyFont="1" applyBorder="1" applyAlignment="1">
      <alignment horizontal="center"/>
    </xf>
    <xf numFmtId="0" fontId="90" fillId="0" borderId="25" xfId="0" applyFont="1" applyBorder="1" applyAlignment="1">
      <alignment horizontal="center"/>
    </xf>
    <xf numFmtId="0" fontId="90" fillId="0" borderId="38" xfId="0" applyFont="1" applyBorder="1" applyAlignment="1">
      <alignment horizontal="center"/>
    </xf>
    <xf numFmtId="0" fontId="90" fillId="0" borderId="39" xfId="0" applyFont="1" applyBorder="1" applyAlignment="1">
      <alignment horizontal="center"/>
    </xf>
    <xf numFmtId="0" fontId="90" fillId="0" borderId="22" xfId="0" applyFont="1" applyBorder="1"/>
    <xf numFmtId="0" fontId="90" fillId="0" borderId="24" xfId="0" applyFont="1" applyBorder="1"/>
    <xf numFmtId="0" fontId="90" fillId="0" borderId="26" xfId="0" applyFont="1" applyBorder="1"/>
    <xf numFmtId="0" fontId="90" fillId="0" borderId="27" xfId="0" applyFont="1" applyBorder="1"/>
    <xf numFmtId="0" fontId="90" fillId="0" borderId="28" xfId="0" applyFont="1" applyBorder="1"/>
    <xf numFmtId="0" fontId="90" fillId="0" borderId="25" xfId="0" applyFont="1" applyBorder="1"/>
    <xf numFmtId="0" fontId="90" fillId="0" borderId="29" xfId="0" applyFont="1" applyBorder="1"/>
    <xf numFmtId="0" fontId="90" fillId="0" borderId="30" xfId="0" applyFont="1" applyBorder="1"/>
    <xf numFmtId="0" fontId="90" fillId="0" borderId="31" xfId="0" applyFont="1" applyBorder="1"/>
    <xf numFmtId="0" fontId="90" fillId="0" borderId="32" xfId="0" applyFont="1" applyBorder="1"/>
    <xf numFmtId="0" fontId="90" fillId="0" borderId="61" xfId="0" applyFont="1" applyBorder="1"/>
    <xf numFmtId="0" fontId="90" fillId="0" borderId="62" xfId="0" applyFont="1" applyBorder="1"/>
    <xf numFmtId="0" fontId="90" fillId="0" borderId="35" xfId="0" applyFont="1" applyBorder="1"/>
    <xf numFmtId="185" fontId="0" fillId="0" borderId="42" xfId="90" applyFont="1" applyBorder="1" applyAlignment="1">
      <alignment horizontal="center" wrapText="1"/>
    </xf>
    <xf numFmtId="185" fontId="0" fillId="0" borderId="43" xfId="90" applyFont="1" applyBorder="1" applyAlignment="1">
      <alignment horizontal="center" wrapText="1"/>
    </xf>
    <xf numFmtId="49" fontId="13" fillId="0" borderId="44" xfId="91" applyNumberFormat="1" applyFont="1" applyFill="1" applyBorder="1" applyAlignment="1">
      <alignment horizontal="center" vertical="center"/>
    </xf>
    <xf numFmtId="186" fontId="13" fillId="0" borderId="50" xfId="91" applyNumberFormat="1" applyFont="1" applyFill="1" applyBorder="1" applyAlignment="1">
      <alignment horizontal="center" vertical="center"/>
    </xf>
    <xf numFmtId="185" fontId="0" fillId="0" borderId="45" xfId="90" applyFont="1" applyBorder="1" applyAlignment="1">
      <alignment horizontal="center" wrapText="1"/>
    </xf>
    <xf numFmtId="185" fontId="0" fillId="0" borderId="0" xfId="90" applyFont="1" applyAlignment="1">
      <alignment horizontal="center" wrapText="1"/>
    </xf>
    <xf numFmtId="49" fontId="13" fillId="0" borderId="44" xfId="91" applyNumberFormat="1" applyFont="1" applyFill="1" applyBorder="1" applyAlignment="1">
      <alignment horizontal="center" vertical="top"/>
    </xf>
    <xf numFmtId="49" fontId="13" fillId="0" borderId="51" xfId="91" applyNumberFormat="1" applyFont="1" applyFill="1" applyBorder="1" applyAlignment="1">
      <alignment horizontal="center" vertical="center"/>
    </xf>
    <xf numFmtId="186" fontId="13" fillId="0" borderId="44" xfId="91" applyNumberFormat="1" applyFont="1" applyFill="1" applyBorder="1" applyAlignment="1">
      <alignment horizontal="center" vertical="top"/>
    </xf>
    <xf numFmtId="186" fontId="13" fillId="0" borderId="44" xfId="91" applyNumberFormat="1" applyFont="1" applyFill="1" applyBorder="1" applyAlignment="1">
      <alignment horizontal="center" vertical="center"/>
    </xf>
    <xf numFmtId="185" fontId="13" fillId="0" borderId="50" xfId="90" quotePrefix="1" applyFont="1" applyBorder="1" applyAlignment="1">
      <alignment horizontal="center" wrapText="1"/>
    </xf>
    <xf numFmtId="186" fontId="13" fillId="0" borderId="50" xfId="91" quotePrefix="1" applyNumberFormat="1" applyFont="1" applyFill="1" applyBorder="1" applyAlignment="1">
      <alignment horizontal="center" vertical="center" wrapText="1"/>
    </xf>
    <xf numFmtId="0" fontId="0" fillId="0" borderId="0" xfId="44" applyFont="1" applyAlignment="1">
      <alignment horizontal="center" wrapText="1"/>
    </xf>
    <xf numFmtId="0" fontId="0" fillId="0" borderId="45" xfId="44" applyFont="1" applyBorder="1" applyAlignment="1">
      <alignment horizontal="center" wrapText="1"/>
    </xf>
    <xf numFmtId="186" fontId="13" fillId="0" borderId="51" xfId="91" quotePrefix="1" applyNumberFormat="1" applyFont="1" applyFill="1" applyBorder="1" applyAlignment="1">
      <alignment horizontal="center" vertical="center" wrapText="1"/>
    </xf>
    <xf numFmtId="49" fontId="0" fillId="0" borderId="51" xfId="90" applyNumberFormat="1" applyFont="1" applyBorder="1"/>
    <xf numFmtId="41" fontId="13" fillId="0" borderId="50" xfId="91" applyNumberFormat="1" applyFont="1" applyFill="1" applyBorder="1" applyAlignment="1"/>
    <xf numFmtId="49" fontId="0" fillId="0" borderId="32" xfId="90" applyNumberFormat="1" applyFont="1" applyBorder="1"/>
    <xf numFmtId="41" fontId="13" fillId="0" borderId="32" xfId="91" applyNumberFormat="1" applyFont="1" applyFill="1" applyBorder="1" applyAlignment="1"/>
    <xf numFmtId="49" fontId="0" fillId="0" borderId="90" xfId="90" applyNumberFormat="1" applyFont="1" applyBorder="1"/>
    <xf numFmtId="41" fontId="13" fillId="0" borderId="44" xfId="91" applyNumberFormat="1" applyFont="1" applyFill="1" applyBorder="1" applyAlignment="1"/>
    <xf numFmtId="185" fontId="13" fillId="0" borderId="52" xfId="90" applyFont="1" applyBorder="1" applyAlignment="1">
      <alignment horizontal="left"/>
    </xf>
    <xf numFmtId="185" fontId="13" fillId="0" borderId="53" xfId="90" applyFont="1" applyBorder="1" applyAlignment="1">
      <alignment horizontal="left"/>
    </xf>
    <xf numFmtId="49" fontId="0" fillId="0" borderId="50" xfId="90" applyNumberFormat="1" applyFont="1" applyBorder="1"/>
    <xf numFmtId="185" fontId="13" fillId="0" borderId="55" xfId="90" applyFont="1" applyBorder="1" applyAlignment="1">
      <alignment horizontal="left"/>
    </xf>
    <xf numFmtId="185" fontId="13" fillId="0" borderId="56" xfId="90" applyFont="1" applyBorder="1" applyAlignment="1">
      <alignment horizontal="left"/>
    </xf>
    <xf numFmtId="41" fontId="0" fillId="0" borderId="51" xfId="91" applyNumberFormat="1" applyFont="1" applyFill="1" applyBorder="1" applyAlignment="1"/>
    <xf numFmtId="49" fontId="0" fillId="0" borderId="94" xfId="90" applyNumberFormat="1" applyFont="1" applyBorder="1" applyAlignment="1">
      <alignment horizontal="center"/>
    </xf>
    <xf numFmtId="0" fontId="0" fillId="0" borderId="0" xfId="45" applyFont="1" applyAlignment="1">
      <alignment horizontal="right"/>
    </xf>
    <xf numFmtId="49" fontId="0" fillId="0" borderId="24" xfId="44" applyNumberFormat="1" applyFont="1" applyBorder="1" applyAlignment="1">
      <alignment horizontal="center"/>
    </xf>
    <xf numFmtId="49" fontId="0" fillId="0" borderId="192" xfId="44" applyNumberFormat="1" applyFont="1" applyBorder="1" applyAlignment="1">
      <alignment horizontal="center"/>
    </xf>
    <xf numFmtId="49" fontId="0" fillId="0" borderId="28" xfId="78" quotePrefix="1" applyNumberFormat="1" applyFont="1" applyBorder="1" applyAlignment="1">
      <alignment horizontal="center"/>
    </xf>
    <xf numFmtId="49" fontId="0" fillId="0" borderId="35" xfId="78" quotePrefix="1" applyNumberFormat="1" applyFont="1" applyBorder="1" applyAlignment="1">
      <alignment horizontal="center"/>
    </xf>
    <xf numFmtId="49" fontId="0" fillId="0" borderId="31" xfId="78" applyNumberFormat="1" applyFont="1" applyBorder="1" applyAlignment="1">
      <alignment horizontal="center"/>
    </xf>
    <xf numFmtId="49" fontId="0" fillId="0" borderId="192" xfId="78" applyNumberFormat="1" applyFont="1" applyBorder="1" applyAlignment="1">
      <alignment horizontal="center"/>
    </xf>
    <xf numFmtId="49" fontId="0" fillId="0" borderId="28" xfId="78" applyNumberFormat="1" applyFont="1" applyBorder="1" applyAlignment="1">
      <alignment horizontal="center"/>
    </xf>
    <xf numFmtId="49" fontId="0" fillId="0" borderId="36" xfId="44" applyNumberFormat="1" applyFont="1" applyBorder="1" applyAlignment="1">
      <alignment horizontal="center"/>
    </xf>
    <xf numFmtId="37" fontId="0" fillId="0" borderId="22" xfId="0" quotePrefix="1" applyNumberFormat="1" applyBorder="1" applyAlignment="1">
      <alignment horizontal="center"/>
    </xf>
    <xf numFmtId="49" fontId="59" fillId="0" borderId="0" xfId="78" applyNumberFormat="1" applyFont="1" applyAlignment="1">
      <alignment horizontal="center"/>
    </xf>
    <xf numFmtId="49" fontId="75" fillId="0" borderId="0" xfId="78" applyNumberFormat="1" applyFont="1"/>
    <xf numFmtId="49" fontId="24" fillId="0" borderId="0" xfId="78" applyNumberFormat="1" applyFont="1"/>
    <xf numFmtId="49" fontId="75" fillId="0" borderId="0" xfId="78" applyNumberFormat="1" applyFont="1" applyAlignment="1">
      <alignment horizontal="center"/>
    </xf>
    <xf numFmtId="49" fontId="0" fillId="0" borderId="44" xfId="78" applyNumberFormat="1" applyFont="1" applyBorder="1" applyAlignment="1">
      <alignment horizontal="center" vertical="top" wrapText="1"/>
    </xf>
    <xf numFmtId="49" fontId="0" fillId="0" borderId="43" xfId="78" applyNumberFormat="1" applyFont="1" applyBorder="1"/>
    <xf numFmtId="49" fontId="0" fillId="0" borderId="307" xfId="78" applyNumberFormat="1" applyFont="1" applyBorder="1" applyAlignment="1">
      <alignment horizontal="center" vertical="top" wrapText="1"/>
    </xf>
    <xf numFmtId="49" fontId="0" fillId="0" borderId="308" xfId="78" applyNumberFormat="1" applyFont="1" applyBorder="1" applyAlignment="1">
      <alignment horizontal="center" vertical="top" wrapText="1"/>
    </xf>
    <xf numFmtId="49" fontId="0" fillId="0" borderId="50" xfId="78" applyNumberFormat="1" applyFont="1" applyBorder="1" applyAlignment="1">
      <alignment horizontal="center"/>
    </xf>
    <xf numFmtId="49" fontId="0" fillId="0" borderId="50" xfId="78" applyNumberFormat="1" applyFont="1" applyBorder="1"/>
    <xf numFmtId="49" fontId="0" fillId="0" borderId="309" xfId="78" applyNumberFormat="1" applyFont="1" applyBorder="1"/>
    <xf numFmtId="49" fontId="0" fillId="0" borderId="310" xfId="78" quotePrefix="1" applyNumberFormat="1" applyFont="1" applyBorder="1" applyAlignment="1">
      <alignment horizontal="center"/>
    </xf>
    <xf numFmtId="49" fontId="0" fillId="0" borderId="311" xfId="78" quotePrefix="1" applyNumberFormat="1" applyFont="1" applyBorder="1" applyAlignment="1">
      <alignment horizontal="center"/>
    </xf>
    <xf numFmtId="49" fontId="0" fillId="0" borderId="51" xfId="78" applyNumberFormat="1" applyFont="1" applyBorder="1" applyAlignment="1">
      <alignment horizontal="center"/>
    </xf>
    <xf numFmtId="49" fontId="0" fillId="0" borderId="312" xfId="78" applyNumberFormat="1" applyFont="1" applyBorder="1" applyAlignment="1">
      <alignment horizontal="center"/>
    </xf>
    <xf numFmtId="49" fontId="0" fillId="0" borderId="310" xfId="78" applyNumberFormat="1" applyFont="1" applyBorder="1" applyAlignment="1">
      <alignment horizontal="right"/>
    </xf>
    <xf numFmtId="49" fontId="0" fillId="0" borderId="311" xfId="78" applyNumberFormat="1" applyFont="1" applyBorder="1" applyAlignment="1">
      <alignment horizontal="right"/>
    </xf>
    <xf numFmtId="49" fontId="0" fillId="0" borderId="55" xfId="78" quotePrefix="1" applyNumberFormat="1" applyFont="1" applyBorder="1" applyAlignment="1">
      <alignment horizontal="left"/>
    </xf>
    <xf numFmtId="49" fontId="0" fillId="0" borderId="56" xfId="78" quotePrefix="1" applyNumberFormat="1" applyFont="1" applyBorder="1" applyAlignment="1">
      <alignment horizontal="left"/>
    </xf>
    <xf numFmtId="49" fontId="0" fillId="0" borderId="51" xfId="78" quotePrefix="1" applyNumberFormat="1" applyFont="1" applyBorder="1" applyAlignment="1">
      <alignment horizontal="center"/>
    </xf>
    <xf numFmtId="49" fontId="0" fillId="0" borderId="313" xfId="78" applyNumberFormat="1" applyFont="1" applyBorder="1" applyAlignment="1">
      <alignment horizontal="center"/>
    </xf>
    <xf numFmtId="49" fontId="0" fillId="0" borderId="314" xfId="78" applyNumberFormat="1" applyFont="1" applyBorder="1" applyAlignment="1">
      <alignment horizontal="right"/>
    </xf>
    <xf numFmtId="49" fontId="0" fillId="0" borderId="315" xfId="78" applyNumberFormat="1" applyFont="1" applyBorder="1" applyAlignment="1">
      <alignment horizontal="right"/>
    </xf>
    <xf numFmtId="49" fontId="13" fillId="0" borderId="93" xfId="78" quotePrefix="1" applyNumberFormat="1" applyFont="1" applyBorder="1" applyAlignment="1">
      <alignment horizontal="left"/>
    </xf>
    <xf numFmtId="49" fontId="13" fillId="0" borderId="72" xfId="78" quotePrefix="1" applyNumberFormat="1" applyFont="1" applyBorder="1" applyAlignment="1">
      <alignment horizontal="left"/>
    </xf>
    <xf numFmtId="49" fontId="0" fillId="0" borderId="309" xfId="78" applyNumberFormat="1" applyFont="1" applyBorder="1" applyAlignment="1">
      <alignment horizontal="center"/>
    </xf>
    <xf numFmtId="49" fontId="0" fillId="0" borderId="316" xfId="78" applyNumberFormat="1" applyFont="1" applyBorder="1" applyAlignment="1">
      <alignment horizontal="right"/>
    </xf>
    <xf numFmtId="49" fontId="0" fillId="0" borderId="317" xfId="78" applyNumberFormat="1" applyFont="1" applyBorder="1" applyAlignment="1">
      <alignment horizontal="right"/>
    </xf>
    <xf numFmtId="185" fontId="24" fillId="0" borderId="0" xfId="90" applyFont="1"/>
    <xf numFmtId="0" fontId="24" fillId="0" borderId="0" xfId="45" quotePrefix="1" applyAlignment="1">
      <alignment horizontal="right"/>
    </xf>
    <xf numFmtId="49" fontId="0" fillId="0" borderId="0" xfId="78" applyNumberFormat="1" applyFont="1"/>
    <xf numFmtId="0" fontId="91" fillId="0" borderId="0" xfId="0" quotePrefix="1" applyFont="1"/>
    <xf numFmtId="49" fontId="83" fillId="0" borderId="0" xfId="92" applyNumberFormat="1" applyFont="1" applyAlignment="1">
      <alignment horizontal="center"/>
    </xf>
    <xf numFmtId="0" fontId="61" fillId="0" borderId="0" xfId="92" applyFont="1" applyAlignment="1">
      <alignment horizontal="center"/>
    </xf>
    <xf numFmtId="49" fontId="62" fillId="0" borderId="41" xfId="92" applyNumberFormat="1" applyFont="1" applyBorder="1"/>
    <xf numFmtId="0" fontId="62" fillId="0" borderId="41" xfId="92" applyFont="1" applyBorder="1"/>
    <xf numFmtId="0" fontId="24" fillId="0" borderId="0" xfId="52" applyFont="1"/>
    <xf numFmtId="0" fontId="24" fillId="0" borderId="44" xfId="52" applyFont="1" applyBorder="1" applyAlignment="1">
      <alignment horizontal="center" vertical="center"/>
    </xf>
    <xf numFmtId="3" fontId="62" fillId="0" borderId="44" xfId="52" applyNumberFormat="1" applyFont="1" applyBorder="1" applyAlignment="1">
      <alignment horizontal="center" vertical="top"/>
    </xf>
    <xf numFmtId="3" fontId="62" fillId="0" borderId="44" xfId="52" quotePrefix="1" applyNumberFormat="1" applyFont="1" applyBorder="1" applyAlignment="1">
      <alignment horizontal="center" vertical="top"/>
    </xf>
    <xf numFmtId="0" fontId="24" fillId="0" borderId="50" xfId="52" applyFont="1" applyBorder="1" applyAlignment="1">
      <alignment horizontal="center" vertical="center"/>
    </xf>
    <xf numFmtId="3" fontId="62" fillId="0" borderId="50" xfId="92" quotePrefix="1" applyNumberFormat="1" applyFont="1" applyBorder="1" applyAlignment="1">
      <alignment horizontal="center"/>
    </xf>
    <xf numFmtId="49" fontId="62" fillId="0" borderId="50" xfId="92" applyNumberFormat="1" applyFont="1" applyBorder="1" applyAlignment="1">
      <alignment horizontal="center"/>
    </xf>
    <xf numFmtId="49" fontId="24" fillId="0" borderId="51" xfId="92" applyNumberFormat="1" applyFont="1" applyBorder="1" applyAlignment="1">
      <alignment horizontal="center"/>
    </xf>
    <xf numFmtId="3" fontId="62" fillId="0" borderId="51" xfId="92" quotePrefix="1" applyNumberFormat="1" applyFont="1" applyBorder="1" applyAlignment="1">
      <alignment horizontal="center"/>
    </xf>
    <xf numFmtId="0" fontId="62" fillId="0" borderId="45" xfId="92" applyFont="1" applyBorder="1"/>
    <xf numFmtId="0" fontId="62" fillId="0" borderId="0" xfId="92" applyFont="1"/>
    <xf numFmtId="3" fontId="62" fillId="0" borderId="51" xfId="92" applyNumberFormat="1" applyFont="1" applyBorder="1"/>
    <xf numFmtId="0" fontId="62" fillId="0" borderId="52" xfId="92" applyFont="1" applyBorder="1"/>
    <xf numFmtId="0" fontId="62" fillId="0" borderId="53" xfId="92" quotePrefix="1" applyFont="1" applyBorder="1" applyAlignment="1">
      <alignment horizontal="left"/>
    </xf>
    <xf numFmtId="49" fontId="62" fillId="0" borderId="54" xfId="92" quotePrefix="1" applyNumberFormat="1" applyFont="1" applyBorder="1" applyAlignment="1">
      <alignment horizontal="center"/>
    </xf>
    <xf numFmtId="3" fontId="62" fillId="0" borderId="50" xfId="92" applyNumberFormat="1" applyFont="1" applyBorder="1"/>
    <xf numFmtId="0" fontId="62" fillId="0" borderId="82" xfId="92" applyFont="1" applyBorder="1"/>
    <xf numFmtId="0" fontId="62" fillId="0" borderId="0" xfId="92" quotePrefix="1" applyFont="1" applyAlignment="1">
      <alignment horizontal="left"/>
    </xf>
    <xf numFmtId="49" fontId="62" fillId="0" borderId="0" xfId="92" applyNumberFormat="1" applyFont="1" applyAlignment="1">
      <alignment horizontal="center"/>
    </xf>
    <xf numFmtId="0" fontId="62" fillId="0" borderId="0" xfId="92" applyFont="1" applyAlignment="1">
      <alignment horizontal="right"/>
    </xf>
    <xf numFmtId="0" fontId="62" fillId="0" borderId="0" xfId="92" applyFont="1" applyAlignment="1">
      <alignment horizontal="left"/>
    </xf>
    <xf numFmtId="0" fontId="62" fillId="0" borderId="52" xfId="92" quotePrefix="1" applyFont="1" applyBorder="1" applyAlignment="1">
      <alignment horizontal="left"/>
    </xf>
    <xf numFmtId="49" fontId="92" fillId="0" borderId="54" xfId="92" applyNumberFormat="1" applyFont="1" applyBorder="1" applyAlignment="1">
      <alignment horizontal="center"/>
    </xf>
    <xf numFmtId="0" fontId="62" fillId="0" borderId="55" xfId="92" quotePrefix="1" applyFont="1" applyBorder="1"/>
    <xf numFmtId="0" fontId="62" fillId="0" borderId="56" xfId="92" quotePrefix="1" applyFont="1" applyBorder="1"/>
    <xf numFmtId="49" fontId="92" fillId="0" borderId="57" xfId="92" applyNumberFormat="1" applyFont="1" applyBorder="1" applyAlignment="1">
      <alignment horizontal="center"/>
    </xf>
    <xf numFmtId="3" fontId="62" fillId="0" borderId="32" xfId="92" applyNumberFormat="1" applyFont="1" applyBorder="1"/>
    <xf numFmtId="0" fontId="62" fillId="0" borderId="55" xfId="92" applyFont="1" applyBorder="1"/>
    <xf numFmtId="0" fontId="62" fillId="0" borderId="56" xfId="92" applyFont="1" applyBorder="1"/>
    <xf numFmtId="0" fontId="92" fillId="0" borderId="56" xfId="92" applyFont="1" applyBorder="1" applyAlignment="1">
      <alignment horizontal="right"/>
    </xf>
    <xf numFmtId="0" fontId="92" fillId="0" borderId="56" xfId="92" applyFont="1" applyBorder="1" applyAlignment="1">
      <alignment horizontal="left"/>
    </xf>
    <xf numFmtId="0" fontId="62" fillId="0" borderId="56" xfId="92" applyFont="1" applyBorder="1" applyAlignment="1">
      <alignment horizontal="left"/>
    </xf>
    <xf numFmtId="0" fontId="92" fillId="0" borderId="0" xfId="92" applyFont="1"/>
    <xf numFmtId="49" fontId="92" fillId="0" borderId="0" xfId="92" applyNumberFormat="1" applyFont="1" applyAlignment="1">
      <alignment horizontal="center"/>
    </xf>
    <xf numFmtId="0" fontId="62" fillId="0" borderId="53" xfId="92" applyFont="1" applyBorder="1" applyAlignment="1">
      <alignment horizontal="right"/>
    </xf>
    <xf numFmtId="0" fontId="62" fillId="0" borderId="53" xfId="92" applyFont="1" applyBorder="1"/>
    <xf numFmtId="49" fontId="62" fillId="0" borderId="54" xfId="92" applyNumberFormat="1" applyFont="1" applyBorder="1" applyAlignment="1">
      <alignment horizontal="center"/>
    </xf>
    <xf numFmtId="0" fontId="62" fillId="0" borderId="56" xfId="92" quotePrefix="1" applyFont="1" applyBorder="1" applyAlignment="1">
      <alignment horizontal="left"/>
    </xf>
    <xf numFmtId="0" fontId="62" fillId="0" borderId="56" xfId="92" applyFont="1" applyBorder="1" applyAlignment="1">
      <alignment horizontal="right"/>
    </xf>
    <xf numFmtId="49" fontId="62" fillId="0" borderId="57" xfId="92" applyNumberFormat="1" applyFont="1" applyBorder="1" applyAlignment="1">
      <alignment horizontal="center"/>
    </xf>
    <xf numFmtId="3" fontId="62" fillId="0" borderId="44" xfId="92" applyNumberFormat="1" applyFont="1" applyBorder="1"/>
    <xf numFmtId="0" fontId="62" fillId="0" borderId="92" xfId="92" applyFont="1" applyBorder="1"/>
    <xf numFmtId="0" fontId="62" fillId="0" borderId="82" xfId="92" quotePrefix="1" applyFont="1" applyBorder="1" applyAlignment="1">
      <alignment horizontal="left"/>
    </xf>
    <xf numFmtId="49" fontId="62" fillId="0" borderId="107" xfId="92" applyNumberFormat="1" applyFont="1" applyBorder="1" applyAlignment="1">
      <alignment horizontal="center"/>
    </xf>
    <xf numFmtId="49" fontId="62" fillId="0" borderId="90" xfId="92" applyNumberFormat="1" applyFont="1" applyBorder="1" applyAlignment="1">
      <alignment horizontal="center"/>
    </xf>
    <xf numFmtId="0" fontId="62" fillId="0" borderId="53" xfId="92" applyFont="1" applyBorder="1" applyAlignment="1">
      <alignment horizontal="left"/>
    </xf>
    <xf numFmtId="0" fontId="92" fillId="0" borderId="56" xfId="92" applyFont="1" applyBorder="1"/>
    <xf numFmtId="49" fontId="24" fillId="0" borderId="51" xfId="92" quotePrefix="1" applyNumberFormat="1" applyFont="1" applyBorder="1" applyAlignment="1">
      <alignment horizontal="center"/>
    </xf>
    <xf numFmtId="49" fontId="92" fillId="0" borderId="90" xfId="92" applyNumberFormat="1" applyFont="1" applyBorder="1" applyAlignment="1">
      <alignment horizontal="center"/>
    </xf>
    <xf numFmtId="3" fontId="62" fillId="0" borderId="89" xfId="92" applyNumberFormat="1" applyFont="1" applyBorder="1"/>
    <xf numFmtId="49" fontId="93" fillId="0" borderId="51" xfId="92" quotePrefix="1" applyNumberFormat="1" applyFont="1" applyBorder="1" applyAlignment="1">
      <alignment horizontal="center"/>
    </xf>
    <xf numFmtId="0" fontId="94" fillId="0" borderId="52" xfId="92" applyFont="1" applyBorder="1"/>
    <xf numFmtId="3" fontId="94" fillId="32" borderId="50" xfId="92" applyNumberFormat="1" applyFont="1" applyFill="1" applyBorder="1"/>
    <xf numFmtId="3" fontId="94" fillId="32" borderId="49" xfId="92" applyNumberFormat="1" applyFont="1" applyFill="1" applyBorder="1"/>
    <xf numFmtId="0" fontId="94" fillId="0" borderId="55" xfId="92" applyFont="1" applyBorder="1"/>
    <xf numFmtId="3" fontId="62" fillId="0" borderId="91" xfId="92" applyNumberFormat="1" applyFont="1" applyBorder="1"/>
    <xf numFmtId="3" fontId="62" fillId="0" borderId="90" xfId="92" applyNumberFormat="1" applyFont="1" applyBorder="1"/>
    <xf numFmtId="49" fontId="62" fillId="0" borderId="90" xfId="92" quotePrefix="1" applyNumberFormat="1" applyFont="1" applyBorder="1" applyAlignment="1">
      <alignment horizontal="center"/>
    </xf>
    <xf numFmtId="49" fontId="24" fillId="0" borderId="74" xfId="92" applyNumberFormat="1" applyFont="1" applyBorder="1" applyAlignment="1">
      <alignment horizontal="center"/>
    </xf>
    <xf numFmtId="0" fontId="62" fillId="0" borderId="74" xfId="92" applyFont="1" applyBorder="1"/>
    <xf numFmtId="49" fontId="62" fillId="0" borderId="74" xfId="92" applyNumberFormat="1" applyFont="1" applyBorder="1"/>
    <xf numFmtId="3" fontId="62" fillId="0" borderId="74" xfId="92" applyNumberFormat="1" applyFont="1" applyBorder="1"/>
    <xf numFmtId="49" fontId="62" fillId="0" borderId="57" xfId="92" quotePrefix="1" applyNumberFormat="1" applyFont="1" applyBorder="1" applyAlignment="1">
      <alignment horizontal="center"/>
    </xf>
    <xf numFmtId="49" fontId="62" fillId="0" borderId="107" xfId="92" quotePrefix="1" applyNumberFormat="1" applyFont="1" applyBorder="1" applyAlignment="1">
      <alignment horizontal="center"/>
    </xf>
    <xf numFmtId="0" fontId="62" fillId="0" borderId="55" xfId="92" quotePrefix="1" applyFont="1" applyBorder="1" applyAlignment="1">
      <alignment horizontal="left"/>
    </xf>
    <xf numFmtId="3" fontId="94" fillId="0" borderId="32" xfId="92" applyNumberFormat="1" applyFont="1" applyBorder="1"/>
    <xf numFmtId="3" fontId="94" fillId="0" borderId="91" xfId="92" applyNumberFormat="1" applyFont="1" applyBorder="1"/>
    <xf numFmtId="49" fontId="24" fillId="0" borderId="50" xfId="92" quotePrefix="1" applyNumberFormat="1" applyFont="1" applyBorder="1" applyAlignment="1">
      <alignment horizontal="center"/>
    </xf>
    <xf numFmtId="49" fontId="62" fillId="0" borderId="49" xfId="92" quotePrefix="1" applyNumberFormat="1" applyFont="1" applyBorder="1" applyAlignment="1">
      <alignment horizontal="center"/>
    </xf>
    <xf numFmtId="49" fontId="92" fillId="0" borderId="0" xfId="92" applyNumberFormat="1" applyFont="1"/>
    <xf numFmtId="49" fontId="66" fillId="0" borderId="0" xfId="92" applyNumberFormat="1" applyFont="1"/>
    <xf numFmtId="0" fontId="91" fillId="0" borderId="0" xfId="0" applyFont="1"/>
    <xf numFmtId="0" fontId="0" fillId="0" borderId="62" xfId="0" quotePrefix="1" applyBorder="1" applyAlignment="1">
      <alignment horizontal="center"/>
    </xf>
    <xf numFmtId="185" fontId="0" fillId="0" borderId="0" xfId="93" applyFont="1"/>
    <xf numFmtId="185" fontId="58" fillId="0" borderId="0" xfId="78" applyFont="1" applyAlignment="1">
      <alignment horizontal="center"/>
    </xf>
    <xf numFmtId="0" fontId="121" fillId="0" borderId="0" xfId="92"/>
    <xf numFmtId="3" fontId="121" fillId="0" borderId="0" xfId="92" applyNumberFormat="1"/>
    <xf numFmtId="0" fontId="13" fillId="0" borderId="0" xfId="92" applyFont="1" applyAlignment="1">
      <alignment horizontal="center"/>
    </xf>
    <xf numFmtId="185" fontId="0" fillId="0" borderId="42" xfId="93" applyFont="1" applyBorder="1"/>
    <xf numFmtId="185" fontId="0" fillId="0" borderId="43" xfId="93" applyFont="1" applyBorder="1"/>
    <xf numFmtId="185" fontId="0" fillId="0" borderId="43" xfId="93" applyFont="1" applyBorder="1" applyAlignment="1">
      <alignment horizontal="center"/>
    </xf>
    <xf numFmtId="185" fontId="0" fillId="0" borderId="44" xfId="93" applyFont="1" applyBorder="1"/>
    <xf numFmtId="185" fontId="13" fillId="0" borderId="44" xfId="93" applyFont="1" applyBorder="1" applyAlignment="1">
      <alignment horizontal="center"/>
    </xf>
    <xf numFmtId="185" fontId="13" fillId="0" borderId="89" xfId="93" applyFont="1" applyBorder="1" applyAlignment="1">
      <alignment horizontal="center"/>
    </xf>
    <xf numFmtId="185" fontId="0" fillId="0" borderId="45" xfId="93" applyFont="1" applyBorder="1"/>
    <xf numFmtId="185" fontId="13" fillId="0" borderId="51" xfId="93" applyFont="1" applyBorder="1" applyAlignment="1">
      <alignment horizontal="center" vertical="top"/>
    </xf>
    <xf numFmtId="49" fontId="13" fillId="0" borderId="51" xfId="45" applyNumberFormat="1" applyFont="1" applyBorder="1" applyAlignment="1">
      <alignment horizontal="center" vertical="top"/>
    </xf>
    <xf numFmtId="0" fontId="13" fillId="0" borderId="51" xfId="0" applyFont="1" applyBorder="1" applyAlignment="1">
      <alignment horizontal="center" vertical="top"/>
    </xf>
    <xf numFmtId="185" fontId="13" fillId="0" borderId="90" xfId="93" applyFont="1" applyBorder="1" applyAlignment="1">
      <alignment horizontal="center" vertical="top"/>
    </xf>
    <xf numFmtId="185" fontId="13" fillId="0" borderId="0" xfId="93" applyFont="1"/>
    <xf numFmtId="185" fontId="13" fillId="0" borderId="45" xfId="93" applyFont="1" applyBorder="1"/>
    <xf numFmtId="185" fontId="13" fillId="0" borderId="90" xfId="93" applyFont="1" applyBorder="1" applyAlignment="1">
      <alignment horizontal="center"/>
    </xf>
    <xf numFmtId="185" fontId="13" fillId="0" borderId="50" xfId="93" quotePrefix="1" applyFont="1" applyBorder="1" applyAlignment="1">
      <alignment horizontal="center"/>
    </xf>
    <xf numFmtId="185" fontId="13" fillId="0" borderId="50" xfId="94" quotePrefix="1" applyFont="1" applyBorder="1" applyAlignment="1">
      <alignment horizontal="center"/>
    </xf>
    <xf numFmtId="0" fontId="13" fillId="0" borderId="50" xfId="0" quotePrefix="1" applyFont="1" applyBorder="1" applyAlignment="1">
      <alignment horizontal="center"/>
    </xf>
    <xf numFmtId="0" fontId="13" fillId="0" borderId="49" xfId="0" quotePrefix="1" applyFont="1" applyBorder="1" applyAlignment="1">
      <alignment horizontal="center"/>
    </xf>
    <xf numFmtId="185" fontId="0" fillId="0" borderId="54" xfId="93" quotePrefix="1" applyFont="1" applyBorder="1" applyAlignment="1">
      <alignment horizontal="center"/>
    </xf>
    <xf numFmtId="185" fontId="0" fillId="0" borderId="51" xfId="93" applyFont="1" applyBorder="1"/>
    <xf numFmtId="185" fontId="0" fillId="0" borderId="90" xfId="93" applyFont="1" applyBorder="1"/>
    <xf numFmtId="185" fontId="0" fillId="0" borderId="57" xfId="93" quotePrefix="1" applyFont="1" applyBorder="1" applyAlignment="1">
      <alignment horizontal="center"/>
    </xf>
    <xf numFmtId="185" fontId="0" fillId="0" borderId="32" xfId="93" quotePrefix="1" applyFont="1" applyBorder="1"/>
    <xf numFmtId="185" fontId="0" fillId="0" borderId="91" xfId="93" quotePrefix="1" applyFont="1" applyBorder="1"/>
    <xf numFmtId="185" fontId="0" fillId="0" borderId="107" xfId="93" quotePrefix="1" applyFont="1" applyBorder="1" applyAlignment="1">
      <alignment horizontal="center"/>
    </xf>
    <xf numFmtId="185" fontId="13" fillId="0" borderId="44" xfId="93" quotePrefix="1" applyFont="1" applyBorder="1" applyAlignment="1">
      <alignment horizontal="center"/>
    </xf>
    <xf numFmtId="185" fontId="13" fillId="0" borderId="89" xfId="93" quotePrefix="1" applyFont="1" applyBorder="1" applyAlignment="1">
      <alignment horizontal="center"/>
    </xf>
    <xf numFmtId="185" fontId="13" fillId="0" borderId="52" xfId="93" applyFont="1" applyBorder="1"/>
    <xf numFmtId="185" fontId="0" fillId="0" borderId="53" xfId="93" applyFont="1" applyBorder="1"/>
    <xf numFmtId="185" fontId="0" fillId="0" borderId="50" xfId="93" applyFont="1" applyBorder="1"/>
    <xf numFmtId="185" fontId="0" fillId="0" borderId="55" xfId="93" applyFont="1" applyBorder="1"/>
    <xf numFmtId="185" fontId="0" fillId="0" borderId="56" xfId="93" applyFont="1" applyBorder="1"/>
    <xf numFmtId="185" fontId="0" fillId="0" borderId="32" xfId="93" applyFont="1" applyBorder="1"/>
    <xf numFmtId="185" fontId="0" fillId="0" borderId="92" xfId="93" applyFont="1" applyBorder="1"/>
    <xf numFmtId="185" fontId="0" fillId="0" borderId="52" xfId="93" applyFont="1" applyBorder="1"/>
    <xf numFmtId="185" fontId="0" fillId="0" borderId="91" xfId="93" applyFont="1" applyBorder="1"/>
    <xf numFmtId="185" fontId="0" fillId="0" borderId="41" xfId="93" quotePrefix="1" applyFont="1" applyBorder="1" applyAlignment="1">
      <alignment horizontal="center"/>
    </xf>
    <xf numFmtId="185" fontId="0" fillId="0" borderId="49" xfId="93" applyFont="1" applyBorder="1"/>
    <xf numFmtId="185" fontId="0" fillId="0" borderId="104" xfId="93" quotePrefix="1" applyFont="1" applyBorder="1" applyAlignment="1">
      <alignment horizontal="center"/>
    </xf>
    <xf numFmtId="185" fontId="13" fillId="0" borderId="32" xfId="93" quotePrefix="1" applyFont="1" applyBorder="1" applyAlignment="1">
      <alignment horizontal="right"/>
    </xf>
    <xf numFmtId="185" fontId="13" fillId="0" borderId="91" xfId="93" quotePrefix="1" applyFont="1" applyBorder="1" applyAlignment="1">
      <alignment horizontal="right"/>
    </xf>
    <xf numFmtId="185" fontId="0" fillId="0" borderId="94" xfId="93" quotePrefix="1" applyFont="1" applyBorder="1" applyAlignment="1">
      <alignment horizontal="center"/>
    </xf>
    <xf numFmtId="185" fontId="13" fillId="0" borderId="50" xfId="93" quotePrefix="1" applyFont="1" applyBorder="1" applyAlignment="1">
      <alignment horizontal="right"/>
    </xf>
    <xf numFmtId="185" fontId="13" fillId="0" borderId="49" xfId="93" quotePrefix="1" applyFont="1" applyBorder="1" applyAlignment="1">
      <alignment horizontal="right"/>
    </xf>
    <xf numFmtId="185" fontId="13" fillId="0" borderId="0" xfId="93" applyFont="1" applyAlignment="1">
      <alignment horizontal="center"/>
    </xf>
    <xf numFmtId="185" fontId="13" fillId="0" borderId="0" xfId="93" quotePrefix="1" applyFont="1" applyAlignment="1">
      <alignment horizontal="center"/>
    </xf>
    <xf numFmtId="185" fontId="0" fillId="0" borderId="0" xfId="93" applyFont="1" applyAlignment="1">
      <alignment horizontal="center"/>
    </xf>
    <xf numFmtId="0" fontId="0" fillId="0" borderId="227" xfId="0" applyBorder="1"/>
    <xf numFmtId="0" fontId="0" fillId="0" borderId="179" xfId="0" applyBorder="1" applyAlignment="1">
      <alignment vertical="center"/>
    </xf>
    <xf numFmtId="0" fontId="0" fillId="0" borderId="179" xfId="0" applyBorder="1" applyAlignment="1">
      <alignment horizontal="center" vertical="center"/>
    </xf>
    <xf numFmtId="0" fontId="0" fillId="0" borderId="228" xfId="0" applyBorder="1" applyAlignment="1">
      <alignment horizontal="center" vertical="center"/>
    </xf>
    <xf numFmtId="0" fontId="0" fillId="0" borderId="229" xfId="0" applyBorder="1"/>
    <xf numFmtId="0" fontId="0" fillId="0" borderId="24" xfId="0" applyBorder="1" applyAlignment="1">
      <alignment horizontal="center" vertical="center"/>
    </xf>
    <xf numFmtId="0" fontId="0" fillId="0" borderId="22" xfId="0" applyBorder="1" applyAlignment="1">
      <alignment horizontal="center" vertical="center"/>
    </xf>
    <xf numFmtId="0" fontId="0" fillId="0" borderId="183" xfId="0" applyBorder="1" applyAlignment="1">
      <alignment horizontal="center" vertical="center"/>
    </xf>
    <xf numFmtId="0" fontId="0" fillId="0" borderId="229" xfId="0" applyBorder="1" applyAlignment="1">
      <alignment horizontal="center"/>
    </xf>
    <xf numFmtId="0" fontId="0" fillId="0" borderId="24" xfId="0" applyBorder="1" applyAlignment="1">
      <alignment vertical="center"/>
    </xf>
    <xf numFmtId="0" fontId="0" fillId="0" borderId="183" xfId="0" applyBorder="1" applyAlignment="1">
      <alignment vertical="center"/>
    </xf>
    <xf numFmtId="0" fontId="0" fillId="0" borderId="35" xfId="0" applyBorder="1" applyAlignment="1">
      <alignment vertical="center"/>
    </xf>
    <xf numFmtId="0" fontId="0" fillId="0" borderId="35" xfId="0" applyBorder="1" applyAlignment="1">
      <alignment horizontal="center" vertical="center"/>
    </xf>
    <xf numFmtId="0" fontId="0" fillId="0" borderId="182" xfId="0" applyBorder="1" applyAlignment="1">
      <alignment vertical="center"/>
    </xf>
    <xf numFmtId="0" fontId="0" fillId="0" borderId="230" xfId="0" quotePrefix="1" applyBorder="1" applyAlignment="1">
      <alignment horizontal="center"/>
    </xf>
    <xf numFmtId="0" fontId="0" fillId="0" borderId="203" xfId="0" applyBorder="1" applyAlignment="1">
      <alignment horizontal="center"/>
    </xf>
    <xf numFmtId="0" fontId="0" fillId="0" borderId="278" xfId="0" applyBorder="1"/>
    <xf numFmtId="0" fontId="0" fillId="0" borderId="318" xfId="0" applyBorder="1"/>
    <xf numFmtId="0" fontId="0" fillId="0" borderId="286" xfId="0" applyBorder="1"/>
    <xf numFmtId="0" fontId="0" fillId="0" borderId="285" xfId="0" applyBorder="1" applyAlignment="1">
      <alignment vertical="center"/>
    </xf>
    <xf numFmtId="0" fontId="0" fillId="0" borderId="319" xfId="0" applyBorder="1" applyAlignment="1">
      <alignment horizontal="center" vertical="center"/>
    </xf>
    <xf numFmtId="0" fontId="0" fillId="0" borderId="320" xfId="0" applyBorder="1" applyAlignment="1">
      <alignment horizontal="center" vertical="top"/>
    </xf>
    <xf numFmtId="0" fontId="0" fillId="0" borderId="45" xfId="0" quotePrefix="1" applyBorder="1" applyAlignment="1">
      <alignment horizontal="center" vertical="top"/>
    </xf>
    <xf numFmtId="0" fontId="0" fillId="0" borderId="90" xfId="0" quotePrefix="1" applyBorder="1" applyAlignment="1">
      <alignment horizontal="center" vertical="top"/>
    </xf>
    <xf numFmtId="0" fontId="0" fillId="0" borderId="51" xfId="0" applyBorder="1" applyAlignment="1">
      <alignment horizontal="center" vertical="top"/>
    </xf>
    <xf numFmtId="0" fontId="0" fillId="0" borderId="44" xfId="0" applyBorder="1" applyAlignment="1">
      <alignment horizontal="center" vertical="top"/>
    </xf>
    <xf numFmtId="0" fontId="0" fillId="0" borderId="321" xfId="0" applyBorder="1" applyAlignment="1">
      <alignment horizontal="center" vertical="top" wrapText="1"/>
    </xf>
    <xf numFmtId="0" fontId="0" fillId="0" borderId="90" xfId="0" applyBorder="1" applyAlignment="1">
      <alignment horizontal="center" vertical="top"/>
    </xf>
    <xf numFmtId="0" fontId="0" fillId="0" borderId="322" xfId="0" applyBorder="1" applyAlignment="1">
      <alignment horizontal="center" vertical="top"/>
    </xf>
    <xf numFmtId="0" fontId="0" fillId="0" borderId="322" xfId="0" quotePrefix="1" applyBorder="1" applyAlignment="1">
      <alignment horizontal="center" vertical="top"/>
    </xf>
    <xf numFmtId="0" fontId="0" fillId="0" borderId="323" xfId="0" quotePrefix="1" applyBorder="1" applyAlignment="1">
      <alignment horizontal="center"/>
    </xf>
    <xf numFmtId="0" fontId="0" fillId="0" borderId="49" xfId="0" quotePrefix="1" applyBorder="1" applyAlignment="1">
      <alignment horizontal="center"/>
    </xf>
    <xf numFmtId="0" fontId="0" fillId="0" borderId="50" xfId="0" quotePrefix="1" applyBorder="1" applyAlignment="1">
      <alignment horizontal="center"/>
    </xf>
    <xf numFmtId="0" fontId="0" fillId="0" borderId="291" xfId="0" quotePrefix="1" applyBorder="1" applyAlignment="1">
      <alignment horizontal="center"/>
    </xf>
    <xf numFmtId="0" fontId="0" fillId="0" borderId="91" xfId="0" quotePrefix="1" applyBorder="1" applyAlignment="1">
      <alignment horizontal="center"/>
    </xf>
    <xf numFmtId="0" fontId="0" fillId="0" borderId="292" xfId="0" applyBorder="1"/>
    <xf numFmtId="0" fontId="0" fillId="0" borderId="91" xfId="0" applyBorder="1" applyAlignment="1">
      <alignment horizontal="center"/>
    </xf>
    <xf numFmtId="0" fontId="0" fillId="0" borderId="297" xfId="0" quotePrefix="1" applyBorder="1" applyAlignment="1">
      <alignment horizontal="center"/>
    </xf>
    <xf numFmtId="3" fontId="0" fillId="0" borderId="297" xfId="0" applyNumberFormat="1" applyBorder="1"/>
    <xf numFmtId="3" fontId="0" fillId="0" borderId="296" xfId="0" applyNumberFormat="1" applyBorder="1"/>
    <xf numFmtId="3" fontId="0" fillId="0" borderId="298" xfId="0" applyNumberFormat="1" applyBorder="1"/>
    <xf numFmtId="0" fontId="0" fillId="0" borderId="229" xfId="0" quotePrefix="1" applyBorder="1" applyAlignment="1">
      <alignment horizontal="center"/>
    </xf>
    <xf numFmtId="0" fontId="0" fillId="0" borderId="39" xfId="0" quotePrefix="1" applyBorder="1" applyAlignment="1">
      <alignment horizontal="centerContinuous"/>
    </xf>
    <xf numFmtId="0" fontId="0" fillId="0" borderId="260" xfId="0" applyBorder="1"/>
    <xf numFmtId="0" fontId="0" fillId="0" borderId="282" xfId="0" quotePrefix="1" applyBorder="1" applyAlignment="1">
      <alignment horizontal="center"/>
    </xf>
    <xf numFmtId="0" fontId="13" fillId="0" borderId="278" xfId="0" quotePrefix="1" applyFont="1" applyBorder="1" applyAlignment="1">
      <alignment horizontal="right"/>
    </xf>
    <xf numFmtId="0" fontId="13" fillId="0" borderId="198" xfId="0" applyFont="1" applyBorder="1" applyAlignment="1">
      <alignment horizontal="left"/>
    </xf>
    <xf numFmtId="0" fontId="0" fillId="0" borderId="227" xfId="0" applyBorder="1" applyAlignment="1">
      <alignment horizontal="center" vertical="center"/>
    </xf>
    <xf numFmtId="0" fontId="0" fillId="0" borderId="235" xfId="0" quotePrefix="1" applyBorder="1" applyAlignment="1">
      <alignment horizontal="center" vertical="center"/>
    </xf>
    <xf numFmtId="0" fontId="0" fillId="0" borderId="175" xfId="0" quotePrefix="1" applyBorder="1" applyAlignment="1">
      <alignment horizontal="center" vertical="center"/>
    </xf>
    <xf numFmtId="0" fontId="0" fillId="0" borderId="200" xfId="0" quotePrefix="1" applyBorder="1" applyAlignment="1">
      <alignment horizontal="center" vertical="center"/>
    </xf>
    <xf numFmtId="0" fontId="0" fillId="0" borderId="235" xfId="0" applyBorder="1" applyAlignment="1">
      <alignment horizontal="center" vertical="center"/>
    </xf>
    <xf numFmtId="0" fontId="0" fillId="0" borderId="229" xfId="0" applyBorder="1" applyAlignment="1">
      <alignment horizontal="center" vertical="center"/>
    </xf>
    <xf numFmtId="0" fontId="0" fillId="0" borderId="37" xfId="0" quotePrefix="1" applyBorder="1" applyAlignment="1">
      <alignment horizontal="center" vertical="center"/>
    </xf>
    <xf numFmtId="0" fontId="0" fillId="0" borderId="0" xfId="0" quotePrefix="1" applyAlignment="1">
      <alignment horizontal="center" vertical="center"/>
    </xf>
    <xf numFmtId="0" fontId="0" fillId="0" borderId="35" xfId="0" quotePrefix="1" applyBorder="1" applyAlignment="1">
      <alignment horizontal="center" vertical="center"/>
    </xf>
    <xf numFmtId="0" fontId="0" fillId="0" borderId="34" xfId="0" applyBorder="1" applyAlignment="1">
      <alignment horizontal="center" vertical="center"/>
    </xf>
    <xf numFmtId="0" fontId="0" fillId="0" borderId="37" xfId="0" applyBorder="1" applyAlignment="1">
      <alignment horizontal="center" vertical="center"/>
    </xf>
    <xf numFmtId="0" fontId="0" fillId="0" borderId="134" xfId="0" applyBorder="1" applyAlignment="1">
      <alignment horizontal="right"/>
    </xf>
    <xf numFmtId="0" fontId="0" fillId="27" borderId="25" xfId="0" applyFill="1" applyBorder="1"/>
    <xf numFmtId="0" fontId="0" fillId="0" borderId="25" xfId="0" applyBorder="1" applyAlignment="1">
      <alignment horizontal="right"/>
    </xf>
    <xf numFmtId="0" fontId="0" fillId="0" borderId="39" xfId="0" applyBorder="1" applyAlignment="1">
      <alignment horizontal="right"/>
    </xf>
    <xf numFmtId="0" fontId="13" fillId="27" borderId="25" xfId="0" applyFont="1" applyFill="1" applyBorder="1" applyAlignment="1">
      <alignment horizontal="right"/>
    </xf>
    <xf numFmtId="0" fontId="13" fillId="27" borderId="278" xfId="0" applyFont="1" applyFill="1" applyBorder="1" applyAlignment="1">
      <alignment horizontal="right"/>
    </xf>
    <xf numFmtId="0" fontId="0" fillId="0" borderId="278" xfId="0" applyBorder="1" applyAlignment="1">
      <alignment horizontal="right"/>
    </xf>
    <xf numFmtId="0" fontId="0" fillId="0" borderId="198" xfId="0" applyBorder="1" applyAlignment="1">
      <alignment horizontal="right"/>
    </xf>
    <xf numFmtId="0" fontId="0" fillId="0" borderId="227" xfId="0" applyBorder="1" applyAlignment="1">
      <alignment horizontal="center" vertical="center" wrapText="1"/>
    </xf>
    <xf numFmtId="0" fontId="0" fillId="0" borderId="179" xfId="0" applyBorder="1" applyAlignment="1">
      <alignment horizontal="center" vertical="center" wrapText="1"/>
    </xf>
    <xf numFmtId="0" fontId="0" fillId="0" borderId="235" xfId="0" applyBorder="1" applyAlignment="1">
      <alignment horizontal="center" vertical="center" wrapText="1"/>
    </xf>
    <xf numFmtId="0" fontId="0" fillId="0" borderId="229" xfId="0" applyBorder="1" applyAlignment="1">
      <alignment horizontal="center" vertical="center" wrapText="1"/>
    </xf>
    <xf numFmtId="0" fontId="0" fillId="0" borderId="24" xfId="0" applyBorder="1" applyAlignment="1">
      <alignment horizontal="center" vertical="center" wrapText="1"/>
    </xf>
    <xf numFmtId="0" fontId="0" fillId="0" borderId="34" xfId="0" applyBorder="1" applyAlignment="1">
      <alignment horizontal="center" vertical="center" wrapText="1"/>
    </xf>
    <xf numFmtId="0" fontId="0" fillId="0" borderId="22" xfId="0" applyBorder="1" applyAlignment="1">
      <alignment horizontal="center" vertical="center" wrapText="1"/>
    </xf>
    <xf numFmtId="0" fontId="0" fillId="0" borderId="35" xfId="0" applyBorder="1" applyAlignment="1">
      <alignment horizontal="center" vertical="center" wrapText="1"/>
    </xf>
    <xf numFmtId="0" fontId="0" fillId="0" borderId="37" xfId="0" applyBorder="1" applyAlignment="1">
      <alignment horizontal="center" vertical="center" wrapText="1"/>
    </xf>
    <xf numFmtId="0" fontId="0" fillId="0" borderId="230" xfId="0" applyBorder="1"/>
    <xf numFmtId="0" fontId="13" fillId="27" borderId="277" xfId="0" applyFont="1" applyFill="1" applyBorder="1" applyAlignment="1">
      <alignment horizontal="right"/>
    </xf>
    <xf numFmtId="0" fontId="0" fillId="0" borderId="282" xfId="0" applyBorder="1" applyAlignment="1">
      <alignment horizontal="right"/>
    </xf>
    <xf numFmtId="0" fontId="0" fillId="0" borderId="277" xfId="0" applyBorder="1" applyAlignment="1">
      <alignment horizontal="right"/>
    </xf>
    <xf numFmtId="0" fontId="0" fillId="0" borderId="205" xfId="0" applyBorder="1" applyAlignment="1">
      <alignment horizontal="right"/>
    </xf>
    <xf numFmtId="0" fontId="0" fillId="0" borderId="222" xfId="0" applyBorder="1" applyAlignment="1">
      <alignment horizontal="right"/>
    </xf>
    <xf numFmtId="0" fontId="62" fillId="0" borderId="0" xfId="0" quotePrefix="1" applyFont="1" applyAlignment="1">
      <alignment horizontal="left"/>
    </xf>
    <xf numFmtId="3" fontId="62" fillId="0" borderId="0" xfId="0" quotePrefix="1" applyNumberFormat="1" applyFont="1" applyAlignment="1">
      <alignment horizontal="right"/>
    </xf>
    <xf numFmtId="0" fontId="96" fillId="0" borderId="0" xfId="0" quotePrefix="1" applyFont="1" applyAlignment="1">
      <alignment horizontal="center"/>
    </xf>
    <xf numFmtId="0" fontId="62" fillId="0" borderId="318" xfId="0" quotePrefix="1" applyFont="1" applyBorder="1" applyAlignment="1">
      <alignment horizontal="center"/>
    </xf>
    <xf numFmtId="0" fontId="62" fillId="0" borderId="284" xfId="0" quotePrefix="1" applyFont="1" applyBorder="1" applyAlignment="1">
      <alignment horizontal="centerContinuous"/>
    </xf>
    <xf numFmtId="0" fontId="62" fillId="0" borderId="286" xfId="0" quotePrefix="1" applyFont="1" applyBorder="1" applyAlignment="1">
      <alignment horizontal="centerContinuous"/>
    </xf>
    <xf numFmtId="3" fontId="62" fillId="0" borderId="286" xfId="0" applyNumberFormat="1" applyFont="1" applyBorder="1" applyAlignment="1">
      <alignment horizontal="center"/>
    </xf>
    <xf numFmtId="0" fontId="62" fillId="0" borderId="320" xfId="0" quotePrefix="1" applyFont="1" applyBorder="1" applyAlignment="1">
      <alignment horizontal="center" vertical="top"/>
    </xf>
    <xf numFmtId="0" fontId="62" fillId="0" borderId="90" xfId="0" quotePrefix="1" applyFont="1" applyBorder="1" applyAlignment="1">
      <alignment horizontal="center" vertical="top"/>
    </xf>
    <xf numFmtId="3" fontId="62" fillId="0" borderId="90" xfId="0" applyNumberFormat="1" applyFont="1" applyBorder="1" applyAlignment="1">
      <alignment horizontal="center" vertical="top"/>
    </xf>
    <xf numFmtId="3" fontId="62" fillId="0" borderId="44" xfId="0" applyNumberFormat="1" applyFont="1" applyBorder="1" applyAlignment="1">
      <alignment horizontal="center" vertical="top"/>
    </xf>
    <xf numFmtId="3" fontId="62" fillId="0" borderId="289" xfId="0" applyNumberFormat="1" applyFont="1" applyBorder="1" applyAlignment="1">
      <alignment horizontal="center" vertical="top" wrapText="1"/>
    </xf>
    <xf numFmtId="3" fontId="62" fillId="0" borderId="51" xfId="0" applyNumberFormat="1" applyFont="1" applyBorder="1" applyAlignment="1">
      <alignment horizontal="center" vertical="top"/>
    </xf>
    <xf numFmtId="3" fontId="62" fillId="0" borderId="289" xfId="0" applyNumberFormat="1" applyFont="1" applyBorder="1" applyAlignment="1">
      <alignment horizontal="center" vertical="top"/>
    </xf>
    <xf numFmtId="0" fontId="62" fillId="0" borderId="323" xfId="0" quotePrefix="1" applyFont="1" applyBorder="1" applyAlignment="1">
      <alignment horizontal="center"/>
    </xf>
    <xf numFmtId="3" fontId="62" fillId="0" borderId="49" xfId="0" quotePrefix="1" applyNumberFormat="1" applyFont="1" applyBorder="1" applyAlignment="1">
      <alignment horizontal="center"/>
    </xf>
    <xf numFmtId="3" fontId="62" fillId="0" borderId="50" xfId="0" quotePrefix="1" applyNumberFormat="1" applyFont="1" applyBorder="1" applyAlignment="1">
      <alignment horizontal="center"/>
    </xf>
    <xf numFmtId="3" fontId="62" fillId="0" borderId="291" xfId="0" quotePrefix="1" applyNumberFormat="1" applyFont="1" applyBorder="1" applyAlignment="1">
      <alignment horizontal="center"/>
    </xf>
    <xf numFmtId="0" fontId="61" fillId="0" borderId="320" xfId="0" quotePrefix="1" applyFont="1" applyBorder="1" applyAlignment="1">
      <alignment horizontal="left"/>
    </xf>
    <xf numFmtId="3" fontId="62" fillId="0" borderId="90" xfId="0" applyNumberFormat="1" applyFont="1" applyBorder="1"/>
    <xf numFmtId="3" fontId="62" fillId="0" borderId="51" xfId="0" applyNumberFormat="1" applyFont="1" applyBorder="1"/>
    <xf numFmtId="3" fontId="62" fillId="0" borderId="289" xfId="0" applyNumberFormat="1" applyFont="1" applyBorder="1"/>
    <xf numFmtId="0" fontId="62" fillId="0" borderId="323" xfId="0" applyFont="1" applyBorder="1"/>
    <xf numFmtId="3" fontId="62" fillId="0" borderId="49" xfId="0" applyNumberFormat="1" applyFont="1" applyBorder="1"/>
    <xf numFmtId="3" fontId="62" fillId="0" borderId="50" xfId="0" applyNumberFormat="1" applyFont="1" applyBorder="1"/>
    <xf numFmtId="3" fontId="62" fillId="0" borderId="291" xfId="0" applyNumberFormat="1" applyFont="1" applyBorder="1"/>
    <xf numFmtId="0" fontId="62" fillId="0" borderId="260" xfId="0" applyFont="1" applyBorder="1"/>
    <xf numFmtId="3" fontId="62" fillId="0" borderId="91" xfId="0" applyNumberFormat="1" applyFont="1" applyBorder="1"/>
    <xf numFmtId="3" fontId="62" fillId="0" borderId="32" xfId="0" applyNumberFormat="1" applyFont="1" applyBorder="1"/>
    <xf numFmtId="3" fontId="62" fillId="0" borderId="292" xfId="0" applyNumberFormat="1" applyFont="1" applyBorder="1"/>
    <xf numFmtId="0" fontId="24" fillId="0" borderId="294" xfId="0" applyFont="1" applyBorder="1"/>
    <xf numFmtId="3" fontId="62" fillId="0" borderId="297" xfId="0" applyNumberFormat="1" applyFont="1" applyBorder="1"/>
    <xf numFmtId="0" fontId="62" fillId="0" borderId="90" xfId="0" applyFont="1" applyBorder="1"/>
    <xf numFmtId="0" fontId="62" fillId="0" borderId="323" xfId="0" quotePrefix="1" applyFont="1" applyBorder="1" applyAlignment="1">
      <alignment horizontal="left"/>
    </xf>
    <xf numFmtId="0" fontId="62" fillId="0" borderId="260" xfId="0" quotePrefix="1" applyFont="1" applyBorder="1" applyAlignment="1">
      <alignment horizontal="left"/>
    </xf>
    <xf numFmtId="0" fontId="62" fillId="0" borderId="290" xfId="0" quotePrefix="1" applyFont="1" applyBorder="1" applyAlignment="1">
      <alignment horizontal="left"/>
    </xf>
    <xf numFmtId="0" fontId="61" fillId="0" borderId="49" xfId="0" quotePrefix="1" applyFont="1" applyBorder="1" applyAlignment="1">
      <alignment horizontal="center"/>
    </xf>
    <xf numFmtId="0" fontId="61" fillId="0" borderId="290" xfId="0" applyFont="1" applyBorder="1" applyAlignment="1">
      <alignment horizontal="left"/>
    </xf>
    <xf numFmtId="3" fontId="62" fillId="27" borderId="49" xfId="0" applyNumberFormat="1" applyFont="1" applyFill="1" applyBorder="1"/>
    <xf numFmtId="0" fontId="61" fillId="0" borderId="295" xfId="0" quotePrefix="1" applyFont="1" applyBorder="1" applyAlignment="1">
      <alignment horizontal="center"/>
    </xf>
    <xf numFmtId="3" fontId="62" fillId="27" borderId="329" xfId="0" applyNumberFormat="1" applyFont="1" applyFill="1" applyBorder="1" applyAlignment="1">
      <alignment horizontal="left"/>
    </xf>
    <xf numFmtId="3" fontId="62" fillId="27" borderId="277" xfId="0" applyNumberFormat="1" applyFont="1" applyFill="1" applyBorder="1" applyAlignment="1">
      <alignment horizontal="left"/>
    </xf>
    <xf numFmtId="3" fontId="62" fillId="27" borderId="295" xfId="0" applyNumberFormat="1" applyFont="1" applyFill="1" applyBorder="1" applyAlignment="1">
      <alignment horizontal="left"/>
    </xf>
    <xf numFmtId="3" fontId="62" fillId="0" borderId="277" xfId="0" applyNumberFormat="1" applyFont="1" applyBorder="1"/>
    <xf numFmtId="3" fontId="62" fillId="0" borderId="305" xfId="0" applyNumberFormat="1" applyFont="1" applyBorder="1"/>
    <xf numFmtId="49" fontId="57" fillId="0" borderId="0" xfId="78" applyNumberFormat="1" applyFont="1" applyAlignment="1">
      <alignment horizontal="center"/>
    </xf>
    <xf numFmtId="49" fontId="13" fillId="0" borderId="0" xfId="78" applyNumberFormat="1" applyFont="1" applyAlignment="1">
      <alignment horizontal="center"/>
    </xf>
    <xf numFmtId="49" fontId="0" fillId="0" borderId="50" xfId="78" quotePrefix="1" applyNumberFormat="1" applyFont="1" applyBorder="1" applyAlignment="1">
      <alignment horizontal="center"/>
    </xf>
    <xf numFmtId="0" fontId="0" fillId="0" borderId="0" xfId="45" quotePrefix="1" applyFont="1" applyAlignment="1">
      <alignment horizontal="right"/>
    </xf>
    <xf numFmtId="0" fontId="0" fillId="0" borderId="32" xfId="0" quotePrefix="1" applyBorder="1" applyAlignment="1">
      <alignment horizontal="center"/>
    </xf>
    <xf numFmtId="0" fontId="90" fillId="0" borderId="0" xfId="0" quotePrefix="1" applyFont="1"/>
    <xf numFmtId="0" fontId="90" fillId="0" borderId="28" xfId="0" quotePrefix="1" applyFont="1" applyBorder="1"/>
    <xf numFmtId="0" fontId="90" fillId="0" borderId="38" xfId="0" applyFont="1" applyBorder="1"/>
    <xf numFmtId="0" fontId="90" fillId="0" borderId="39" xfId="0" applyFont="1" applyBorder="1"/>
    <xf numFmtId="0" fontId="90" fillId="0" borderId="39" xfId="0" quotePrefix="1" applyFont="1" applyBorder="1"/>
    <xf numFmtId="0" fontId="90" fillId="0" borderId="34" xfId="0" applyFont="1" applyBorder="1"/>
    <xf numFmtId="0" fontId="90" fillId="0" borderId="35" xfId="0" quotePrefix="1" applyFont="1" applyBorder="1"/>
    <xf numFmtId="0" fontId="90" fillId="0" borderId="36" xfId="0" quotePrefix="1" applyFont="1" applyBorder="1"/>
    <xf numFmtId="49" fontId="87" fillId="0" borderId="0" xfId="90" applyNumberFormat="1" applyFont="1" applyAlignment="1">
      <alignment horizontal="center"/>
    </xf>
    <xf numFmtId="49" fontId="86" fillId="0" borderId="0" xfId="90" applyNumberFormat="1" applyFont="1" applyAlignment="1">
      <alignment horizontal="center"/>
    </xf>
    <xf numFmtId="49" fontId="86" fillId="0" borderId="0" xfId="90" quotePrefix="1" applyNumberFormat="1" applyFont="1" applyAlignment="1">
      <alignment horizontal="left"/>
    </xf>
    <xf numFmtId="49" fontId="86" fillId="0" borderId="0" xfId="90" applyNumberFormat="1" applyFont="1" applyAlignment="1">
      <alignment horizontal="centerContinuous"/>
    </xf>
    <xf numFmtId="49" fontId="86" fillId="0" borderId="0" xfId="90" quotePrefix="1" applyNumberFormat="1" applyFont="1" applyAlignment="1">
      <alignment horizontal="centerContinuous"/>
    </xf>
    <xf numFmtId="49" fontId="88" fillId="0" borderId="0" xfId="90" applyNumberFormat="1" applyFont="1" applyAlignment="1">
      <alignment horizontal="centerContinuous"/>
    </xf>
    <xf numFmtId="49" fontId="0" fillId="0" borderId="45" xfId="90" applyNumberFormat="1" applyFont="1" applyBorder="1"/>
    <xf numFmtId="185" fontId="0" fillId="0" borderId="51" xfId="90" quotePrefix="1" applyFont="1" applyBorder="1" applyAlignment="1">
      <alignment horizontal="center" vertical="top" wrapText="1"/>
    </xf>
    <xf numFmtId="185" fontId="0" fillId="0" borderId="90" xfId="90" quotePrefix="1" applyFont="1" applyBorder="1" applyAlignment="1">
      <alignment horizontal="center" vertical="top" wrapText="1"/>
    </xf>
    <xf numFmtId="185" fontId="0" fillId="0" borderId="50" xfId="90" quotePrefix="1" applyFont="1" applyBorder="1" applyAlignment="1">
      <alignment horizontal="center"/>
    </xf>
    <xf numFmtId="49" fontId="0" fillId="0" borderId="44" xfId="90" applyNumberFormat="1" applyFont="1" applyBorder="1"/>
    <xf numFmtId="49" fontId="0" fillId="0" borderId="50" xfId="90" applyNumberFormat="1" applyFont="1" applyBorder="1" applyAlignment="1">
      <alignment horizontal="right"/>
    </xf>
    <xf numFmtId="49" fontId="0" fillId="0" borderId="41" xfId="90" applyNumberFormat="1" applyFont="1" applyBorder="1" applyAlignment="1">
      <alignment horizontal="right"/>
    </xf>
    <xf numFmtId="49" fontId="0" fillId="0" borderId="49" xfId="90" applyNumberFormat="1" applyFont="1" applyBorder="1" applyAlignment="1">
      <alignment horizontal="right"/>
    </xf>
    <xf numFmtId="49" fontId="0" fillId="0" borderId="55" xfId="90" quotePrefix="1" applyNumberFormat="1" applyFont="1" applyBorder="1" applyAlignment="1">
      <alignment horizontal="left"/>
    </xf>
    <xf numFmtId="0" fontId="0" fillId="0" borderId="0" xfId="79" applyFont="1" applyAlignment="1">
      <alignment horizontal="right"/>
    </xf>
    <xf numFmtId="0" fontId="0" fillId="0" borderId="0" xfId="79" quotePrefix="1" applyFont="1" applyAlignment="1">
      <alignment horizontal="right"/>
    </xf>
    <xf numFmtId="49" fontId="86" fillId="0" borderId="0" xfId="90" quotePrefix="1" applyNumberFormat="1" applyFont="1"/>
    <xf numFmtId="49" fontId="13" fillId="0" borderId="42" xfId="90" applyNumberFormat="1" applyFont="1" applyBorder="1" applyAlignment="1">
      <alignment vertical="top" wrapText="1"/>
    </xf>
    <xf numFmtId="49" fontId="0" fillId="0" borderId="43" xfId="90" applyNumberFormat="1" applyFont="1" applyBorder="1"/>
    <xf numFmtId="49" fontId="13" fillId="0" borderId="44" xfId="90" applyNumberFormat="1" applyFont="1" applyBorder="1" applyAlignment="1">
      <alignment horizontal="center" vertical="top"/>
    </xf>
    <xf numFmtId="49" fontId="13" fillId="0" borderId="89" xfId="90" applyNumberFormat="1" applyFont="1" applyBorder="1" applyAlignment="1">
      <alignment horizontal="center" vertical="top"/>
    </xf>
    <xf numFmtId="49" fontId="13" fillId="0" borderId="51" xfId="90" applyNumberFormat="1" applyFont="1" applyBorder="1" applyAlignment="1">
      <alignment horizontal="center" vertical="top"/>
    </xf>
    <xf numFmtId="49" fontId="13" fillId="0" borderId="90" xfId="90" applyNumberFormat="1" applyFont="1" applyBorder="1" applyAlignment="1">
      <alignment horizontal="center" vertical="top"/>
    </xf>
    <xf numFmtId="49" fontId="13" fillId="0" borderId="0" xfId="90" applyNumberFormat="1" applyFont="1"/>
    <xf numFmtId="49" fontId="0" fillId="0" borderId="50" xfId="90" quotePrefix="1" applyNumberFormat="1" applyFont="1" applyBorder="1" applyAlignment="1">
      <alignment horizontal="center"/>
    </xf>
    <xf numFmtId="49" fontId="0" fillId="0" borderId="51" xfId="90" quotePrefix="1" applyNumberFormat="1" applyFont="1" applyBorder="1" applyAlignment="1">
      <alignment horizontal="center"/>
    </xf>
    <xf numFmtId="49" fontId="0" fillId="0" borderId="44" xfId="90" quotePrefix="1" applyNumberFormat="1" applyFont="1" applyBorder="1" applyAlignment="1">
      <alignment horizontal="center"/>
    </xf>
    <xf numFmtId="49" fontId="0" fillId="0" borderId="52" xfId="90" quotePrefix="1" applyNumberFormat="1" applyFont="1" applyBorder="1" applyAlignment="1">
      <alignment horizontal="left"/>
    </xf>
    <xf numFmtId="49" fontId="0" fillId="33" borderId="51" xfId="90" applyNumberFormat="1" applyFont="1" applyFill="1" applyBorder="1" applyAlignment="1">
      <alignment horizontal="center"/>
    </xf>
    <xf numFmtId="49" fontId="0" fillId="0" borderId="51" xfId="90" applyNumberFormat="1" applyFont="1" applyBorder="1" applyAlignment="1">
      <alignment horizontal="right"/>
    </xf>
    <xf numFmtId="49" fontId="0" fillId="32" borderId="50" xfId="90" applyNumberFormat="1" applyFont="1" applyFill="1" applyBorder="1" applyAlignment="1">
      <alignment horizontal="right"/>
    </xf>
    <xf numFmtId="49" fontId="0" fillId="33" borderId="331" xfId="90" applyNumberFormat="1" applyFont="1" applyFill="1" applyBorder="1" applyAlignment="1">
      <alignment horizontal="center"/>
    </xf>
    <xf numFmtId="49" fontId="0" fillId="0" borderId="32" xfId="90" applyNumberFormat="1" applyFont="1" applyBorder="1" applyAlignment="1">
      <alignment horizontal="right"/>
    </xf>
    <xf numFmtId="49" fontId="0" fillId="32" borderId="32" xfId="90" applyNumberFormat="1" applyFont="1" applyFill="1" applyBorder="1" applyAlignment="1">
      <alignment horizontal="right"/>
    </xf>
    <xf numFmtId="49" fontId="0" fillId="33" borderId="332" xfId="90" applyNumberFormat="1" applyFont="1" applyFill="1" applyBorder="1" applyAlignment="1">
      <alignment horizontal="center"/>
    </xf>
    <xf numFmtId="49" fontId="0" fillId="33" borderId="50" xfId="90" applyNumberFormat="1" applyFont="1" applyFill="1" applyBorder="1" applyAlignment="1">
      <alignment horizontal="center"/>
    </xf>
    <xf numFmtId="49" fontId="0" fillId="0" borderId="55" xfId="90" applyNumberFormat="1" applyFont="1" applyBorder="1" applyAlignment="1">
      <alignment horizontal="left"/>
    </xf>
    <xf numFmtId="49" fontId="0" fillId="0" borderId="48" xfId="90" quotePrefix="1" applyNumberFormat="1" applyFont="1" applyBorder="1" applyAlignment="1">
      <alignment horizontal="left"/>
    </xf>
    <xf numFmtId="49" fontId="13" fillId="0" borderId="0" xfId="90" applyNumberFormat="1" applyFont="1" applyAlignment="1">
      <alignment horizontal="left"/>
    </xf>
    <xf numFmtId="49" fontId="0" fillId="0" borderId="43" xfId="90" applyNumberFormat="1" applyFont="1" applyBorder="1" applyAlignment="1">
      <alignment vertical="center"/>
    </xf>
    <xf numFmtId="49" fontId="88" fillId="0" borderId="0" xfId="90" quotePrefix="1" applyNumberFormat="1" applyFont="1" applyAlignment="1">
      <alignment horizontal="right"/>
    </xf>
    <xf numFmtId="0" fontId="75" fillId="0" borderId="0" xfId="44" quotePrefix="1" applyFont="1"/>
    <xf numFmtId="0" fontId="87" fillId="0" borderId="0" xfId="44" applyFont="1" applyAlignment="1">
      <alignment horizontal="center"/>
    </xf>
    <xf numFmtId="0" fontId="75" fillId="0" borderId="0" xfId="44" applyFont="1"/>
    <xf numFmtId="0" fontId="86" fillId="0" borderId="0" xfId="44" applyFont="1" applyAlignment="1">
      <alignment horizontal="center"/>
    </xf>
    <xf numFmtId="0" fontId="0" fillId="0" borderId="42" xfId="44" quotePrefix="1" applyFont="1" applyBorder="1"/>
    <xf numFmtId="0" fontId="0" fillId="0" borderId="43" xfId="44" applyFont="1" applyBorder="1"/>
    <xf numFmtId="0" fontId="0" fillId="0" borderId="307" xfId="44" applyFont="1" applyBorder="1" applyAlignment="1">
      <alignment horizontal="center" wrapText="1"/>
    </xf>
    <xf numFmtId="0" fontId="0" fillId="0" borderId="308" xfId="44" applyFont="1" applyBorder="1" applyAlignment="1">
      <alignment horizontal="center" wrapText="1"/>
    </xf>
    <xf numFmtId="0" fontId="0" fillId="0" borderId="45" xfId="44" applyFont="1" applyBorder="1"/>
    <xf numFmtId="0" fontId="0" fillId="0" borderId="310" xfId="44" quotePrefix="1" applyFont="1" applyBorder="1" applyAlignment="1">
      <alignment horizontal="center"/>
    </xf>
    <xf numFmtId="0" fontId="0" fillId="0" borderId="311" xfId="44" quotePrefix="1" applyFont="1" applyBorder="1" applyAlignment="1">
      <alignment horizontal="center"/>
    </xf>
    <xf numFmtId="0" fontId="90" fillId="0" borderId="52" xfId="44" applyFont="1" applyBorder="1"/>
    <xf numFmtId="49" fontId="0" fillId="0" borderId="312" xfId="44" applyNumberFormat="1" applyFont="1" applyBorder="1" applyAlignment="1">
      <alignment horizontal="center"/>
    </xf>
    <xf numFmtId="194" fontId="0" fillId="0" borderId="310" xfId="44" applyNumberFormat="1" applyFont="1" applyBorder="1"/>
    <xf numFmtId="194" fontId="0" fillId="0" borderId="311" xfId="44" applyNumberFormat="1" applyFont="1" applyBorder="1"/>
    <xf numFmtId="0" fontId="90" fillId="0" borderId="55" xfId="44" applyFont="1" applyBorder="1"/>
    <xf numFmtId="49" fontId="0" fillId="0" borderId="313" xfId="44" applyNumberFormat="1" applyFont="1" applyBorder="1" applyAlignment="1">
      <alignment horizontal="center"/>
    </xf>
    <xf numFmtId="0" fontId="13" fillId="0" borderId="48" xfId="44" applyFont="1" applyBorder="1" applyAlignment="1">
      <alignment horizontal="left"/>
    </xf>
    <xf numFmtId="49" fontId="13" fillId="0" borderId="41" xfId="44" applyNumberFormat="1" applyFont="1" applyBorder="1" applyAlignment="1">
      <alignment horizontal="center"/>
    </xf>
    <xf numFmtId="194" fontId="0" fillId="0" borderId="316" xfId="44" applyNumberFormat="1" applyFont="1" applyBorder="1"/>
    <xf numFmtId="194" fontId="0" fillId="0" borderId="317" xfId="44" applyNumberFormat="1" applyFont="1" applyBorder="1"/>
    <xf numFmtId="0" fontId="24" fillId="0" borderId="0" xfId="79" applyAlignment="1">
      <alignment horizontal="right"/>
    </xf>
    <xf numFmtId="0" fontId="24" fillId="0" borderId="0" xfId="79" quotePrefix="1" applyAlignment="1">
      <alignment horizontal="right"/>
    </xf>
    <xf numFmtId="0" fontId="24" fillId="0" borderId="0" xfId="44" applyFont="1"/>
    <xf numFmtId="0" fontId="61" fillId="0" borderId="0" xfId="0" applyFont="1" applyAlignment="1">
      <alignment horizontal="centerContinuous"/>
    </xf>
    <xf numFmtId="3" fontId="62" fillId="0" borderId="0" xfId="0" applyNumberFormat="1" applyFont="1" applyAlignment="1">
      <alignment horizontal="centerContinuous"/>
    </xf>
    <xf numFmtId="0" fontId="62" fillId="0" borderId="283" xfId="0" applyFont="1" applyBorder="1"/>
    <xf numFmtId="0" fontId="62" fillId="0" borderId="284" xfId="0" applyFont="1" applyBorder="1"/>
    <xf numFmtId="0" fontId="62" fillId="0" borderId="286" xfId="0" quotePrefix="1" applyFont="1" applyBorder="1"/>
    <xf numFmtId="3" fontId="62" fillId="0" borderId="228" xfId="0" quotePrefix="1" applyNumberFormat="1" applyFont="1" applyBorder="1" applyAlignment="1">
      <alignment horizontal="center"/>
    </xf>
    <xf numFmtId="3" fontId="62" fillId="0" borderId="90" xfId="0" quotePrefix="1" applyNumberFormat="1" applyFont="1" applyBorder="1" applyAlignment="1">
      <alignment horizontal="center"/>
    </xf>
    <xf numFmtId="3" fontId="62" fillId="0" borderId="0" xfId="0" quotePrefix="1" applyNumberFormat="1" applyFont="1" applyAlignment="1">
      <alignment horizontal="centerContinuous"/>
    </xf>
    <xf numFmtId="3" fontId="62" fillId="0" borderId="321" xfId="0" quotePrefix="1" applyNumberFormat="1" applyFont="1" applyBorder="1" applyAlignment="1">
      <alignment horizontal="center"/>
    </xf>
    <xf numFmtId="0" fontId="62" fillId="0" borderId="288" xfId="0" applyFont="1" applyBorder="1" applyAlignment="1">
      <alignment horizontal="centerContinuous"/>
    </xf>
    <xf numFmtId="0" fontId="62" fillId="0" borderId="90" xfId="0" applyFont="1" applyBorder="1" applyAlignment="1">
      <alignment horizontal="centerContinuous"/>
    </xf>
    <xf numFmtId="3" fontId="62" fillId="0" borderId="321" xfId="0" applyNumberFormat="1" applyFont="1" applyBorder="1"/>
    <xf numFmtId="0" fontId="62" fillId="0" borderId="290" xfId="0" quotePrefix="1" applyFont="1" applyBorder="1" applyAlignment="1">
      <alignment horizontal="center"/>
    </xf>
    <xf numFmtId="3" fontId="62" fillId="0" borderId="41" xfId="0" quotePrefix="1" applyNumberFormat="1" applyFont="1" applyBorder="1" applyAlignment="1">
      <alignment horizontal="centerContinuous"/>
    </xf>
    <xf numFmtId="3" fontId="62" fillId="0" borderId="334" xfId="0" quotePrefix="1" applyNumberFormat="1" applyFont="1" applyBorder="1" applyAlignment="1">
      <alignment horizontal="center"/>
    </xf>
    <xf numFmtId="0" fontId="62" fillId="0" borderId="288" xfId="0" applyFont="1" applyBorder="1"/>
    <xf numFmtId="0" fontId="62" fillId="0" borderId="324" xfId="0" applyFont="1" applyBorder="1"/>
    <xf numFmtId="3" fontId="62" fillId="0" borderId="74" xfId="0" applyNumberFormat="1" applyFont="1" applyBorder="1"/>
    <xf numFmtId="3" fontId="62" fillId="0" borderId="190" xfId="0" applyNumberFormat="1" applyFont="1" applyBorder="1"/>
    <xf numFmtId="0" fontId="62" fillId="0" borderId="335" xfId="0" quotePrefix="1" applyFont="1" applyBorder="1" applyAlignment="1">
      <alignment horizontal="left"/>
    </xf>
    <xf numFmtId="0" fontId="62" fillId="0" borderId="84" xfId="0" quotePrefix="1" applyFont="1" applyBorder="1" applyAlignment="1">
      <alignment horizontal="left"/>
    </xf>
    <xf numFmtId="0" fontId="62" fillId="0" borderId="104" xfId="0" applyFont="1" applyBorder="1" applyAlignment="1">
      <alignment horizontal="left"/>
    </xf>
    <xf numFmtId="3" fontId="62" fillId="0" borderId="41" xfId="0" applyNumberFormat="1" applyFont="1" applyBorder="1"/>
    <xf numFmtId="3" fontId="62" fillId="0" borderId="334" xfId="0" applyNumberFormat="1" applyFont="1" applyBorder="1"/>
    <xf numFmtId="0" fontId="62" fillId="0" borderId="300" xfId="0" quotePrefix="1" applyFont="1" applyBorder="1" applyAlignment="1">
      <alignment horizontal="left"/>
    </xf>
    <xf numFmtId="0" fontId="62" fillId="0" borderId="56" xfId="0" quotePrefix="1" applyFont="1" applyBorder="1" applyAlignment="1">
      <alignment horizontal="left"/>
    </xf>
    <xf numFmtId="0" fontId="62" fillId="0" borderId="57" xfId="0" quotePrefix="1" applyFont="1" applyBorder="1" applyAlignment="1">
      <alignment horizontal="right"/>
    </xf>
    <xf numFmtId="0" fontId="62" fillId="0" borderId="41" xfId="0" quotePrefix="1" applyFont="1" applyBorder="1" applyAlignment="1">
      <alignment horizontal="left"/>
    </xf>
    <xf numFmtId="0" fontId="62" fillId="0" borderId="49" xfId="0" quotePrefix="1" applyFont="1" applyBorder="1" applyAlignment="1">
      <alignment horizontal="right"/>
    </xf>
    <xf numFmtId="0" fontId="61" fillId="0" borderId="293" xfId="0" quotePrefix="1" applyFont="1" applyBorder="1" applyAlignment="1">
      <alignment horizontal="left"/>
    </xf>
    <xf numFmtId="0" fontId="61" fillId="0" borderId="294" xfId="0" quotePrefix="1" applyFont="1" applyBorder="1" applyAlignment="1">
      <alignment horizontal="left"/>
    </xf>
    <xf numFmtId="0" fontId="61" fillId="0" borderId="297" xfId="0" quotePrefix="1" applyFont="1" applyBorder="1" applyAlignment="1">
      <alignment horizontal="right"/>
    </xf>
    <xf numFmtId="3" fontId="62" fillId="0" borderId="294" xfId="0" applyNumberFormat="1" applyFont="1" applyBorder="1"/>
    <xf numFmtId="3" fontId="62" fillId="0" borderId="336" xfId="0" applyNumberFormat="1" applyFont="1" applyBorder="1"/>
    <xf numFmtId="0" fontId="61" fillId="0" borderId="337" xfId="0" quotePrefix="1" applyFont="1" applyBorder="1" applyAlignment="1">
      <alignment horizontal="left"/>
    </xf>
    <xf numFmtId="0" fontId="61" fillId="0" borderId="0" xfId="0" quotePrefix="1" applyFont="1" applyAlignment="1">
      <alignment horizontal="left"/>
    </xf>
    <xf numFmtId="3" fontId="61" fillId="0" borderId="0" xfId="0" applyNumberFormat="1" applyFont="1"/>
    <xf numFmtId="0" fontId="75" fillId="0" borderId="0" xfId="53" applyFont="1" applyAlignment="1">
      <alignment horizontal="left"/>
    </xf>
    <xf numFmtId="0" fontId="24" fillId="0" borderId="42" xfId="51" applyBorder="1" applyAlignment="1">
      <alignment horizontal="center" vertical="top"/>
    </xf>
    <xf numFmtId="0" fontId="24" fillId="0" borderId="89" xfId="51" applyBorder="1" applyAlignment="1">
      <alignment horizontal="center"/>
    </xf>
    <xf numFmtId="3" fontId="24" fillId="0" borderId="37" xfId="51" applyNumberFormat="1" applyBorder="1" applyAlignment="1">
      <alignment horizontal="center"/>
    </xf>
    <xf numFmtId="3" fontId="24" fillId="0" borderId="0" xfId="51" applyNumberFormat="1" applyAlignment="1">
      <alignment horizontal="center"/>
    </xf>
    <xf numFmtId="0" fontId="24" fillId="0" borderId="0" xfId="45" applyAlignment="1">
      <alignment horizontal="center" vertical="center"/>
    </xf>
    <xf numFmtId="0" fontId="98" fillId="0" borderId="0" xfId="45" applyFont="1"/>
    <xf numFmtId="0" fontId="24" fillId="0" borderId="37" xfId="51" applyBorder="1" applyAlignment="1">
      <alignment horizontal="center" vertical="top"/>
    </xf>
    <xf numFmtId="0" fontId="24" fillId="0" borderId="35" xfId="51" applyBorder="1" applyAlignment="1">
      <alignment horizontal="center"/>
    </xf>
    <xf numFmtId="3" fontId="24" fillId="0" borderId="35" xfId="51" applyNumberFormat="1" applyBorder="1" applyAlignment="1">
      <alignment horizontal="center" vertical="top"/>
    </xf>
    <xf numFmtId="0" fontId="24" fillId="0" borderId="37" xfId="45" applyBorder="1" applyAlignment="1">
      <alignment horizontal="center" vertical="center"/>
    </xf>
    <xf numFmtId="0" fontId="24" fillId="0" borderId="38" xfId="51" quotePrefix="1" applyBorder="1" applyAlignment="1">
      <alignment horizontal="center"/>
    </xf>
    <xf numFmtId="0" fontId="24" fillId="0" borderId="36" xfId="51" quotePrefix="1" applyBorder="1" applyAlignment="1">
      <alignment horizontal="center"/>
    </xf>
    <xf numFmtId="3" fontId="24" fillId="0" borderId="36" xfId="51" quotePrefix="1" applyNumberFormat="1" applyBorder="1" applyAlignment="1">
      <alignment horizontal="center"/>
    </xf>
    <xf numFmtId="0" fontId="99" fillId="0" borderId="147" xfId="41" applyFont="1" applyBorder="1"/>
    <xf numFmtId="0" fontId="99" fillId="0" borderId="63" xfId="41" applyFont="1" applyBorder="1"/>
    <xf numFmtId="0" fontId="99" fillId="0" borderId="32" xfId="41" applyFont="1" applyBorder="1"/>
    <xf numFmtId="0" fontId="100" fillId="0" borderId="147" xfId="41" applyFont="1" applyBorder="1"/>
    <xf numFmtId="0" fontId="100" fillId="0" borderId="63" xfId="41" quotePrefix="1" applyFont="1" applyBorder="1" applyAlignment="1">
      <alignment horizontal="center"/>
    </xf>
    <xf numFmtId="37" fontId="99" fillId="0" borderId="63" xfId="41" applyNumberFormat="1" applyFont="1" applyBorder="1"/>
    <xf numFmtId="37" fontId="99" fillId="0" borderId="32" xfId="41" applyNumberFormat="1" applyFont="1" applyBorder="1"/>
    <xf numFmtId="0" fontId="99" fillId="0" borderId="0" xfId="41" applyFont="1"/>
    <xf numFmtId="0" fontId="98" fillId="0" borderId="0" xfId="45" applyFont="1" applyAlignment="1">
      <alignment horizontal="center"/>
    </xf>
    <xf numFmtId="0" fontId="75" fillId="0" borderId="39" xfId="53" applyFont="1" applyBorder="1" applyAlignment="1">
      <alignment horizontal="left"/>
    </xf>
    <xf numFmtId="0" fontId="24" fillId="0" borderId="42" xfId="51" applyBorder="1"/>
    <xf numFmtId="0" fontId="24" fillId="0" borderId="89" xfId="45" applyBorder="1"/>
    <xf numFmtId="3" fontId="24" fillId="0" borderId="22" xfId="45" applyNumberFormat="1" applyBorder="1" applyAlignment="1">
      <alignment horizontal="center"/>
    </xf>
    <xf numFmtId="3" fontId="24" fillId="0" borderId="37" xfId="45" applyNumberFormat="1" applyBorder="1" applyAlignment="1">
      <alignment horizontal="center"/>
    </xf>
    <xf numFmtId="3" fontId="24" fillId="0" borderId="0" xfId="45" applyNumberFormat="1" applyAlignment="1">
      <alignment horizontal="center"/>
    </xf>
    <xf numFmtId="3" fontId="24" fillId="0" borderId="0" xfId="45" applyNumberFormat="1" applyAlignment="1">
      <alignment horizontal="center" vertical="center"/>
    </xf>
    <xf numFmtId="0" fontId="24" fillId="0" borderId="35" xfId="45" applyBorder="1"/>
    <xf numFmtId="3" fontId="24" fillId="0" borderId="35" xfId="45" applyNumberFormat="1" applyBorder="1" applyAlignment="1">
      <alignment horizontal="center" vertical="top"/>
    </xf>
    <xf numFmtId="3" fontId="24" fillId="0" borderId="35" xfId="45" quotePrefix="1" applyNumberFormat="1" applyBorder="1" applyAlignment="1">
      <alignment horizontal="center" vertical="top"/>
    </xf>
    <xf numFmtId="3" fontId="24" fillId="0" borderId="24" xfId="45" applyNumberFormat="1" applyBorder="1" applyAlignment="1">
      <alignment horizontal="center" vertical="top"/>
    </xf>
    <xf numFmtId="3" fontId="24" fillId="0" borderId="37" xfId="45" applyNumberFormat="1" applyBorder="1" applyAlignment="1">
      <alignment horizontal="center" vertical="center"/>
    </xf>
    <xf numFmtId="3" fontId="24" fillId="0" borderId="36" xfId="45" quotePrefix="1" applyNumberFormat="1" applyBorder="1" applyAlignment="1">
      <alignment horizontal="center"/>
    </xf>
    <xf numFmtId="0" fontId="99" fillId="0" borderId="147" xfId="40" applyFont="1" applyBorder="1"/>
    <xf numFmtId="0" fontId="24" fillId="0" borderId="63" xfId="45" applyBorder="1"/>
    <xf numFmtId="0" fontId="99" fillId="0" borderId="32" xfId="40" applyFont="1" applyBorder="1"/>
    <xf numFmtId="0" fontId="100" fillId="0" borderId="147" xfId="40" applyFont="1" applyBorder="1"/>
    <xf numFmtId="0" fontId="75" fillId="0" borderId="63" xfId="45" quotePrefix="1" applyFont="1" applyBorder="1" applyAlignment="1">
      <alignment horizontal="center"/>
    </xf>
    <xf numFmtId="37" fontId="75" fillId="0" borderId="63" xfId="45" quotePrefix="1" applyNumberFormat="1" applyFont="1" applyBorder="1" applyAlignment="1">
      <alignment horizontal="right"/>
    </xf>
    <xf numFmtId="37" fontId="99" fillId="0" borderId="32" xfId="40" applyNumberFormat="1" applyFont="1" applyBorder="1"/>
    <xf numFmtId="0" fontId="99" fillId="0" borderId="37" xfId="40" applyFont="1" applyBorder="1"/>
    <xf numFmtId="0" fontId="99" fillId="0" borderId="0" xfId="40" applyFont="1"/>
    <xf numFmtId="3" fontId="75" fillId="0" borderId="39" xfId="45" quotePrefix="1" applyNumberFormat="1" applyFont="1" applyBorder="1" applyAlignment="1">
      <alignment horizontal="left"/>
    </xf>
    <xf numFmtId="3" fontId="75" fillId="0" borderId="0" xfId="45" quotePrefix="1" applyNumberFormat="1" applyFont="1" applyAlignment="1">
      <alignment horizontal="left"/>
    </xf>
    <xf numFmtId="0" fontId="24" fillId="0" borderId="42" xfId="45" applyBorder="1" applyAlignment="1">
      <alignment horizontal="center"/>
    </xf>
    <xf numFmtId="0" fontId="24" fillId="0" borderId="43" xfId="45" applyBorder="1"/>
    <xf numFmtId="0" fontId="24" fillId="0" borderId="0" xfId="45" applyAlignment="1">
      <alignment horizontal="center"/>
    </xf>
    <xf numFmtId="3" fontId="24" fillId="0" borderId="0" xfId="45" applyNumberFormat="1"/>
    <xf numFmtId="0" fontId="24" fillId="0" borderId="37" xfId="45" applyBorder="1" applyAlignment="1">
      <alignment horizontal="center" vertical="top"/>
    </xf>
    <xf numFmtId="3" fontId="24" fillId="0" borderId="25" xfId="45" quotePrefix="1" applyNumberFormat="1" applyBorder="1" applyAlignment="1">
      <alignment horizontal="center"/>
    </xf>
    <xf numFmtId="3" fontId="24" fillId="0" borderId="0" xfId="45" quotePrefix="1" applyNumberFormat="1" applyAlignment="1">
      <alignment horizontal="center"/>
    </xf>
    <xf numFmtId="0" fontId="24" fillId="0" borderId="147" xfId="45" applyBorder="1"/>
    <xf numFmtId="3" fontId="24" fillId="0" borderId="32" xfId="45" applyNumberFormat="1" applyBorder="1"/>
    <xf numFmtId="3" fontId="24" fillId="0" borderId="63" xfId="45" applyNumberFormat="1" applyBorder="1"/>
    <xf numFmtId="0" fontId="75" fillId="0" borderId="38" xfId="45" quotePrefix="1" applyFont="1" applyBorder="1" applyAlignment="1">
      <alignment horizontal="left"/>
    </xf>
    <xf numFmtId="0" fontId="75" fillId="0" borderId="39" xfId="45" quotePrefix="1" applyFont="1" applyBorder="1" applyAlignment="1">
      <alignment horizontal="center"/>
    </xf>
    <xf numFmtId="37" fontId="75" fillId="0" borderId="25" xfId="45" applyNumberFormat="1" applyFont="1" applyBorder="1" applyAlignment="1">
      <alignment horizontal="right"/>
    </xf>
    <xf numFmtId="37" fontId="24" fillId="0" borderId="36" xfId="45" applyNumberFormat="1" applyBorder="1"/>
    <xf numFmtId="37" fontId="24" fillId="0" borderId="25" xfId="45" applyNumberFormat="1" applyBorder="1"/>
    <xf numFmtId="0" fontId="75" fillId="0" borderId="134" xfId="53" applyFont="1" applyBorder="1" applyAlignment="1">
      <alignment horizontal="left"/>
    </xf>
    <xf numFmtId="0" fontId="75" fillId="0" borderId="22" xfId="53" applyFont="1" applyBorder="1" applyAlignment="1">
      <alignment horizontal="left"/>
    </xf>
    <xf numFmtId="0" fontId="24" fillId="0" borderId="42" xfId="53" applyFont="1" applyBorder="1"/>
    <xf numFmtId="0" fontId="24" fillId="0" borderId="22" xfId="53" applyFont="1" applyBorder="1" applyAlignment="1">
      <alignment horizontal="center"/>
    </xf>
    <xf numFmtId="0" fontId="99" fillId="0" borderId="22" xfId="40" applyFont="1" applyBorder="1" applyAlignment="1">
      <alignment horizontal="center"/>
    </xf>
    <xf numFmtId="0" fontId="99" fillId="0" borderId="89" xfId="40" applyFont="1" applyBorder="1" applyAlignment="1">
      <alignment horizontal="center"/>
    </xf>
    <xf numFmtId="0" fontId="24" fillId="0" borderId="24" xfId="53" applyFont="1" applyBorder="1" applyAlignment="1">
      <alignment horizontal="center"/>
    </xf>
    <xf numFmtId="0" fontId="99" fillId="0" borderId="37" xfId="40" applyFont="1" applyBorder="1" applyAlignment="1">
      <alignment horizontal="center"/>
    </xf>
    <xf numFmtId="0" fontId="24" fillId="0" borderId="24" xfId="0" applyFont="1" applyBorder="1" applyAlignment="1">
      <alignment horizontal="center"/>
    </xf>
    <xf numFmtId="0" fontId="24" fillId="0" borderId="22" xfId="0" applyFont="1" applyBorder="1" applyAlignment="1">
      <alignment horizontal="center"/>
    </xf>
    <xf numFmtId="0" fontId="24" fillId="0" borderId="37" xfId="53" applyFont="1" applyBorder="1"/>
    <xf numFmtId="0" fontId="24" fillId="0" borderId="35" xfId="53" applyFont="1" applyBorder="1" applyAlignment="1">
      <alignment horizontal="center"/>
    </xf>
    <xf numFmtId="0" fontId="99" fillId="0" borderId="35" xfId="40" applyFont="1" applyBorder="1" applyAlignment="1">
      <alignment horizontal="center"/>
    </xf>
    <xf numFmtId="3" fontId="24" fillId="0" borderId="24" xfId="45" applyNumberFormat="1" applyBorder="1" applyAlignment="1">
      <alignment horizontal="center"/>
    </xf>
    <xf numFmtId="0" fontId="24" fillId="0" borderId="24" xfId="0" applyFont="1" applyBorder="1"/>
    <xf numFmtId="0" fontId="24" fillId="0" borderId="38" xfId="53" applyFont="1" applyBorder="1"/>
    <xf numFmtId="3" fontId="24" fillId="0" borderId="24" xfId="45" quotePrefix="1" applyNumberFormat="1" applyBorder="1" applyAlignment="1">
      <alignment horizontal="center"/>
    </xf>
    <xf numFmtId="0" fontId="24" fillId="0" borderId="35" xfId="51" quotePrefix="1" applyBorder="1" applyAlignment="1">
      <alignment horizontal="center"/>
    </xf>
    <xf numFmtId="0" fontId="24" fillId="0" borderId="0" xfId="51" quotePrefix="1" applyAlignment="1">
      <alignment horizontal="center"/>
    </xf>
    <xf numFmtId="0" fontId="24" fillId="0" borderId="24" xfId="51" quotePrefix="1" applyBorder="1" applyAlignment="1">
      <alignment horizontal="center"/>
    </xf>
    <xf numFmtId="0" fontId="24" fillId="0" borderId="147" xfId="53" applyFont="1" applyBorder="1"/>
    <xf numFmtId="0" fontId="24" fillId="0" borderId="63" xfId="45" quotePrefix="1" applyBorder="1" applyAlignment="1">
      <alignment horizontal="center"/>
    </xf>
    <xf numFmtId="37" fontId="24" fillId="0" borderId="32" xfId="53" applyNumberFormat="1" applyFont="1" applyBorder="1"/>
    <xf numFmtId="37" fontId="24" fillId="0" borderId="32" xfId="45" applyNumberFormat="1" applyBorder="1"/>
    <xf numFmtId="37" fontId="24" fillId="0" borderId="63" xfId="53" applyNumberFormat="1" applyFont="1" applyBorder="1"/>
    <xf numFmtId="0" fontId="24" fillId="0" borderId="32" xfId="0" applyFont="1" applyBorder="1"/>
    <xf numFmtId="0" fontId="24" fillId="0" borderId="36" xfId="45" quotePrefix="1" applyBorder="1" applyAlignment="1">
      <alignment horizontal="center"/>
    </xf>
    <xf numFmtId="0" fontId="24" fillId="0" borderId="0" xfId="53" applyFont="1"/>
    <xf numFmtId="0" fontId="75" fillId="0" borderId="0" xfId="53" applyFont="1"/>
    <xf numFmtId="0" fontId="24" fillId="0" borderId="0" xfId="53" quotePrefix="1" applyFont="1" applyAlignment="1">
      <alignment horizontal="center"/>
    </xf>
    <xf numFmtId="0" fontId="99" fillId="0" borderId="42" xfId="40" applyFont="1" applyBorder="1" applyAlignment="1">
      <alignment horizontal="center"/>
    </xf>
    <xf numFmtId="0" fontId="99" fillId="0" borderId="24" xfId="40" applyFont="1" applyBorder="1" applyAlignment="1">
      <alignment horizontal="center"/>
    </xf>
    <xf numFmtId="0" fontId="99" fillId="0" borderId="38" xfId="40" quotePrefix="1" applyFont="1" applyBorder="1" applyAlignment="1">
      <alignment horizontal="center"/>
    </xf>
    <xf numFmtId="0" fontId="24" fillId="0" borderId="36" xfId="45" applyBorder="1"/>
    <xf numFmtId="0" fontId="99" fillId="0" borderId="25" xfId="40" quotePrefix="1" applyFont="1" applyBorder="1" applyAlignment="1">
      <alignment horizontal="center"/>
    </xf>
    <xf numFmtId="37" fontId="100" fillId="0" borderId="32" xfId="40" applyNumberFormat="1" applyFont="1" applyBorder="1"/>
    <xf numFmtId="0" fontId="62" fillId="0" borderId="0" xfId="88" quotePrefix="1" applyFont="1" applyAlignment="1">
      <alignment horizontal="center"/>
    </xf>
    <xf numFmtId="0" fontId="62" fillId="0" borderId="0" xfId="88" quotePrefix="1" applyFont="1" applyAlignment="1">
      <alignment horizontal="left"/>
    </xf>
    <xf numFmtId="0" fontId="61" fillId="0" borderId="0" xfId="88" quotePrefix="1" applyFont="1" applyAlignment="1">
      <alignment horizontal="center"/>
    </xf>
    <xf numFmtId="49" fontId="24" fillId="0" borderId="0" xfId="88" applyNumberFormat="1" applyAlignment="1">
      <alignment horizontal="center"/>
    </xf>
    <xf numFmtId="3" fontId="62" fillId="0" borderId="0" xfId="88" quotePrefix="1" applyNumberFormat="1" applyFont="1" applyAlignment="1">
      <alignment horizontal="center"/>
    </xf>
    <xf numFmtId="49" fontId="61" fillId="0" borderId="0" xfId="88" applyNumberFormat="1" applyFont="1" applyAlignment="1">
      <alignment horizontal="center"/>
    </xf>
    <xf numFmtId="0" fontId="0" fillId="0" borderId="0" xfId="88" applyFont="1"/>
    <xf numFmtId="0" fontId="13" fillId="0" borderId="42" xfId="88" applyFont="1" applyBorder="1"/>
    <xf numFmtId="0" fontId="13" fillId="0" borderId="43" xfId="88" applyFont="1" applyBorder="1"/>
    <xf numFmtId="49" fontId="13" fillId="0" borderId="89" xfId="88" applyNumberFormat="1" applyFont="1" applyBorder="1" applyAlignment="1">
      <alignment horizontal="center"/>
    </xf>
    <xf numFmtId="3" fontId="13" fillId="0" borderId="91" xfId="88" applyNumberFormat="1" applyFont="1" applyBorder="1" applyAlignment="1">
      <alignment horizontal="center"/>
    </xf>
    <xf numFmtId="49" fontId="13" fillId="0" borderId="90" xfId="88" applyNumberFormat="1" applyFont="1" applyBorder="1" applyAlignment="1">
      <alignment horizontal="center"/>
    </xf>
    <xf numFmtId="3" fontId="13" fillId="0" borderId="44" xfId="88" applyNumberFormat="1" applyFont="1" applyBorder="1" applyAlignment="1">
      <alignment horizontal="center"/>
    </xf>
    <xf numFmtId="49" fontId="13" fillId="0" borderId="49" xfId="88" applyNumberFormat="1" applyFont="1" applyBorder="1" applyAlignment="1">
      <alignment horizontal="center"/>
    </xf>
    <xf numFmtId="3" fontId="0" fillId="0" borderId="50" xfId="88" quotePrefix="1" applyNumberFormat="1" applyFont="1" applyBorder="1" applyAlignment="1">
      <alignment horizontal="center"/>
    </xf>
    <xf numFmtId="0" fontId="0" fillId="0" borderId="45" xfId="88" applyFont="1" applyBorder="1"/>
    <xf numFmtId="3" fontId="0" fillId="0" borderId="44" xfId="88" applyNumberFormat="1" applyFont="1" applyBorder="1" applyAlignment="1">
      <alignment horizontal="center" vertical="top"/>
    </xf>
    <xf numFmtId="3" fontId="0" fillId="0" borderId="89" xfId="88" applyNumberFormat="1" applyFont="1" applyBorder="1" applyAlignment="1">
      <alignment horizontal="center" vertical="top"/>
    </xf>
    <xf numFmtId="0" fontId="13" fillId="0" borderId="48" xfId="88" applyFont="1" applyBorder="1"/>
    <xf numFmtId="3" fontId="0" fillId="0" borderId="50" xfId="88" applyNumberFormat="1" applyFont="1" applyBorder="1"/>
    <xf numFmtId="0" fontId="0" fillId="0" borderId="147" xfId="88" applyFont="1" applyBorder="1"/>
    <xf numFmtId="0" fontId="13" fillId="0" borderId="74" xfId="88" applyFont="1" applyBorder="1"/>
    <xf numFmtId="49" fontId="13" fillId="0" borderId="91" xfId="88" applyNumberFormat="1" applyFont="1" applyBorder="1" applyAlignment="1">
      <alignment horizontal="center"/>
    </xf>
    <xf numFmtId="3" fontId="0" fillId="0" borderId="32" xfId="88" applyNumberFormat="1" applyFont="1" applyBorder="1"/>
    <xf numFmtId="0" fontId="0" fillId="0" borderId="74" xfId="88" applyFont="1" applyBorder="1"/>
    <xf numFmtId="0" fontId="13" fillId="0" borderId="147" xfId="88" applyFont="1" applyBorder="1"/>
    <xf numFmtId="0" fontId="0" fillId="0" borderId="41" xfId="88" applyFont="1" applyBorder="1"/>
    <xf numFmtId="49" fontId="13" fillId="0" borderId="0" xfId="88" applyNumberFormat="1" applyFont="1" applyAlignment="1">
      <alignment horizontal="center"/>
    </xf>
    <xf numFmtId="3" fontId="0" fillId="0" borderId="0" xfId="88" applyNumberFormat="1" applyFont="1"/>
    <xf numFmtId="49" fontId="0" fillId="0" borderId="0" xfId="88" applyNumberFormat="1" applyFont="1"/>
    <xf numFmtId="49" fontId="62" fillId="0" borderId="0" xfId="88" applyNumberFormat="1" applyFont="1"/>
    <xf numFmtId="3" fontId="62" fillId="0" borderId="0" xfId="88" applyNumberFormat="1" applyFont="1"/>
    <xf numFmtId="0" fontId="66" fillId="0" borderId="0" xfId="95" applyFont="1"/>
    <xf numFmtId="0" fontId="83" fillId="0" borderId="0" xfId="95" quotePrefix="1" applyFont="1" applyAlignment="1">
      <alignment horizontal="center"/>
    </xf>
    <xf numFmtId="0" fontId="61" fillId="0" borderId="0" xfId="95" applyFont="1" applyAlignment="1">
      <alignment horizontal="center"/>
    </xf>
    <xf numFmtId="0" fontId="61" fillId="0" borderId="0" xfId="95" applyFont="1" applyAlignment="1">
      <alignment horizontal="centerContinuous"/>
    </xf>
    <xf numFmtId="0" fontId="62" fillId="0" borderId="0" xfId="95" applyFont="1" applyAlignment="1">
      <alignment horizontal="left"/>
    </xf>
    <xf numFmtId="0" fontId="62" fillId="0" borderId="0" xfId="95" applyFont="1" applyAlignment="1">
      <alignment horizontal="centerContinuous"/>
    </xf>
    <xf numFmtId="0" fontId="62" fillId="0" borderId="0" xfId="45" applyFont="1" applyAlignment="1">
      <alignment horizontal="center" vertical="top"/>
    </xf>
    <xf numFmtId="3" fontId="62" fillId="0" borderId="0" xfId="45" quotePrefix="1" applyNumberFormat="1" applyFont="1" applyAlignment="1">
      <alignment horizontal="center" vertical="top"/>
    </xf>
    <xf numFmtId="0" fontId="62" fillId="0" borderId="42" xfId="95" applyFont="1" applyBorder="1"/>
    <xf numFmtId="0" fontId="62" fillId="0" borderId="43" xfId="95" applyFont="1" applyBorder="1"/>
    <xf numFmtId="0" fontId="62" fillId="0" borderId="89" xfId="95" applyFont="1" applyBorder="1" applyAlignment="1">
      <alignment horizontal="center"/>
    </xf>
    <xf numFmtId="0" fontId="62" fillId="0" borderId="44" xfId="45" applyFont="1" applyBorder="1" applyAlignment="1">
      <alignment horizontal="center" vertical="top"/>
    </xf>
    <xf numFmtId="3" fontId="61" fillId="0" borderId="44" xfId="45" quotePrefix="1" applyNumberFormat="1" applyFont="1" applyBorder="1" applyAlignment="1">
      <alignment horizontal="center" vertical="center"/>
    </xf>
    <xf numFmtId="0" fontId="62" fillId="0" borderId="45" xfId="95" applyFont="1" applyBorder="1" applyAlignment="1">
      <alignment horizontal="center" vertical="top"/>
    </xf>
    <xf numFmtId="0" fontId="62" fillId="0" borderId="0" xfId="95" applyFont="1" applyAlignment="1">
      <alignment horizontal="center" vertical="top"/>
    </xf>
    <xf numFmtId="0" fontId="62" fillId="0" borderId="90" xfId="95" applyFont="1" applyBorder="1" applyAlignment="1">
      <alignment horizontal="center"/>
    </xf>
    <xf numFmtId="0" fontId="62" fillId="0" borderId="51" xfId="45" applyFont="1" applyBorder="1" applyAlignment="1">
      <alignment horizontal="center" vertical="top"/>
    </xf>
    <xf numFmtId="3" fontId="62" fillId="0" borderId="44" xfId="45" quotePrefix="1" applyNumberFormat="1" applyFont="1" applyBorder="1" applyAlignment="1">
      <alignment horizontal="center" vertical="top"/>
    </xf>
    <xf numFmtId="3" fontId="62" fillId="0" borderId="51" xfId="45" quotePrefix="1" applyNumberFormat="1" applyFont="1" applyBorder="1" applyAlignment="1">
      <alignment horizontal="center" vertical="top"/>
    </xf>
    <xf numFmtId="0" fontId="75" fillId="0" borderId="51" xfId="44" applyFont="1" applyBorder="1" applyAlignment="1">
      <alignment horizontal="center" vertical="center"/>
    </xf>
    <xf numFmtId="0" fontId="24" fillId="0" borderId="51" xfId="44" applyFont="1" applyBorder="1" applyAlignment="1">
      <alignment vertical="center"/>
    </xf>
    <xf numFmtId="0" fontId="62" fillId="0" borderId="48" xfId="95" applyFont="1" applyBorder="1" applyAlignment="1">
      <alignment horizontal="center" vertical="top"/>
    </xf>
    <xf numFmtId="0" fontId="62" fillId="0" borderId="41" xfId="95" applyFont="1" applyBorder="1" applyAlignment="1">
      <alignment horizontal="center" vertical="top"/>
    </xf>
    <xf numFmtId="0" fontId="62" fillId="0" borderId="41" xfId="95" quotePrefix="1" applyFont="1" applyBorder="1" applyAlignment="1">
      <alignment horizontal="left" vertical="top"/>
    </xf>
    <xf numFmtId="0" fontId="62" fillId="0" borderId="49" xfId="95" applyFont="1" applyBorder="1" applyAlignment="1">
      <alignment horizontal="center"/>
    </xf>
    <xf numFmtId="0" fontId="62" fillId="0" borderId="50" xfId="45" quotePrefix="1" applyFont="1" applyBorder="1" applyAlignment="1">
      <alignment horizontal="center" vertical="top"/>
    </xf>
    <xf numFmtId="3" fontId="62" fillId="0" borderId="50" xfId="45" quotePrefix="1" applyNumberFormat="1" applyFont="1" applyBorder="1" applyAlignment="1">
      <alignment horizontal="center" vertical="top"/>
    </xf>
    <xf numFmtId="0" fontId="24" fillId="0" borderId="50" xfId="44" quotePrefix="1" applyFont="1" applyBorder="1" applyAlignment="1">
      <alignment horizontal="center" vertical="center"/>
    </xf>
    <xf numFmtId="49" fontId="62" fillId="0" borderId="54" xfId="44" quotePrefix="1" applyNumberFormat="1" applyFont="1" applyBorder="1" applyAlignment="1">
      <alignment horizontal="center"/>
    </xf>
    <xf numFmtId="0" fontId="62" fillId="0" borderId="50" xfId="95" quotePrefix="1" applyFont="1" applyBorder="1" applyAlignment="1">
      <alignment horizontal="right"/>
    </xf>
    <xf numFmtId="0" fontId="62" fillId="0" borderId="52" xfId="95" quotePrefix="1" applyFont="1" applyBorder="1" applyAlignment="1">
      <alignment horizontal="left"/>
    </xf>
    <xf numFmtId="0" fontId="62" fillId="0" borderId="53" xfId="95" applyFont="1" applyBorder="1"/>
    <xf numFmtId="0" fontId="62" fillId="0" borderId="53" xfId="95" quotePrefix="1" applyFont="1" applyBorder="1" applyAlignment="1">
      <alignment horizontal="left"/>
    </xf>
    <xf numFmtId="0" fontId="62" fillId="0" borderId="56" xfId="95" quotePrefix="1" applyFont="1" applyBorder="1"/>
    <xf numFmtId="0" fontId="62" fillId="0" borderId="32" xfId="95" quotePrefix="1" applyFont="1" applyBorder="1" applyAlignment="1">
      <alignment horizontal="right"/>
    </xf>
    <xf numFmtId="0" fontId="62" fillId="0" borderId="55" xfId="95" quotePrefix="1" applyFont="1" applyBorder="1" applyAlignment="1">
      <alignment horizontal="left"/>
    </xf>
    <xf numFmtId="0" fontId="62" fillId="0" borderId="56" xfId="95" quotePrefix="1" applyFont="1" applyBorder="1" applyAlignment="1">
      <alignment horizontal="left"/>
    </xf>
    <xf numFmtId="0" fontId="62" fillId="0" borderId="56" xfId="95" applyFont="1" applyBorder="1"/>
    <xf numFmtId="49" fontId="62" fillId="0" borderId="57" xfId="44" quotePrefix="1" applyNumberFormat="1" applyFont="1" applyBorder="1" applyAlignment="1">
      <alignment horizontal="center"/>
    </xf>
    <xf numFmtId="0" fontId="62" fillId="0" borderId="55" xfId="95" applyFont="1" applyBorder="1"/>
    <xf numFmtId="49" fontId="62" fillId="0" borderId="57" xfId="44" applyNumberFormat="1" applyFont="1" applyBorder="1" applyAlignment="1">
      <alignment horizontal="center"/>
    </xf>
    <xf numFmtId="49" fontId="62" fillId="0" borderId="0" xfId="44" applyNumberFormat="1" applyFont="1" applyAlignment="1">
      <alignment horizontal="center"/>
    </xf>
    <xf numFmtId="0" fontId="62" fillId="0" borderId="44" xfId="95" quotePrefix="1" applyFont="1" applyBorder="1" applyAlignment="1">
      <alignment horizontal="right"/>
    </xf>
    <xf numFmtId="0" fontId="62" fillId="0" borderId="52" xfId="95" applyFont="1" applyBorder="1" applyAlignment="1">
      <alignment horizontal="left"/>
    </xf>
    <xf numFmtId="0" fontId="62" fillId="0" borderId="53" xfId="95" quotePrefix="1" applyFont="1" applyBorder="1"/>
    <xf numFmtId="49" fontId="62" fillId="0" borderId="54" xfId="44" applyNumberFormat="1" applyFont="1" applyBorder="1" applyAlignment="1">
      <alignment horizontal="center"/>
    </xf>
    <xf numFmtId="0" fontId="62" fillId="0" borderId="55" xfId="95" applyFont="1" applyBorder="1" applyAlignment="1">
      <alignment horizontal="left"/>
    </xf>
    <xf numFmtId="0" fontId="66" fillId="0" borderId="56" xfId="95" applyFont="1" applyBorder="1"/>
    <xf numFmtId="49" fontId="62" fillId="0" borderId="107" xfId="44" applyNumberFormat="1" applyFont="1" applyBorder="1" applyAlignment="1">
      <alignment horizontal="center"/>
    </xf>
    <xf numFmtId="49" fontId="62" fillId="0" borderId="94" xfId="44" applyNumberFormat="1" applyFont="1" applyBorder="1" applyAlignment="1">
      <alignment horizontal="center"/>
    </xf>
    <xf numFmtId="49" fontId="24" fillId="0" borderId="0" xfId="44" applyNumberFormat="1" applyFont="1" applyAlignment="1">
      <alignment horizontal="center"/>
    </xf>
    <xf numFmtId="0" fontId="66" fillId="0" borderId="0" xfId="95" applyFont="1" applyAlignment="1">
      <alignment horizontal="center"/>
    </xf>
    <xf numFmtId="3" fontId="66" fillId="0" borderId="0" xfId="95" applyNumberFormat="1" applyFont="1"/>
    <xf numFmtId="0" fontId="66" fillId="0" borderId="0" xfId="45" applyFont="1"/>
    <xf numFmtId="0" fontId="83" fillId="0" borderId="0" xfId="45" applyFont="1" applyAlignment="1">
      <alignment horizontal="center"/>
    </xf>
    <xf numFmtId="0" fontId="61" fillId="0" borderId="0" xfId="45" quotePrefix="1" applyFont="1" applyAlignment="1">
      <alignment horizontal="center"/>
    </xf>
    <xf numFmtId="3" fontId="62" fillId="0" borderId="0" xfId="45" applyNumberFormat="1" applyFont="1" applyAlignment="1">
      <alignment horizontal="center"/>
    </xf>
    <xf numFmtId="0" fontId="61" fillId="0" borderId="0" xfId="45" applyFont="1" applyAlignment="1">
      <alignment horizontal="centerContinuous"/>
    </xf>
    <xf numFmtId="0" fontId="62" fillId="0" borderId="0" xfId="45" applyFont="1" applyAlignment="1">
      <alignment horizontal="centerContinuous"/>
    </xf>
    <xf numFmtId="3" fontId="62" fillId="0" borderId="0" xfId="45" quotePrefix="1" applyNumberFormat="1" applyFont="1" applyAlignment="1">
      <alignment horizontal="centerContinuous"/>
    </xf>
    <xf numFmtId="3" fontId="62" fillId="0" borderId="0" xfId="45" applyNumberFormat="1" applyFont="1" applyAlignment="1">
      <alignment horizontal="centerContinuous"/>
    </xf>
    <xf numFmtId="0" fontId="62" fillId="0" borderId="43" xfId="45" applyFont="1" applyBorder="1" applyAlignment="1">
      <alignment horizontal="center"/>
    </xf>
    <xf numFmtId="0" fontId="62" fillId="0" borderId="45" xfId="45" applyFont="1" applyBorder="1" applyAlignment="1">
      <alignment horizontal="center" vertical="top"/>
    </xf>
    <xf numFmtId="3" fontId="62" fillId="0" borderId="51" xfId="45" applyNumberFormat="1" applyFont="1" applyBorder="1" applyAlignment="1">
      <alignment horizontal="center" vertical="top"/>
    </xf>
    <xf numFmtId="3" fontId="62" fillId="0" borderId="90" xfId="45" quotePrefix="1" applyNumberFormat="1" applyFont="1" applyBorder="1" applyAlignment="1">
      <alignment horizontal="center" vertical="top"/>
    </xf>
    <xf numFmtId="3" fontId="62" fillId="0" borderId="90" xfId="45" applyNumberFormat="1" applyFont="1" applyBorder="1" applyAlignment="1">
      <alignment horizontal="center" vertical="top"/>
    </xf>
    <xf numFmtId="0" fontId="62" fillId="0" borderId="0" xfId="45" quotePrefix="1" applyFont="1" applyAlignment="1">
      <alignment horizontal="left" vertical="top"/>
    </xf>
    <xf numFmtId="0" fontId="62" fillId="0" borderId="49" xfId="45" applyFont="1" applyBorder="1" applyAlignment="1">
      <alignment horizontal="center"/>
    </xf>
    <xf numFmtId="3" fontId="62" fillId="0" borderId="49" xfId="45" quotePrefix="1" applyNumberFormat="1" applyFont="1" applyBorder="1" applyAlignment="1">
      <alignment horizontal="center"/>
    </xf>
    <xf numFmtId="49" fontId="62" fillId="0" borderId="104" xfId="45" quotePrefix="1" applyNumberFormat="1" applyFont="1" applyBorder="1" applyAlignment="1">
      <alignment horizontal="center"/>
    </xf>
    <xf numFmtId="3" fontId="62" fillId="0" borderId="91" xfId="45" applyNumberFormat="1" applyFont="1" applyBorder="1"/>
    <xf numFmtId="0" fontId="62" fillId="0" borderId="52" xfId="45" quotePrefix="1" applyFont="1" applyBorder="1" applyAlignment="1">
      <alignment horizontal="left"/>
    </xf>
    <xf numFmtId="0" fontId="62" fillId="0" borderId="56" xfId="45" quotePrefix="1" applyFont="1" applyBorder="1"/>
    <xf numFmtId="49" fontId="62" fillId="0" borderId="54" xfId="45" quotePrefix="1" applyNumberFormat="1" applyFont="1" applyBorder="1" applyAlignment="1">
      <alignment horizontal="center"/>
    </xf>
    <xf numFmtId="3" fontId="62" fillId="0" borderId="90" xfId="45" applyNumberFormat="1" applyFont="1" applyBorder="1"/>
    <xf numFmtId="0" fontId="62" fillId="0" borderId="55" xfId="45" quotePrefix="1" applyFont="1" applyBorder="1" applyAlignment="1">
      <alignment horizontal="left"/>
    </xf>
    <xf numFmtId="49" fontId="62" fillId="0" borderId="57" xfId="45" quotePrefix="1" applyNumberFormat="1" applyFont="1" applyBorder="1" applyAlignment="1">
      <alignment horizontal="center"/>
    </xf>
    <xf numFmtId="49" fontId="62" fillId="0" borderId="57" xfId="45" applyNumberFormat="1" applyFont="1" applyBorder="1" applyAlignment="1">
      <alignment horizontal="center"/>
    </xf>
    <xf numFmtId="49" fontId="62" fillId="0" borderId="0" xfId="45" applyNumberFormat="1" applyFont="1" applyAlignment="1">
      <alignment horizontal="center"/>
    </xf>
    <xf numFmtId="0" fontId="62" fillId="0" borderId="52" xfId="45" applyFont="1" applyBorder="1" applyAlignment="1">
      <alignment horizontal="left"/>
    </xf>
    <xf numFmtId="0" fontId="62" fillId="0" borderId="53" xfId="45" quotePrefix="1" applyFont="1" applyBorder="1"/>
    <xf numFmtId="49" fontId="62" fillId="0" borderId="54" xfId="45" applyNumberFormat="1" applyFont="1" applyBorder="1" applyAlignment="1">
      <alignment horizontal="center"/>
    </xf>
    <xf numFmtId="0" fontId="62" fillId="0" borderId="55" xfId="45" applyFont="1" applyBorder="1" applyAlignment="1">
      <alignment horizontal="left"/>
    </xf>
    <xf numFmtId="0" fontId="66" fillId="0" borderId="56" xfId="45" applyFont="1" applyBorder="1"/>
    <xf numFmtId="49" fontId="62" fillId="0" borderId="107" xfId="45" applyNumberFormat="1" applyFont="1" applyBorder="1" applyAlignment="1">
      <alignment horizontal="center"/>
    </xf>
    <xf numFmtId="3" fontId="62" fillId="0" borderId="89" xfId="45" applyNumberFormat="1" applyFont="1" applyBorder="1"/>
    <xf numFmtId="3" fontId="62" fillId="0" borderId="49" xfId="45" applyNumberFormat="1" applyFont="1" applyBorder="1"/>
    <xf numFmtId="49" fontId="62" fillId="0" borderId="94" xfId="45" applyNumberFormat="1" applyFont="1" applyBorder="1" applyAlignment="1">
      <alignment horizontal="center"/>
    </xf>
    <xf numFmtId="49" fontId="62" fillId="0" borderId="91" xfId="45" applyNumberFormat="1" applyFont="1" applyBorder="1" applyAlignment="1">
      <alignment horizontal="center"/>
    </xf>
    <xf numFmtId="49" fontId="62" fillId="0" borderId="90" xfId="45" applyNumberFormat="1" applyFont="1" applyBorder="1" applyAlignment="1">
      <alignment horizontal="center"/>
    </xf>
    <xf numFmtId="3" fontId="66" fillId="0" borderId="32" xfId="45" applyNumberFormat="1" applyFont="1" applyBorder="1"/>
    <xf numFmtId="3" fontId="66" fillId="0" borderId="91" xfId="45" applyNumberFormat="1" applyFont="1" applyBorder="1"/>
    <xf numFmtId="0" fontId="66" fillId="0" borderId="0" xfId="45" applyFont="1" applyAlignment="1">
      <alignment horizontal="center"/>
    </xf>
    <xf numFmtId="3" fontId="66" fillId="0" borderId="0" xfId="45" applyNumberFormat="1" applyFont="1"/>
    <xf numFmtId="0" fontId="88" fillId="0" borderId="0" xfId="0" applyFont="1"/>
    <xf numFmtId="0" fontId="87" fillId="0" borderId="0" xfId="0" applyFont="1" applyAlignment="1">
      <alignment horizontal="center"/>
    </xf>
    <xf numFmtId="0" fontId="86" fillId="0" borderId="0" xfId="0" applyFont="1" applyAlignment="1">
      <alignment horizontal="center"/>
    </xf>
    <xf numFmtId="0" fontId="88" fillId="0" borderId="42" xfId="0" applyFont="1" applyBorder="1"/>
    <xf numFmtId="0" fontId="88" fillId="0" borderId="43" xfId="0" applyFont="1" applyBorder="1"/>
    <xf numFmtId="49" fontId="88" fillId="0" borderId="89" xfId="0" applyNumberFormat="1" applyFont="1" applyBorder="1"/>
    <xf numFmtId="0" fontId="88" fillId="0" borderId="44" xfId="0" applyFont="1" applyBorder="1" applyAlignment="1">
      <alignment horizontal="center" vertical="top"/>
    </xf>
    <xf numFmtId="0" fontId="88" fillId="0" borderId="45" xfId="0" applyFont="1" applyBorder="1"/>
    <xf numFmtId="0" fontId="88" fillId="0" borderId="0" xfId="0" applyFont="1" applyAlignment="1">
      <alignment horizontal="center"/>
    </xf>
    <xf numFmtId="49" fontId="88" fillId="0" borderId="90" xfId="0" applyNumberFormat="1" applyFont="1" applyBorder="1"/>
    <xf numFmtId="0" fontId="88" fillId="0" borderId="44" xfId="0" quotePrefix="1" applyFont="1" applyBorder="1" applyAlignment="1">
      <alignment horizontal="center"/>
    </xf>
    <xf numFmtId="0" fontId="88" fillId="0" borderId="51" xfId="0" applyFont="1" applyBorder="1" applyAlignment="1">
      <alignment horizontal="center" vertical="top"/>
    </xf>
    <xf numFmtId="0" fontId="88" fillId="0" borderId="51" xfId="0" quotePrefix="1" applyFont="1" applyBorder="1" applyAlignment="1">
      <alignment horizontal="center"/>
    </xf>
    <xf numFmtId="0" fontId="88" fillId="0" borderId="90" xfId="0" quotePrefix="1" applyFont="1" applyBorder="1" applyAlignment="1">
      <alignment horizontal="center"/>
    </xf>
    <xf numFmtId="0" fontId="88" fillId="0" borderId="48" xfId="0" applyFont="1" applyBorder="1"/>
    <xf numFmtId="0" fontId="88" fillId="0" borderId="41" xfId="0" applyFont="1" applyBorder="1"/>
    <xf numFmtId="49" fontId="88" fillId="0" borderId="49" xfId="0" applyNumberFormat="1" applyFont="1" applyBorder="1"/>
    <xf numFmtId="3" fontId="88" fillId="0" borderId="50" xfId="0" quotePrefix="1" applyNumberFormat="1" applyFont="1" applyBorder="1" applyAlignment="1">
      <alignment horizontal="center"/>
    </xf>
    <xf numFmtId="3" fontId="88" fillId="0" borderId="49" xfId="0" quotePrefix="1" applyNumberFormat="1" applyFont="1" applyBorder="1" applyAlignment="1">
      <alignment horizontal="center"/>
    </xf>
    <xf numFmtId="49" fontId="88" fillId="0" borderId="43" xfId="0" applyNumberFormat="1" applyFont="1" applyBorder="1"/>
    <xf numFmtId="3" fontId="88" fillId="0" borderId="44" xfId="0" quotePrefix="1" applyNumberFormat="1" applyFont="1" applyBorder="1" applyAlignment="1">
      <alignment horizontal="center"/>
    </xf>
    <xf numFmtId="0" fontId="88" fillId="0" borderId="131" xfId="0" quotePrefix="1" applyFont="1" applyBorder="1" applyAlignment="1">
      <alignment horizontal="center"/>
    </xf>
    <xf numFmtId="0" fontId="88" fillId="0" borderId="54" xfId="0" quotePrefix="1" applyFont="1" applyBorder="1" applyAlignment="1">
      <alignment horizontal="center"/>
    </xf>
    <xf numFmtId="0" fontId="88" fillId="0" borderId="53" xfId="0" quotePrefix="1" applyFont="1" applyBorder="1" applyAlignment="1">
      <alignment horizontal="center"/>
    </xf>
    <xf numFmtId="49" fontId="88" fillId="0" borderId="54" xfId="0" quotePrefix="1" applyNumberFormat="1" applyFont="1" applyBorder="1" applyAlignment="1">
      <alignment horizontal="center"/>
    </xf>
    <xf numFmtId="3" fontId="102" fillId="0" borderId="50" xfId="0" applyNumberFormat="1" applyFont="1" applyBorder="1"/>
    <xf numFmtId="3" fontId="88" fillId="34" borderId="50" xfId="0" quotePrefix="1" applyNumberFormat="1" applyFont="1" applyFill="1" applyBorder="1" applyAlignment="1">
      <alignment horizontal="center"/>
    </xf>
    <xf numFmtId="3" fontId="102" fillId="0" borderId="50" xfId="0" quotePrefix="1" applyNumberFormat="1" applyFont="1" applyBorder="1" applyAlignment="1">
      <alignment horizontal="right"/>
    </xf>
    <xf numFmtId="0" fontId="88" fillId="0" borderId="55" xfId="0" applyFont="1" applyBorder="1" applyAlignment="1">
      <alignment horizontal="left"/>
    </xf>
    <xf numFmtId="0" fontId="88" fillId="0" borderId="56" xfId="0" quotePrefix="1" applyFont="1" applyBorder="1" applyAlignment="1">
      <alignment horizontal="center"/>
    </xf>
    <xf numFmtId="0" fontId="88" fillId="0" borderId="56" xfId="0" applyFont="1" applyBorder="1" applyAlignment="1">
      <alignment horizontal="left"/>
    </xf>
    <xf numFmtId="49" fontId="88" fillId="0" borderId="57" xfId="0" quotePrefix="1" applyNumberFormat="1" applyFont="1" applyBorder="1" applyAlignment="1">
      <alignment horizontal="center"/>
    </xf>
    <xf numFmtId="3" fontId="88" fillId="0" borderId="50" xfId="0" applyNumberFormat="1" applyFont="1" applyBorder="1"/>
    <xf numFmtId="3" fontId="102" fillId="0" borderId="32" xfId="0" quotePrefix="1" applyNumberFormat="1" applyFont="1" applyBorder="1" applyAlignment="1">
      <alignment horizontal="right"/>
    </xf>
    <xf numFmtId="3" fontId="102" fillId="0" borderId="32" xfId="0" applyNumberFormat="1" applyFont="1" applyBorder="1"/>
    <xf numFmtId="3" fontId="102" fillId="0" borderId="44" xfId="0" applyNumberFormat="1" applyFont="1" applyBorder="1"/>
    <xf numFmtId="3" fontId="88" fillId="0" borderId="32" xfId="0" applyNumberFormat="1" applyFont="1" applyBorder="1"/>
    <xf numFmtId="3" fontId="88" fillId="34" borderId="32" xfId="0" applyNumberFormat="1" applyFont="1" applyFill="1" applyBorder="1"/>
    <xf numFmtId="3" fontId="88" fillId="0" borderId="0" xfId="0" applyNumberFormat="1" applyFont="1"/>
    <xf numFmtId="0" fontId="88" fillId="0" borderId="55" xfId="0" applyFont="1" applyBorder="1"/>
    <xf numFmtId="0" fontId="88" fillId="0" borderId="56" xfId="0" applyFont="1" applyBorder="1"/>
    <xf numFmtId="3" fontId="102" fillId="34" borderId="32" xfId="0" applyNumberFormat="1" applyFont="1" applyFill="1" applyBorder="1"/>
    <xf numFmtId="3" fontId="88" fillId="0" borderId="44" xfId="0" applyNumberFormat="1" applyFont="1" applyBorder="1"/>
    <xf numFmtId="49" fontId="88" fillId="0" borderId="90" xfId="0" quotePrefix="1" applyNumberFormat="1" applyFont="1" applyBorder="1" applyAlignment="1">
      <alignment horizontal="center"/>
    </xf>
    <xf numFmtId="3" fontId="88" fillId="34" borderId="51" xfId="0" applyNumberFormat="1" applyFont="1" applyFill="1" applyBorder="1"/>
    <xf numFmtId="0" fontId="88" fillId="0" borderId="52" xfId="0" applyFont="1" applyBorder="1"/>
    <xf numFmtId="0" fontId="88" fillId="0" borderId="53" xfId="0" applyFont="1" applyBorder="1"/>
    <xf numFmtId="3" fontId="88" fillId="0" borderId="51" xfId="0" applyNumberFormat="1" applyFont="1" applyBorder="1"/>
    <xf numFmtId="3" fontId="88" fillId="34" borderId="50" xfId="0" applyNumberFormat="1" applyFont="1" applyFill="1" applyBorder="1"/>
    <xf numFmtId="0" fontId="88" fillId="0" borderId="33" xfId="0" applyFont="1" applyBorder="1"/>
    <xf numFmtId="49" fontId="88" fillId="0" borderId="49" xfId="0" quotePrefix="1" applyNumberFormat="1" applyFont="1" applyBorder="1" applyAlignment="1">
      <alignment horizontal="center"/>
    </xf>
    <xf numFmtId="0" fontId="88" fillId="0" borderId="0" xfId="0" applyFont="1" applyAlignment="1">
      <alignment horizontal="left" vertical="top"/>
    </xf>
    <xf numFmtId="49" fontId="88" fillId="0" borderId="0" xfId="0" applyNumberFormat="1" applyFont="1"/>
    <xf numFmtId="0" fontId="88" fillId="0" borderId="0" xfId="96" applyFont="1"/>
    <xf numFmtId="0" fontId="83" fillId="0" borderId="0" xfId="96" applyFont="1" applyAlignment="1">
      <alignment horizontal="center"/>
    </xf>
    <xf numFmtId="0" fontId="61" fillId="0" borderId="0" xfId="96" applyFont="1" applyAlignment="1">
      <alignment horizontal="center"/>
    </xf>
    <xf numFmtId="0" fontId="86" fillId="0" borderId="0" xfId="96" applyFont="1" applyAlignment="1">
      <alignment horizontal="center"/>
    </xf>
    <xf numFmtId="49" fontId="86" fillId="0" borderId="0" xfId="96" applyNumberFormat="1" applyFont="1" applyAlignment="1">
      <alignment horizontal="center"/>
    </xf>
    <xf numFmtId="49" fontId="61" fillId="0" borderId="0" xfId="96" applyNumberFormat="1" applyFont="1" applyAlignment="1">
      <alignment horizontal="center"/>
    </xf>
    <xf numFmtId="0" fontId="86" fillId="0" borderId="42" xfId="96" applyFont="1" applyBorder="1" applyAlignment="1">
      <alignment horizontal="center"/>
    </xf>
    <xf numFmtId="49" fontId="86" fillId="0" borderId="43" xfId="96" applyNumberFormat="1" applyFont="1" applyBorder="1" applyAlignment="1">
      <alignment horizontal="center"/>
    </xf>
    <xf numFmtId="49" fontId="61" fillId="0" borderId="43" xfId="96" applyNumberFormat="1" applyFont="1" applyBorder="1" applyAlignment="1">
      <alignment horizontal="center"/>
    </xf>
    <xf numFmtId="0" fontId="62" fillId="0" borderId="45" xfId="96" applyFont="1" applyBorder="1"/>
    <xf numFmtId="49" fontId="62" fillId="0" borderId="0" xfId="96" quotePrefix="1" applyNumberFormat="1" applyFont="1"/>
    <xf numFmtId="49" fontId="62" fillId="0" borderId="90" xfId="96" applyNumberFormat="1" applyFont="1" applyBorder="1" applyAlignment="1">
      <alignment horizontal="center"/>
    </xf>
    <xf numFmtId="0" fontId="61" fillId="0" borderId="51" xfId="96" applyFont="1" applyBorder="1" applyAlignment="1">
      <alignment horizontal="center" vertical="top"/>
    </xf>
    <xf numFmtId="0" fontId="62" fillId="0" borderId="48" xfId="96" applyFont="1" applyBorder="1"/>
    <xf numFmtId="49" fontId="62" fillId="0" borderId="41" xfId="96" applyNumberFormat="1" applyFont="1" applyBorder="1"/>
    <xf numFmtId="49" fontId="62" fillId="0" borderId="49" xfId="96" applyNumberFormat="1" applyFont="1" applyBorder="1" applyAlignment="1">
      <alignment horizontal="center"/>
    </xf>
    <xf numFmtId="0" fontId="62" fillId="0" borderId="50" xfId="96" quotePrefix="1" applyFont="1" applyBorder="1" applyAlignment="1">
      <alignment horizontal="center" vertical="top"/>
    </xf>
    <xf numFmtId="0" fontId="62" fillId="0" borderId="51" xfId="96" applyFont="1" applyBorder="1"/>
    <xf numFmtId="0" fontId="62" fillId="0" borderId="0" xfId="96" quotePrefix="1" applyFont="1" applyAlignment="1">
      <alignment horizontal="left"/>
    </xf>
    <xf numFmtId="49" fontId="62" fillId="0" borderId="54" xfId="42" quotePrefix="1" applyNumberFormat="1" applyFont="1" applyBorder="1" applyAlignment="1">
      <alignment horizontal="center"/>
    </xf>
    <xf numFmtId="169" fontId="103" fillId="0" borderId="50" xfId="96" applyNumberFormat="1" applyFont="1" applyBorder="1"/>
    <xf numFmtId="0" fontId="62" fillId="0" borderId="56" xfId="96" quotePrefix="1" applyFont="1" applyBorder="1" applyAlignment="1">
      <alignment horizontal="left"/>
    </xf>
    <xf numFmtId="0" fontId="62" fillId="0" borderId="56" xfId="42" applyFont="1" applyBorder="1"/>
    <xf numFmtId="0" fontId="62" fillId="0" borderId="56" xfId="42" quotePrefix="1" applyFont="1" applyBorder="1"/>
    <xf numFmtId="49" fontId="62" fillId="0" borderId="57" xfId="42" quotePrefix="1" applyNumberFormat="1" applyFont="1" applyBorder="1" applyAlignment="1">
      <alignment horizontal="center"/>
    </xf>
    <xf numFmtId="169" fontId="103" fillId="0" borderId="32" xfId="96" applyNumberFormat="1" applyFont="1" applyBorder="1"/>
    <xf numFmtId="0" fontId="61" fillId="0" borderId="56" xfId="96" quotePrefix="1" applyFont="1" applyBorder="1" applyAlignment="1">
      <alignment horizontal="left"/>
    </xf>
    <xf numFmtId="169" fontId="103" fillId="0" borderId="91" xfId="96" applyNumberFormat="1" applyFont="1" applyBorder="1"/>
    <xf numFmtId="0" fontId="62" fillId="0" borderId="56" xfId="96" applyFont="1" applyBorder="1" applyAlignment="1">
      <alignment horizontal="left"/>
    </xf>
    <xf numFmtId="0" fontId="62" fillId="0" borderId="82" xfId="96" applyFont="1" applyBorder="1" applyAlignment="1">
      <alignment horizontal="left"/>
    </xf>
    <xf numFmtId="0" fontId="62" fillId="0" borderId="82" xfId="96" quotePrefix="1" applyFont="1" applyBorder="1" applyAlignment="1">
      <alignment horizontal="left"/>
    </xf>
    <xf numFmtId="49" fontId="62" fillId="0" borderId="107" xfId="42" quotePrefix="1" applyNumberFormat="1" applyFont="1" applyBorder="1" applyAlignment="1">
      <alignment horizontal="center"/>
    </xf>
    <xf numFmtId="169" fontId="103" fillId="0" borderId="44" xfId="96" applyNumberFormat="1" applyFont="1" applyBorder="1"/>
    <xf numFmtId="0" fontId="62" fillId="0" borderId="53" xfId="42" applyFont="1" applyBorder="1"/>
    <xf numFmtId="0" fontId="62" fillId="0" borderId="53" xfId="96" quotePrefix="1" applyFont="1" applyBorder="1"/>
    <xf numFmtId="0" fontId="62" fillId="0" borderId="56" xfId="96" quotePrefix="1" applyFont="1" applyBorder="1"/>
    <xf numFmtId="169" fontId="62" fillId="0" borderId="32" xfId="96" applyNumberFormat="1" applyFont="1" applyBorder="1"/>
    <xf numFmtId="0" fontId="61" fillId="0" borderId="0" xfId="96" quotePrefix="1" applyFont="1" applyAlignment="1">
      <alignment horizontal="left"/>
    </xf>
    <xf numFmtId="0" fontId="62" fillId="0" borderId="0" xfId="96" quotePrefix="1" applyFont="1"/>
    <xf numFmtId="49" fontId="62" fillId="0" borderId="107" xfId="96" applyNumberFormat="1" applyFont="1" applyBorder="1" applyAlignment="1">
      <alignment horizontal="center"/>
    </xf>
    <xf numFmtId="169" fontId="103" fillId="0" borderId="51" xfId="96" applyNumberFormat="1" applyFont="1" applyBorder="1"/>
    <xf numFmtId="0" fontId="61" fillId="0" borderId="53" xfId="96" quotePrefix="1" applyFont="1" applyBorder="1" applyAlignment="1">
      <alignment horizontal="left"/>
    </xf>
    <xf numFmtId="49" fontId="62" fillId="0" borderId="54" xfId="96" applyNumberFormat="1" applyFont="1" applyBorder="1" applyAlignment="1">
      <alignment horizontal="center"/>
    </xf>
    <xf numFmtId="169" fontId="62" fillId="0" borderId="50" xfId="96" applyNumberFormat="1" applyFont="1" applyBorder="1"/>
    <xf numFmtId="0" fontId="61" fillId="0" borderId="41" xfId="96" quotePrefix="1" applyFont="1" applyBorder="1" applyAlignment="1">
      <alignment horizontal="left"/>
    </xf>
    <xf numFmtId="0" fontId="62" fillId="0" borderId="43" xfId="96" applyFont="1" applyBorder="1"/>
    <xf numFmtId="0" fontId="62" fillId="0" borderId="0" xfId="96" applyFont="1"/>
    <xf numFmtId="49" fontId="62" fillId="0" borderId="0" xfId="96" applyNumberFormat="1" applyFont="1"/>
    <xf numFmtId="49" fontId="62" fillId="0" borderId="0" xfId="96" applyNumberFormat="1" applyFont="1" applyAlignment="1">
      <alignment horizontal="center"/>
    </xf>
    <xf numFmtId="185" fontId="62" fillId="0" borderId="0" xfId="90" quotePrefix="1" applyFont="1"/>
    <xf numFmtId="185" fontId="62" fillId="0" borderId="0" xfId="90" applyFont="1"/>
    <xf numFmtId="185" fontId="83" fillId="0" borderId="0" xfId="90" applyFont="1" applyAlignment="1">
      <alignment horizontal="center"/>
    </xf>
    <xf numFmtId="185" fontId="61" fillId="0" borderId="0" xfId="90" applyFont="1" applyAlignment="1">
      <alignment horizontal="center"/>
    </xf>
    <xf numFmtId="185" fontId="61" fillId="0" borderId="0" xfId="90" quotePrefix="1" applyFont="1" applyAlignment="1">
      <alignment horizontal="center"/>
    </xf>
    <xf numFmtId="185" fontId="62" fillId="0" borderId="42" xfId="90" applyFont="1" applyBorder="1"/>
    <xf numFmtId="49" fontId="62" fillId="0" borderId="89" xfId="90" applyNumberFormat="1" applyFont="1" applyBorder="1"/>
    <xf numFmtId="185" fontId="62" fillId="0" borderId="45" xfId="90" applyFont="1" applyBorder="1" applyAlignment="1">
      <alignment horizontal="center"/>
    </xf>
    <xf numFmtId="49" fontId="62" fillId="0" borderId="90" xfId="90" applyNumberFormat="1" applyFont="1" applyBorder="1" applyAlignment="1">
      <alignment horizontal="center"/>
    </xf>
    <xf numFmtId="186" fontId="61" fillId="0" borderId="44" xfId="91" applyNumberFormat="1" applyFont="1" applyFill="1" applyBorder="1" applyAlignment="1">
      <alignment horizontal="center" vertical="center"/>
    </xf>
    <xf numFmtId="185" fontId="62" fillId="0" borderId="45" xfId="90" quotePrefix="1" applyFont="1" applyBorder="1" applyAlignment="1">
      <alignment horizontal="left"/>
    </xf>
    <xf numFmtId="186" fontId="61" fillId="0" borderId="24" xfId="91" applyNumberFormat="1" applyFont="1" applyFill="1" applyBorder="1" applyAlignment="1">
      <alignment horizontal="center" vertical="center"/>
    </xf>
    <xf numFmtId="185" fontId="61" fillId="0" borderId="48" xfId="90" applyFont="1" applyBorder="1" applyAlignment="1">
      <alignment horizontal="left"/>
    </xf>
    <xf numFmtId="49" fontId="62" fillId="0" borderId="49" xfId="90" applyNumberFormat="1" applyFont="1" applyBorder="1" applyAlignment="1">
      <alignment horizontal="center"/>
    </xf>
    <xf numFmtId="186" fontId="61" fillId="0" borderId="50" xfId="91" quotePrefix="1" applyNumberFormat="1" applyFont="1" applyFill="1" applyBorder="1" applyAlignment="1">
      <alignment horizontal="center" vertical="center"/>
    </xf>
    <xf numFmtId="185" fontId="61" fillId="0" borderId="95" xfId="90" applyFont="1" applyBorder="1" applyAlignment="1">
      <alignment horizontal="left"/>
    </xf>
    <xf numFmtId="49" fontId="62" fillId="0" borderId="104" xfId="90" applyNumberFormat="1" applyFont="1" applyBorder="1" applyAlignment="1">
      <alignment horizontal="center"/>
    </xf>
    <xf numFmtId="186" fontId="62" fillId="0" borderId="32" xfId="91" quotePrefix="1" applyNumberFormat="1" applyFont="1" applyFill="1" applyBorder="1" applyAlignment="1">
      <alignment vertical="center"/>
    </xf>
    <xf numFmtId="185" fontId="62" fillId="0" borderId="55" xfId="90" applyFont="1" applyBorder="1"/>
    <xf numFmtId="49" fontId="62" fillId="0" borderId="57" xfId="90" applyNumberFormat="1" applyFont="1" applyBorder="1" applyAlignment="1">
      <alignment horizontal="center"/>
    </xf>
    <xf numFmtId="41" fontId="61" fillId="0" borderId="32" xfId="91" applyNumberFormat="1" applyFont="1" applyFill="1" applyBorder="1" applyAlignment="1"/>
    <xf numFmtId="185" fontId="61" fillId="0" borderId="55" xfId="90" applyFont="1" applyBorder="1"/>
    <xf numFmtId="185" fontId="62" fillId="0" borderId="45" xfId="90" applyFont="1" applyBorder="1"/>
    <xf numFmtId="41" fontId="61" fillId="0" borderId="44" xfId="91" applyNumberFormat="1" applyFont="1" applyFill="1" applyBorder="1" applyAlignment="1"/>
    <xf numFmtId="185" fontId="61" fillId="0" borderId="52" xfId="90" applyFont="1" applyBorder="1"/>
    <xf numFmtId="49" fontId="62" fillId="0" borderId="54" xfId="90" applyNumberFormat="1" applyFont="1" applyBorder="1" applyAlignment="1">
      <alignment horizontal="center"/>
    </xf>
    <xf numFmtId="41" fontId="61" fillId="0" borderId="50" xfId="91" applyNumberFormat="1" applyFont="1" applyFill="1" applyBorder="1" applyAlignment="1"/>
    <xf numFmtId="41" fontId="62" fillId="0" borderId="32" xfId="91" applyNumberFormat="1" applyFont="1" applyFill="1" applyBorder="1" applyAlignment="1"/>
    <xf numFmtId="185" fontId="61" fillId="0" borderId="48" xfId="90" applyFont="1" applyBorder="1"/>
    <xf numFmtId="49" fontId="62" fillId="0" borderId="0" xfId="90" applyNumberFormat="1" applyFont="1"/>
    <xf numFmtId="0" fontId="88" fillId="0" borderId="0" xfId="97" applyFont="1"/>
    <xf numFmtId="0" fontId="86" fillId="0" borderId="0" xfId="97" applyFont="1"/>
    <xf numFmtId="0" fontId="83" fillId="0" borderId="0" xfId="97" applyFont="1" applyAlignment="1">
      <alignment horizontal="center"/>
    </xf>
    <xf numFmtId="0" fontId="61" fillId="0" borderId="0" xfId="97" applyFont="1" applyAlignment="1">
      <alignment horizontal="center"/>
    </xf>
    <xf numFmtId="0" fontId="86" fillId="0" borderId="0" xfId="97" applyFont="1" applyAlignment="1">
      <alignment horizontal="center"/>
    </xf>
    <xf numFmtId="49" fontId="86" fillId="0" borderId="0" xfId="97" applyNumberFormat="1" applyFont="1" applyAlignment="1">
      <alignment horizontal="center"/>
    </xf>
    <xf numFmtId="49" fontId="61" fillId="0" borderId="0" xfId="97" applyNumberFormat="1" applyFont="1" applyAlignment="1">
      <alignment horizontal="center"/>
    </xf>
    <xf numFmtId="0" fontId="0" fillId="0" borderId="0" xfId="97" applyFont="1"/>
    <xf numFmtId="0" fontId="13" fillId="0" borderId="42" xfId="97" applyFont="1" applyBorder="1" applyAlignment="1">
      <alignment horizontal="center" vertical="center"/>
    </xf>
    <xf numFmtId="0" fontId="13" fillId="0" borderId="43" xfId="97" applyFont="1" applyBorder="1" applyAlignment="1">
      <alignment horizontal="center" vertical="center"/>
    </xf>
    <xf numFmtId="0" fontId="13" fillId="0" borderId="43" xfId="97" quotePrefix="1" applyFont="1" applyBorder="1" applyAlignment="1">
      <alignment vertical="center"/>
    </xf>
    <xf numFmtId="0" fontId="13" fillId="0" borderId="89" xfId="97" applyFont="1" applyBorder="1" applyAlignment="1">
      <alignment horizontal="center" vertical="center"/>
    </xf>
    <xf numFmtId="0" fontId="13" fillId="0" borderId="44" xfId="97" applyFont="1" applyBorder="1" applyAlignment="1">
      <alignment horizontal="center" vertical="top"/>
    </xf>
    <xf numFmtId="0" fontId="13" fillId="0" borderId="45" xfId="97" applyFont="1" applyBorder="1" applyAlignment="1">
      <alignment horizontal="center" vertical="center"/>
    </xf>
    <xf numFmtId="0" fontId="13" fillId="0" borderId="0" xfId="97" applyFont="1" applyAlignment="1">
      <alignment horizontal="center" vertical="center"/>
    </xf>
    <xf numFmtId="0" fontId="13" fillId="0" borderId="90" xfId="97" applyFont="1" applyBorder="1" applyAlignment="1">
      <alignment horizontal="center" vertical="center"/>
    </xf>
    <xf numFmtId="0" fontId="13" fillId="0" borderId="51" xfId="97" applyFont="1" applyBorder="1" applyAlignment="1">
      <alignment horizontal="center" vertical="top"/>
    </xf>
    <xf numFmtId="0" fontId="13" fillId="0" borderId="48" xfId="97" applyFont="1" applyBorder="1" applyAlignment="1">
      <alignment horizontal="center" vertical="center"/>
    </xf>
    <xf numFmtId="0" fontId="13" fillId="0" borderId="41" xfId="97" applyFont="1" applyBorder="1" applyAlignment="1">
      <alignment horizontal="center" vertical="center"/>
    </xf>
    <xf numFmtId="0" fontId="13" fillId="0" borderId="49" xfId="97" applyFont="1" applyBorder="1" applyAlignment="1">
      <alignment horizontal="center" vertical="center"/>
    </xf>
    <xf numFmtId="0" fontId="0" fillId="0" borderId="50" xfId="97" quotePrefix="1" applyFont="1" applyBorder="1" applyAlignment="1">
      <alignment horizontal="center" vertical="top"/>
    </xf>
    <xf numFmtId="0" fontId="0" fillId="0" borderId="338" xfId="97" quotePrefix="1" applyFont="1" applyBorder="1" applyAlignment="1">
      <alignment horizontal="left"/>
    </xf>
    <xf numFmtId="49" fontId="0" fillId="0" borderId="340" xfId="98" quotePrefix="1" applyNumberFormat="1" applyFont="1" applyBorder="1" applyAlignment="1">
      <alignment horizontal="center"/>
    </xf>
    <xf numFmtId="169" fontId="0" fillId="0" borderId="32" xfId="97" applyNumberFormat="1" applyFont="1" applyBorder="1"/>
    <xf numFmtId="0" fontId="0" fillId="0" borderId="341" xfId="97" quotePrefix="1" applyFont="1" applyBorder="1" applyAlignment="1">
      <alignment horizontal="left"/>
    </xf>
    <xf numFmtId="0" fontId="0" fillId="0" borderId="342" xfId="98" applyFont="1" applyBorder="1"/>
    <xf numFmtId="0" fontId="0" fillId="0" borderId="342" xfId="98" quotePrefix="1" applyFont="1" applyBorder="1"/>
    <xf numFmtId="49" fontId="0" fillId="0" borderId="343" xfId="98" quotePrefix="1" applyNumberFormat="1" applyFont="1" applyBorder="1" applyAlignment="1">
      <alignment horizontal="center"/>
    </xf>
    <xf numFmtId="0" fontId="0" fillId="0" borderId="341" xfId="97" applyFont="1" applyBorder="1"/>
    <xf numFmtId="0" fontId="13" fillId="0" borderId="341" xfId="97" quotePrefix="1" applyFont="1" applyBorder="1" applyAlignment="1">
      <alignment horizontal="left"/>
    </xf>
    <xf numFmtId="0" fontId="0" fillId="0" borderId="341" xfId="97" applyFont="1" applyBorder="1" applyAlignment="1">
      <alignment horizontal="left"/>
    </xf>
    <xf numFmtId="0" fontId="0" fillId="0" borderId="344" xfId="97" quotePrefix="1" applyFont="1" applyBorder="1" applyAlignment="1">
      <alignment horizontal="left"/>
    </xf>
    <xf numFmtId="49" fontId="0" fillId="0" borderId="346" xfId="98" quotePrefix="1" applyNumberFormat="1" applyFont="1" applyBorder="1" applyAlignment="1">
      <alignment horizontal="center"/>
    </xf>
    <xf numFmtId="0" fontId="0" fillId="0" borderId="92" xfId="97" quotePrefix="1" applyFont="1" applyBorder="1" applyAlignment="1">
      <alignment horizontal="left"/>
    </xf>
    <xf numFmtId="49" fontId="0" fillId="0" borderId="107" xfId="98" quotePrefix="1" applyNumberFormat="1" applyFont="1" applyBorder="1" applyAlignment="1">
      <alignment horizontal="center"/>
    </xf>
    <xf numFmtId="169" fontId="0" fillId="0" borderId="44" xfId="97" applyNumberFormat="1" applyFont="1" applyBorder="1"/>
    <xf numFmtId="0" fontId="0" fillId="0" borderId="45" xfId="97" quotePrefix="1" applyFont="1" applyBorder="1" applyAlignment="1">
      <alignment horizontal="left"/>
    </xf>
    <xf numFmtId="0" fontId="0" fillId="0" borderId="53" xfId="98" applyFont="1" applyBorder="1"/>
    <xf numFmtId="0" fontId="0" fillId="0" borderId="53" xfId="97" quotePrefix="1" applyFont="1" applyBorder="1"/>
    <xf numFmtId="49" fontId="0" fillId="0" borderId="54" xfId="98" quotePrefix="1" applyNumberFormat="1" applyFont="1" applyBorder="1" applyAlignment="1">
      <alignment horizontal="center"/>
    </xf>
    <xf numFmtId="169" fontId="0" fillId="0" borderId="50" xfId="97" applyNumberFormat="1" applyFont="1" applyBorder="1"/>
    <xf numFmtId="0" fontId="0" fillId="0" borderId="56" xfId="98" applyFont="1" applyBorder="1"/>
    <xf numFmtId="0" fontId="0" fillId="0" borderId="56" xfId="97" quotePrefix="1" applyFont="1" applyBorder="1"/>
    <xf numFmtId="49" fontId="0" fillId="0" borderId="57" xfId="98" quotePrefix="1" applyNumberFormat="1" applyFont="1" applyBorder="1" applyAlignment="1">
      <alignment horizontal="center"/>
    </xf>
    <xf numFmtId="0" fontId="0" fillId="0" borderId="93" xfId="97" quotePrefix="1" applyFont="1" applyBorder="1" applyAlignment="1">
      <alignment horizontal="left"/>
    </xf>
    <xf numFmtId="49" fontId="0" fillId="0" borderId="49" xfId="97" applyNumberFormat="1" applyFont="1" applyBorder="1" applyAlignment="1">
      <alignment horizontal="center"/>
    </xf>
    <xf numFmtId="0" fontId="0" fillId="0" borderId="0" xfId="97" quotePrefix="1" applyFont="1" applyAlignment="1">
      <alignment horizontal="left"/>
    </xf>
    <xf numFmtId="0" fontId="13" fillId="0" borderId="0" xfId="97" quotePrefix="1" applyFont="1" applyAlignment="1">
      <alignment horizontal="left"/>
    </xf>
    <xf numFmtId="0" fontId="0" fillId="0" borderId="0" xfId="97" quotePrefix="1" applyFont="1"/>
    <xf numFmtId="49" fontId="0" fillId="0" borderId="0" xfId="97" applyNumberFormat="1" applyFont="1" applyAlignment="1">
      <alignment horizontal="center"/>
    </xf>
    <xf numFmtId="49" fontId="0" fillId="0" borderId="0" xfId="97" applyNumberFormat="1" applyFont="1"/>
    <xf numFmtId="0" fontId="62" fillId="0" borderId="0" xfId="97" applyFont="1"/>
    <xf numFmtId="49" fontId="62" fillId="0" borderId="0" xfId="97" applyNumberFormat="1" applyFont="1"/>
    <xf numFmtId="49" fontId="62" fillId="0" borderId="0" xfId="97" applyNumberFormat="1" applyFont="1" applyAlignment="1">
      <alignment horizontal="center"/>
    </xf>
    <xf numFmtId="0" fontId="104" fillId="0" borderId="0" xfId="45" applyFont="1" applyAlignment="1">
      <alignment horizontal="center"/>
    </xf>
    <xf numFmtId="0" fontId="86" fillId="0" borderId="0" xfId="45" applyFont="1" applyAlignment="1">
      <alignment horizontal="center"/>
    </xf>
    <xf numFmtId="49" fontId="62" fillId="0" borderId="0" xfId="45" applyNumberFormat="1" applyFont="1" applyAlignment="1">
      <alignment horizontal="centerContinuous"/>
    </xf>
    <xf numFmtId="0" fontId="61" fillId="0" borderId="41" xfId="45" applyFont="1" applyBorder="1" applyAlignment="1">
      <alignment horizontal="center"/>
    </xf>
    <xf numFmtId="0" fontId="62" fillId="0" borderId="41" xfId="45" applyFont="1" applyBorder="1" applyAlignment="1">
      <alignment horizontal="center"/>
    </xf>
    <xf numFmtId="49" fontId="62" fillId="0" borderId="41" xfId="45" applyNumberFormat="1" applyFont="1" applyBorder="1" applyAlignment="1">
      <alignment horizontal="center"/>
    </xf>
    <xf numFmtId="0" fontId="61" fillId="0" borderId="42" xfId="45" applyFont="1" applyBorder="1" applyAlignment="1">
      <alignment horizontal="center"/>
    </xf>
    <xf numFmtId="49" fontId="62" fillId="0" borderId="89" xfId="45" applyNumberFormat="1" applyFont="1" applyBorder="1" applyAlignment="1">
      <alignment horizontal="center"/>
    </xf>
    <xf numFmtId="0" fontId="62" fillId="0" borderId="45" xfId="45" applyFont="1" applyBorder="1" applyAlignment="1">
      <alignment horizontal="center"/>
    </xf>
    <xf numFmtId="0" fontId="62" fillId="0" borderId="45" xfId="45" applyFont="1" applyBorder="1" applyAlignment="1">
      <alignment horizontal="centerContinuous" vertical="top"/>
    </xf>
    <xf numFmtId="49" fontId="62" fillId="0" borderId="49" xfId="45" applyNumberFormat="1" applyFont="1" applyBorder="1"/>
    <xf numFmtId="37" fontId="62" fillId="0" borderId="48" xfId="45" quotePrefix="1" applyNumberFormat="1" applyFont="1" applyBorder="1" applyAlignment="1">
      <alignment horizontal="center"/>
    </xf>
    <xf numFmtId="49" fontId="62" fillId="0" borderId="48" xfId="45" quotePrefix="1" applyNumberFormat="1" applyFont="1" applyBorder="1" applyAlignment="1">
      <alignment horizontal="center"/>
    </xf>
    <xf numFmtId="37" fontId="62" fillId="0" borderId="50" xfId="45" quotePrefix="1" applyNumberFormat="1" applyFont="1" applyBorder="1" applyAlignment="1">
      <alignment horizontal="center"/>
    </xf>
    <xf numFmtId="3" fontId="62" fillId="0" borderId="147" xfId="45" applyNumberFormat="1" applyFont="1" applyBorder="1"/>
    <xf numFmtId="3" fontId="62" fillId="0" borderId="45" xfId="45" applyNumberFormat="1" applyFont="1" applyBorder="1"/>
    <xf numFmtId="3" fontId="62" fillId="0" borderId="48" xfId="45" applyNumberFormat="1" applyFont="1" applyBorder="1"/>
    <xf numFmtId="3" fontId="62" fillId="0" borderId="42" xfId="45" applyNumberFormat="1" applyFont="1" applyBorder="1"/>
    <xf numFmtId="49" fontId="62" fillId="0" borderId="0" xfId="45" applyNumberFormat="1" applyFont="1"/>
    <xf numFmtId="0" fontId="62" fillId="0" borderId="45" xfId="45" applyFont="1" applyBorder="1" applyAlignment="1">
      <alignment horizontal="centerContinuous" vertical="top" wrapText="1"/>
    </xf>
    <xf numFmtId="0" fontId="62" fillId="0" borderId="45" xfId="45" applyFont="1" applyBorder="1" applyAlignment="1">
      <alignment horizontal="center" vertical="top" wrapText="1"/>
    </xf>
    <xf numFmtId="0" fontId="62" fillId="0" borderId="0" xfId="44" applyFont="1"/>
    <xf numFmtId="0" fontId="83" fillId="0" borderId="0" xfId="44" quotePrefix="1" applyFont="1" applyAlignment="1">
      <alignment horizontal="center"/>
    </xf>
    <xf numFmtId="0" fontId="61" fillId="0" borderId="0" xfId="44" applyFont="1" applyAlignment="1">
      <alignment horizontal="center"/>
    </xf>
    <xf numFmtId="0" fontId="9" fillId="0" borderId="44" xfId="45" applyFont="1" applyBorder="1" applyAlignment="1">
      <alignment horizontal="center" vertical="top" wrapText="1"/>
    </xf>
    <xf numFmtId="3" fontId="9" fillId="0" borderId="44" xfId="45" applyNumberFormat="1" applyFont="1" applyBorder="1" applyAlignment="1">
      <alignment horizontal="center" vertical="top" wrapText="1"/>
    </xf>
    <xf numFmtId="3" fontId="9" fillId="0" borderId="44" xfId="45" quotePrefix="1" applyNumberFormat="1" applyFont="1" applyBorder="1" applyAlignment="1">
      <alignment horizontal="center" vertical="top" wrapText="1"/>
    </xf>
    <xf numFmtId="3" fontId="9" fillId="0" borderId="89" xfId="45" applyNumberFormat="1" applyFont="1" applyBorder="1" applyAlignment="1">
      <alignment horizontal="center" vertical="top" wrapText="1"/>
    </xf>
    <xf numFmtId="0" fontId="9" fillId="0" borderId="45" xfId="45" applyFont="1" applyBorder="1" applyAlignment="1">
      <alignment horizontal="center"/>
    </xf>
    <xf numFmtId="0" fontId="9" fillId="0" borderId="0" xfId="45" applyFont="1" applyAlignment="1">
      <alignment horizontal="center"/>
    </xf>
    <xf numFmtId="0" fontId="9" fillId="0" borderId="45" xfId="45" applyFont="1" applyBorder="1" applyAlignment="1">
      <alignment horizontal="center" vertical="top" wrapText="1"/>
    </xf>
    <xf numFmtId="3" fontId="9" fillId="0" borderId="45" xfId="45" applyNumberFormat="1" applyFont="1" applyBorder="1" applyAlignment="1">
      <alignment horizontal="center" vertical="top" wrapText="1"/>
    </xf>
    <xf numFmtId="3" fontId="9" fillId="0" borderId="45" xfId="45" quotePrefix="1" applyNumberFormat="1" applyFont="1" applyBorder="1" applyAlignment="1">
      <alignment horizontal="center" vertical="top" wrapText="1"/>
    </xf>
    <xf numFmtId="3" fontId="9" fillId="0" borderId="90" xfId="45" applyNumberFormat="1" applyFont="1" applyBorder="1" applyAlignment="1">
      <alignment horizontal="center" vertical="top" wrapText="1"/>
    </xf>
    <xf numFmtId="0" fontId="9" fillId="0" borderId="48" xfId="44" applyFont="1" applyBorder="1"/>
    <xf numFmtId="0" fontId="9" fillId="0" borderId="41" xfId="44" applyFont="1" applyBorder="1"/>
    <xf numFmtId="49" fontId="9" fillId="0" borderId="41" xfId="44" applyNumberFormat="1" applyFont="1" applyBorder="1"/>
    <xf numFmtId="0" fontId="9" fillId="0" borderId="48" xfId="44" quotePrefix="1" applyFont="1" applyBorder="1" applyAlignment="1">
      <alignment horizontal="center"/>
    </xf>
    <xf numFmtId="3" fontId="9" fillId="0" borderId="48" xfId="44" quotePrefix="1" applyNumberFormat="1" applyFont="1" applyBorder="1" applyAlignment="1">
      <alignment horizontal="center"/>
    </xf>
    <xf numFmtId="3" fontId="9" fillId="0" borderId="50" xfId="44" quotePrefix="1" applyNumberFormat="1" applyFont="1" applyBorder="1" applyAlignment="1">
      <alignment horizontal="center"/>
    </xf>
    <xf numFmtId="0" fontId="105" fillId="0" borderId="0" xfId="45" applyFont="1"/>
    <xf numFmtId="49" fontId="9" fillId="0" borderId="104" xfId="45" applyNumberFormat="1" applyFont="1" applyBorder="1" applyAlignment="1">
      <alignment horizontal="center"/>
    </xf>
    <xf numFmtId="0" fontId="9" fillId="0" borderId="147" xfId="45" applyFont="1" applyBorder="1"/>
    <xf numFmtId="3" fontId="9" fillId="0" borderId="147" xfId="45" applyNumberFormat="1" applyFont="1" applyBorder="1"/>
    <xf numFmtId="3" fontId="9" fillId="29" borderId="32" xfId="45" applyNumberFormat="1" applyFont="1" applyFill="1" applyBorder="1"/>
    <xf numFmtId="0" fontId="105" fillId="0" borderId="0" xfId="44" applyFont="1"/>
    <xf numFmtId="0" fontId="9" fillId="0" borderId="55" xfId="44" applyFont="1" applyBorder="1"/>
    <xf numFmtId="0" fontId="9" fillId="0" borderId="56" xfId="44" applyFont="1" applyBorder="1"/>
    <xf numFmtId="0" fontId="9" fillId="0" borderId="56" xfId="44" quotePrefix="1" applyFont="1" applyBorder="1" applyAlignment="1">
      <alignment horizontal="left"/>
    </xf>
    <xf numFmtId="49" fontId="9" fillId="0" borderId="54" xfId="44" quotePrefix="1" applyNumberFormat="1" applyFont="1" applyBorder="1" applyAlignment="1">
      <alignment horizontal="center"/>
    </xf>
    <xf numFmtId="3" fontId="9" fillId="0" borderId="147" xfId="44" applyNumberFormat="1" applyFont="1" applyBorder="1"/>
    <xf numFmtId="3" fontId="9" fillId="0" borderId="32" xfId="44" applyNumberFormat="1" applyFont="1" applyBorder="1"/>
    <xf numFmtId="0" fontId="9" fillId="0" borderId="52" xfId="44" applyFont="1" applyBorder="1"/>
    <xf numFmtId="0" fontId="9" fillId="0" borderId="53" xfId="44" applyFont="1" applyBorder="1"/>
    <xf numFmtId="0" fontId="9" fillId="0" borderId="53" xfId="44" quotePrefix="1" applyFont="1" applyBorder="1" applyAlignment="1">
      <alignment horizontal="left"/>
    </xf>
    <xf numFmtId="0" fontId="9" fillId="0" borderId="56" xfId="44" quotePrefix="1" applyFont="1" applyBorder="1"/>
    <xf numFmtId="3" fontId="9" fillId="0" borderId="45" xfId="44" applyNumberFormat="1" applyFont="1" applyBorder="1"/>
    <xf numFmtId="3" fontId="9" fillId="27" borderId="45" xfId="44" applyNumberFormat="1" applyFont="1" applyFill="1" applyBorder="1"/>
    <xf numFmtId="3" fontId="9" fillId="0" borderId="51" xfId="44" applyNumberFormat="1" applyFont="1" applyBorder="1"/>
    <xf numFmtId="0" fontId="9" fillId="0" borderId="55" xfId="44" quotePrefix="1" applyFont="1" applyBorder="1" applyAlignment="1">
      <alignment horizontal="left"/>
    </xf>
    <xf numFmtId="49" fontId="9" fillId="0" borderId="57" xfId="44" quotePrefix="1" applyNumberFormat="1" applyFont="1" applyBorder="1" applyAlignment="1">
      <alignment horizontal="center"/>
    </xf>
    <xf numFmtId="3" fontId="9" fillId="27" borderId="147" xfId="44" applyNumberFormat="1" applyFont="1" applyFill="1" applyBorder="1"/>
    <xf numFmtId="49" fontId="9" fillId="0" borderId="57" xfId="44" applyNumberFormat="1" applyFont="1" applyBorder="1" applyAlignment="1">
      <alignment horizontal="center"/>
    </xf>
    <xf numFmtId="3" fontId="9" fillId="0" borderId="48" xfId="44" applyNumberFormat="1" applyFont="1" applyBorder="1"/>
    <xf numFmtId="3" fontId="9" fillId="0" borderId="50" xfId="44" applyNumberFormat="1" applyFont="1" applyBorder="1"/>
    <xf numFmtId="49" fontId="9" fillId="0" borderId="0" xfId="44" applyNumberFormat="1" applyFont="1" applyAlignment="1">
      <alignment horizontal="center"/>
    </xf>
    <xf numFmtId="0" fontId="9" fillId="0" borderId="52" xfId="44" applyFont="1" applyBorder="1" applyAlignment="1">
      <alignment horizontal="left"/>
    </xf>
    <xf numFmtId="0" fontId="9" fillId="0" borderId="53" xfId="44" quotePrefix="1" applyFont="1" applyBorder="1"/>
    <xf numFmtId="49" fontId="9" fillId="0" borderId="54" xfId="44" applyNumberFormat="1" applyFont="1" applyBorder="1" applyAlignment="1">
      <alignment horizontal="center"/>
    </xf>
    <xf numFmtId="0" fontId="9" fillId="0" borderId="55" xfId="44" applyFont="1" applyBorder="1" applyAlignment="1">
      <alignment horizontal="left"/>
    </xf>
    <xf numFmtId="3" fontId="9" fillId="0" borderId="52" xfId="44" applyNumberFormat="1" applyFont="1" applyBorder="1"/>
    <xf numFmtId="3" fontId="9" fillId="0" borderId="131" xfId="44" applyNumberFormat="1" applyFont="1" applyBorder="1"/>
    <xf numFmtId="49" fontId="9" fillId="0" borderId="107" xfId="44" applyNumberFormat="1" applyFont="1" applyBorder="1" applyAlignment="1">
      <alignment horizontal="center"/>
    </xf>
    <xf numFmtId="3" fontId="9" fillId="0" borderId="42" xfId="44" applyNumberFormat="1" applyFont="1" applyBorder="1"/>
    <xf numFmtId="3" fontId="9" fillId="0" borderId="44" xfId="44" applyNumberFormat="1" applyFont="1" applyBorder="1"/>
    <xf numFmtId="0" fontId="9" fillId="0" borderId="52" xfId="44" quotePrefix="1" applyFont="1" applyBorder="1" applyAlignment="1">
      <alignment horizontal="left"/>
    </xf>
    <xf numFmtId="49" fontId="9" fillId="0" borderId="41" xfId="44" applyNumberFormat="1" applyFont="1" applyBorder="1" applyAlignment="1">
      <alignment horizontal="center"/>
    </xf>
    <xf numFmtId="0" fontId="105" fillId="0" borderId="0" xfId="99" applyFont="1"/>
    <xf numFmtId="0" fontId="9" fillId="0" borderId="74" xfId="99" quotePrefix="1" applyFont="1" applyBorder="1" applyAlignment="1">
      <alignment horizontal="center"/>
    </xf>
    <xf numFmtId="3" fontId="9" fillId="0" borderId="147" xfId="99" applyNumberFormat="1" applyFont="1" applyBorder="1"/>
    <xf numFmtId="3" fontId="9" fillId="0" borderId="32" xfId="99" applyNumberFormat="1" applyFont="1" applyBorder="1"/>
    <xf numFmtId="49" fontId="0" fillId="0" borderId="0" xfId="44" applyNumberFormat="1" applyFont="1"/>
    <xf numFmtId="3" fontId="105" fillId="0" borderId="0" xfId="44" applyNumberFormat="1" applyFont="1"/>
    <xf numFmtId="0" fontId="0" fillId="0" borderId="0" xfId="44" quotePrefix="1" applyFont="1" applyAlignment="1">
      <alignment horizontal="right"/>
    </xf>
    <xf numFmtId="0" fontId="66" fillId="0" borderId="0" xfId="44" applyFont="1"/>
    <xf numFmtId="49" fontId="24" fillId="0" borderId="0" xfId="44" applyNumberFormat="1" applyFont="1"/>
    <xf numFmtId="3" fontId="66" fillId="0" borderId="0" xfId="44" applyNumberFormat="1" applyFont="1"/>
    <xf numFmtId="0" fontId="62" fillId="0" borderId="0" xfId="100" applyFont="1"/>
    <xf numFmtId="0" fontId="83" fillId="0" borderId="0" xfId="100" quotePrefix="1" applyFont="1" applyAlignment="1">
      <alignment horizontal="center"/>
    </xf>
    <xf numFmtId="0" fontId="61" fillId="0" borderId="0" xfId="100" applyFont="1" applyAlignment="1">
      <alignment horizontal="center"/>
    </xf>
    <xf numFmtId="0" fontId="62" fillId="0" borderId="0" xfId="100" applyFont="1" applyAlignment="1">
      <alignment horizontal="center"/>
    </xf>
    <xf numFmtId="3" fontId="62" fillId="0" borderId="0" xfId="100" quotePrefix="1" applyNumberFormat="1" applyFont="1" applyAlignment="1">
      <alignment horizontal="center"/>
    </xf>
    <xf numFmtId="3" fontId="62" fillId="0" borderId="0" xfId="100" applyNumberFormat="1" applyFont="1" applyAlignment="1">
      <alignment horizontal="center"/>
    </xf>
    <xf numFmtId="0" fontId="61" fillId="0" borderId="0" xfId="100" applyFont="1" applyAlignment="1">
      <alignment horizontal="centerContinuous"/>
    </xf>
    <xf numFmtId="0" fontId="62" fillId="0" borderId="0" xfId="100" applyFont="1" applyAlignment="1">
      <alignment horizontal="centerContinuous"/>
    </xf>
    <xf numFmtId="3" fontId="62" fillId="0" borderId="0" xfId="100" applyNumberFormat="1" applyFont="1" applyAlignment="1">
      <alignment horizontal="centerContinuous"/>
    </xf>
    <xf numFmtId="0" fontId="0" fillId="0" borderId="0" xfId="100" applyFont="1"/>
    <xf numFmtId="0" fontId="0" fillId="0" borderId="44" xfId="45" applyFont="1" applyBorder="1" applyAlignment="1">
      <alignment horizontal="center" vertical="top" wrapText="1"/>
    </xf>
    <xf numFmtId="3" fontId="0" fillId="0" borderId="44" xfId="45" quotePrefix="1" applyNumberFormat="1" applyFont="1" applyBorder="1" applyAlignment="1">
      <alignment horizontal="center" vertical="top" wrapText="1"/>
    </xf>
    <xf numFmtId="3" fontId="0" fillId="0" borderId="89" xfId="45" applyNumberFormat="1" applyFont="1" applyBorder="1" applyAlignment="1">
      <alignment horizontal="center" vertical="top" wrapText="1"/>
    </xf>
    <xf numFmtId="0" fontId="0" fillId="0" borderId="45" xfId="45" applyFont="1" applyBorder="1" applyAlignment="1">
      <alignment horizontal="center"/>
    </xf>
    <xf numFmtId="0" fontId="0" fillId="0" borderId="45" xfId="45" quotePrefix="1" applyFont="1" applyBorder="1" applyAlignment="1">
      <alignment horizontal="center" vertical="top" wrapText="1"/>
    </xf>
    <xf numFmtId="0" fontId="0" fillId="0" borderId="45" xfId="45" applyFont="1" applyBorder="1" applyAlignment="1">
      <alignment horizontal="center" vertical="top" wrapText="1"/>
    </xf>
    <xf numFmtId="3" fontId="0" fillId="0" borderId="45" xfId="45" applyNumberFormat="1" applyFont="1" applyBorder="1" applyAlignment="1">
      <alignment horizontal="center" vertical="top" wrapText="1"/>
    </xf>
    <xf numFmtId="3" fontId="0" fillId="0" borderId="45" xfId="45" quotePrefix="1" applyNumberFormat="1" applyFont="1" applyBorder="1" applyAlignment="1">
      <alignment horizontal="center" vertical="top" wrapText="1"/>
    </xf>
    <xf numFmtId="3" fontId="0" fillId="0" borderId="90" xfId="45" applyNumberFormat="1" applyFont="1" applyBorder="1" applyAlignment="1">
      <alignment horizontal="center" vertical="top" wrapText="1"/>
    </xf>
    <xf numFmtId="0" fontId="0" fillId="0" borderId="48" xfId="100" applyFont="1" applyBorder="1"/>
    <xf numFmtId="0" fontId="0" fillId="0" borderId="41" xfId="100" applyFont="1" applyBorder="1"/>
    <xf numFmtId="0" fontId="0" fillId="0" borderId="48" xfId="100" quotePrefix="1" applyFont="1" applyBorder="1" applyAlignment="1">
      <alignment horizontal="center"/>
    </xf>
    <xf numFmtId="3" fontId="0" fillId="0" borderId="48" xfId="100" quotePrefix="1" applyNumberFormat="1" applyFont="1" applyBorder="1" applyAlignment="1">
      <alignment horizontal="center"/>
    </xf>
    <xf numFmtId="3" fontId="0" fillId="0" borderId="50" xfId="100" quotePrefix="1" applyNumberFormat="1" applyFont="1" applyBorder="1" applyAlignment="1">
      <alignment horizontal="center"/>
    </xf>
    <xf numFmtId="49" fontId="0" fillId="0" borderId="104" xfId="44" quotePrefix="1" applyNumberFormat="1" applyFont="1" applyBorder="1" applyAlignment="1">
      <alignment horizontal="center"/>
    </xf>
    <xf numFmtId="3" fontId="0" fillId="0" borderId="147" xfId="100" applyNumberFormat="1" applyFont="1" applyBorder="1"/>
    <xf numFmtId="3" fontId="0" fillId="0" borderId="32" xfId="100" applyNumberFormat="1" applyFont="1" applyBorder="1"/>
    <xf numFmtId="0" fontId="0" fillId="0" borderId="52" xfId="100" applyFont="1" applyBorder="1"/>
    <xf numFmtId="0" fontId="0" fillId="0" borderId="53" xfId="100" applyFont="1" applyBorder="1"/>
    <xf numFmtId="0" fontId="0" fillId="0" borderId="53" xfId="100" quotePrefix="1" applyFont="1" applyBorder="1" applyAlignment="1">
      <alignment horizontal="left"/>
    </xf>
    <xf numFmtId="0" fontId="0" fillId="0" borderId="56" xfId="100" quotePrefix="1" applyFont="1" applyBorder="1"/>
    <xf numFmtId="3" fontId="0" fillId="0" borderId="45" xfId="100" applyNumberFormat="1" applyFont="1" applyBorder="1"/>
    <xf numFmtId="3" fontId="0" fillId="27" borderId="45" xfId="100" applyNumberFormat="1" applyFont="1" applyFill="1" applyBorder="1"/>
    <xf numFmtId="3" fontId="0" fillId="0" borderId="51" xfId="100" applyNumberFormat="1" applyFont="1" applyBorder="1"/>
    <xf numFmtId="0" fontId="0" fillId="0" borderId="55" xfId="100" quotePrefix="1" applyFont="1" applyBorder="1" applyAlignment="1">
      <alignment horizontal="left"/>
    </xf>
    <xf numFmtId="0" fontId="0" fillId="0" borderId="56" xfId="100" quotePrefix="1" applyFont="1" applyBorder="1" applyAlignment="1">
      <alignment horizontal="left"/>
    </xf>
    <xf numFmtId="0" fontId="0" fillId="0" borderId="56" xfId="100" applyFont="1" applyBorder="1"/>
    <xf numFmtId="49" fontId="0" fillId="0" borderId="57" xfId="44" quotePrefix="1" applyNumberFormat="1" applyFont="1" applyBorder="1" applyAlignment="1">
      <alignment horizontal="center"/>
    </xf>
    <xf numFmtId="3" fontId="0" fillId="27" borderId="147" xfId="100" applyNumberFormat="1" applyFont="1" applyFill="1" applyBorder="1"/>
    <xf numFmtId="0" fontId="0" fillId="0" borderId="55" xfId="100" applyFont="1" applyBorder="1"/>
    <xf numFmtId="3" fontId="0" fillId="0" borderId="48" xfId="100" applyNumberFormat="1" applyFont="1" applyBorder="1"/>
    <xf numFmtId="3" fontId="0" fillId="0" borderId="50" xfId="100" applyNumberFormat="1" applyFont="1" applyBorder="1"/>
    <xf numFmtId="0" fontId="0" fillId="0" borderId="52" xfId="100" applyFont="1" applyBorder="1" applyAlignment="1">
      <alignment horizontal="left"/>
    </xf>
    <xf numFmtId="0" fontId="0" fillId="0" borderId="53" xfId="100" quotePrefix="1" applyFont="1" applyBorder="1"/>
    <xf numFmtId="0" fontId="0" fillId="0" borderId="55" xfId="100" applyFont="1" applyBorder="1" applyAlignment="1">
      <alignment horizontal="left"/>
    </xf>
    <xf numFmtId="3" fontId="0" fillId="0" borderId="52" xfId="100" applyNumberFormat="1" applyFont="1" applyBorder="1"/>
    <xf numFmtId="3" fontId="0" fillId="0" borderId="131" xfId="100" applyNumberFormat="1" applyFont="1" applyBorder="1"/>
    <xf numFmtId="3" fontId="0" fillId="0" borderId="42" xfId="100" applyNumberFormat="1" applyFont="1" applyBorder="1"/>
    <xf numFmtId="3" fontId="0" fillId="0" borderId="44" xfId="100" applyNumberFormat="1" applyFont="1" applyBorder="1"/>
    <xf numFmtId="0" fontId="0" fillId="0" borderId="52" xfId="100" quotePrefix="1" applyFont="1" applyBorder="1" applyAlignment="1">
      <alignment horizontal="left"/>
    </xf>
    <xf numFmtId="49" fontId="0" fillId="0" borderId="41" xfId="44" applyNumberFormat="1" applyFont="1" applyBorder="1" applyAlignment="1">
      <alignment horizontal="center"/>
    </xf>
    <xf numFmtId="0" fontId="105" fillId="0" borderId="0" xfId="100" applyFont="1"/>
    <xf numFmtId="3" fontId="105" fillId="0" borderId="0" xfId="100" applyNumberFormat="1" applyFont="1"/>
    <xf numFmtId="0" fontId="66" fillId="0" borderId="0" xfId="100" applyFont="1"/>
    <xf numFmtId="0" fontId="24" fillId="0" borderId="0" xfId="100" applyFont="1"/>
    <xf numFmtId="3" fontId="66" fillId="0" borderId="0" xfId="100" applyNumberFormat="1" applyFont="1"/>
    <xf numFmtId="0" fontId="62" fillId="0" borderId="0" xfId="99" applyFont="1"/>
    <xf numFmtId="0" fontId="83" fillId="0" borderId="0" xfId="99" applyFont="1" applyAlignment="1">
      <alignment horizontal="center"/>
    </xf>
    <xf numFmtId="0" fontId="61" fillId="0" borderId="0" xfId="99" applyFont="1" applyAlignment="1">
      <alignment horizontal="center"/>
    </xf>
    <xf numFmtId="0" fontId="62" fillId="0" borderId="0" xfId="99" applyFont="1" applyAlignment="1">
      <alignment horizontal="center"/>
    </xf>
    <xf numFmtId="3" fontId="62" fillId="0" borderId="0" xfId="99" quotePrefix="1" applyNumberFormat="1" applyFont="1" applyAlignment="1">
      <alignment horizontal="center"/>
    </xf>
    <xf numFmtId="3" fontId="62" fillId="0" borderId="0" xfId="99" applyNumberFormat="1" applyFont="1" applyAlignment="1">
      <alignment horizontal="center"/>
    </xf>
    <xf numFmtId="0" fontId="61" fillId="0" borderId="0" xfId="99" applyFont="1" applyAlignment="1">
      <alignment horizontal="centerContinuous"/>
    </xf>
    <xf numFmtId="0" fontId="62" fillId="0" borderId="0" xfId="99" applyFont="1" applyAlignment="1">
      <alignment horizontal="centerContinuous"/>
    </xf>
    <xf numFmtId="3" fontId="62" fillId="0" borderId="0" xfId="99" applyNumberFormat="1" applyFont="1" applyAlignment="1">
      <alignment horizontal="centerContinuous"/>
    </xf>
    <xf numFmtId="0" fontId="0" fillId="0" borderId="0" xfId="99" applyFont="1"/>
    <xf numFmtId="0" fontId="0" fillId="0" borderId="44" xfId="45" applyFont="1" applyBorder="1" applyAlignment="1">
      <alignment horizontal="center" vertical="top"/>
    </xf>
    <xf numFmtId="3" fontId="0" fillId="0" borderId="44" xfId="45" applyNumberFormat="1" applyFont="1" applyBorder="1" applyAlignment="1">
      <alignment horizontal="center" vertical="top"/>
    </xf>
    <xf numFmtId="3" fontId="0" fillId="0" borderId="44" xfId="45" quotePrefix="1" applyNumberFormat="1" applyFont="1" applyBorder="1" applyAlignment="1">
      <alignment horizontal="center" vertical="top"/>
    </xf>
    <xf numFmtId="3" fontId="0" fillId="0" borderId="89" xfId="45" applyNumberFormat="1" applyFont="1" applyBorder="1" applyAlignment="1">
      <alignment horizontal="center" vertical="top"/>
    </xf>
    <xf numFmtId="0" fontId="0" fillId="0" borderId="45" xfId="45" applyFont="1" applyBorder="1" applyAlignment="1">
      <alignment horizontal="center" vertical="top"/>
    </xf>
    <xf numFmtId="3" fontId="0" fillId="0" borderId="45" xfId="45" applyNumberFormat="1" applyFont="1" applyBorder="1" applyAlignment="1">
      <alignment horizontal="center" vertical="top"/>
    </xf>
    <xf numFmtId="3" fontId="0" fillId="0" borderId="45" xfId="45" quotePrefix="1" applyNumberFormat="1" applyFont="1" applyBorder="1" applyAlignment="1">
      <alignment horizontal="center" vertical="top"/>
    </xf>
    <xf numFmtId="3" fontId="0" fillId="0" borderId="90" xfId="45" applyNumberFormat="1" applyFont="1" applyBorder="1" applyAlignment="1">
      <alignment horizontal="center" vertical="top"/>
    </xf>
    <xf numFmtId="0" fontId="0" fillId="0" borderId="48" xfId="99" applyFont="1" applyBorder="1"/>
    <xf numFmtId="0" fontId="0" fillId="0" borderId="41" xfId="99" applyFont="1" applyBorder="1"/>
    <xf numFmtId="0" fontId="0" fillId="0" borderId="41" xfId="99" quotePrefix="1" applyFont="1" applyBorder="1"/>
    <xf numFmtId="0" fontId="0" fillId="0" borderId="48" xfId="99" quotePrefix="1" applyFont="1" applyBorder="1" applyAlignment="1">
      <alignment horizontal="center"/>
    </xf>
    <xf numFmtId="3" fontId="0" fillId="0" borderId="48" xfId="99" quotePrefix="1" applyNumberFormat="1" applyFont="1" applyBorder="1" applyAlignment="1">
      <alignment horizontal="center"/>
    </xf>
    <xf numFmtId="3" fontId="0" fillId="0" borderId="50" xfId="99" quotePrefix="1" applyNumberFormat="1" applyFont="1" applyBorder="1" applyAlignment="1">
      <alignment horizontal="center"/>
    </xf>
    <xf numFmtId="3" fontId="0" fillId="0" borderId="147" xfId="99" applyNumberFormat="1" applyFont="1" applyBorder="1"/>
    <xf numFmtId="3" fontId="0" fillId="0" borderId="32" xfId="99" applyNumberFormat="1" applyFont="1" applyBorder="1"/>
    <xf numFmtId="0" fontId="0" fillId="0" borderId="55" xfId="99" applyFont="1" applyBorder="1"/>
    <xf numFmtId="0" fontId="0" fillId="0" borderId="56" xfId="99" applyFont="1" applyBorder="1"/>
    <xf numFmtId="0" fontId="0" fillId="0" borderId="56" xfId="99" quotePrefix="1" applyFont="1" applyBorder="1" applyAlignment="1">
      <alignment horizontal="left"/>
    </xf>
    <xf numFmtId="0" fontId="0" fillId="0" borderId="56" xfId="99" quotePrefix="1" applyFont="1" applyBorder="1"/>
    <xf numFmtId="3" fontId="0" fillId="0" borderId="45" xfId="99" applyNumberFormat="1" applyFont="1" applyBorder="1"/>
    <xf numFmtId="3" fontId="0" fillId="27" borderId="45" xfId="99" applyNumberFormat="1" applyFont="1" applyFill="1" applyBorder="1"/>
    <xf numFmtId="3" fontId="0" fillId="0" borderId="51" xfId="99" applyNumberFormat="1" applyFont="1" applyBorder="1"/>
    <xf numFmtId="0" fontId="0" fillId="0" borderId="55" xfId="99" quotePrefix="1" applyFont="1" applyBorder="1" applyAlignment="1">
      <alignment horizontal="left"/>
    </xf>
    <xf numFmtId="3" fontId="0" fillId="27" borderId="147" xfId="99" applyNumberFormat="1" applyFont="1" applyFill="1" applyBorder="1"/>
    <xf numFmtId="3" fontId="0" fillId="0" borderId="48" xfId="99" applyNumberFormat="1" applyFont="1" applyBorder="1"/>
    <xf numFmtId="3" fontId="0" fillId="0" borderId="50" xfId="99" applyNumberFormat="1" applyFont="1" applyBorder="1"/>
    <xf numFmtId="0" fontId="0" fillId="0" borderId="52" xfId="99" applyFont="1" applyBorder="1" applyAlignment="1">
      <alignment horizontal="left"/>
    </xf>
    <xf numFmtId="0" fontId="0" fillId="0" borderId="53" xfId="99" quotePrefix="1" applyFont="1" applyBorder="1"/>
    <xf numFmtId="0" fontId="0" fillId="0" borderId="55" xfId="99" applyFont="1" applyBorder="1" applyAlignment="1">
      <alignment horizontal="left"/>
    </xf>
    <xf numFmtId="3" fontId="0" fillId="0" borderId="52" xfId="99" applyNumberFormat="1" applyFont="1" applyBorder="1"/>
    <xf numFmtId="3" fontId="0" fillId="0" borderId="131" xfId="99" applyNumberFormat="1" applyFont="1" applyBorder="1"/>
    <xf numFmtId="3" fontId="0" fillId="0" borderId="42" xfId="99" applyNumberFormat="1" applyFont="1" applyBorder="1"/>
    <xf numFmtId="3" fontId="0" fillId="0" borderId="44" xfId="99" applyNumberFormat="1" applyFont="1" applyBorder="1"/>
    <xf numFmtId="0" fontId="0" fillId="0" borderId="52" xfId="99" quotePrefix="1" applyFont="1" applyBorder="1" applyAlignment="1">
      <alignment horizontal="left"/>
    </xf>
    <xf numFmtId="0" fontId="13" fillId="0" borderId="52" xfId="99" quotePrefix="1" applyFont="1" applyBorder="1" applyAlignment="1">
      <alignment horizontal="left"/>
    </xf>
    <xf numFmtId="3" fontId="0" fillId="0" borderId="0" xfId="99" applyNumberFormat="1" applyFont="1"/>
    <xf numFmtId="0" fontId="66" fillId="0" borderId="0" xfId="99" applyFont="1"/>
    <xf numFmtId="0" fontId="24" fillId="0" borderId="0" xfId="99" applyFont="1"/>
    <xf numFmtId="3" fontId="66" fillId="0" borderId="0" xfId="99" applyNumberFormat="1" applyFont="1"/>
    <xf numFmtId="0" fontId="0" fillId="0" borderId="48" xfId="44" applyFont="1" applyBorder="1"/>
    <xf numFmtId="0" fontId="0" fillId="0" borderId="41" xfId="44" applyFont="1" applyBorder="1"/>
    <xf numFmtId="0" fontId="0" fillId="0" borderId="41" xfId="44" quotePrefix="1" applyFont="1" applyBorder="1"/>
    <xf numFmtId="0" fontId="0" fillId="0" borderId="48" xfId="44" quotePrefix="1" applyFont="1" applyBorder="1" applyAlignment="1">
      <alignment horizontal="center"/>
    </xf>
    <xf numFmtId="3" fontId="0" fillId="0" borderId="48" xfId="44" quotePrefix="1" applyNumberFormat="1" applyFont="1" applyBorder="1" applyAlignment="1">
      <alignment horizontal="center"/>
    </xf>
    <xf numFmtId="3" fontId="0" fillId="0" borderId="50" xfId="44" quotePrefix="1" applyNumberFormat="1" applyFont="1" applyBorder="1" applyAlignment="1">
      <alignment horizontal="center"/>
    </xf>
    <xf numFmtId="3" fontId="0" fillId="0" borderId="147" xfId="44" applyNumberFormat="1" applyFont="1" applyBorder="1"/>
    <xf numFmtId="3" fontId="0" fillId="0" borderId="32" xfId="44" applyNumberFormat="1" applyFont="1" applyBorder="1"/>
    <xf numFmtId="0" fontId="0" fillId="0" borderId="53" xfId="44" quotePrefix="1" applyFont="1" applyBorder="1" applyAlignment="1">
      <alignment horizontal="left"/>
    </xf>
    <xf numFmtId="0" fontId="0" fillId="0" borderId="56" xfId="44" quotePrefix="1" applyFont="1" applyBorder="1"/>
    <xf numFmtId="3" fontId="0" fillId="0" borderId="45" xfId="44" applyNumberFormat="1" applyFont="1" applyBorder="1"/>
    <xf numFmtId="3" fontId="0" fillId="27" borderId="45" xfId="44" applyNumberFormat="1" applyFont="1" applyFill="1" applyBorder="1"/>
    <xf numFmtId="3" fontId="0" fillId="0" borderId="51" xfId="44" applyNumberFormat="1" applyFont="1" applyBorder="1"/>
    <xf numFmtId="0" fontId="0" fillId="0" borderId="55" xfId="44" quotePrefix="1" applyFont="1" applyBorder="1" applyAlignment="1">
      <alignment horizontal="left"/>
    </xf>
    <xf numFmtId="0" fontId="0" fillId="0" borderId="56" xfId="44" quotePrefix="1" applyFont="1" applyBorder="1" applyAlignment="1">
      <alignment horizontal="left"/>
    </xf>
    <xf numFmtId="3" fontId="0" fillId="27" borderId="147" xfId="44" applyNumberFormat="1" applyFont="1" applyFill="1" applyBorder="1"/>
    <xf numFmtId="3" fontId="0" fillId="0" borderId="48" xfId="44" applyNumberFormat="1" applyFont="1" applyBorder="1"/>
    <xf numFmtId="3" fontId="0" fillId="0" borderId="50" xfId="44" applyNumberFormat="1" applyFont="1" applyBorder="1"/>
    <xf numFmtId="0" fontId="0" fillId="0" borderId="53" xfId="44" quotePrefix="1" applyFont="1" applyBorder="1"/>
    <xf numFmtId="3" fontId="0" fillId="0" borderId="52" xfId="44" applyNumberFormat="1" applyFont="1" applyBorder="1"/>
    <xf numFmtId="3" fontId="0" fillId="0" borderId="131" xfId="44" applyNumberFormat="1" applyFont="1" applyBorder="1"/>
    <xf numFmtId="3" fontId="0" fillId="0" borderId="42" xfId="44" applyNumberFormat="1" applyFont="1" applyBorder="1"/>
    <xf numFmtId="3" fontId="0" fillId="0" borderId="44" xfId="44" applyNumberFormat="1" applyFont="1" applyBorder="1"/>
    <xf numFmtId="0" fontId="0" fillId="0" borderId="52" xfId="44" quotePrefix="1" applyFont="1" applyBorder="1" applyAlignment="1">
      <alignment horizontal="left"/>
    </xf>
    <xf numFmtId="3" fontId="0" fillId="0" borderId="0" xfId="44" applyNumberFormat="1" applyFont="1"/>
    <xf numFmtId="0" fontId="62" fillId="0" borderId="319" xfId="0" quotePrefix="1" applyFont="1" applyBorder="1" applyAlignment="1">
      <alignment horizontal="center" vertical="top" wrapText="1"/>
    </xf>
    <xf numFmtId="0" fontId="62" fillId="0" borderId="321" xfId="0" applyFont="1" applyBorder="1" applyAlignment="1">
      <alignment horizontal="center" vertical="top" wrapText="1"/>
    </xf>
    <xf numFmtId="0" fontId="62" fillId="0" borderId="288" xfId="0" applyFont="1" applyBorder="1" applyAlignment="1">
      <alignment horizontal="center" wrapText="1"/>
    </xf>
    <xf numFmtId="0" fontId="62" fillId="0" borderId="0" xfId="0" applyFont="1" applyAlignment="1">
      <alignment horizontal="center" wrapText="1"/>
    </xf>
    <xf numFmtId="0" fontId="62" fillId="0" borderId="334" xfId="0" quotePrefix="1" applyFont="1" applyBorder="1" applyAlignment="1">
      <alignment horizontal="center"/>
    </xf>
    <xf numFmtId="0" fontId="62" fillId="0" borderId="45" xfId="0" applyFont="1" applyBorder="1"/>
    <xf numFmtId="0" fontId="62" fillId="32" borderId="321" xfId="0" applyFont="1" applyFill="1" applyBorder="1"/>
    <xf numFmtId="3" fontId="62" fillId="0" borderId="147" xfId="0" applyNumberFormat="1" applyFont="1" applyBorder="1"/>
    <xf numFmtId="0" fontId="62" fillId="32" borderId="190" xfId="0" applyFont="1" applyFill="1" applyBorder="1"/>
    <xf numFmtId="0" fontId="62" fillId="0" borderId="290" xfId="0" applyFont="1" applyBorder="1"/>
    <xf numFmtId="3" fontId="62" fillId="0" borderId="48" xfId="0" applyNumberFormat="1" applyFont="1" applyBorder="1"/>
    <xf numFmtId="0" fontId="62" fillId="0" borderId="294" xfId="0" quotePrefix="1" applyFont="1" applyBorder="1" applyAlignment="1">
      <alignment horizontal="center"/>
    </xf>
    <xf numFmtId="3" fontId="62" fillId="0" borderId="348" xfId="0" applyNumberFormat="1" applyFont="1" applyBorder="1"/>
    <xf numFmtId="0" fontId="62" fillId="0" borderId="336" xfId="0" applyFont="1" applyBorder="1"/>
    <xf numFmtId="0" fontId="62" fillId="0" borderId="286" xfId="0" applyFont="1" applyBorder="1"/>
    <xf numFmtId="0" fontId="62" fillId="0" borderId="89" xfId="45" applyFont="1" applyBorder="1" applyAlignment="1">
      <alignment horizontal="center" vertical="top"/>
    </xf>
    <xf numFmtId="3" fontId="62" fillId="0" borderId="44" xfId="45" applyNumberFormat="1" applyFont="1" applyBorder="1" applyAlignment="1">
      <alignment horizontal="center" vertical="top"/>
    </xf>
    <xf numFmtId="0" fontId="62" fillId="0" borderId="288" xfId="0" applyFont="1" applyBorder="1" applyAlignment="1">
      <alignment horizontal="center" vertical="top"/>
    </xf>
    <xf numFmtId="3" fontId="62" fillId="0" borderId="45" xfId="45" applyNumberFormat="1" applyFont="1" applyBorder="1" applyAlignment="1">
      <alignment horizontal="center" vertical="top"/>
    </xf>
    <xf numFmtId="0" fontId="62" fillId="0" borderId="90" xfId="45" applyFont="1" applyBorder="1" applyAlignment="1">
      <alignment horizontal="center" vertical="top"/>
    </xf>
    <xf numFmtId="0" fontId="62" fillId="0" borderId="51" xfId="0" applyFont="1" applyBorder="1"/>
    <xf numFmtId="0" fontId="62" fillId="0" borderId="49" xfId="0" applyFont="1" applyBorder="1" applyAlignment="1">
      <alignment horizontal="centerContinuous"/>
    </xf>
    <xf numFmtId="3" fontId="62" fillId="0" borderId="48" xfId="0" quotePrefix="1" applyNumberFormat="1" applyFont="1" applyBorder="1" applyAlignment="1">
      <alignment horizontal="center"/>
    </xf>
    <xf numFmtId="49" fontId="62" fillId="0" borderId="50" xfId="0" quotePrefix="1" applyNumberFormat="1" applyFont="1" applyBorder="1" applyAlignment="1">
      <alignment horizontal="center"/>
    </xf>
    <xf numFmtId="0" fontId="61" fillId="0" borderId="349" xfId="0" applyFont="1" applyBorder="1" applyAlignment="1">
      <alignment vertical="center"/>
    </xf>
    <xf numFmtId="3" fontId="62" fillId="0" borderId="42" xfId="0" quotePrefix="1" applyNumberFormat="1" applyFont="1" applyBorder="1" applyAlignment="1">
      <alignment horizontal="left"/>
    </xf>
    <xf numFmtId="0" fontId="62" fillId="0" borderId="44" xfId="0" applyFont="1" applyBorder="1"/>
    <xf numFmtId="0" fontId="62" fillId="0" borderId="290" xfId="0" quotePrefix="1" applyFont="1" applyBorder="1"/>
    <xf numFmtId="0" fontId="62" fillId="0" borderId="50" xfId="0" applyFont="1" applyBorder="1" applyAlignment="1">
      <alignment horizontal="center"/>
    </xf>
    <xf numFmtId="0" fontId="62" fillId="0" borderId="324" xfId="0" quotePrefix="1" applyFont="1" applyBorder="1"/>
    <xf numFmtId="3" fontId="62" fillId="0" borderId="147" xfId="0" quotePrefix="1" applyNumberFormat="1" applyFont="1" applyBorder="1" applyAlignment="1">
      <alignment horizontal="center"/>
    </xf>
    <xf numFmtId="0" fontId="61" fillId="0" borderId="290" xfId="0" quotePrefix="1" applyFont="1" applyBorder="1" applyAlignment="1">
      <alignment horizontal="left"/>
    </xf>
    <xf numFmtId="49" fontId="61" fillId="0" borderId="288" xfId="0" applyNumberFormat="1" applyFont="1" applyBorder="1" applyAlignment="1">
      <alignment horizontal="left" vertical="center"/>
    </xf>
    <xf numFmtId="3" fontId="62" fillId="0" borderId="45" xfId="0" applyNumberFormat="1" applyFont="1" applyBorder="1"/>
    <xf numFmtId="0" fontId="62" fillId="0" borderId="324" xfId="0" quotePrefix="1" applyFont="1" applyBorder="1" applyAlignment="1">
      <alignment horizontal="left"/>
    </xf>
    <xf numFmtId="0" fontId="61" fillId="0" borderId="324" xfId="0" applyFont="1" applyBorder="1"/>
    <xf numFmtId="49" fontId="62" fillId="0" borderId="91" xfId="0" applyNumberFormat="1" applyFont="1" applyBorder="1" applyAlignment="1">
      <alignment horizontal="center"/>
    </xf>
    <xf numFmtId="3" fontId="106" fillId="0" borderId="32" xfId="0" applyNumberFormat="1" applyFont="1" applyBorder="1"/>
    <xf numFmtId="0" fontId="106" fillId="0" borderId="32" xfId="0" applyFont="1" applyBorder="1"/>
    <xf numFmtId="0" fontId="61" fillId="0" borderId="327" xfId="0" applyFont="1" applyBorder="1"/>
    <xf numFmtId="49" fontId="62" fillId="0" borderId="295" xfId="0" applyNumberFormat="1" applyFont="1" applyBorder="1" applyAlignment="1">
      <alignment horizontal="center"/>
    </xf>
    <xf numFmtId="0" fontId="62" fillId="0" borderId="277" xfId="0" applyFont="1" applyBorder="1"/>
    <xf numFmtId="0" fontId="62" fillId="0" borderId="0" xfId="52" applyFont="1"/>
    <xf numFmtId="0" fontId="62" fillId="0" borderId="0" xfId="52" applyFont="1" applyAlignment="1">
      <alignment horizontal="center"/>
    </xf>
    <xf numFmtId="0" fontId="0" fillId="0" borderId="42" xfId="52" applyFont="1" applyBorder="1"/>
    <xf numFmtId="0" fontId="0" fillId="0" borderId="89" xfId="52" applyFont="1" applyBorder="1" applyAlignment="1">
      <alignment horizontal="center"/>
    </xf>
    <xf numFmtId="0" fontId="90" fillId="0" borderId="44" xfId="52" applyFont="1" applyBorder="1" applyAlignment="1">
      <alignment horizontal="center" vertical="top" wrapText="1"/>
    </xf>
    <xf numFmtId="0" fontId="0" fillId="0" borderId="0" xfId="44" applyFont="1" applyAlignment="1">
      <alignment vertical="top"/>
    </xf>
    <xf numFmtId="0" fontId="90" fillId="0" borderId="45" xfId="52" applyFont="1" applyBorder="1" applyAlignment="1">
      <alignment horizontal="center" vertical="top"/>
    </xf>
    <xf numFmtId="0" fontId="90" fillId="0" borderId="90" xfId="52" applyFont="1" applyBorder="1" applyAlignment="1">
      <alignment horizontal="center" vertical="top"/>
    </xf>
    <xf numFmtId="0" fontId="0" fillId="0" borderId="51" xfId="44" applyFont="1" applyBorder="1" applyAlignment="1">
      <alignment horizontal="center" vertical="top" wrapText="1"/>
    </xf>
    <xf numFmtId="0" fontId="0" fillId="0" borderId="51" xfId="45" applyFont="1" applyBorder="1" applyAlignment="1">
      <alignment horizontal="center" vertical="top" wrapText="1"/>
    </xf>
    <xf numFmtId="0" fontId="90" fillId="0" borderId="51" xfId="52" applyFont="1" applyBorder="1" applyAlignment="1">
      <alignment horizontal="center" vertical="top" wrapText="1"/>
    </xf>
    <xf numFmtId="0" fontId="90" fillId="0" borderId="48" xfId="52" quotePrefix="1" applyFont="1" applyBorder="1" applyAlignment="1">
      <alignment horizontal="center"/>
    </xf>
    <xf numFmtId="0" fontId="90" fillId="0" borderId="49" xfId="52" applyFont="1" applyBorder="1" applyAlignment="1">
      <alignment horizontal="center"/>
    </xf>
    <xf numFmtId="0" fontId="90" fillId="0" borderId="50" xfId="52" quotePrefix="1" applyFont="1" applyBorder="1" applyAlignment="1">
      <alignment horizontal="center" wrapText="1"/>
    </xf>
    <xf numFmtId="0" fontId="90" fillId="0" borderId="48" xfId="52" applyFont="1" applyBorder="1"/>
    <xf numFmtId="0" fontId="0" fillId="0" borderId="74" xfId="44" applyFont="1" applyBorder="1" applyAlignment="1">
      <alignment horizontal="right"/>
    </xf>
    <xf numFmtId="0" fontId="0" fillId="0" borderId="91" xfId="44" applyFont="1" applyBorder="1" applyAlignment="1">
      <alignment horizontal="right"/>
    </xf>
    <xf numFmtId="0" fontId="0" fillId="0" borderId="32" xfId="52" applyFont="1" applyBorder="1" applyAlignment="1">
      <alignment horizontal="right" wrapText="1"/>
    </xf>
    <xf numFmtId="0" fontId="90" fillId="0" borderId="32" xfId="52" applyFont="1" applyBorder="1" applyAlignment="1">
      <alignment horizontal="right" wrapText="1"/>
    </xf>
    <xf numFmtId="0" fontId="90" fillId="0" borderId="49" xfId="52" quotePrefix="1" applyFont="1" applyBorder="1" applyAlignment="1">
      <alignment horizontal="center"/>
    </xf>
    <xf numFmtId="0" fontId="89" fillId="0" borderId="48" xfId="52" applyFont="1" applyBorder="1"/>
    <xf numFmtId="0" fontId="89" fillId="0" borderId="49" xfId="52" quotePrefix="1" applyFont="1" applyBorder="1" applyAlignment="1">
      <alignment horizontal="center"/>
    </xf>
    <xf numFmtId="0" fontId="0" fillId="0" borderId="0" xfId="44" applyFont="1" applyAlignment="1">
      <alignment horizontal="center"/>
    </xf>
    <xf numFmtId="0" fontId="24" fillId="0" borderId="0" xfId="44" applyFont="1" applyAlignment="1">
      <alignment horizontal="center"/>
    </xf>
    <xf numFmtId="0" fontId="75" fillId="0" borderId="0" xfId="45" quotePrefix="1" applyFont="1"/>
    <xf numFmtId="0" fontId="62" fillId="0" borderId="0" xfId="101" applyFont="1"/>
    <xf numFmtId="0" fontId="62" fillId="0" borderId="0" xfId="101" applyFont="1" applyAlignment="1">
      <alignment horizontal="center"/>
    </xf>
    <xf numFmtId="0" fontId="107" fillId="0" borderId="42" xfId="101" applyFont="1" applyBorder="1"/>
    <xf numFmtId="0" fontId="107" fillId="0" borderId="89" xfId="101" applyFont="1" applyBorder="1" applyAlignment="1">
      <alignment horizontal="center"/>
    </xf>
    <xf numFmtId="0" fontId="107" fillId="0" borderId="44" xfId="101" applyFont="1" applyBorder="1" applyAlignment="1">
      <alignment horizontal="center" vertical="top" wrapText="1"/>
    </xf>
    <xf numFmtId="0" fontId="107" fillId="0" borderId="32" xfId="101" applyFont="1" applyBorder="1" applyAlignment="1">
      <alignment horizontal="center"/>
    </xf>
    <xf numFmtId="0" fontId="62" fillId="0" borderId="45" xfId="101" applyFont="1" applyBorder="1"/>
    <xf numFmtId="0" fontId="62" fillId="0" borderId="90" xfId="101" applyFont="1" applyBorder="1" applyAlignment="1">
      <alignment horizontal="center"/>
    </xf>
    <xf numFmtId="0" fontId="62" fillId="0" borderId="51" xfId="44" applyFont="1" applyBorder="1" applyAlignment="1">
      <alignment horizontal="center" vertical="top" wrapText="1"/>
    </xf>
    <xf numFmtId="0" fontId="62" fillId="0" borderId="51" xfId="45" applyFont="1" applyBorder="1" applyAlignment="1">
      <alignment horizontal="center" vertical="top" wrapText="1"/>
    </xf>
    <xf numFmtId="0" fontId="62" fillId="0" borderId="44" xfId="45" applyFont="1" applyBorder="1" applyAlignment="1">
      <alignment horizontal="center" vertical="top" wrapText="1"/>
    </xf>
    <xf numFmtId="0" fontId="107" fillId="0" borderId="51" xfId="101" applyFont="1" applyBorder="1" applyAlignment="1">
      <alignment horizontal="center" vertical="top" wrapText="1"/>
    </xf>
    <xf numFmtId="0" fontId="62" fillId="0" borderId="0" xfId="45" applyFont="1" applyAlignment="1">
      <alignment vertical="top"/>
    </xf>
    <xf numFmtId="0" fontId="107" fillId="0" borderId="45" xfId="101" applyFont="1" applyBorder="1" applyAlignment="1">
      <alignment horizontal="center" vertical="top"/>
    </xf>
    <xf numFmtId="0" fontId="107" fillId="0" borderId="90" xfId="101" applyFont="1" applyBorder="1" applyAlignment="1">
      <alignment horizontal="center" vertical="top"/>
    </xf>
    <xf numFmtId="0" fontId="107" fillId="0" borderId="48" xfId="101" quotePrefix="1" applyFont="1" applyBorder="1" applyAlignment="1">
      <alignment horizontal="center"/>
    </xf>
    <xf numFmtId="0" fontId="107" fillId="0" borderId="49" xfId="101" applyFont="1" applyBorder="1" applyAlignment="1">
      <alignment horizontal="center"/>
    </xf>
    <xf numFmtId="0" fontId="107" fillId="0" borderId="50" xfId="101" quotePrefix="1" applyFont="1" applyBorder="1" applyAlignment="1">
      <alignment horizontal="center" wrapText="1"/>
    </xf>
    <xf numFmtId="0" fontId="107" fillId="0" borderId="48" xfId="101" applyFont="1" applyBorder="1"/>
    <xf numFmtId="0" fontId="62" fillId="0" borderId="74" xfId="45" applyFont="1" applyBorder="1"/>
    <xf numFmtId="0" fontId="62" fillId="0" borderId="91" xfId="45" applyFont="1" applyBorder="1"/>
    <xf numFmtId="0" fontId="62" fillId="0" borderId="32" xfId="101" applyFont="1" applyBorder="1" applyAlignment="1">
      <alignment horizontal="center" wrapText="1"/>
    </xf>
    <xf numFmtId="0" fontId="107" fillId="0" borderId="32" xfId="101" applyFont="1" applyBorder="1" applyAlignment="1">
      <alignment horizontal="center" wrapText="1"/>
    </xf>
    <xf numFmtId="0" fontId="107" fillId="0" borderId="32" xfId="101" applyFont="1" applyBorder="1" applyAlignment="1">
      <alignment wrapText="1"/>
    </xf>
    <xf numFmtId="0" fontId="107" fillId="0" borderId="48" xfId="101" applyFont="1" applyBorder="1" applyAlignment="1">
      <alignment horizontal="left" wrapText="1"/>
    </xf>
    <xf numFmtId="0" fontId="107" fillId="0" borderId="49" xfId="101" quotePrefix="1" applyFont="1" applyBorder="1" applyAlignment="1">
      <alignment horizontal="center"/>
    </xf>
    <xf numFmtId="0" fontId="62" fillId="0" borderId="32" xfId="101" applyFont="1" applyBorder="1" applyAlignment="1">
      <alignment horizontal="right" wrapText="1"/>
    </xf>
    <xf numFmtId="0" fontId="107" fillId="0" borderId="32" xfId="101" applyFont="1" applyBorder="1" applyAlignment="1">
      <alignment horizontal="right" wrapText="1"/>
    </xf>
    <xf numFmtId="0" fontId="107" fillId="0" borderId="32" xfId="101" applyFont="1" applyBorder="1" applyAlignment="1">
      <alignment horizontal="right"/>
    </xf>
    <xf numFmtId="0" fontId="107" fillId="0" borderId="74" xfId="101" applyFont="1" applyBorder="1" applyAlignment="1">
      <alignment horizontal="right" wrapText="1"/>
    </xf>
    <xf numFmtId="0" fontId="107" fillId="0" borderId="91" xfId="101" applyFont="1" applyBorder="1" applyAlignment="1">
      <alignment horizontal="right" wrapText="1"/>
    </xf>
    <xf numFmtId="0" fontId="108" fillId="0" borderId="48" xfId="101" applyFont="1" applyBorder="1"/>
    <xf numFmtId="0" fontId="108" fillId="0" borderId="49" xfId="101" quotePrefix="1" applyFont="1" applyBorder="1" applyAlignment="1">
      <alignment horizontal="center"/>
    </xf>
    <xf numFmtId="0" fontId="24" fillId="0" borderId="0" xfId="98" quotePrefix="1" applyFont="1" applyAlignment="1">
      <alignment horizontal="right"/>
    </xf>
    <xf numFmtId="0" fontId="109" fillId="0" borderId="0" xfId="0" applyFont="1"/>
    <xf numFmtId="0" fontId="62" fillId="0" borderId="42" xfId="0" quotePrefix="1" applyFont="1" applyBorder="1" applyAlignment="1">
      <alignment horizontal="right" vertical="top"/>
    </xf>
    <xf numFmtId="0" fontId="109" fillId="0" borderId="43" xfId="0" applyFont="1" applyBorder="1"/>
    <xf numFmtId="0" fontId="62" fillId="0" borderId="45" xfId="0" quotePrefix="1" applyFont="1" applyBorder="1" applyAlignment="1">
      <alignment horizontal="right" vertical="top"/>
    </xf>
    <xf numFmtId="0" fontId="62" fillId="0" borderId="45" xfId="0" quotePrefix="1" applyFont="1" applyBorder="1" applyAlignment="1">
      <alignment horizontal="right"/>
    </xf>
    <xf numFmtId="0" fontId="61" fillId="0" borderId="45" xfId="0" applyFont="1" applyBorder="1" applyAlignment="1">
      <alignment horizontal="right"/>
    </xf>
    <xf numFmtId="0" fontId="62" fillId="0" borderId="50" xfId="0" quotePrefix="1" applyFont="1" applyBorder="1"/>
    <xf numFmtId="0" fontId="62" fillId="0" borderId="0" xfId="0" applyFont="1" applyAlignment="1">
      <alignment horizontal="left"/>
    </xf>
    <xf numFmtId="0" fontId="62" fillId="0" borderId="51" xfId="0" quotePrefix="1" applyFont="1" applyBorder="1"/>
    <xf numFmtId="0" fontId="62" fillId="0" borderId="50" xfId="0" quotePrefix="1" applyFont="1" applyBorder="1" applyAlignment="1">
      <alignment horizontal="right"/>
    </xf>
    <xf numFmtId="0" fontId="106" fillId="0" borderId="0" xfId="0" applyFont="1"/>
    <xf numFmtId="0" fontId="62" fillId="0" borderId="51" xfId="0" quotePrefix="1" applyFont="1" applyBorder="1" applyAlignment="1">
      <alignment horizontal="right"/>
    </xf>
    <xf numFmtId="3" fontId="62" fillId="0" borderId="50" xfId="0" applyNumberFormat="1" applyFont="1" applyBorder="1" applyAlignment="1">
      <alignment horizontal="right"/>
    </xf>
    <xf numFmtId="3" fontId="62" fillId="0" borderId="51" xfId="0" applyNumberFormat="1" applyFont="1" applyBorder="1" applyAlignment="1">
      <alignment horizontal="center"/>
    </xf>
    <xf numFmtId="3" fontId="62" fillId="0" borderId="44" xfId="0" applyNumberFormat="1" applyFont="1" applyBorder="1"/>
    <xf numFmtId="0" fontId="62" fillId="0" borderId="48" xfId="0" quotePrefix="1" applyFont="1" applyBorder="1" applyAlignment="1">
      <alignment horizontal="right"/>
    </xf>
    <xf numFmtId="0" fontId="109" fillId="0" borderId="41" xfId="0" applyFont="1" applyBorder="1"/>
    <xf numFmtId="3" fontId="62" fillId="0" borderId="0" xfId="0" quotePrefix="1" applyNumberFormat="1" applyFont="1"/>
    <xf numFmtId="0" fontId="61" fillId="0" borderId="0" xfId="0" applyFont="1" applyAlignment="1">
      <alignment horizontal="center" vertical="center"/>
    </xf>
    <xf numFmtId="0" fontId="65" fillId="0" borderId="0" xfId="0" applyFont="1"/>
    <xf numFmtId="0" fontId="62" fillId="0" borderId="42" xfId="0" applyFont="1" applyBorder="1" applyAlignment="1">
      <alignment vertical="center"/>
    </xf>
    <xf numFmtId="0" fontId="62" fillId="0" borderId="43" xfId="0" applyFont="1" applyBorder="1" applyAlignment="1">
      <alignment vertical="center"/>
    </xf>
    <xf numFmtId="0" fontId="62" fillId="0" borderId="45" xfId="0" applyFont="1" applyBorder="1" applyAlignment="1">
      <alignment vertical="center"/>
    </xf>
    <xf numFmtId="0" fontId="62" fillId="0" borderId="44" xfId="0" applyFont="1" applyBorder="1" applyAlignment="1">
      <alignment horizontal="center" vertical="center"/>
    </xf>
    <xf numFmtId="0" fontId="62" fillId="0" borderId="51" xfId="0" applyFont="1" applyBorder="1" applyAlignment="1">
      <alignment horizontal="center" vertical="center"/>
    </xf>
    <xf numFmtId="0" fontId="65" fillId="0" borderId="0" xfId="0" quotePrefix="1" applyFont="1"/>
    <xf numFmtId="0" fontId="62" fillId="0" borderId="51" xfId="0" quotePrefix="1" applyFont="1" applyBorder="1" applyAlignment="1">
      <alignment horizontal="center" vertical="center"/>
    </xf>
    <xf numFmtId="0" fontId="62" fillId="0" borderId="50" xfId="0" quotePrefix="1" applyFont="1" applyBorder="1" applyAlignment="1">
      <alignment horizontal="center" vertical="center"/>
    </xf>
    <xf numFmtId="0" fontId="62" fillId="0" borderId="54" xfId="0" quotePrefix="1" applyFont="1" applyBorder="1" applyAlignment="1">
      <alignment horizontal="center" vertical="center"/>
    </xf>
    <xf numFmtId="0" fontId="62" fillId="0" borderId="32" xfId="0" applyFont="1" applyBorder="1" applyAlignment="1">
      <alignment vertical="center"/>
    </xf>
    <xf numFmtId="0" fontId="62" fillId="0" borderId="57" xfId="0" quotePrefix="1" applyFont="1" applyBorder="1" applyAlignment="1">
      <alignment horizontal="center" vertical="center"/>
    </xf>
    <xf numFmtId="0" fontId="62" fillId="0" borderId="41" xfId="0" quotePrefix="1" applyFont="1" applyBorder="1" applyAlignment="1">
      <alignment horizontal="center" vertical="center"/>
    </xf>
    <xf numFmtId="0" fontId="62" fillId="0" borderId="32" xfId="0" applyFont="1" applyBorder="1" applyAlignment="1">
      <alignment horizontal="right" vertical="center"/>
    </xf>
    <xf numFmtId="0" fontId="108" fillId="0" borderId="0" xfId="102" applyFont="1"/>
    <xf numFmtId="0" fontId="107" fillId="0" borderId="0" xfId="102" applyFont="1"/>
    <xf numFmtId="0" fontId="110" fillId="0" borderId="0" xfId="102" applyFont="1" applyAlignment="1">
      <alignment horizontal="center"/>
    </xf>
    <xf numFmtId="185" fontId="108" fillId="0" borderId="0" xfId="90" applyFont="1" applyAlignment="1">
      <alignment horizontal="center"/>
    </xf>
    <xf numFmtId="0" fontId="90" fillId="0" borderId="0" xfId="102" applyFont="1"/>
    <xf numFmtId="185" fontId="89" fillId="0" borderId="0" xfId="90" applyFont="1" applyAlignment="1">
      <alignment horizontal="center"/>
    </xf>
    <xf numFmtId="185" fontId="90" fillId="0" borderId="42" xfId="90" applyFont="1" applyBorder="1"/>
    <xf numFmtId="185" fontId="90" fillId="0" borderId="43" xfId="90" applyFont="1" applyBorder="1"/>
    <xf numFmtId="49" fontId="90" fillId="0" borderId="89" xfId="90" applyNumberFormat="1" applyFont="1" applyBorder="1"/>
    <xf numFmtId="185" fontId="90" fillId="0" borderId="44" xfId="90" applyFont="1" applyBorder="1" applyAlignment="1">
      <alignment horizontal="center" wrapText="1"/>
    </xf>
    <xf numFmtId="185" fontId="90" fillId="0" borderId="45" xfId="90" applyFont="1" applyBorder="1"/>
    <xf numFmtId="185" fontId="90" fillId="0" borderId="0" xfId="90" applyFont="1"/>
    <xf numFmtId="49" fontId="90" fillId="0" borderId="90" xfId="90" applyNumberFormat="1" applyFont="1" applyBorder="1"/>
    <xf numFmtId="185" fontId="90" fillId="0" borderId="51" xfId="90" applyFont="1" applyBorder="1" applyAlignment="1">
      <alignment horizontal="center" wrapText="1"/>
    </xf>
    <xf numFmtId="185" fontId="90" fillId="0" borderId="50" xfId="90" quotePrefix="1" applyFont="1" applyBorder="1" applyAlignment="1">
      <alignment horizontal="center"/>
    </xf>
    <xf numFmtId="49" fontId="0" fillId="0" borderId="104" xfId="98" quotePrefix="1" applyNumberFormat="1" applyFont="1" applyBorder="1" applyAlignment="1">
      <alignment horizontal="center"/>
    </xf>
    <xf numFmtId="169" fontId="90" fillId="0" borderId="44" xfId="90" applyNumberFormat="1" applyFont="1" applyBorder="1" applyAlignment="1">
      <alignment horizontal="right"/>
    </xf>
    <xf numFmtId="169" fontId="90" fillId="0" borderId="32" xfId="90" applyNumberFormat="1" applyFont="1" applyBorder="1" applyAlignment="1">
      <alignment horizontal="right"/>
    </xf>
    <xf numFmtId="169" fontId="90" fillId="0" borderId="50" xfId="90" applyNumberFormat="1" applyFont="1" applyBorder="1" applyAlignment="1">
      <alignment horizontal="right"/>
    </xf>
    <xf numFmtId="49" fontId="90" fillId="0" borderId="94" xfId="102" applyNumberFormat="1" applyFont="1" applyBorder="1" applyAlignment="1">
      <alignment horizontal="center"/>
    </xf>
    <xf numFmtId="169" fontId="90" fillId="0" borderId="32" xfId="102" applyNumberFormat="1" applyFont="1" applyBorder="1" applyAlignment="1">
      <alignment horizontal="right"/>
    </xf>
    <xf numFmtId="0" fontId="62" fillId="0" borderId="0" xfId="102" applyFont="1"/>
    <xf numFmtId="49" fontId="62" fillId="0" borderId="0" xfId="102" applyNumberFormat="1" applyFont="1" applyAlignment="1">
      <alignment horizontal="center"/>
    </xf>
    <xf numFmtId="0" fontId="111" fillId="0" borderId="0" xfId="102" applyFont="1"/>
    <xf numFmtId="49" fontId="107" fillId="0" borderId="0" xfId="102" applyNumberFormat="1" applyFont="1" applyAlignment="1">
      <alignment horizontal="center"/>
    </xf>
    <xf numFmtId="185" fontId="62" fillId="0" borderId="0" xfId="90" applyFont="1" applyAlignment="1">
      <alignment wrapText="1"/>
    </xf>
    <xf numFmtId="0" fontId="62" fillId="0" borderId="0" xfId="45" applyFont="1" applyAlignment="1">
      <alignment wrapText="1"/>
    </xf>
    <xf numFmtId="49" fontId="107" fillId="0" borderId="0" xfId="102" applyNumberFormat="1" applyFont="1"/>
    <xf numFmtId="0" fontId="90" fillId="0" borderId="35" xfId="0" applyFont="1" applyBorder="1" applyAlignment="1">
      <alignment horizontal="center"/>
    </xf>
    <xf numFmtId="0" fontId="90" fillId="0" borderId="36" xfId="0" applyFont="1" applyBorder="1" applyAlignment="1">
      <alignment horizontal="center"/>
    </xf>
    <xf numFmtId="0" fontId="57" fillId="0" borderId="0" xfId="92" applyFont="1" applyAlignment="1">
      <alignment horizontal="left"/>
    </xf>
    <xf numFmtId="0" fontId="58" fillId="0" borderId="0" xfId="92" applyFont="1" applyAlignment="1">
      <alignment horizontal="left"/>
    </xf>
    <xf numFmtId="0" fontId="13" fillId="0" borderId="0" xfId="92" applyFont="1" applyAlignment="1">
      <alignment horizontal="left"/>
    </xf>
    <xf numFmtId="0" fontId="121" fillId="0" borderId="39" xfId="92" applyBorder="1"/>
    <xf numFmtId="0" fontId="121" fillId="0" borderId="24" xfId="92" applyBorder="1" applyAlignment="1">
      <alignment horizontal="center"/>
    </xf>
    <xf numFmtId="0" fontId="121" fillId="0" borderId="22" xfId="92" applyBorder="1" applyAlignment="1">
      <alignment horizontal="center"/>
    </xf>
    <xf numFmtId="0" fontId="121" fillId="0" borderId="22" xfId="92" quotePrefix="1" applyBorder="1" applyAlignment="1">
      <alignment horizontal="center"/>
    </xf>
    <xf numFmtId="0" fontId="121" fillId="0" borderId="25" xfId="92" applyBorder="1"/>
    <xf numFmtId="0" fontId="121" fillId="0" borderId="25" xfId="92" quotePrefix="1" applyBorder="1" applyAlignment="1">
      <alignment horizontal="center"/>
    </xf>
    <xf numFmtId="0" fontId="121" fillId="0" borderId="25" xfId="92" applyBorder="1" applyAlignment="1">
      <alignment horizontal="center"/>
    </xf>
    <xf numFmtId="0" fontId="121" fillId="0" borderId="24" xfId="92" quotePrefix="1" applyBorder="1" applyAlignment="1">
      <alignment horizontal="center"/>
    </xf>
    <xf numFmtId="0" fontId="121" fillId="0" borderId="37" xfId="92" applyBorder="1"/>
    <xf numFmtId="0" fontId="121" fillId="0" borderId="24" xfId="92" applyBorder="1"/>
    <xf numFmtId="0" fontId="121" fillId="0" borderId="26" xfId="92" applyBorder="1"/>
    <xf numFmtId="0" fontId="121" fillId="0" borderId="28" xfId="92" quotePrefix="1" applyBorder="1" applyAlignment="1">
      <alignment horizontal="center"/>
    </xf>
    <xf numFmtId="37" fontId="121" fillId="0" borderId="25" xfId="92" applyNumberFormat="1" applyBorder="1"/>
    <xf numFmtId="37" fontId="121" fillId="0" borderId="24" xfId="92" applyNumberFormat="1" applyBorder="1"/>
    <xf numFmtId="0" fontId="67" fillId="0" borderId="0" xfId="92" applyFont="1" applyAlignment="1">
      <alignment horizontal="center"/>
    </xf>
    <xf numFmtId="0" fontId="121" fillId="0" borderId="0" xfId="92" applyAlignment="1">
      <alignment vertical="center"/>
    </xf>
    <xf numFmtId="0" fontId="121" fillId="0" borderId="24" xfId="92" applyBorder="1" applyAlignment="1">
      <alignment horizontal="center" vertical="center"/>
    </xf>
    <xf numFmtId="0" fontId="67" fillId="0" borderId="0" xfId="92" applyFont="1" applyAlignment="1">
      <alignment horizontal="right" vertical="top"/>
    </xf>
    <xf numFmtId="0" fontId="67" fillId="0" borderId="0" xfId="92" applyFont="1" applyAlignment="1">
      <alignment horizontal="center" vertical="center"/>
    </xf>
    <xf numFmtId="37" fontId="121" fillId="0" borderId="24" xfId="92" applyNumberFormat="1" applyBorder="1" applyAlignment="1">
      <alignment vertical="center"/>
    </xf>
    <xf numFmtId="0" fontId="121" fillId="0" borderId="37" xfId="92" applyBorder="1" applyAlignment="1">
      <alignment vertical="center"/>
    </xf>
    <xf numFmtId="0" fontId="67" fillId="0" borderId="28" xfId="92" applyFont="1" applyBorder="1" applyAlignment="1">
      <alignment horizontal="center" vertical="center"/>
    </xf>
    <xf numFmtId="0" fontId="121" fillId="0" borderId="24" xfId="92" applyBorder="1" applyAlignment="1">
      <alignment horizontal="center" vertical="top" wrapText="1"/>
    </xf>
    <xf numFmtId="0" fontId="67" fillId="0" borderId="31" xfId="92" applyFont="1" applyBorder="1" applyAlignment="1">
      <alignment horizontal="center"/>
    </xf>
    <xf numFmtId="37" fontId="121" fillId="0" borderId="32" xfId="92" applyNumberFormat="1" applyBorder="1"/>
    <xf numFmtId="0" fontId="67" fillId="0" borderId="31" xfId="92" applyFont="1" applyBorder="1" applyAlignment="1">
      <alignment horizontal="center" vertical="center"/>
    </xf>
    <xf numFmtId="37" fontId="121" fillId="0" borderId="32" xfId="92" applyNumberFormat="1" applyBorder="1" applyAlignment="1">
      <alignment vertical="center"/>
    </xf>
    <xf numFmtId="0" fontId="121" fillId="0" borderId="0" xfId="92" quotePrefix="1" applyAlignment="1">
      <alignment horizontal="left" vertical="center"/>
    </xf>
    <xf numFmtId="0" fontId="121" fillId="0" borderId="26" xfId="92" applyBorder="1" applyAlignment="1">
      <alignment vertical="center"/>
    </xf>
    <xf numFmtId="0" fontId="121" fillId="0" borderId="27" xfId="92" quotePrefix="1" applyBorder="1" applyAlignment="1">
      <alignment horizontal="left" vertical="center"/>
    </xf>
    <xf numFmtId="0" fontId="67" fillId="0" borderId="27" xfId="92" applyFont="1" applyBorder="1" applyAlignment="1">
      <alignment horizontal="right" vertical="top"/>
    </xf>
    <xf numFmtId="0" fontId="121" fillId="0" borderId="29" xfId="92" applyBorder="1" applyAlignment="1">
      <alignment vertical="center"/>
    </xf>
    <xf numFmtId="0" fontId="121" fillId="0" borderId="30" xfId="92" quotePrefix="1" applyBorder="1" applyAlignment="1">
      <alignment horizontal="left" vertical="center"/>
    </xf>
    <xf numFmtId="0" fontId="67" fillId="0" borderId="30" xfId="92" applyFont="1" applyBorder="1" applyAlignment="1">
      <alignment horizontal="right" vertical="top"/>
    </xf>
    <xf numFmtId="0" fontId="67" fillId="0" borderId="28" xfId="92" quotePrefix="1" applyFont="1" applyBorder="1" applyAlignment="1">
      <alignment horizontal="center" vertical="center"/>
    </xf>
    <xf numFmtId="0" fontId="67" fillId="0" borderId="31" xfId="92" quotePrefix="1" applyFont="1" applyBorder="1" applyAlignment="1">
      <alignment horizontal="center" vertical="center"/>
    </xf>
    <xf numFmtId="0" fontId="67" fillId="0" borderId="36" xfId="92" quotePrefix="1" applyFont="1" applyBorder="1" applyAlignment="1">
      <alignment horizontal="center" vertical="center"/>
    </xf>
    <xf numFmtId="0" fontId="67" fillId="0" borderId="35" xfId="92" quotePrefix="1" applyFont="1" applyBorder="1" applyAlignment="1">
      <alignment horizontal="center" vertical="center"/>
    </xf>
    <xf numFmtId="37" fontId="121" fillId="0" borderId="22" xfId="92" applyNumberFormat="1" applyBorder="1" applyAlignment="1">
      <alignment vertical="center"/>
    </xf>
    <xf numFmtId="0" fontId="67" fillId="0" borderId="62" xfId="92" quotePrefix="1" applyFont="1" applyBorder="1" applyAlignment="1">
      <alignment horizontal="center" vertical="center"/>
    </xf>
    <xf numFmtId="0" fontId="67" fillId="0" borderId="0" xfId="92" quotePrefix="1" applyFont="1" applyAlignment="1">
      <alignment horizontal="center" vertical="center"/>
    </xf>
    <xf numFmtId="37" fontId="121" fillId="0" borderId="25" xfId="92" applyNumberFormat="1" applyBorder="1" applyAlignment="1">
      <alignment vertical="center"/>
    </xf>
    <xf numFmtId="0" fontId="121" fillId="0" borderId="24" xfId="92" quotePrefix="1" applyBorder="1" applyAlignment="1">
      <alignment horizontal="center" vertical="center"/>
    </xf>
    <xf numFmtId="0" fontId="121" fillId="0" borderId="134" xfId="92" applyBorder="1" applyAlignment="1">
      <alignment horizontal="center"/>
    </xf>
    <xf numFmtId="0" fontId="121" fillId="0" borderId="134" xfId="92" applyBorder="1"/>
    <xf numFmtId="0" fontId="67" fillId="0" borderId="134" xfId="92" applyFont="1" applyBorder="1"/>
    <xf numFmtId="0" fontId="67" fillId="0" borderId="0" xfId="92" applyFont="1"/>
    <xf numFmtId="0" fontId="121" fillId="0" borderId="0" xfId="92" applyAlignment="1">
      <alignment horizontal="left"/>
    </xf>
    <xf numFmtId="0" fontId="67" fillId="0" borderId="0" xfId="92" quotePrefix="1" applyFont="1" applyAlignment="1">
      <alignment horizontal="center"/>
    </xf>
    <xf numFmtId="0" fontId="121" fillId="0" borderId="29" xfId="92" applyBorder="1"/>
    <xf numFmtId="0" fontId="121" fillId="0" borderId="30" xfId="92" applyBorder="1"/>
    <xf numFmtId="0" fontId="67" fillId="0" borderId="31" xfId="92" quotePrefix="1" applyFont="1" applyBorder="1" applyAlignment="1">
      <alignment horizontal="center"/>
    </xf>
    <xf numFmtId="0" fontId="67" fillId="0" borderId="36" xfId="92" quotePrefix="1" applyFont="1" applyBorder="1" applyAlignment="1">
      <alignment horizontal="center"/>
    </xf>
    <xf numFmtId="0" fontId="67" fillId="0" borderId="63" xfId="92" quotePrefix="1" applyFont="1" applyBorder="1" applyAlignment="1">
      <alignment horizontal="center"/>
    </xf>
    <xf numFmtId="0" fontId="67" fillId="0" borderId="28" xfId="92" quotePrefix="1" applyFont="1" applyBorder="1" applyAlignment="1">
      <alignment horizontal="center"/>
    </xf>
    <xf numFmtId="0" fontId="121" fillId="0" borderId="27" xfId="92" applyBorder="1"/>
    <xf numFmtId="0" fontId="121" fillId="0" borderId="39" xfId="92" quotePrefix="1" applyBorder="1" applyAlignment="1">
      <alignment horizontal="left"/>
    </xf>
    <xf numFmtId="0" fontId="67" fillId="0" borderId="62" xfId="92" quotePrefix="1" applyFont="1" applyBorder="1" applyAlignment="1">
      <alignment horizontal="center"/>
    </xf>
    <xf numFmtId="185" fontId="58" fillId="0" borderId="0" xfId="78" applyFont="1" applyAlignment="1">
      <alignment horizontal="left"/>
    </xf>
    <xf numFmtId="49" fontId="121" fillId="0" borderId="0" xfId="92" applyNumberFormat="1" applyAlignment="1">
      <alignment horizontal="left"/>
    </xf>
    <xf numFmtId="3" fontId="121" fillId="0" borderId="0" xfId="92" applyNumberFormat="1" applyAlignment="1">
      <alignment horizontal="left"/>
    </xf>
    <xf numFmtId="185" fontId="0" fillId="0" borderId="0" xfId="93" applyFont="1" applyAlignment="1">
      <alignment horizontal="left"/>
    </xf>
    <xf numFmtId="185" fontId="0" fillId="0" borderId="60" xfId="93" applyFont="1" applyBorder="1"/>
    <xf numFmtId="185" fontId="0" fillId="0" borderId="23" xfId="93" applyFont="1" applyBorder="1"/>
    <xf numFmtId="185" fontId="0" fillId="0" borderId="22" xfId="93" applyFont="1" applyBorder="1"/>
    <xf numFmtId="185" fontId="0" fillId="0" borderId="34" xfId="93" applyFont="1" applyBorder="1" applyAlignment="1">
      <alignment horizontal="center"/>
    </xf>
    <xf numFmtId="185" fontId="0" fillId="0" borderId="37" xfId="93" applyFont="1" applyBorder="1"/>
    <xf numFmtId="185" fontId="13" fillId="0" borderId="24" xfId="93" applyFont="1" applyBorder="1" applyAlignment="1">
      <alignment horizontal="center"/>
    </xf>
    <xf numFmtId="185" fontId="13" fillId="0" borderId="37" xfId="93" applyFont="1" applyBorder="1"/>
    <xf numFmtId="185" fontId="13" fillId="0" borderId="24" xfId="93" quotePrefix="1" applyFont="1" applyBorder="1" applyAlignment="1">
      <alignment horizontal="center"/>
    </xf>
    <xf numFmtId="185" fontId="13" fillId="0" borderId="35" xfId="93" quotePrefix="1" applyFont="1" applyBorder="1" applyAlignment="1">
      <alignment horizontal="center"/>
    </xf>
    <xf numFmtId="185" fontId="13" fillId="0" borderId="26" xfId="93" applyFont="1" applyBorder="1"/>
    <xf numFmtId="37" fontId="0" fillId="0" borderId="25" xfId="93" applyNumberFormat="1" applyFont="1" applyBorder="1"/>
    <xf numFmtId="37" fontId="0" fillId="0" borderId="36" xfId="93" applyNumberFormat="1" applyFont="1" applyBorder="1"/>
    <xf numFmtId="37" fontId="0" fillId="0" borderId="32" xfId="93" applyNumberFormat="1" applyFont="1" applyBorder="1"/>
    <xf numFmtId="37" fontId="0" fillId="0" borderId="63" xfId="93" applyNumberFormat="1" applyFont="1" applyBorder="1"/>
    <xf numFmtId="37" fontId="0" fillId="0" borderId="24" xfId="93" applyNumberFormat="1" applyFont="1" applyBorder="1"/>
    <xf numFmtId="37" fontId="0" fillId="0" borderId="35" xfId="93" applyNumberFormat="1" applyFont="1" applyBorder="1"/>
    <xf numFmtId="185" fontId="0" fillId="0" borderId="29" xfId="93" applyFont="1" applyBorder="1"/>
    <xf numFmtId="185" fontId="0" fillId="0" borderId="30" xfId="93" applyFont="1" applyBorder="1"/>
    <xf numFmtId="185" fontId="0" fillId="0" borderId="58" xfId="93" applyFont="1" applyBorder="1"/>
    <xf numFmtId="37" fontId="0" fillId="0" borderId="22" xfId="93" applyNumberFormat="1" applyFont="1" applyBorder="1"/>
    <xf numFmtId="185" fontId="0" fillId="0" borderId="27" xfId="93" applyFont="1" applyBorder="1"/>
    <xf numFmtId="185" fontId="0" fillId="0" borderId="35" xfId="93" applyFont="1" applyBorder="1" applyAlignment="1">
      <alignment horizontal="center"/>
    </xf>
    <xf numFmtId="37" fontId="0" fillId="0" borderId="34" xfId="93" applyNumberFormat="1" applyFont="1" applyBorder="1"/>
    <xf numFmtId="185" fontId="0" fillId="0" borderId="26" xfId="93" applyFont="1" applyBorder="1"/>
    <xf numFmtId="185" fontId="0" fillId="0" borderId="0" xfId="93" quotePrefix="1" applyFont="1" applyAlignment="1">
      <alignment horizontal="center"/>
    </xf>
    <xf numFmtId="37" fontId="0" fillId="0" borderId="0" xfId="93" applyNumberFormat="1" applyFont="1"/>
    <xf numFmtId="0" fontId="0" fillId="0" borderId="0" xfId="95" applyFont="1"/>
    <xf numFmtId="0" fontId="0" fillId="0" borderId="42" xfId="95" applyFont="1" applyBorder="1"/>
    <xf numFmtId="0" fontId="0" fillId="0" borderId="43" xfId="95" applyFont="1" applyBorder="1"/>
    <xf numFmtId="0" fontId="0" fillId="0" borderId="89" xfId="95" applyFont="1" applyBorder="1" applyAlignment="1">
      <alignment horizontal="center"/>
    </xf>
    <xf numFmtId="0" fontId="0" fillId="0" borderId="44" xfId="45" applyFont="1" applyBorder="1" applyAlignment="1">
      <alignment horizontal="center" vertical="center"/>
    </xf>
    <xf numFmtId="3" fontId="13" fillId="0" borderId="44" xfId="45" quotePrefix="1" applyNumberFormat="1" applyFont="1" applyBorder="1" applyAlignment="1">
      <alignment horizontal="center" vertical="center"/>
    </xf>
    <xf numFmtId="0" fontId="0" fillId="0" borderId="45" xfId="95" applyFont="1" applyBorder="1" applyAlignment="1">
      <alignment horizontal="center" vertical="top"/>
    </xf>
    <xf numFmtId="0" fontId="0" fillId="0" borderId="0" xfId="95" applyFont="1" applyAlignment="1">
      <alignment horizontal="center" vertical="top"/>
    </xf>
    <xf numFmtId="0" fontId="0" fillId="0" borderId="90" xfId="95" applyFont="1" applyBorder="1" applyAlignment="1">
      <alignment horizontal="center"/>
    </xf>
    <xf numFmtId="0" fontId="0" fillId="0" borderId="51" xfId="45" applyFont="1" applyBorder="1" applyAlignment="1">
      <alignment horizontal="center" vertical="center"/>
    </xf>
    <xf numFmtId="0" fontId="13" fillId="0" borderId="51" xfId="44" applyFont="1" applyBorder="1" applyAlignment="1">
      <alignment horizontal="center" vertical="center"/>
    </xf>
    <xf numFmtId="3" fontId="0" fillId="0" borderId="51" xfId="45" quotePrefix="1" applyNumberFormat="1" applyFont="1" applyBorder="1" applyAlignment="1">
      <alignment horizontal="center" vertical="top"/>
    </xf>
    <xf numFmtId="0" fontId="0" fillId="0" borderId="0" xfId="95" applyFont="1" applyAlignment="1">
      <alignment horizontal="center"/>
    </xf>
    <xf numFmtId="3" fontId="0" fillId="0" borderId="51" xfId="45" quotePrefix="1" applyNumberFormat="1" applyFont="1" applyBorder="1" applyAlignment="1">
      <alignment horizontal="left" vertical="top"/>
    </xf>
    <xf numFmtId="0" fontId="0" fillId="0" borderId="51" xfId="44" applyFont="1" applyBorder="1" applyAlignment="1">
      <alignment vertical="center"/>
    </xf>
    <xf numFmtId="0" fontId="0" fillId="0" borderId="48" xfId="95" applyFont="1" applyBorder="1" applyAlignment="1">
      <alignment horizontal="center" vertical="top"/>
    </xf>
    <xf numFmtId="0" fontId="0" fillId="0" borderId="41" xfId="95" applyFont="1" applyBorder="1" applyAlignment="1">
      <alignment horizontal="center" vertical="top"/>
    </xf>
    <xf numFmtId="0" fontId="0" fillId="0" borderId="49" xfId="95" applyFont="1" applyBorder="1" applyAlignment="1">
      <alignment horizontal="center"/>
    </xf>
    <xf numFmtId="0" fontId="0" fillId="0" borderId="50" xfId="45" quotePrefix="1" applyFont="1" applyBorder="1" applyAlignment="1">
      <alignment horizontal="center" vertical="top"/>
    </xf>
    <xf numFmtId="3" fontId="0" fillId="0" borderId="50" xfId="45" quotePrefix="1" applyNumberFormat="1" applyFont="1" applyBorder="1" applyAlignment="1">
      <alignment horizontal="center" vertical="top"/>
    </xf>
    <xf numFmtId="0" fontId="0" fillId="0" borderId="50" xfId="44" quotePrefix="1" applyFont="1" applyBorder="1" applyAlignment="1">
      <alignment horizontal="center" vertical="center"/>
    </xf>
    <xf numFmtId="0" fontId="0" fillId="0" borderId="50" xfId="95" quotePrefix="1" applyFont="1" applyBorder="1" applyAlignment="1">
      <alignment horizontal="right"/>
    </xf>
    <xf numFmtId="0" fontId="0" fillId="0" borderId="32" xfId="95" quotePrefix="1" applyFont="1" applyBorder="1" applyAlignment="1">
      <alignment horizontal="right"/>
    </xf>
    <xf numFmtId="0" fontId="0" fillId="32" borderId="32" xfId="95" quotePrefix="1" applyFont="1" applyFill="1" applyBorder="1" applyAlignment="1">
      <alignment horizontal="right"/>
    </xf>
    <xf numFmtId="0" fontId="0" fillId="0" borderId="52" xfId="95" quotePrefix="1" applyFont="1" applyBorder="1" applyAlignment="1">
      <alignment horizontal="left"/>
    </xf>
    <xf numFmtId="0" fontId="0" fillId="0" borderId="53" xfId="95" applyFont="1" applyBorder="1"/>
    <xf numFmtId="0" fontId="0" fillId="0" borderId="53" xfId="95" quotePrefix="1" applyFont="1" applyBorder="1" applyAlignment="1">
      <alignment horizontal="left"/>
    </xf>
    <xf numFmtId="0" fontId="0" fillId="0" borderId="56" xfId="95" quotePrefix="1" applyFont="1" applyBorder="1"/>
    <xf numFmtId="0" fontId="0" fillId="0" borderId="55" xfId="95" quotePrefix="1" applyFont="1" applyBorder="1" applyAlignment="1">
      <alignment horizontal="left"/>
    </xf>
    <xf numFmtId="0" fontId="0" fillId="0" borderId="56" xfId="95" quotePrefix="1" applyFont="1" applyBorder="1" applyAlignment="1">
      <alignment horizontal="left"/>
    </xf>
    <xf numFmtId="0" fontId="0" fillId="0" borderId="56" xfId="95" applyFont="1" applyBorder="1"/>
    <xf numFmtId="0" fontId="0" fillId="0" borderId="55" xfId="95" applyFont="1" applyBorder="1"/>
    <xf numFmtId="0" fontId="0" fillId="0" borderId="44" xfId="95" quotePrefix="1" applyFont="1" applyBorder="1" applyAlignment="1">
      <alignment horizontal="right"/>
    </xf>
    <xf numFmtId="0" fontId="0" fillId="32" borderId="44" xfId="95" quotePrefix="1" applyFont="1" applyFill="1" applyBorder="1" applyAlignment="1">
      <alignment horizontal="right"/>
    </xf>
    <xf numFmtId="0" fontId="0" fillId="0" borderId="52" xfId="95" applyFont="1" applyBorder="1" applyAlignment="1">
      <alignment horizontal="left"/>
    </xf>
    <xf numFmtId="0" fontId="0" fillId="0" borderId="53" xfId="95" quotePrefix="1" applyFont="1" applyBorder="1"/>
    <xf numFmtId="0" fontId="0" fillId="32" borderId="50" xfId="95" quotePrefix="1" applyFont="1" applyFill="1" applyBorder="1" applyAlignment="1">
      <alignment horizontal="right"/>
    </xf>
    <xf numFmtId="0" fontId="0" fillId="0" borderId="55" xfId="95" applyFont="1" applyBorder="1" applyAlignment="1">
      <alignment horizontal="left"/>
    </xf>
    <xf numFmtId="49" fontId="0" fillId="0" borderId="94" xfId="44" applyNumberFormat="1" applyFont="1" applyBorder="1" applyAlignment="1">
      <alignment horizontal="center"/>
    </xf>
    <xf numFmtId="3" fontId="0" fillId="0" borderId="0" xfId="95" applyNumberFormat="1" applyFont="1"/>
    <xf numFmtId="3" fontId="0" fillId="0" borderId="133" xfId="0" applyNumberFormat="1" applyBorder="1"/>
    <xf numFmtId="3" fontId="0" fillId="29" borderId="133" xfId="0" applyNumberFormat="1" applyFill="1" applyBorder="1"/>
    <xf numFmtId="3" fontId="0" fillId="29" borderId="190" xfId="0" applyNumberFormat="1" applyFill="1" applyBorder="1"/>
    <xf numFmtId="3" fontId="0" fillId="0" borderId="190" xfId="0" applyNumberFormat="1" applyBorder="1"/>
    <xf numFmtId="3" fontId="0" fillId="0" borderId="213" xfId="0" applyNumberFormat="1" applyBorder="1"/>
    <xf numFmtId="3" fontId="0" fillId="0" borderId="37" xfId="0" applyNumberFormat="1" applyBorder="1"/>
    <xf numFmtId="3" fontId="0" fillId="0" borderId="183" xfId="0" applyNumberFormat="1" applyBorder="1"/>
    <xf numFmtId="3" fontId="0" fillId="0" borderId="26" xfId="0" applyNumberFormat="1" applyBorder="1"/>
    <xf numFmtId="3" fontId="0" fillId="0" borderId="223" xfId="0" applyNumberFormat="1" applyBorder="1"/>
    <xf numFmtId="3" fontId="0" fillId="0" borderId="243" xfId="0" applyNumberFormat="1" applyBorder="1"/>
    <xf numFmtId="3" fontId="0" fillId="0" borderId="244" xfId="0" applyNumberFormat="1" applyBorder="1"/>
    <xf numFmtId="3" fontId="0" fillId="0" borderId="245" xfId="0" applyNumberFormat="1" applyBorder="1"/>
    <xf numFmtId="3" fontId="0" fillId="0" borderId="246" xfId="0" applyNumberFormat="1" applyBorder="1"/>
    <xf numFmtId="3" fontId="62" fillId="0" borderId="51" xfId="45" quotePrefix="1" applyNumberFormat="1" applyFont="1" applyBorder="1" applyAlignment="1">
      <alignment horizontal="center" vertical="top" wrapText="1"/>
    </xf>
    <xf numFmtId="3" fontId="62" fillId="0" borderId="50" xfId="45" quotePrefix="1" applyNumberFormat="1" applyFont="1" applyBorder="1" applyAlignment="1">
      <alignment horizontal="center"/>
    </xf>
    <xf numFmtId="0" fontId="104" fillId="0" borderId="0" xfId="0" applyFont="1" applyAlignment="1">
      <alignment horizontal="center"/>
    </xf>
    <xf numFmtId="0" fontId="0" fillId="0" borderId="74" xfId="99" quotePrefix="1" applyFont="1" applyBorder="1" applyAlignment="1">
      <alignment horizontal="center"/>
    </xf>
    <xf numFmtId="3" fontId="0" fillId="0" borderId="0" xfId="100" applyNumberFormat="1" applyFont="1"/>
    <xf numFmtId="0" fontId="89" fillId="0" borderId="0" xfId="0" applyFont="1" applyAlignment="1">
      <alignment horizontal="center"/>
    </xf>
    <xf numFmtId="0" fontId="90" fillId="0" borderId="23" xfId="0" quotePrefix="1" applyFont="1" applyBorder="1"/>
    <xf numFmtId="174" fontId="90" fillId="0" borderId="32" xfId="0" applyNumberFormat="1" applyFont="1" applyBorder="1"/>
    <xf numFmtId="0" fontId="13" fillId="0" borderId="0" xfId="98" quotePrefix="1" applyFont="1"/>
    <xf numFmtId="0" fontId="12" fillId="0" borderId="0" xfId="98" applyFont="1" applyAlignment="1">
      <alignment horizontal="center"/>
    </xf>
    <xf numFmtId="49" fontId="12" fillId="0" borderId="0" xfId="82" applyNumberFormat="1" applyFont="1" applyAlignment="1">
      <alignment horizontal="center"/>
    </xf>
    <xf numFmtId="0" fontId="9" fillId="0" borderId="0" xfId="98" applyFont="1"/>
    <xf numFmtId="0" fontId="13" fillId="0" borderId="0" xfId="98" applyFont="1"/>
    <xf numFmtId="0" fontId="13" fillId="0" borderId="44" xfId="98" applyFont="1" applyBorder="1" applyAlignment="1">
      <alignment horizontal="center"/>
    </xf>
    <xf numFmtId="0" fontId="13" fillId="0" borderId="89" xfId="98" applyFont="1" applyBorder="1" applyAlignment="1">
      <alignment horizontal="center"/>
    </xf>
    <xf numFmtId="0" fontId="13" fillId="0" borderId="44" xfId="98" applyFont="1" applyBorder="1" applyAlignment="1">
      <alignment horizontal="center" wrapText="1"/>
    </xf>
    <xf numFmtId="0" fontId="13" fillId="35" borderId="44" xfId="98" applyFont="1" applyFill="1" applyBorder="1" applyAlignment="1">
      <alignment horizontal="center" wrapText="1"/>
    </xf>
    <xf numFmtId="0" fontId="13" fillId="0" borderId="45" xfId="98" applyFont="1" applyBorder="1" applyAlignment="1">
      <alignment horizontal="center"/>
    </xf>
    <xf numFmtId="0" fontId="13" fillId="0" borderId="0" xfId="98" applyFont="1" applyAlignment="1">
      <alignment horizontal="center"/>
    </xf>
    <xf numFmtId="0" fontId="13" fillId="0" borderId="90" xfId="98" applyFont="1" applyBorder="1" applyAlignment="1">
      <alignment horizontal="center"/>
    </xf>
    <xf numFmtId="0" fontId="13" fillId="0" borderId="45" xfId="98" applyFont="1" applyBorder="1" applyAlignment="1">
      <alignment horizontal="center" wrapText="1"/>
    </xf>
    <xf numFmtId="0" fontId="13" fillId="35" borderId="51" xfId="98" applyFont="1" applyFill="1" applyBorder="1" applyAlignment="1">
      <alignment horizontal="center" wrapText="1"/>
    </xf>
    <xf numFmtId="0" fontId="13" fillId="0" borderId="45" xfId="98" applyFont="1" applyBorder="1" applyAlignment="1">
      <alignment horizontal="center" vertical="center"/>
    </xf>
    <xf numFmtId="0" fontId="13" fillId="0" borderId="0" xfId="98" applyFont="1" applyAlignment="1">
      <alignment horizontal="center" vertical="center"/>
    </xf>
    <xf numFmtId="0" fontId="13" fillId="0" borderId="49" xfId="98" applyFont="1" applyBorder="1" applyAlignment="1">
      <alignment horizontal="center"/>
    </xf>
    <xf numFmtId="195" fontId="0" fillId="0" borderId="48" xfId="104" quotePrefix="1" applyNumberFormat="1" applyFont="1" applyBorder="1" applyAlignment="1">
      <alignment horizontal="center"/>
    </xf>
    <xf numFmtId="195" fontId="0" fillId="0" borderId="50" xfId="104" quotePrefix="1" applyNumberFormat="1" applyFont="1" applyBorder="1" applyAlignment="1">
      <alignment horizontal="center"/>
    </xf>
    <xf numFmtId="49" fontId="0" fillId="35" borderId="32" xfId="104" quotePrefix="1" applyNumberFormat="1" applyFont="1" applyFill="1" applyBorder="1" applyAlignment="1">
      <alignment horizontal="center"/>
    </xf>
    <xf numFmtId="10" fontId="90" fillId="35" borderId="50" xfId="98" applyNumberFormat="1" applyFont="1" applyFill="1" applyBorder="1" applyAlignment="1">
      <alignment horizontal="center"/>
    </xf>
    <xf numFmtId="10" fontId="0" fillId="0" borderId="50" xfId="98" applyNumberFormat="1" applyFont="1" applyBorder="1" applyAlignment="1">
      <alignment horizontal="right"/>
    </xf>
    <xf numFmtId="10" fontId="0" fillId="0" borderId="32" xfId="98" applyNumberFormat="1" applyFont="1" applyBorder="1" applyAlignment="1">
      <alignment horizontal="right"/>
    </xf>
    <xf numFmtId="186" fontId="0" fillId="32" borderId="32" xfId="26" applyNumberFormat="1" applyFont="1" applyFill="1" applyBorder="1" applyAlignment="1" applyProtection="1">
      <protection locked="0"/>
    </xf>
    <xf numFmtId="10" fontId="0" fillId="32" borderId="32" xfId="98" applyNumberFormat="1" applyFont="1" applyFill="1" applyBorder="1" applyAlignment="1">
      <alignment horizontal="center"/>
    </xf>
    <xf numFmtId="0" fontId="13" fillId="0" borderId="147" xfId="98" applyFont="1" applyBorder="1"/>
    <xf numFmtId="49" fontId="0" fillId="35" borderId="32" xfId="98" quotePrefix="1" applyNumberFormat="1" applyFont="1" applyFill="1" applyBorder="1" applyAlignment="1">
      <alignment horizontal="center"/>
    </xf>
    <xf numFmtId="0" fontId="0" fillId="32" borderId="32" xfId="98" applyFont="1" applyFill="1" applyBorder="1" applyAlignment="1">
      <alignment horizontal="right"/>
    </xf>
    <xf numFmtId="0" fontId="0" fillId="0" borderId="32" xfId="98" applyFont="1" applyBorder="1" applyAlignment="1">
      <alignment horizontal="right"/>
    </xf>
    <xf numFmtId="0" fontId="0" fillId="35" borderId="0" xfId="98" applyFont="1" applyFill="1"/>
    <xf numFmtId="0" fontId="0" fillId="35" borderId="32" xfId="98" applyFont="1" applyFill="1" applyBorder="1" applyAlignment="1">
      <alignment horizontal="right"/>
    </xf>
    <xf numFmtId="0" fontId="0" fillId="0" borderId="0" xfId="98" applyFont="1"/>
    <xf numFmtId="0" fontId="112" fillId="0" borderId="0" xfId="98" applyFont="1"/>
    <xf numFmtId="0" fontId="113" fillId="0" borderId="0" xfId="98" applyFont="1"/>
    <xf numFmtId="0" fontId="112" fillId="0" borderId="0" xfId="98" quotePrefix="1" applyFont="1" applyAlignment="1">
      <alignment horizontal="center"/>
    </xf>
    <xf numFmtId="186" fontId="0" fillId="0" borderId="0" xfId="26" applyNumberFormat="1" applyFont="1" applyFill="1" applyBorder="1" applyAlignment="1"/>
    <xf numFmtId="0" fontId="0" fillId="0" borderId="0" xfId="98" quotePrefix="1" applyFont="1" applyAlignment="1">
      <alignment horizontal="right"/>
    </xf>
    <xf numFmtId="0" fontId="13" fillId="0" borderId="43" xfId="98" applyFont="1" applyBorder="1" applyAlignment="1">
      <alignment horizontal="center"/>
    </xf>
    <xf numFmtId="0" fontId="13" fillId="0" borderId="51" xfId="98" applyFont="1" applyBorder="1" applyAlignment="1">
      <alignment horizontal="center"/>
    </xf>
    <xf numFmtId="0" fontId="13" fillId="0" borderId="48" xfId="98" applyFont="1" applyBorder="1" applyAlignment="1">
      <alignment horizontal="center" vertical="center"/>
    </xf>
    <xf numFmtId="0" fontId="13" fillId="0" borderId="41" xfId="98" applyFont="1" applyBorder="1" applyAlignment="1">
      <alignment horizontal="center" vertical="center"/>
    </xf>
    <xf numFmtId="0" fontId="13" fillId="0" borderId="49" xfId="98" applyFont="1" applyBorder="1" applyAlignment="1">
      <alignment horizontal="center" vertical="center"/>
    </xf>
    <xf numFmtId="49" fontId="0" fillId="35" borderId="57" xfId="80" applyNumberFormat="1" applyFont="1" applyFill="1" applyBorder="1" applyAlignment="1">
      <alignment horizontal="center"/>
    </xf>
    <xf numFmtId="49" fontId="121" fillId="0" borderId="54" xfId="49" applyNumberFormat="1" applyBorder="1" applyAlignment="1">
      <alignment horizontal="center"/>
    </xf>
    <xf numFmtId="49" fontId="121" fillId="0" borderId="94" xfId="49" applyNumberFormat="1" applyBorder="1" applyAlignment="1">
      <alignment horizontal="center"/>
    </xf>
    <xf numFmtId="43" fontId="0" fillId="0" borderId="0" xfId="24" applyNumberFormat="1" applyFont="1" applyAlignment="1"/>
    <xf numFmtId="49" fontId="121" fillId="0" borderId="91" xfId="49" applyNumberFormat="1" applyBorder="1" applyAlignment="1">
      <alignment horizontal="center"/>
    </xf>
    <xf numFmtId="43" fontId="0" fillId="0" borderId="50" xfId="24" applyNumberFormat="1" applyFont="1" applyFill="1" applyBorder="1" applyAlignment="1"/>
    <xf numFmtId="43" fontId="0" fillId="32" borderId="50" xfId="24" applyNumberFormat="1" applyFont="1" applyFill="1" applyBorder="1" applyAlignment="1"/>
    <xf numFmtId="43" fontId="0" fillId="32" borderId="50" xfId="24" applyNumberFormat="1" applyFont="1" applyFill="1" applyBorder="1" applyAlignment="1">
      <alignment horizontal="right"/>
    </xf>
    <xf numFmtId="0" fontId="13" fillId="0" borderId="0" xfId="45" quotePrefix="1" applyFont="1"/>
    <xf numFmtId="0" fontId="12" fillId="0" borderId="0" xfId="45" applyFont="1" applyAlignment="1">
      <alignment horizontal="center"/>
    </xf>
    <xf numFmtId="0" fontId="12" fillId="0" borderId="0" xfId="46" quotePrefix="1" applyFont="1" applyAlignment="1">
      <alignment horizontal="center"/>
    </xf>
    <xf numFmtId="0" fontId="12" fillId="0" borderId="41" xfId="46" quotePrefix="1" applyFont="1" applyBorder="1" applyAlignment="1">
      <alignment horizontal="centerContinuous"/>
    </xf>
    <xf numFmtId="0" fontId="12" fillId="0" borderId="0" xfId="46" quotePrefix="1" applyFont="1" applyAlignment="1">
      <alignment horizontal="centerContinuous"/>
    </xf>
    <xf numFmtId="0" fontId="13" fillId="0" borderId="0" xfId="45" applyFont="1"/>
    <xf numFmtId="0" fontId="13" fillId="0" borderId="42" xfId="101" applyFont="1" applyBorder="1"/>
    <xf numFmtId="0" fontId="13" fillId="0" borderId="89" xfId="101" applyFont="1" applyBorder="1" applyAlignment="1">
      <alignment horizontal="center"/>
    </xf>
    <xf numFmtId="0" fontId="13" fillId="35" borderId="44" xfId="101" applyFont="1" applyFill="1" applyBorder="1"/>
    <xf numFmtId="0" fontId="13" fillId="35" borderId="42" xfId="101" applyFont="1" applyFill="1" applyBorder="1"/>
    <xf numFmtId="0" fontId="13" fillId="36" borderId="64" xfId="101" applyFont="1" applyFill="1" applyBorder="1" applyAlignment="1">
      <alignment horizontal="center"/>
    </xf>
    <xf numFmtId="0" fontId="13" fillId="36" borderId="66" xfId="101" applyFont="1" applyFill="1" applyBorder="1" applyAlignment="1">
      <alignment horizontal="center"/>
    </xf>
    <xf numFmtId="0" fontId="13" fillId="0" borderId="45" xfId="101" applyFont="1" applyBorder="1"/>
    <xf numFmtId="0" fontId="13" fillId="0" borderId="90" xfId="101" applyFont="1" applyBorder="1" applyAlignment="1">
      <alignment horizontal="center"/>
    </xf>
    <xf numFmtId="0" fontId="13" fillId="35" borderId="51" xfId="101" applyFont="1" applyFill="1" applyBorder="1"/>
    <xf numFmtId="0" fontId="13" fillId="35" borderId="45" xfId="101" applyFont="1" applyFill="1" applyBorder="1"/>
    <xf numFmtId="0" fontId="13" fillId="36" borderId="142" xfId="101" applyFont="1" applyFill="1" applyBorder="1" applyAlignment="1">
      <alignment horizontal="center"/>
    </xf>
    <xf numFmtId="0" fontId="13" fillId="36" borderId="88" xfId="101" applyFont="1" applyFill="1" applyBorder="1" applyAlignment="1">
      <alignment horizontal="center"/>
    </xf>
    <xf numFmtId="0" fontId="13" fillId="0" borderId="45" xfId="101" applyFont="1" applyBorder="1" applyAlignment="1">
      <alignment horizontal="center"/>
    </xf>
    <xf numFmtId="0" fontId="13" fillId="0" borderId="51" xfId="101" applyFont="1" applyBorder="1" applyAlignment="1">
      <alignment horizontal="center"/>
    </xf>
    <xf numFmtId="0" fontId="13" fillId="0" borderId="51" xfId="45" applyFont="1" applyBorder="1" applyAlignment="1">
      <alignment horizontal="center"/>
    </xf>
    <xf numFmtId="0" fontId="13" fillId="0" borderId="51" xfId="101" quotePrefix="1" applyFont="1" applyBorder="1" applyAlignment="1">
      <alignment horizontal="center"/>
    </xf>
    <xf numFmtId="0" fontId="13" fillId="0" borderId="44" xfId="101" applyFont="1" applyBorder="1" applyAlignment="1">
      <alignment horizontal="center"/>
    </xf>
    <xf numFmtId="0" fontId="13" fillId="0" borderId="45" xfId="101" quotePrefix="1" applyFont="1" applyBorder="1" applyAlignment="1">
      <alignment horizontal="center"/>
    </xf>
    <xf numFmtId="0" fontId="13" fillId="0" borderId="45" xfId="45" applyFont="1" applyBorder="1" applyAlignment="1">
      <alignment horizontal="center"/>
    </xf>
    <xf numFmtId="0" fontId="13" fillId="0" borderId="45" xfId="101" quotePrefix="1" applyFont="1" applyBorder="1" applyAlignment="1">
      <alignment horizontal="left"/>
    </xf>
    <xf numFmtId="0" fontId="13" fillId="0" borderId="45" xfId="45" quotePrefix="1" applyFont="1" applyBorder="1" applyAlignment="1">
      <alignment horizontal="left"/>
    </xf>
    <xf numFmtId="0" fontId="0" fillId="0" borderId="48" xfId="101" quotePrefix="1" applyFont="1" applyBorder="1" applyAlignment="1">
      <alignment horizontal="center"/>
    </xf>
    <xf numFmtId="0" fontId="0" fillId="0" borderId="49" xfId="101" applyFont="1" applyBorder="1" applyAlignment="1">
      <alignment horizontal="center"/>
    </xf>
    <xf numFmtId="195" fontId="0" fillId="0" borderId="48" xfId="101" quotePrefix="1" applyNumberFormat="1" applyFont="1" applyBorder="1" applyAlignment="1">
      <alignment horizontal="center"/>
    </xf>
    <xf numFmtId="195" fontId="0" fillId="0" borderId="50" xfId="101" quotePrefix="1" applyNumberFormat="1" applyFont="1" applyBorder="1" applyAlignment="1">
      <alignment horizontal="center"/>
    </xf>
    <xf numFmtId="0" fontId="0" fillId="0" borderId="32" xfId="101" applyFont="1" applyBorder="1"/>
    <xf numFmtId="0" fontId="0" fillId="0" borderId="32" xfId="101" applyFont="1" applyBorder="1" applyAlignment="1">
      <alignment horizontal="center"/>
    </xf>
    <xf numFmtId="0" fontId="0" fillId="0" borderId="32" xfId="45" applyFont="1" applyBorder="1"/>
    <xf numFmtId="0" fontId="0" fillId="35" borderId="32" xfId="101" applyFont="1" applyFill="1" applyBorder="1" applyAlignment="1">
      <alignment horizontal="center"/>
    </xf>
    <xf numFmtId="0" fontId="0" fillId="0" borderId="32" xfId="101" applyFont="1" applyBorder="1" applyAlignment="1">
      <alignment horizontal="center" vertical="center"/>
    </xf>
    <xf numFmtId="0" fontId="0" fillId="0" borderId="32" xfId="101" applyFont="1" applyBorder="1" applyAlignment="1">
      <alignment horizontal="left"/>
    </xf>
    <xf numFmtId="3" fontId="0" fillId="27" borderId="32" xfId="45" applyNumberFormat="1" applyFont="1" applyFill="1" applyBorder="1"/>
    <xf numFmtId="0" fontId="0" fillId="0" borderId="32" xfId="101" applyFont="1" applyBorder="1" applyAlignment="1">
      <alignment horizontal="right"/>
    </xf>
    <xf numFmtId="0" fontId="0" fillId="0" borderId="32" xfId="101" applyFont="1" applyBorder="1" applyAlignment="1">
      <alignment horizontal="right" vertical="center"/>
    </xf>
    <xf numFmtId="0" fontId="0" fillId="0" borderId="32" xfId="45" applyFont="1" applyBorder="1" applyAlignment="1">
      <alignment horizontal="right" vertical="center"/>
    </xf>
    <xf numFmtId="0" fontId="13" fillId="0" borderId="32" xfId="101" applyFont="1" applyBorder="1"/>
    <xf numFmtId="49" fontId="13" fillId="0" borderId="241" xfId="49" applyNumberFormat="1" applyFont="1" applyBorder="1" applyAlignment="1">
      <alignment horizontal="center"/>
    </xf>
    <xf numFmtId="0" fontId="13" fillId="0" borderId="0" xfId="101" applyFont="1"/>
    <xf numFmtId="0" fontId="0" fillId="0" borderId="0" xfId="101" applyFont="1" applyAlignment="1">
      <alignment horizontal="left" vertical="top"/>
    </xf>
    <xf numFmtId="0" fontId="13" fillId="35" borderId="89" xfId="101" applyFont="1" applyFill="1" applyBorder="1"/>
    <xf numFmtId="0" fontId="13" fillId="36" borderId="44" xfId="101" applyFont="1" applyFill="1" applyBorder="1" applyAlignment="1">
      <alignment horizontal="center"/>
    </xf>
    <xf numFmtId="0" fontId="13" fillId="0" borderId="45" xfId="45" applyFont="1" applyBorder="1"/>
    <xf numFmtId="0" fontId="13" fillId="35" borderId="351" xfId="101" applyFont="1" applyFill="1" applyBorder="1"/>
    <xf numFmtId="0" fontId="13" fillId="35" borderId="109" xfId="101" applyFont="1" applyFill="1" applyBorder="1"/>
    <xf numFmtId="0" fontId="13" fillId="36" borderId="51" xfId="101" applyFont="1" applyFill="1" applyBorder="1" applyAlignment="1">
      <alignment horizontal="center"/>
    </xf>
    <xf numFmtId="0" fontId="13" fillId="36" borderId="45" xfId="101" applyFont="1" applyFill="1" applyBorder="1" applyAlignment="1">
      <alignment horizontal="center"/>
    </xf>
    <xf numFmtId="0" fontId="13" fillId="0" borderId="44" xfId="45" applyFont="1" applyBorder="1" applyAlignment="1">
      <alignment horizontal="center"/>
    </xf>
    <xf numFmtId="0" fontId="13" fillId="0" borderId="44" xfId="101" quotePrefix="1" applyFont="1" applyBorder="1" applyAlignment="1">
      <alignment horizontal="center"/>
    </xf>
    <xf numFmtId="0" fontId="0" fillId="0" borderId="0" xfId="45" applyFont="1" applyAlignment="1">
      <alignment vertical="top"/>
    </xf>
    <xf numFmtId="195" fontId="0" fillId="35" borderId="48" xfId="101" quotePrefix="1" applyNumberFormat="1" applyFont="1" applyFill="1" applyBorder="1" applyAlignment="1">
      <alignment horizontal="center"/>
    </xf>
    <xf numFmtId="0" fontId="0" fillId="35" borderId="32" xfId="101" applyFont="1" applyFill="1" applyBorder="1" applyAlignment="1">
      <alignment horizontal="center" wrapText="1"/>
    </xf>
    <xf numFmtId="0" fontId="0" fillId="0" borderId="32" xfId="101" applyFont="1" applyBorder="1" applyAlignment="1">
      <alignment horizontal="center" wrapText="1"/>
    </xf>
    <xf numFmtId="0" fontId="0" fillId="0" borderId="32" xfId="101" applyFont="1" applyBorder="1" applyAlignment="1">
      <alignment wrapText="1"/>
    </xf>
    <xf numFmtId="0" fontId="0" fillId="0" borderId="32" xfId="101" applyFont="1" applyBorder="1" applyAlignment="1">
      <alignment horizontal="center" vertical="center" wrapText="1"/>
    </xf>
    <xf numFmtId="0" fontId="0" fillId="0" borderId="32" xfId="101" applyFont="1" applyBorder="1" applyAlignment="1">
      <alignment horizontal="right" wrapText="1"/>
    </xf>
    <xf numFmtId="0" fontId="0" fillId="0" borderId="32" xfId="101" applyFont="1" applyBorder="1" applyAlignment="1">
      <alignment horizontal="right" vertical="center" wrapText="1"/>
    </xf>
    <xf numFmtId="0" fontId="0" fillId="0" borderId="32" xfId="45" applyFont="1" applyBorder="1" applyAlignment="1">
      <alignment horizontal="right" vertical="center" wrapText="1"/>
    </xf>
    <xf numFmtId="6" fontId="13" fillId="0" borderId="0" xfId="83" quotePrefix="1" applyNumberFormat="1" applyFont="1" applyAlignment="1">
      <alignment horizontal="center"/>
    </xf>
    <xf numFmtId="37" fontId="121" fillId="0" borderId="0" xfId="49" applyNumberFormat="1" applyAlignment="1">
      <alignment horizontal="left"/>
    </xf>
    <xf numFmtId="0" fontId="0" fillId="0" borderId="42" xfId="97" applyFont="1" applyBorder="1"/>
    <xf numFmtId="0" fontId="0" fillId="0" borderId="43" xfId="97" applyFont="1" applyBorder="1"/>
    <xf numFmtId="0" fontId="13" fillId="0" borderId="45" xfId="97" applyFont="1" applyBorder="1"/>
    <xf numFmtId="0" fontId="13" fillId="35" borderId="44" xfId="97" applyFont="1" applyFill="1" applyBorder="1" applyAlignment="1">
      <alignment horizontal="center"/>
    </xf>
    <xf numFmtId="0" fontId="13" fillId="0" borderId="89" xfId="97" applyFont="1" applyBorder="1" applyAlignment="1">
      <alignment horizontal="center"/>
    </xf>
    <xf numFmtId="0" fontId="13" fillId="0" borderId="44" xfId="97" applyFont="1" applyBorder="1" applyAlignment="1">
      <alignment horizontal="center"/>
    </xf>
    <xf numFmtId="0" fontId="13" fillId="35" borderId="51" xfId="97" applyFont="1" applyFill="1" applyBorder="1" applyAlignment="1">
      <alignment horizontal="center"/>
    </xf>
    <xf numFmtId="0" fontId="13" fillId="0" borderId="90" xfId="97" applyFont="1" applyBorder="1" applyAlignment="1">
      <alignment horizontal="center"/>
    </xf>
    <xf numFmtId="0" fontId="13" fillId="0" borderId="51" xfId="97" applyFont="1" applyBorder="1" applyAlignment="1">
      <alignment horizontal="center"/>
    </xf>
    <xf numFmtId="0" fontId="0" fillId="0" borderId="48" xfId="97" applyFont="1" applyBorder="1"/>
    <xf numFmtId="0" fontId="0" fillId="0" borderId="41" xfId="97" applyFont="1" applyBorder="1"/>
    <xf numFmtId="195" fontId="90" fillId="0" borderId="50" xfId="101" quotePrefix="1" applyNumberFormat="1" applyFont="1" applyBorder="1" applyAlignment="1">
      <alignment horizontal="center"/>
    </xf>
    <xf numFmtId="0" fontId="0" fillId="0" borderId="89" xfId="97" applyFont="1" applyBorder="1" applyAlignment="1">
      <alignment horizontal="center"/>
    </xf>
    <xf numFmtId="0" fontId="0" fillId="0" borderId="44" xfId="97" applyFont="1" applyBorder="1"/>
    <xf numFmtId="0" fontId="0" fillId="0" borderId="45" xfId="97" applyFont="1" applyBorder="1"/>
    <xf numFmtId="0" fontId="0" fillId="0" borderId="90" xfId="97" quotePrefix="1" applyFont="1" applyBorder="1" applyAlignment="1">
      <alignment horizontal="center"/>
    </xf>
    <xf numFmtId="0" fontId="0" fillId="0" borderId="51" xfId="97" applyFont="1" applyBorder="1"/>
    <xf numFmtId="10" fontId="0" fillId="0" borderId="51" xfId="105" applyNumberFormat="1" applyFont="1" applyBorder="1" applyAlignment="1"/>
    <xf numFmtId="0" fontId="0" fillId="0" borderId="352" xfId="97" applyFont="1" applyBorder="1"/>
    <xf numFmtId="49" fontId="0" fillId="0" borderId="54" xfId="97" quotePrefix="1" applyNumberFormat="1" applyFont="1" applyBorder="1" applyAlignment="1">
      <alignment horizontal="center"/>
    </xf>
    <xf numFmtId="0" fontId="0" fillId="0" borderId="32" xfId="97" applyFont="1" applyBorder="1"/>
    <xf numFmtId="10" fontId="0" fillId="0" borderId="32" xfId="105" applyNumberFormat="1" applyFont="1" applyBorder="1" applyAlignment="1"/>
    <xf numFmtId="0" fontId="0" fillId="0" borderId="354" xfId="97" applyFont="1" applyBorder="1"/>
    <xf numFmtId="49" fontId="0" fillId="0" borderId="57" xfId="97" quotePrefix="1" applyNumberFormat="1" applyFont="1" applyBorder="1" applyAlignment="1">
      <alignment horizontal="center"/>
    </xf>
    <xf numFmtId="0" fontId="0" fillId="0" borderId="91" xfId="97" applyFont="1" applyBorder="1"/>
    <xf numFmtId="0" fontId="0" fillId="0" borderId="356" xfId="97" applyFont="1" applyBorder="1"/>
    <xf numFmtId="49" fontId="0" fillId="0" borderId="90" xfId="97" quotePrefix="1" applyNumberFormat="1" applyFont="1" applyBorder="1" applyAlignment="1">
      <alignment horizontal="center"/>
    </xf>
    <xf numFmtId="0" fontId="0" fillId="0" borderId="49" xfId="97" applyFont="1" applyBorder="1"/>
    <xf numFmtId="0" fontId="0" fillId="37" borderId="32" xfId="97" applyFont="1" applyFill="1" applyBorder="1" applyAlignment="1">
      <alignment horizontal="center"/>
    </xf>
    <xf numFmtId="0" fontId="0" fillId="37" borderId="44" xfId="97" applyFont="1" applyFill="1" applyBorder="1"/>
    <xf numFmtId="0" fontId="0" fillId="37" borderId="89" xfId="97" applyFont="1" applyFill="1" applyBorder="1"/>
    <xf numFmtId="49" fontId="0" fillId="0" borderId="90" xfId="97" applyNumberFormat="1" applyFont="1" applyBorder="1" applyAlignment="1">
      <alignment horizontal="center"/>
    </xf>
    <xf numFmtId="0" fontId="0" fillId="0" borderId="89" xfId="97" applyFont="1" applyBorder="1"/>
    <xf numFmtId="0" fontId="0" fillId="35" borderId="32" xfId="97" applyFont="1" applyFill="1" applyBorder="1"/>
    <xf numFmtId="10" fontId="0" fillId="35" borderId="32" xfId="105" applyNumberFormat="1" applyFont="1" applyFill="1" applyBorder="1" applyAlignment="1"/>
    <xf numFmtId="0" fontId="114" fillId="37" borderId="32" xfId="97" applyFont="1" applyFill="1" applyBorder="1"/>
    <xf numFmtId="0" fontId="114" fillId="37" borderId="91" xfId="97" applyFont="1" applyFill="1" applyBorder="1"/>
    <xf numFmtId="49" fontId="0" fillId="0" borderId="94" xfId="97" quotePrefix="1" applyNumberFormat="1" applyFont="1" applyBorder="1" applyAlignment="1">
      <alignment horizontal="center"/>
    </xf>
    <xf numFmtId="0" fontId="0" fillId="37" borderId="91" xfId="97" applyFont="1" applyFill="1" applyBorder="1"/>
    <xf numFmtId="0" fontId="0" fillId="0" borderId="0" xfId="97" applyFont="1" applyAlignment="1">
      <alignment horizontal="center"/>
    </xf>
    <xf numFmtId="0" fontId="0" fillId="0" borderId="43" xfId="97" applyFont="1" applyBorder="1" applyAlignment="1">
      <alignment horizontal="center"/>
    </xf>
    <xf numFmtId="0" fontId="13" fillId="35" borderId="89" xfId="97" applyFont="1" applyFill="1" applyBorder="1" applyAlignment="1">
      <alignment horizontal="center"/>
    </xf>
    <xf numFmtId="0" fontId="13" fillId="35" borderId="90" xfId="97" applyFont="1" applyFill="1" applyBorder="1" applyAlignment="1">
      <alignment horizontal="center"/>
    </xf>
    <xf numFmtId="0" fontId="0" fillId="0" borderId="49" xfId="97" applyFont="1" applyBorder="1" applyAlignment="1">
      <alignment horizontal="center"/>
    </xf>
    <xf numFmtId="196" fontId="0" fillId="0" borderId="51" xfId="97" applyNumberFormat="1" applyFont="1" applyBorder="1"/>
    <xf numFmtId="0" fontId="0" fillId="0" borderId="50" xfId="97" applyFont="1" applyBorder="1"/>
    <xf numFmtId="10" fontId="0" fillId="0" borderId="50" xfId="97" applyNumberFormat="1" applyFont="1" applyBorder="1"/>
    <xf numFmtId="10" fontId="0" fillId="0" borderId="32" xfId="97" applyNumberFormat="1" applyFont="1" applyBorder="1"/>
    <xf numFmtId="197" fontId="0" fillId="0" borderId="0" xfId="97" quotePrefix="1" applyNumberFormat="1" applyFont="1" applyAlignment="1">
      <alignment horizontal="right"/>
    </xf>
    <xf numFmtId="10" fontId="0" fillId="0" borderId="44" xfId="97" applyNumberFormat="1" applyFont="1" applyBorder="1"/>
    <xf numFmtId="196" fontId="0" fillId="0" borderId="32" xfId="97" applyNumberFormat="1" applyFont="1" applyBorder="1"/>
    <xf numFmtId="196" fontId="0" fillId="0" borderId="44" xfId="97" applyNumberFormat="1" applyFont="1" applyBorder="1"/>
    <xf numFmtId="0" fontId="0" fillId="0" borderId="90" xfId="97" applyFont="1" applyBorder="1" applyAlignment="1">
      <alignment horizontal="center"/>
    </xf>
    <xf numFmtId="0" fontId="0" fillId="37" borderId="32" xfId="97" applyFont="1" applyFill="1" applyBorder="1"/>
    <xf numFmtId="0" fontId="0" fillId="0" borderId="49" xfId="97" quotePrefix="1" applyFont="1" applyBorder="1" applyAlignment="1">
      <alignment horizontal="center"/>
    </xf>
    <xf numFmtId="0" fontId="12" fillId="0" borderId="0" xfId="82" applyFont="1" applyAlignment="1">
      <alignment horizontal="center"/>
    </xf>
    <xf numFmtId="0" fontId="9" fillId="0" borderId="0" xfId="82" applyFont="1"/>
    <xf numFmtId="0" fontId="13" fillId="0" borderId="44" xfId="82" applyFont="1" applyBorder="1" applyAlignment="1">
      <alignment vertical="center"/>
    </xf>
    <xf numFmtId="0" fontId="13" fillId="0" borderId="42" xfId="82" applyFont="1" applyBorder="1" applyAlignment="1">
      <alignment vertical="center"/>
    </xf>
    <xf numFmtId="0" fontId="13" fillId="0" borderId="89" xfId="82" applyFont="1" applyBorder="1" applyAlignment="1">
      <alignment horizontal="center"/>
    </xf>
    <xf numFmtId="0" fontId="13" fillId="0" borderId="44" xfId="82" applyFont="1" applyBorder="1" applyAlignment="1">
      <alignment horizontal="center" wrapText="1"/>
    </xf>
    <xf numFmtId="0" fontId="13" fillId="0" borderId="51" xfId="82" applyFont="1" applyBorder="1" applyAlignment="1">
      <alignment horizontal="center"/>
    </xf>
    <xf numFmtId="0" fontId="13" fillId="0" borderId="45" xfId="82" applyFont="1" applyBorder="1" applyAlignment="1">
      <alignment horizontal="center"/>
    </xf>
    <xf numFmtId="0" fontId="13" fillId="0" borderId="90" xfId="82" applyFont="1" applyBorder="1" applyAlignment="1">
      <alignment horizontal="center"/>
    </xf>
    <xf numFmtId="0" fontId="13" fillId="0" borderId="51" xfId="82" applyFont="1" applyBorder="1" applyAlignment="1">
      <alignment horizontal="center" wrapText="1"/>
    </xf>
    <xf numFmtId="0" fontId="13" fillId="0" borderId="43" xfId="84" applyFont="1" applyBorder="1" applyAlignment="1">
      <alignment horizontal="center" wrapText="1"/>
    </xf>
    <xf numFmtId="0" fontId="13" fillId="0" borderId="43" xfId="82" applyFont="1" applyBorder="1" applyAlignment="1">
      <alignment horizontal="center" wrapText="1"/>
    </xf>
    <xf numFmtId="0" fontId="13" fillId="0" borderId="0" xfId="84" applyFont="1" applyAlignment="1">
      <alignment horizontal="center" wrapText="1"/>
    </xf>
    <xf numFmtId="0" fontId="13" fillId="0" borderId="0" xfId="82" applyFont="1" applyAlignment="1">
      <alignment horizontal="center" wrapText="1"/>
    </xf>
    <xf numFmtId="0" fontId="13" fillId="0" borderId="50" xfId="82" applyFont="1" applyBorder="1" applyAlignment="1">
      <alignment horizontal="center" vertical="center"/>
    </xf>
    <xf numFmtId="0" fontId="13" fillId="0" borderId="48" xfId="82" applyFont="1" applyBorder="1" applyAlignment="1">
      <alignment horizontal="center" vertical="center"/>
    </xf>
    <xf numFmtId="0" fontId="0" fillId="0" borderId="50" xfId="46" quotePrefix="1" applyFont="1" applyBorder="1" applyAlignment="1">
      <alignment horizontal="center" vertical="top" wrapText="1"/>
    </xf>
    <xf numFmtId="0" fontId="0" fillId="0" borderId="41" xfId="46" quotePrefix="1" applyFont="1" applyBorder="1" applyAlignment="1">
      <alignment horizontal="center" vertical="top" wrapText="1"/>
    </xf>
    <xf numFmtId="0" fontId="121" fillId="0" borderId="44" xfId="82" applyBorder="1" applyAlignment="1">
      <alignment horizontal="left" vertical="top" wrapText="1"/>
    </xf>
    <xf numFmtId="0" fontId="121" fillId="0" borderId="215" xfId="82" applyBorder="1"/>
    <xf numFmtId="49" fontId="121" fillId="0" borderId="32" xfId="82" applyNumberFormat="1" applyBorder="1" applyAlignment="1">
      <alignment horizontal="center"/>
    </xf>
    <xf numFmtId="0" fontId="121" fillId="0" borderId="32" xfId="82" applyBorder="1" applyAlignment="1">
      <alignment horizontal="right" vertical="justify"/>
    </xf>
    <xf numFmtId="0" fontId="121" fillId="0" borderId="51" xfId="82" applyBorder="1" applyAlignment="1">
      <alignment horizontal="left" vertical="top" wrapText="1"/>
    </xf>
    <xf numFmtId="0" fontId="121" fillId="0" borderId="160" xfId="82" applyBorder="1"/>
    <xf numFmtId="0" fontId="121" fillId="0" borderId="241" xfId="82" applyBorder="1"/>
    <xf numFmtId="0" fontId="121" fillId="0" borderId="50" xfId="82" applyBorder="1" applyAlignment="1">
      <alignment horizontal="left" vertical="top" wrapText="1"/>
    </xf>
    <xf numFmtId="0" fontId="13" fillId="0" borderId="32" xfId="82" applyFont="1" applyBorder="1" applyAlignment="1">
      <alignment horizontal="right"/>
    </xf>
    <xf numFmtId="0" fontId="13" fillId="27" borderId="32" xfId="82" applyFont="1" applyFill="1" applyBorder="1"/>
    <xf numFmtId="0" fontId="13" fillId="0" borderId="91" xfId="82" applyFont="1" applyBorder="1" applyAlignment="1">
      <alignment horizontal="right"/>
    </xf>
    <xf numFmtId="0" fontId="13" fillId="27" borderId="91" xfId="82" applyFont="1" applyFill="1" applyBorder="1" applyAlignment="1">
      <alignment horizontal="center"/>
    </xf>
    <xf numFmtId="0" fontId="121" fillId="0" borderId="215" xfId="82" applyBorder="1" applyAlignment="1">
      <alignment horizontal="left"/>
    </xf>
    <xf numFmtId="0" fontId="121" fillId="0" borderId="50" xfId="82" quotePrefix="1" applyBorder="1" applyAlignment="1">
      <alignment horizontal="right" vertical="justify"/>
    </xf>
    <xf numFmtId="10" fontId="121" fillId="0" borderId="50" xfId="82" applyNumberFormat="1" applyBorder="1" applyAlignment="1">
      <alignment horizontal="right" vertical="justify"/>
    </xf>
    <xf numFmtId="0" fontId="121" fillId="32" borderId="50" xfId="82" applyFill="1" applyBorder="1"/>
    <xf numFmtId="0" fontId="121" fillId="0" borderId="131" xfId="82" applyBorder="1"/>
    <xf numFmtId="0" fontId="121" fillId="32" borderId="32" xfId="82" applyFill="1" applyBorder="1"/>
    <xf numFmtId="0" fontId="13" fillId="0" borderId="50" xfId="82" applyFont="1" applyBorder="1" applyAlignment="1">
      <alignment horizontal="right"/>
    </xf>
    <xf numFmtId="0" fontId="13" fillId="0" borderId="49" xfId="82" applyFont="1" applyBorder="1" applyAlignment="1">
      <alignment horizontal="right"/>
    </xf>
    <xf numFmtId="0" fontId="13" fillId="27" borderId="49" xfId="82" applyFont="1" applyFill="1" applyBorder="1"/>
    <xf numFmtId="49" fontId="121" fillId="0" borderId="32" xfId="82" quotePrefix="1" applyNumberFormat="1" applyBorder="1" applyAlignment="1">
      <alignment horizontal="center"/>
    </xf>
    <xf numFmtId="0" fontId="121" fillId="0" borderId="147" xfId="82" applyBorder="1"/>
    <xf numFmtId="0" fontId="121" fillId="0" borderId="91" xfId="82" applyBorder="1"/>
    <xf numFmtId="0" fontId="13" fillId="32" borderId="32" xfId="82" applyFont="1" applyFill="1" applyBorder="1" applyAlignment="1">
      <alignment horizontal="right"/>
    </xf>
    <xf numFmtId="0" fontId="13" fillId="32" borderId="32" xfId="82" applyFont="1" applyFill="1" applyBorder="1"/>
    <xf numFmtId="0" fontId="9" fillId="35" borderId="0" xfId="83" applyFont="1" applyFill="1"/>
    <xf numFmtId="0" fontId="12" fillId="35" borderId="0" xfId="83" applyFont="1" applyFill="1" applyAlignment="1">
      <alignment horizontal="center"/>
    </xf>
    <xf numFmtId="0" fontId="9" fillId="0" borderId="0" xfId="85" applyNumberFormat="1" applyFont="1" applyAlignment="1"/>
    <xf numFmtId="0" fontId="12" fillId="0" borderId="0" xfId="83" applyFont="1" applyAlignment="1">
      <alignment horizontal="left"/>
    </xf>
    <xf numFmtId="0" fontId="12" fillId="0" borderId="0" xfId="84" quotePrefix="1" applyFont="1" applyAlignment="1">
      <alignment horizontal="center"/>
    </xf>
    <xf numFmtId="0" fontId="12" fillId="0" borderId="0" xfId="84" quotePrefix="1" applyFont="1" applyAlignment="1">
      <alignment horizontal="centerContinuous"/>
    </xf>
    <xf numFmtId="0" fontId="12" fillId="0" borderId="0" xfId="83" applyFont="1" applyAlignment="1">
      <alignment horizontal="centerContinuous"/>
    </xf>
    <xf numFmtId="0" fontId="12" fillId="0" borderId="0" xfId="83" applyFont="1" applyAlignment="1">
      <alignment horizontal="center"/>
    </xf>
    <xf numFmtId="0" fontId="9" fillId="0" borderId="0" xfId="84" quotePrefix="1" applyFont="1" applyAlignment="1">
      <alignment horizontal="centerContinuous"/>
    </xf>
    <xf numFmtId="0" fontId="0" fillId="0" borderId="89" xfId="83" applyFont="1" applyBorder="1" applyAlignment="1">
      <alignment horizontal="center"/>
    </xf>
    <xf numFmtId="0" fontId="13" fillId="0" borderId="44" xfId="84" quotePrefix="1" applyFont="1" applyBorder="1" applyAlignment="1">
      <alignment horizontal="center" wrapText="1"/>
    </xf>
    <xf numFmtId="0" fontId="13" fillId="0" borderId="44" xfId="84" applyFont="1" applyBorder="1" applyAlignment="1">
      <alignment horizontal="center" wrapText="1"/>
    </xf>
    <xf numFmtId="0" fontId="13" fillId="0" borderId="89" xfId="84" applyFont="1" applyBorder="1" applyAlignment="1">
      <alignment horizontal="center" wrapText="1"/>
    </xf>
    <xf numFmtId="0" fontId="0" fillId="0" borderId="45" xfId="83" applyFont="1" applyBorder="1" applyAlignment="1">
      <alignment horizontal="left"/>
    </xf>
    <xf numFmtId="0" fontId="0" fillId="0" borderId="90" xfId="83" applyFont="1" applyBorder="1" applyAlignment="1">
      <alignment horizontal="center"/>
    </xf>
    <xf numFmtId="0" fontId="13" fillId="0" borderId="51" xfId="84" quotePrefix="1" applyFont="1" applyBorder="1" applyAlignment="1">
      <alignment horizontal="center" wrapText="1"/>
    </xf>
    <xf numFmtId="0" fontId="13" fillId="0" borderId="51" xfId="84" applyFont="1" applyBorder="1" applyAlignment="1">
      <alignment horizontal="center" wrapText="1"/>
    </xf>
    <xf numFmtId="0" fontId="13" fillId="0" borderId="90" xfId="84" applyFont="1" applyBorder="1" applyAlignment="1">
      <alignment horizontal="center" wrapText="1"/>
    </xf>
    <xf numFmtId="0" fontId="0" fillId="0" borderId="48" xfId="83" applyFont="1" applyBorder="1" applyAlignment="1">
      <alignment horizontal="left"/>
    </xf>
    <xf numFmtId="0" fontId="90" fillId="0" borderId="41" xfId="83" quotePrefix="1" applyFont="1" applyBorder="1" applyAlignment="1">
      <alignment horizontal="centerContinuous"/>
    </xf>
    <xf numFmtId="0" fontId="0" fillId="0" borderId="41" xfId="83" applyFont="1" applyBorder="1" applyAlignment="1">
      <alignment horizontal="centerContinuous"/>
    </xf>
    <xf numFmtId="0" fontId="115" fillId="0" borderId="41" xfId="83" quotePrefix="1" applyFont="1" applyBorder="1" applyAlignment="1">
      <alignment horizontal="centerContinuous"/>
    </xf>
    <xf numFmtId="0" fontId="0" fillId="0" borderId="49" xfId="83" applyFont="1" applyBorder="1" applyAlignment="1">
      <alignment horizontal="left"/>
    </xf>
    <xf numFmtId="49" fontId="0" fillId="35" borderId="215" xfId="97" quotePrefix="1" applyNumberFormat="1" applyFont="1" applyFill="1" applyBorder="1" applyAlignment="1">
      <alignment horizontal="center"/>
    </xf>
    <xf numFmtId="10" fontId="0" fillId="0" borderId="104" xfId="106" quotePrefix="1" applyNumberFormat="1" applyFont="1" applyFill="1" applyBorder="1" applyAlignment="1">
      <alignment horizontal="right"/>
    </xf>
    <xf numFmtId="0" fontId="0" fillId="0" borderId="32" xfId="85" applyNumberFormat="1" applyFont="1" applyBorder="1" applyAlignment="1">
      <alignment horizontal="right"/>
    </xf>
    <xf numFmtId="0" fontId="0" fillId="32" borderId="32" xfId="85" applyNumberFormat="1" applyFont="1" applyFill="1" applyBorder="1" applyAlignment="1">
      <alignment horizontal="right"/>
    </xf>
    <xf numFmtId="0" fontId="0" fillId="0" borderId="32" xfId="85" applyNumberFormat="1" applyFont="1" applyFill="1" applyBorder="1" applyAlignment="1">
      <alignment horizontal="right"/>
    </xf>
    <xf numFmtId="49" fontId="0" fillId="35" borderId="160" xfId="97" quotePrefix="1" applyNumberFormat="1" applyFont="1" applyFill="1" applyBorder="1" applyAlignment="1">
      <alignment horizontal="center"/>
    </xf>
    <xf numFmtId="10" fontId="0" fillId="0" borderId="57" xfId="106" quotePrefix="1" applyNumberFormat="1" applyFont="1" applyFill="1" applyBorder="1" applyAlignment="1">
      <alignment horizontal="right"/>
    </xf>
    <xf numFmtId="0" fontId="0" fillId="32" borderId="91" xfId="85" applyNumberFormat="1" applyFont="1" applyFill="1" applyBorder="1" applyAlignment="1">
      <alignment horizontal="right"/>
    </xf>
    <xf numFmtId="0" fontId="0" fillId="0" borderId="91" xfId="85" applyNumberFormat="1" applyFont="1" applyFill="1" applyBorder="1" applyAlignment="1">
      <alignment horizontal="right"/>
    </xf>
    <xf numFmtId="0" fontId="0" fillId="0" borderId="91" xfId="85" applyNumberFormat="1" applyFont="1" applyBorder="1" applyAlignment="1">
      <alignment horizontal="right"/>
    </xf>
    <xf numFmtId="49" fontId="0" fillId="35" borderId="160" xfId="85" quotePrefix="1" applyNumberFormat="1" applyFont="1" applyFill="1" applyBorder="1" applyAlignment="1">
      <alignment horizontal="center"/>
    </xf>
    <xf numFmtId="0" fontId="0" fillId="27" borderId="57" xfId="63" applyNumberFormat="1" applyFont="1" applyFill="1" applyBorder="1" applyAlignment="1">
      <alignment horizontal="right"/>
    </xf>
    <xf numFmtId="0" fontId="0" fillId="27" borderId="90" xfId="63" applyNumberFormat="1" applyFont="1" applyFill="1" applyBorder="1" applyAlignment="1">
      <alignment horizontal="right"/>
    </xf>
    <xf numFmtId="0" fontId="0" fillId="27" borderId="57" xfId="83" applyFont="1" applyFill="1" applyBorder="1"/>
    <xf numFmtId="0" fontId="0" fillId="0" borderId="51" xfId="85" applyNumberFormat="1" applyFont="1" applyFill="1" applyBorder="1" applyAlignment="1">
      <alignment horizontal="right"/>
    </xf>
    <xf numFmtId="0" fontId="0" fillId="27" borderId="49" xfId="83" applyFont="1" applyFill="1" applyBorder="1"/>
    <xf numFmtId="0" fontId="0" fillId="0" borderId="50" xfId="85" applyNumberFormat="1" applyFont="1" applyFill="1" applyBorder="1" applyAlignment="1">
      <alignment horizontal="right"/>
    </xf>
    <xf numFmtId="49" fontId="0" fillId="35" borderId="160" xfId="85" applyNumberFormat="1" applyFont="1" applyFill="1" applyBorder="1" applyAlignment="1">
      <alignment horizontal="center"/>
    </xf>
    <xf numFmtId="0" fontId="0" fillId="0" borderId="50" xfId="85" applyNumberFormat="1" applyFont="1" applyBorder="1" applyAlignment="1">
      <alignment horizontal="right"/>
    </xf>
    <xf numFmtId="0" fontId="0" fillId="35" borderId="0" xfId="85" applyNumberFormat="1" applyFont="1" applyFill="1" applyAlignment="1"/>
    <xf numFmtId="0" fontId="0" fillId="27" borderId="57" xfId="85" applyNumberFormat="1" applyFont="1" applyFill="1" applyBorder="1" applyAlignment="1">
      <alignment horizontal="right"/>
    </xf>
    <xf numFmtId="0" fontId="0" fillId="35" borderId="50" xfId="85" applyNumberFormat="1" applyFont="1" applyFill="1" applyBorder="1" applyAlignment="1">
      <alignment horizontal="right"/>
    </xf>
    <xf numFmtId="0" fontId="0" fillId="27" borderId="50" xfId="63" quotePrefix="1" applyNumberFormat="1" applyFont="1" applyFill="1" applyBorder="1" applyAlignment="1">
      <alignment horizontal="right"/>
    </xf>
    <xf numFmtId="0" fontId="0" fillId="27" borderId="57" xfId="63" quotePrefix="1" applyNumberFormat="1" applyFont="1" applyFill="1" applyBorder="1" applyAlignment="1">
      <alignment horizontal="right"/>
    </xf>
    <xf numFmtId="0" fontId="0" fillId="0" borderId="51" xfId="85" applyNumberFormat="1" applyFont="1" applyBorder="1" applyAlignment="1">
      <alignment horizontal="right"/>
    </xf>
    <xf numFmtId="0" fontId="0" fillId="35" borderId="45" xfId="83" applyFont="1" applyFill="1" applyBorder="1"/>
    <xf numFmtId="0" fontId="0" fillId="35" borderId="0" xfId="85" quotePrefix="1" applyNumberFormat="1" applyFont="1" applyFill="1" applyAlignment="1">
      <alignment horizontal="left"/>
    </xf>
    <xf numFmtId="10" fontId="0" fillId="35" borderId="0" xfId="106" quotePrefix="1" applyNumberFormat="1" applyFont="1" applyFill="1" applyBorder="1" applyAlignment="1">
      <alignment horizontal="right"/>
    </xf>
    <xf numFmtId="0" fontId="0" fillId="35" borderId="43" xfId="85" applyNumberFormat="1" applyFont="1" applyFill="1" applyBorder="1" applyAlignment="1">
      <alignment horizontal="right"/>
    </xf>
    <xf numFmtId="10" fontId="0" fillId="35" borderId="41" xfId="106" quotePrefix="1" applyNumberFormat="1" applyFont="1" applyFill="1" applyBorder="1" applyAlignment="1">
      <alignment horizontal="right"/>
    </xf>
    <xf numFmtId="0" fontId="0" fillId="35" borderId="41" xfId="85" applyNumberFormat="1" applyFont="1" applyFill="1" applyBorder="1" applyAlignment="1">
      <alignment horizontal="right"/>
    </xf>
    <xf numFmtId="49" fontId="0" fillId="35" borderId="215" xfId="85" applyNumberFormat="1" applyFont="1" applyFill="1" applyBorder="1" applyAlignment="1">
      <alignment horizontal="center"/>
    </xf>
    <xf numFmtId="0" fontId="0" fillId="27" borderId="215" xfId="85" applyNumberFormat="1" applyFont="1" applyFill="1" applyBorder="1" applyAlignment="1">
      <alignment horizontal="right"/>
    </xf>
    <xf numFmtId="0" fontId="0" fillId="27" borderId="51" xfId="85" applyNumberFormat="1" applyFont="1" applyFill="1" applyBorder="1" applyAlignment="1">
      <alignment horizontal="right"/>
    </xf>
    <xf numFmtId="0" fontId="0" fillId="32" borderId="50" xfId="85" applyNumberFormat="1" applyFont="1" applyFill="1" applyBorder="1" applyAlignment="1">
      <alignment horizontal="right"/>
    </xf>
    <xf numFmtId="0" fontId="0" fillId="32" borderId="160" xfId="85" applyNumberFormat="1" applyFont="1" applyFill="1" applyBorder="1" applyAlignment="1">
      <alignment horizontal="right"/>
    </xf>
    <xf numFmtId="0" fontId="0" fillId="32" borderId="51" xfId="85" applyNumberFormat="1" applyFont="1" applyFill="1" applyBorder="1" applyAlignment="1">
      <alignment horizontal="right"/>
    </xf>
    <xf numFmtId="0" fontId="0" fillId="0" borderId="50" xfId="85" applyNumberFormat="1" applyFont="1" applyFill="1" applyBorder="1" applyAlignment="1">
      <alignment horizontal="center"/>
    </xf>
    <xf numFmtId="0" fontId="0" fillId="27" borderId="49" xfId="63" quotePrefix="1" applyNumberFormat="1" applyFont="1" applyFill="1" applyBorder="1" applyAlignment="1">
      <alignment horizontal="right"/>
    </xf>
    <xf numFmtId="10" fontId="0" fillId="0" borderId="57" xfId="106" quotePrefix="1" applyNumberFormat="1" applyFont="1" applyFill="1" applyBorder="1" applyAlignment="1">
      <alignment horizontal="right" vertical="top"/>
    </xf>
    <xf numFmtId="0" fontId="0" fillId="0" borderId="50" xfId="83" applyFont="1" applyBorder="1" applyAlignment="1">
      <alignment vertical="top"/>
    </xf>
    <xf numFmtId="0" fontId="0" fillId="0" borderId="50" xfId="83" applyFont="1" applyBorder="1"/>
    <xf numFmtId="0" fontId="0" fillId="0" borderId="55" xfId="83" applyFont="1" applyBorder="1"/>
    <xf numFmtId="0" fontId="0" fillId="0" borderId="56" xfId="83" applyFont="1" applyBorder="1"/>
    <xf numFmtId="0" fontId="0" fillId="32" borderId="57" xfId="63" applyNumberFormat="1" applyFont="1" applyFill="1" applyBorder="1" applyAlignment="1">
      <alignment horizontal="right"/>
    </xf>
    <xf numFmtId="0" fontId="0" fillId="0" borderId="57" xfId="63" applyNumberFormat="1" applyFont="1" applyFill="1" applyBorder="1" applyAlignment="1">
      <alignment horizontal="right"/>
    </xf>
    <xf numFmtId="0" fontId="114" fillId="35" borderId="0" xfId="85" applyNumberFormat="1" applyFont="1" applyFill="1" applyAlignment="1"/>
    <xf numFmtId="0" fontId="114" fillId="35" borderId="32" xfId="85" applyNumberFormat="1" applyFont="1" applyFill="1" applyBorder="1" applyAlignment="1">
      <alignment horizontal="right"/>
    </xf>
    <xf numFmtId="0" fontId="0" fillId="0" borderId="0" xfId="85" applyNumberFormat="1" applyFont="1" applyFill="1" applyAlignment="1">
      <alignment horizontal="center"/>
    </xf>
    <xf numFmtId="0" fontId="9" fillId="0" borderId="0" xfId="83" applyFont="1"/>
    <xf numFmtId="0" fontId="9" fillId="0" borderId="0" xfId="83" applyFont="1" applyAlignment="1">
      <alignment horizontal="center"/>
    </xf>
    <xf numFmtId="0" fontId="9" fillId="0" borderId="0" xfId="80" quotePrefix="1" applyFont="1" applyAlignment="1">
      <alignment horizontal="left"/>
    </xf>
    <xf numFmtId="0" fontId="9" fillId="0" borderId="0" xfId="83" quotePrefix="1" applyFont="1" applyAlignment="1">
      <alignment horizontal="centerContinuous"/>
    </xf>
    <xf numFmtId="0" fontId="9" fillId="0" borderId="0" xfId="83" applyFont="1" applyAlignment="1">
      <alignment horizontal="centerContinuous"/>
    </xf>
    <xf numFmtId="3" fontId="9" fillId="0" borderId="0" xfId="80" applyNumberFormat="1" applyFont="1" applyAlignment="1">
      <alignment horizontal="center"/>
    </xf>
    <xf numFmtId="0" fontId="13" fillId="0" borderId="42" xfId="83" applyFont="1" applyBorder="1" applyAlignment="1">
      <alignment horizontal="left"/>
    </xf>
    <xf numFmtId="0" fontId="13" fillId="0" borderId="43" xfId="83" applyFont="1" applyBorder="1" applyAlignment="1">
      <alignment horizontal="left"/>
    </xf>
    <xf numFmtId="0" fontId="13" fillId="0" borderId="89" xfId="83" applyFont="1" applyBorder="1" applyAlignment="1">
      <alignment horizontal="center"/>
    </xf>
    <xf numFmtId="0" fontId="13" fillId="0" borderId="45" xfId="83" applyFont="1" applyBorder="1" applyAlignment="1">
      <alignment horizontal="left"/>
    </xf>
    <xf numFmtId="0" fontId="13" fillId="0" borderId="90" xfId="83" applyFont="1" applyBorder="1" applyAlignment="1">
      <alignment horizontal="center"/>
    </xf>
    <xf numFmtId="0" fontId="13" fillId="0" borderId="48" xfId="83" applyFont="1" applyBorder="1" applyAlignment="1">
      <alignment horizontal="left"/>
    </xf>
    <xf numFmtId="0" fontId="90" fillId="0" borderId="41" xfId="83" quotePrefix="1" applyFont="1" applyBorder="1" applyAlignment="1">
      <alignment horizontal="centerContinuous" wrapText="1"/>
    </xf>
    <xf numFmtId="0" fontId="116" fillId="0" borderId="41" xfId="83" applyFont="1" applyBorder="1" applyAlignment="1">
      <alignment horizontal="centerContinuous" wrapText="1"/>
    </xf>
    <xf numFmtId="0" fontId="115" fillId="0" borderId="41" xfId="83" quotePrefix="1" applyFont="1" applyBorder="1" applyAlignment="1">
      <alignment horizontal="centerContinuous" wrapText="1"/>
    </xf>
    <xf numFmtId="0" fontId="13" fillId="0" borderId="49" xfId="83" applyFont="1" applyBorder="1" applyAlignment="1">
      <alignment horizontal="center"/>
    </xf>
    <xf numFmtId="49" fontId="0" fillId="0" borderId="32" xfId="97" quotePrefix="1" applyNumberFormat="1" applyFont="1" applyBorder="1" applyAlignment="1">
      <alignment horizontal="center"/>
    </xf>
    <xf numFmtId="0" fontId="13" fillId="32" borderId="90" xfId="84" quotePrefix="1" applyFont="1" applyFill="1" applyBorder="1" applyAlignment="1">
      <alignment horizontal="center"/>
    </xf>
    <xf numFmtId="49" fontId="0" fillId="0" borderId="215" xfId="97" quotePrefix="1" applyNumberFormat="1" applyFont="1" applyBorder="1" applyAlignment="1">
      <alignment horizontal="center"/>
    </xf>
    <xf numFmtId="10" fontId="0" fillId="0" borderId="50" xfId="106" quotePrefix="1" applyNumberFormat="1" applyFont="1" applyFill="1" applyBorder="1" applyAlignment="1">
      <alignment horizontal="right"/>
    </xf>
    <xf numFmtId="49" fontId="0" fillId="0" borderId="160" xfId="97" quotePrefix="1" applyNumberFormat="1" applyFont="1" applyBorder="1" applyAlignment="1">
      <alignment horizontal="center"/>
    </xf>
    <xf numFmtId="10" fontId="0" fillId="0" borderId="32" xfId="106" quotePrefix="1" applyNumberFormat="1" applyFont="1" applyFill="1" applyBorder="1" applyAlignment="1">
      <alignment horizontal="right"/>
    </xf>
    <xf numFmtId="0" fontId="0" fillId="0" borderId="0" xfId="85" quotePrefix="1" applyNumberFormat="1" applyFont="1" applyAlignment="1">
      <alignment horizontal="left"/>
    </xf>
    <xf numFmtId="49" fontId="0" fillId="0" borderId="51" xfId="97" quotePrefix="1" applyNumberFormat="1" applyFont="1" applyBorder="1" applyAlignment="1">
      <alignment horizontal="center"/>
    </xf>
    <xf numFmtId="0" fontId="0" fillId="32" borderId="44" xfId="107" applyNumberFormat="1" applyFont="1" applyFill="1" applyBorder="1" applyAlignment="1">
      <alignment horizontal="right"/>
    </xf>
    <xf numFmtId="0" fontId="0" fillId="0" borderId="52" xfId="83" applyFont="1" applyBorder="1"/>
    <xf numFmtId="49" fontId="0" fillId="0" borderId="212" xfId="97" quotePrefix="1" applyNumberFormat="1" applyFont="1" applyBorder="1" applyAlignment="1">
      <alignment horizontal="center"/>
    </xf>
    <xf numFmtId="0" fontId="0" fillId="32" borderId="51" xfId="107" quotePrefix="1" applyNumberFormat="1" applyFont="1" applyFill="1" applyBorder="1" applyAlignment="1">
      <alignment horizontal="right"/>
    </xf>
    <xf numFmtId="0" fontId="0" fillId="32" borderId="32" xfId="107" quotePrefix="1" applyNumberFormat="1" applyFont="1" applyFill="1" applyBorder="1" applyAlignment="1">
      <alignment horizontal="right"/>
    </xf>
    <xf numFmtId="0" fontId="0" fillId="32" borderId="44" xfId="85" applyNumberFormat="1" applyFont="1" applyFill="1" applyBorder="1" applyAlignment="1">
      <alignment horizontal="right"/>
    </xf>
    <xf numFmtId="0" fontId="0" fillId="0" borderId="53" xfId="83" applyFont="1" applyBorder="1"/>
    <xf numFmtId="10" fontId="0" fillId="0" borderId="51" xfId="106" quotePrefix="1" applyNumberFormat="1" applyFont="1" applyFill="1" applyBorder="1" applyAlignment="1">
      <alignment horizontal="right"/>
    </xf>
    <xf numFmtId="0" fontId="0" fillId="27" borderId="51" xfId="107" applyNumberFormat="1" applyFont="1" applyFill="1" applyBorder="1" applyAlignment="1">
      <alignment horizontal="center"/>
    </xf>
    <xf numFmtId="0" fontId="0" fillId="0" borderId="51" xfId="107" applyNumberFormat="1" applyFont="1" applyFill="1" applyBorder="1" applyAlignment="1">
      <alignment horizontal="right"/>
    </xf>
    <xf numFmtId="0" fontId="13" fillId="0" borderId="55" xfId="83" applyFont="1" applyBorder="1"/>
    <xf numFmtId="0" fontId="13" fillId="35" borderId="45" xfId="83" applyFont="1" applyFill="1" applyBorder="1"/>
    <xf numFmtId="0" fontId="0" fillId="35" borderId="0" xfId="85" applyNumberFormat="1" applyFont="1" applyFill="1" applyAlignment="1">
      <alignment horizontal="right"/>
    </xf>
    <xf numFmtId="0" fontId="13" fillId="0" borderId="42" xfId="83" applyFont="1" applyBorder="1"/>
    <xf numFmtId="49" fontId="0" fillId="0" borderId="44" xfId="97" quotePrefix="1" applyNumberFormat="1" applyFont="1" applyBorder="1" applyAlignment="1">
      <alignment horizontal="center"/>
    </xf>
    <xf numFmtId="0" fontId="0" fillId="32" borderId="44" xfId="107" quotePrefix="1" applyNumberFormat="1" applyFont="1" applyFill="1" applyBorder="1" applyAlignment="1">
      <alignment horizontal="right"/>
    </xf>
    <xf numFmtId="0" fontId="13" fillId="0" borderId="45" xfId="83" applyFont="1" applyBorder="1"/>
    <xf numFmtId="0" fontId="13" fillId="0" borderId="52" xfId="83" applyFont="1" applyBorder="1"/>
    <xf numFmtId="0" fontId="0" fillId="0" borderId="53" xfId="85" applyNumberFormat="1" applyFont="1" applyFill="1" applyBorder="1" applyAlignment="1">
      <alignment horizontal="left"/>
    </xf>
    <xf numFmtId="0" fontId="0" fillId="0" borderId="53" xfId="85" quotePrefix="1" applyNumberFormat="1" applyFont="1" applyFill="1" applyBorder="1" applyAlignment="1"/>
    <xf numFmtId="0" fontId="13" fillId="0" borderId="92" xfId="83" applyFont="1" applyBorder="1"/>
    <xf numFmtId="0" fontId="0" fillId="0" borderId="53" xfId="85" applyNumberFormat="1" applyFont="1" applyBorder="1" applyAlignment="1"/>
    <xf numFmtId="0" fontId="0" fillId="0" borderId="45" xfId="85" applyNumberFormat="1" applyFont="1" applyBorder="1" applyAlignment="1"/>
    <xf numFmtId="0" fontId="0" fillId="27" borderId="50" xfId="85" applyNumberFormat="1" applyFont="1" applyFill="1" applyBorder="1" applyAlignment="1">
      <alignment horizontal="right"/>
    </xf>
    <xf numFmtId="0" fontId="0" fillId="27" borderId="32" xfId="85" applyNumberFormat="1" applyFont="1" applyFill="1" applyBorder="1" applyAlignment="1">
      <alignment horizontal="right"/>
    </xf>
    <xf numFmtId="0" fontId="0" fillId="0" borderId="51" xfId="107" quotePrefix="1" applyNumberFormat="1" applyFont="1" applyBorder="1" applyAlignment="1">
      <alignment horizontal="right"/>
    </xf>
    <xf numFmtId="49" fontId="0" fillId="0" borderId="50" xfId="97" quotePrefix="1" applyNumberFormat="1" applyFont="1" applyBorder="1" applyAlignment="1">
      <alignment horizontal="center"/>
    </xf>
    <xf numFmtId="0" fontId="9" fillId="0" borderId="0" xfId="84" applyFont="1" applyAlignment="1">
      <alignment horizontal="left"/>
    </xf>
    <xf numFmtId="0" fontId="12" fillId="0" borderId="0" xfId="84" applyFont="1"/>
    <xf numFmtId="0" fontId="105" fillId="0" borderId="0" xfId="45" applyFont="1" applyAlignment="1">
      <alignment horizontal="right"/>
    </xf>
    <xf numFmtId="0" fontId="0" fillId="0" borderId="0" xfId="108" quotePrefix="1" applyNumberFormat="1" applyFont="1" applyAlignment="1">
      <alignment horizontal="right"/>
    </xf>
    <xf numFmtId="0" fontId="9" fillId="0" borderId="0" xfId="83" quotePrefix="1" applyFont="1"/>
    <xf numFmtId="49" fontId="9" fillId="0" borderId="0" xfId="83" quotePrefix="1" applyNumberFormat="1" applyFont="1" applyAlignment="1">
      <alignment horizontal="center"/>
    </xf>
    <xf numFmtId="0" fontId="9" fillId="0" borderId="0" xfId="83" quotePrefix="1" applyFont="1" applyAlignment="1">
      <alignment horizontal="center"/>
    </xf>
    <xf numFmtId="0" fontId="12" fillId="0" borderId="0" xfId="82" applyFont="1"/>
    <xf numFmtId="49" fontId="9" fillId="0" borderId="0" xfId="98" applyNumberFormat="1" applyFont="1" applyAlignment="1">
      <alignment horizontal="center"/>
    </xf>
    <xf numFmtId="49" fontId="0" fillId="0" borderId="89" xfId="98" applyNumberFormat="1" applyFont="1" applyBorder="1" applyAlignment="1" applyProtection="1">
      <alignment horizontal="center"/>
      <protection hidden="1"/>
    </xf>
    <xf numFmtId="0" fontId="13" fillId="0" borderId="42" xfId="98" applyFont="1" applyBorder="1" applyAlignment="1" applyProtection="1">
      <alignment horizontal="center"/>
      <protection hidden="1"/>
    </xf>
    <xf numFmtId="0" fontId="13" fillId="0" borderId="44" xfId="98" applyFont="1" applyBorder="1" applyAlignment="1" applyProtection="1">
      <alignment horizontal="center"/>
      <protection hidden="1"/>
    </xf>
    <xf numFmtId="0" fontId="13" fillId="0" borderId="45" xfId="98" applyFont="1" applyBorder="1" applyProtection="1">
      <protection hidden="1"/>
    </xf>
    <xf numFmtId="0" fontId="13" fillId="0" borderId="0" xfId="98" applyFont="1" applyProtection="1">
      <protection hidden="1"/>
    </xf>
    <xf numFmtId="49" fontId="0" fillId="0" borderId="90" xfId="98" applyNumberFormat="1" applyFont="1" applyBorder="1" applyAlignment="1" applyProtection="1">
      <alignment horizontal="center"/>
      <protection hidden="1"/>
    </xf>
    <xf numFmtId="0" fontId="13" fillId="0" borderId="45" xfId="98" applyFont="1" applyBorder="1" applyAlignment="1" applyProtection="1">
      <alignment horizontal="center"/>
      <protection hidden="1"/>
    </xf>
    <xf numFmtId="0" fontId="13" fillId="0" borderId="51" xfId="98" applyFont="1" applyBorder="1" applyAlignment="1" applyProtection="1">
      <alignment horizontal="center"/>
      <protection hidden="1"/>
    </xf>
    <xf numFmtId="0" fontId="13" fillId="0" borderId="48" xfId="98" applyFont="1" applyBorder="1" applyAlignment="1" applyProtection="1">
      <alignment vertical="center"/>
      <protection hidden="1"/>
    </xf>
    <xf numFmtId="0" fontId="13" fillId="0" borderId="41" xfId="98" applyFont="1" applyBorder="1" applyAlignment="1" applyProtection="1">
      <alignment vertical="center"/>
      <protection hidden="1"/>
    </xf>
    <xf numFmtId="49" fontId="0" fillId="0" borderId="49" xfId="98" applyNumberFormat="1" applyFont="1" applyBorder="1" applyAlignment="1" applyProtection="1">
      <alignment horizontal="center"/>
      <protection hidden="1"/>
    </xf>
    <xf numFmtId="0" fontId="0" fillId="0" borderId="50" xfId="46" quotePrefix="1" applyFont="1" applyBorder="1" applyAlignment="1">
      <alignment horizontal="center" vertical="top"/>
    </xf>
    <xf numFmtId="49" fontId="0" fillId="0" borderId="32" xfId="98" applyNumberFormat="1" applyFont="1" applyBorder="1" applyAlignment="1" applyProtection="1">
      <alignment horizontal="center"/>
      <protection hidden="1"/>
    </xf>
    <xf numFmtId="0" fontId="0" fillId="0" borderId="91" xfId="75" quotePrefix="1" applyNumberFormat="1" applyFont="1" applyBorder="1">
      <alignment horizontal="right"/>
      <protection locked="0"/>
    </xf>
    <xf numFmtId="0" fontId="0" fillId="0" borderId="32" xfId="75" quotePrefix="1" applyNumberFormat="1" applyFont="1" applyBorder="1">
      <alignment horizontal="right"/>
      <protection locked="0"/>
    </xf>
    <xf numFmtId="10" fontId="121" fillId="32" borderId="147" xfId="82" applyNumberFormat="1" applyFill="1" applyBorder="1" applyAlignment="1">
      <alignment horizontal="center"/>
    </xf>
    <xf numFmtId="0" fontId="0" fillId="0" borderId="49" xfId="75" quotePrefix="1" applyNumberFormat="1" applyFont="1" applyBorder="1">
      <alignment horizontal="right"/>
      <protection locked="0"/>
    </xf>
    <xf numFmtId="0" fontId="0" fillId="0" borderId="50" xfId="75" quotePrefix="1" applyNumberFormat="1" applyFont="1" applyBorder="1">
      <alignment horizontal="right"/>
      <protection locked="0"/>
    </xf>
    <xf numFmtId="49" fontId="0" fillId="0" borderId="32" xfId="98" applyNumberFormat="1" applyFont="1" applyBorder="1" applyAlignment="1">
      <alignment horizontal="center"/>
    </xf>
    <xf numFmtId="49" fontId="13" fillId="0" borderId="43" xfId="98" applyNumberFormat="1" applyFont="1" applyBorder="1" applyAlignment="1" applyProtection="1">
      <alignment horizontal="center"/>
      <protection hidden="1"/>
    </xf>
    <xf numFmtId="0" fontId="0" fillId="0" borderId="0" xfId="75" quotePrefix="1" applyNumberFormat="1" applyFont="1" applyBorder="1">
      <alignment horizontal="right"/>
      <protection locked="0"/>
    </xf>
    <xf numFmtId="49" fontId="0" fillId="0" borderId="41" xfId="98" applyNumberFormat="1" applyFont="1" applyBorder="1" applyAlignment="1">
      <alignment horizontal="center"/>
    </xf>
    <xf numFmtId="0" fontId="13" fillId="0" borderId="42" xfId="82" applyFont="1" applyBorder="1" applyAlignment="1">
      <alignment horizontal="center"/>
    </xf>
    <xf numFmtId="49" fontId="13" fillId="0" borderId="44" xfId="82" applyNumberFormat="1" applyFont="1" applyBorder="1" applyAlignment="1">
      <alignment horizontal="center"/>
    </xf>
    <xf numFmtId="0" fontId="121" fillId="0" borderId="44" xfId="82" applyBorder="1" applyAlignment="1">
      <alignment horizontal="center"/>
    </xf>
    <xf numFmtId="49" fontId="13" fillId="0" borderId="51" xfId="82" applyNumberFormat="1" applyFont="1" applyBorder="1" applyAlignment="1">
      <alignment horizontal="center"/>
    </xf>
    <xf numFmtId="0" fontId="13" fillId="0" borderId="43" xfId="82" applyFont="1" applyBorder="1" applyAlignment="1">
      <alignment horizontal="center"/>
    </xf>
    <xf numFmtId="0" fontId="13" fillId="0" borderId="0" xfId="82" applyFont="1" applyAlignment="1">
      <alignment horizontal="center"/>
    </xf>
    <xf numFmtId="0" fontId="13" fillId="0" borderId="50" xfId="98" applyFont="1" applyBorder="1" applyAlignment="1">
      <alignment vertical="center"/>
    </xf>
    <xf numFmtId="0" fontId="13" fillId="0" borderId="48" xfId="82" applyFont="1" applyBorder="1" applyAlignment="1">
      <alignment vertical="center"/>
    </xf>
    <xf numFmtId="49" fontId="13" fillId="0" borderId="50" xfId="82" applyNumberFormat="1" applyFont="1" applyBorder="1" applyAlignment="1">
      <alignment horizontal="center"/>
    </xf>
    <xf numFmtId="0" fontId="0" fillId="0" borderId="49" xfId="46" quotePrefix="1" applyFont="1" applyBorder="1" applyAlignment="1">
      <alignment horizontal="center" vertical="top"/>
    </xf>
    <xf numFmtId="0" fontId="0" fillId="0" borderId="42" xfId="98" applyFont="1" applyBorder="1" applyAlignment="1">
      <alignment horizontal="left" vertical="top"/>
    </xf>
    <xf numFmtId="0" fontId="121" fillId="0" borderId="95" xfId="82" applyBorder="1"/>
    <xf numFmtId="0" fontId="121" fillId="0" borderId="91" xfId="82" applyBorder="1" applyAlignment="1">
      <alignment horizontal="right" vertical="justify"/>
    </xf>
    <xf numFmtId="0" fontId="0" fillId="0" borderId="45" xfId="98" applyFont="1" applyBorder="1" applyAlignment="1">
      <alignment horizontal="left" vertical="top"/>
    </xf>
    <xf numFmtId="0" fontId="121" fillId="0" borderId="55" xfId="82" applyBorder="1"/>
    <xf numFmtId="0" fontId="121" fillId="0" borderId="91" xfId="82" applyBorder="1" applyAlignment="1">
      <alignment horizontal="right"/>
    </xf>
    <xf numFmtId="0" fontId="121" fillId="0" borderId="93" xfId="82" applyBorder="1"/>
    <xf numFmtId="0" fontId="0" fillId="0" borderId="48" xfId="98" applyFont="1" applyBorder="1" applyAlignment="1">
      <alignment horizontal="left" vertical="top"/>
    </xf>
    <xf numFmtId="0" fontId="13" fillId="0" borderId="147" xfId="82" applyFont="1" applyBorder="1"/>
    <xf numFmtId="0" fontId="13" fillId="32" borderId="50" xfId="82" applyFont="1" applyFill="1" applyBorder="1" applyAlignment="1">
      <alignment horizontal="right"/>
    </xf>
    <xf numFmtId="0" fontId="13" fillId="32" borderId="49" xfId="82" applyFont="1" applyFill="1" applyBorder="1" applyAlignment="1">
      <alignment horizontal="right"/>
    </xf>
    <xf numFmtId="0" fontId="0" fillId="0" borderId="44" xfId="98" applyFont="1" applyBorder="1" applyAlignment="1">
      <alignment horizontal="left" vertical="top"/>
    </xf>
    <xf numFmtId="0" fontId="121" fillId="0" borderId="53" xfId="82" applyBorder="1"/>
    <xf numFmtId="186" fontId="0" fillId="32" borderId="91" xfId="26" applyNumberFormat="1" applyFont="1" applyFill="1" applyBorder="1" applyAlignment="1" applyProtection="1">
      <alignment horizontal="right"/>
      <protection locked="0"/>
    </xf>
    <xf numFmtId="186" fontId="0" fillId="32" borderId="147" xfId="26" applyNumberFormat="1" applyFont="1" applyFill="1" applyBorder="1" applyAlignment="1" applyProtection="1">
      <alignment horizontal="right"/>
      <protection locked="0"/>
    </xf>
    <xf numFmtId="9" fontId="0" fillId="32" borderId="147" xfId="63" applyFont="1" applyFill="1" applyBorder="1" applyAlignment="1" applyProtection="1">
      <alignment horizontal="right"/>
      <protection locked="0"/>
    </xf>
    <xf numFmtId="10" fontId="121" fillId="32" borderId="147" xfId="82" applyNumberFormat="1" applyFill="1" applyBorder="1" applyAlignment="1">
      <alignment horizontal="right"/>
    </xf>
    <xf numFmtId="10" fontId="0" fillId="0" borderId="147" xfId="63" applyNumberFormat="1" applyFont="1" applyFill="1" applyBorder="1" applyAlignment="1" applyProtection="1">
      <alignment horizontal="right"/>
      <protection locked="0"/>
    </xf>
    <xf numFmtId="10" fontId="121" fillId="0" borderId="147" xfId="82" applyNumberFormat="1" applyBorder="1" applyAlignment="1">
      <alignment horizontal="right"/>
    </xf>
    <xf numFmtId="186" fontId="0" fillId="0" borderId="32" xfId="26" applyNumberFormat="1" applyFont="1" applyFill="1" applyBorder="1" applyAlignment="1">
      <alignment horizontal="right" vertical="justify"/>
    </xf>
    <xf numFmtId="0" fontId="0" fillId="0" borderId="51" xfId="98" applyFont="1" applyBorder="1" applyAlignment="1">
      <alignment horizontal="left" vertical="top"/>
    </xf>
    <xf numFmtId="0" fontId="121" fillId="0" borderId="56" xfId="82" applyBorder="1"/>
    <xf numFmtId="186" fontId="0" fillId="32" borderId="32" xfId="26" applyNumberFormat="1" applyFont="1" applyFill="1" applyBorder="1" applyAlignment="1" applyProtection="1">
      <alignment horizontal="right"/>
      <protection locked="0"/>
    </xf>
    <xf numFmtId="9" fontId="0" fillId="32" borderId="32" xfId="63" applyFont="1" applyFill="1" applyBorder="1" applyAlignment="1" applyProtection="1">
      <alignment horizontal="right"/>
      <protection locked="0"/>
    </xf>
    <xf numFmtId="10" fontId="121" fillId="32" borderId="74" xfId="82" applyNumberFormat="1" applyFill="1" applyBorder="1" applyAlignment="1">
      <alignment horizontal="right"/>
    </xf>
    <xf numFmtId="10" fontId="0" fillId="0" borderId="32" xfId="63" applyNumberFormat="1" applyFont="1" applyFill="1" applyBorder="1" applyAlignment="1" applyProtection="1">
      <alignment horizontal="right"/>
      <protection locked="0"/>
    </xf>
    <xf numFmtId="10" fontId="121" fillId="0" borderId="74" xfId="82" applyNumberFormat="1" applyBorder="1" applyAlignment="1">
      <alignment horizontal="right"/>
    </xf>
    <xf numFmtId="186" fontId="0" fillId="0" borderId="32" xfId="26" applyNumberFormat="1" applyFont="1" applyFill="1" applyBorder="1" applyAlignment="1">
      <alignment horizontal="right"/>
    </xf>
    <xf numFmtId="0" fontId="121" fillId="0" borderId="72" xfId="82" applyBorder="1"/>
    <xf numFmtId="0" fontId="0" fillId="0" borderId="50" xfId="98" applyFont="1" applyBorder="1" applyAlignment="1">
      <alignment horizontal="left" vertical="top"/>
    </xf>
    <xf numFmtId="186" fontId="13" fillId="32" borderId="49" xfId="26" applyNumberFormat="1" applyFont="1" applyFill="1" applyBorder="1" applyAlignment="1">
      <alignment horizontal="right"/>
    </xf>
    <xf numFmtId="186" fontId="13" fillId="32" borderId="50" xfId="26" applyNumberFormat="1" applyFont="1" applyFill="1" applyBorder="1" applyAlignment="1">
      <alignment horizontal="right"/>
    </xf>
    <xf numFmtId="0" fontId="13" fillId="32" borderId="41" xfId="82" applyFont="1" applyFill="1" applyBorder="1" applyAlignment="1">
      <alignment horizontal="right"/>
    </xf>
    <xf numFmtId="0" fontId="0" fillId="32" borderId="50" xfId="98" applyFont="1" applyFill="1" applyBorder="1" applyAlignment="1">
      <alignment horizontal="right"/>
    </xf>
    <xf numFmtId="186" fontId="0" fillId="0" borderId="50" xfId="26" applyNumberFormat="1" applyFont="1" applyFill="1" applyBorder="1" applyAlignment="1">
      <alignment horizontal="right"/>
    </xf>
    <xf numFmtId="0" fontId="121" fillId="32" borderId="32" xfId="82" applyFill="1" applyBorder="1" applyAlignment="1">
      <alignment horizontal="right"/>
    </xf>
    <xf numFmtId="10" fontId="121" fillId="32" borderId="32" xfId="82" applyNumberFormat="1" applyFill="1" applyBorder="1" applyAlignment="1">
      <alignment horizontal="right"/>
    </xf>
    <xf numFmtId="0" fontId="121" fillId="32" borderId="91" xfId="82" applyFill="1" applyBorder="1" applyAlignment="1">
      <alignment horizontal="right"/>
    </xf>
    <xf numFmtId="10" fontId="121" fillId="32" borderId="91" xfId="82" applyNumberFormat="1" applyFill="1" applyBorder="1" applyAlignment="1">
      <alignment horizontal="right"/>
    </xf>
    <xf numFmtId="0" fontId="0" fillId="0" borderId="74" xfId="98" applyFont="1" applyBorder="1"/>
    <xf numFmtId="49" fontId="0" fillId="0" borderId="0" xfId="98" applyNumberFormat="1" applyFont="1" applyAlignment="1">
      <alignment horizontal="center"/>
    </xf>
    <xf numFmtId="49" fontId="9" fillId="0" borderId="0" xfId="98" applyNumberFormat="1" applyFont="1"/>
    <xf numFmtId="49" fontId="13" fillId="0" borderId="89" xfId="98" applyNumberFormat="1" applyFont="1" applyBorder="1"/>
    <xf numFmtId="0" fontId="13" fillId="0" borderId="44" xfId="98" applyFont="1" applyBorder="1"/>
    <xf numFmtId="49" fontId="13" fillId="0" borderId="49" xfId="98" applyNumberFormat="1" applyFont="1" applyBorder="1" applyAlignment="1">
      <alignment horizontal="center"/>
    </xf>
    <xf numFmtId="0" fontId="0" fillId="0" borderId="50" xfId="98" quotePrefix="1" applyFont="1" applyBorder="1" applyAlignment="1">
      <alignment horizontal="center"/>
    </xf>
    <xf numFmtId="0" fontId="0" fillId="0" borderId="91" xfId="98" applyFont="1" applyBorder="1"/>
    <xf numFmtId="0" fontId="0" fillId="0" borderId="147" xfId="98" applyFont="1" applyBorder="1"/>
    <xf numFmtId="49" fontId="0" fillId="0" borderId="43" xfId="98" applyNumberFormat="1" applyFont="1" applyBorder="1"/>
    <xf numFmtId="49" fontId="0" fillId="0" borderId="41" xfId="98" applyNumberFormat="1" applyFont="1" applyBorder="1"/>
    <xf numFmtId="0" fontId="13" fillId="0" borderId="44" xfId="98" applyFont="1" applyBorder="1" applyAlignment="1">
      <alignment horizontal="center" vertical="center"/>
    </xf>
    <xf numFmtId="0" fontId="13" fillId="0" borderId="42" xfId="82" applyFont="1" applyBorder="1" applyAlignment="1">
      <alignment horizontal="center" vertical="center"/>
    </xf>
    <xf numFmtId="0" fontId="13" fillId="0" borderId="44" xfId="82" applyFont="1" applyBorder="1"/>
    <xf numFmtId="0" fontId="13" fillId="0" borderId="51" xfId="98" applyFont="1" applyBorder="1" applyAlignment="1">
      <alignment horizontal="center" vertical="center"/>
    </xf>
    <xf numFmtId="0" fontId="13" fillId="0" borderId="45" xfId="82" applyFont="1" applyBorder="1" applyAlignment="1">
      <alignment horizontal="center" vertical="center"/>
    </xf>
    <xf numFmtId="49" fontId="121" fillId="0" borderId="51" xfId="82" applyNumberFormat="1" applyBorder="1"/>
    <xf numFmtId="49" fontId="121" fillId="0" borderId="50" xfId="82" applyNumberFormat="1" applyBorder="1"/>
    <xf numFmtId="0" fontId="121" fillId="0" borderId="49" xfId="82" quotePrefix="1" applyBorder="1" applyAlignment="1">
      <alignment horizontal="center" vertical="justify"/>
    </xf>
    <xf numFmtId="0" fontId="121" fillId="0" borderId="50" xfId="82" quotePrefix="1" applyBorder="1" applyAlignment="1">
      <alignment horizontal="center" vertical="justify"/>
    </xf>
    <xf numFmtId="0" fontId="114" fillId="0" borderId="50" xfId="82" quotePrefix="1" applyFont="1" applyBorder="1" applyAlignment="1">
      <alignment horizontal="center" vertical="center"/>
    </xf>
    <xf numFmtId="49" fontId="0" fillId="35" borderId="32" xfId="98" applyNumberFormat="1" applyFont="1" applyFill="1" applyBorder="1" applyAlignment="1">
      <alignment horizontal="center"/>
    </xf>
    <xf numFmtId="186" fontId="0" fillId="0" borderId="91" xfId="26" applyNumberFormat="1" applyFont="1" applyFill="1" applyBorder="1" applyAlignment="1" applyProtection="1">
      <alignment horizontal="right" vertical="justify"/>
      <protection locked="0"/>
    </xf>
    <xf numFmtId="186" fontId="0" fillId="0" borderId="32" xfId="26" applyNumberFormat="1" applyFont="1" applyFill="1" applyBorder="1" applyAlignment="1" applyProtection="1">
      <alignment horizontal="right" vertical="justify"/>
      <protection locked="0"/>
    </xf>
    <xf numFmtId="10" fontId="121" fillId="0" borderId="147" xfId="82" applyNumberFormat="1" applyBorder="1" applyAlignment="1">
      <alignment horizontal="right" vertical="justify"/>
    </xf>
    <xf numFmtId="186" fontId="0" fillId="0" borderId="91" xfId="26" applyNumberFormat="1" applyFont="1" applyFill="1" applyBorder="1" applyAlignment="1" applyProtection="1">
      <alignment horizontal="right"/>
      <protection locked="0"/>
    </xf>
    <xf numFmtId="186" fontId="0" fillId="0" borderId="32" xfId="26" applyNumberFormat="1" applyFont="1" applyFill="1" applyBorder="1" applyAlignment="1" applyProtection="1">
      <alignment horizontal="right"/>
      <protection locked="0"/>
    </xf>
    <xf numFmtId="186" fontId="13" fillId="0" borderId="49" xfId="26" applyNumberFormat="1" applyFont="1" applyFill="1" applyBorder="1" applyAlignment="1">
      <alignment horizontal="right"/>
    </xf>
    <xf numFmtId="186" fontId="13" fillId="0" borderId="50" xfId="26" applyNumberFormat="1" applyFont="1" applyFill="1" applyBorder="1" applyAlignment="1">
      <alignment horizontal="right"/>
    </xf>
    <xf numFmtId="0" fontId="121" fillId="0" borderId="53" xfId="82" applyBorder="1" applyAlignment="1">
      <alignment horizontal="left"/>
    </xf>
    <xf numFmtId="0" fontId="121" fillId="0" borderId="91" xfId="82" quotePrefix="1" applyBorder="1" applyAlignment="1" applyProtection="1">
      <alignment horizontal="right" vertical="justify"/>
      <protection locked="0"/>
    </xf>
    <xf numFmtId="10" fontId="121" fillId="0" borderId="91" xfId="82" applyNumberFormat="1" applyBorder="1" applyAlignment="1">
      <alignment horizontal="right"/>
    </xf>
    <xf numFmtId="37" fontId="121" fillId="0" borderId="95" xfId="82" applyNumberFormat="1" applyBorder="1"/>
    <xf numFmtId="10" fontId="0" fillId="0" borderId="147" xfId="62" quotePrefix="1" applyNumberFormat="1" applyFont="1" applyBorder="1" applyAlignment="1">
      <alignment horizontal="right"/>
    </xf>
    <xf numFmtId="37" fontId="121" fillId="0" borderId="55" xfId="82" applyNumberFormat="1" applyBorder="1"/>
    <xf numFmtId="10" fontId="121" fillId="0" borderId="0" xfId="82" applyNumberFormat="1" applyAlignment="1">
      <alignment horizontal="right"/>
    </xf>
    <xf numFmtId="37" fontId="121" fillId="0" borderId="93" xfId="82" applyNumberFormat="1" applyBorder="1"/>
    <xf numFmtId="10" fontId="0" fillId="0" borderId="147" xfId="62" quotePrefix="1" applyNumberFormat="1" applyFont="1" applyFill="1" applyBorder="1" applyAlignment="1">
      <alignment horizontal="right"/>
    </xf>
    <xf numFmtId="186" fontId="0" fillId="0" borderId="49" xfId="26" applyNumberFormat="1" applyFont="1" applyFill="1" applyBorder="1" applyAlignment="1">
      <alignment horizontal="right"/>
    </xf>
    <xf numFmtId="0" fontId="121" fillId="32" borderId="48" xfId="82" applyFill="1" applyBorder="1" applyAlignment="1">
      <alignment horizontal="right"/>
    </xf>
    <xf numFmtId="186" fontId="0" fillId="0" borderId="49" xfId="26" applyNumberFormat="1" applyFont="1" applyFill="1" applyBorder="1" applyAlignment="1" applyProtection="1">
      <alignment horizontal="right"/>
      <protection locked="0"/>
    </xf>
    <xf numFmtId="10" fontId="121" fillId="0" borderId="50" xfId="82" applyNumberFormat="1" applyBorder="1" applyAlignment="1">
      <alignment horizontal="right"/>
    </xf>
    <xf numFmtId="186" fontId="0" fillId="0" borderId="50" xfId="26" applyNumberFormat="1" applyFont="1" applyFill="1" applyBorder="1" applyAlignment="1" applyProtection="1">
      <alignment horizontal="right"/>
      <protection locked="0"/>
    </xf>
    <xf numFmtId="10" fontId="121" fillId="0" borderId="41" xfId="82" applyNumberFormat="1" applyBorder="1" applyAlignment="1">
      <alignment horizontal="right"/>
    </xf>
    <xf numFmtId="186" fontId="0" fillId="0" borderId="50" xfId="26" applyNumberFormat="1" applyFont="1" applyFill="1" applyBorder="1" applyAlignment="1">
      <alignment horizontal="right" vertical="justify"/>
    </xf>
    <xf numFmtId="0" fontId="13" fillId="0" borderId="32" xfId="82" applyFont="1" applyBorder="1"/>
    <xf numFmtId="186" fontId="13" fillId="0" borderId="91" xfId="26" applyNumberFormat="1" applyFont="1" applyFill="1" applyBorder="1" applyAlignment="1">
      <alignment horizontal="right"/>
    </xf>
    <xf numFmtId="186" fontId="13" fillId="0" borderId="32" xfId="26" applyNumberFormat="1" applyFont="1" applyFill="1" applyBorder="1" applyAlignment="1">
      <alignment horizontal="right"/>
    </xf>
    <xf numFmtId="0" fontId="13" fillId="32" borderId="74" xfId="82" applyFont="1" applyFill="1" applyBorder="1" applyAlignment="1">
      <alignment horizontal="right"/>
    </xf>
    <xf numFmtId="49" fontId="0" fillId="0" borderId="0" xfId="98" applyNumberFormat="1" applyFont="1"/>
    <xf numFmtId="3" fontId="0" fillId="0" borderId="0" xfId="80" applyNumberFormat="1" applyFont="1" applyAlignment="1">
      <alignment horizontal="center"/>
    </xf>
    <xf numFmtId="0" fontId="13" fillId="0" borderId="42" xfId="109" applyFont="1" applyBorder="1" applyAlignment="1">
      <alignment horizontal="center" vertical="top"/>
    </xf>
    <xf numFmtId="49" fontId="13" fillId="0" borderId="89" xfId="109" applyNumberFormat="1" applyFont="1" applyBorder="1" applyAlignment="1">
      <alignment horizontal="center" vertical="top"/>
    </xf>
    <xf numFmtId="0" fontId="13" fillId="0" borderId="32" xfId="98" applyFont="1" applyBorder="1" applyAlignment="1">
      <alignment horizontal="center"/>
    </xf>
    <xf numFmtId="0" fontId="13" fillId="0" borderId="48" xfId="109" applyFont="1" applyBorder="1" applyAlignment="1">
      <alignment horizontal="center" vertical="top"/>
    </xf>
    <xf numFmtId="0" fontId="13" fillId="0" borderId="49" xfId="46" quotePrefix="1" applyFont="1" applyBorder="1" applyAlignment="1">
      <alignment horizontal="center" vertical="top"/>
    </xf>
    <xf numFmtId="0" fontId="0" fillId="0" borderId="52" xfId="98" applyFont="1" applyBorder="1" applyAlignment="1">
      <alignment horizontal="left"/>
    </xf>
    <xf numFmtId="49" fontId="0" fillId="0" borderId="104" xfId="98" applyNumberFormat="1" applyFont="1" applyBorder="1" applyAlignment="1">
      <alignment horizontal="center"/>
    </xf>
    <xf numFmtId="186" fontId="0" fillId="0" borderId="32" xfId="26" applyNumberFormat="1" applyFont="1" applyFill="1" applyBorder="1" applyAlignment="1" applyProtection="1">
      <protection locked="0"/>
    </xf>
    <xf numFmtId="10" fontId="0" fillId="0" borderId="32" xfId="98" applyNumberFormat="1" applyFont="1" applyBorder="1" applyAlignment="1">
      <alignment horizontal="center"/>
    </xf>
    <xf numFmtId="0" fontId="0" fillId="0" borderId="55" xfId="98" applyFont="1" applyBorder="1" applyAlignment="1">
      <alignment horizontal="left"/>
    </xf>
    <xf numFmtId="49" fontId="0" fillId="0" borderId="57" xfId="98" applyNumberFormat="1" applyFont="1" applyBorder="1" applyAlignment="1">
      <alignment horizontal="center"/>
    </xf>
    <xf numFmtId="0" fontId="0" fillId="0" borderId="93" xfId="98" applyFont="1" applyBorder="1" applyAlignment="1">
      <alignment horizontal="left"/>
    </xf>
    <xf numFmtId="49" fontId="0" fillId="0" borderId="49" xfId="98" applyNumberFormat="1" applyFont="1" applyBorder="1" applyAlignment="1">
      <alignment horizontal="center"/>
    </xf>
    <xf numFmtId="10" fontId="0" fillId="32" borderId="50" xfId="98" applyNumberFormat="1" applyFont="1" applyFill="1" applyBorder="1" applyAlignment="1">
      <alignment horizontal="center"/>
    </xf>
    <xf numFmtId="186" fontId="0" fillId="32" borderId="50" xfId="26" applyNumberFormat="1" applyFont="1" applyFill="1" applyBorder="1" applyAlignment="1">
      <alignment horizontal="right"/>
    </xf>
    <xf numFmtId="186" fontId="0" fillId="32" borderId="32" xfId="26" applyNumberFormat="1" applyFont="1" applyFill="1" applyBorder="1" applyAlignment="1"/>
    <xf numFmtId="10" fontId="0" fillId="0" borderId="32" xfId="98" applyNumberFormat="1" applyFont="1" applyBorder="1" applyAlignment="1">
      <alignment horizontal="center" vertical="top"/>
    </xf>
    <xf numFmtId="0" fontId="13" fillId="0" borderId="48" xfId="98" applyFont="1" applyBorder="1"/>
    <xf numFmtId="0" fontId="13" fillId="0" borderId="361" xfId="98" applyFont="1" applyBorder="1"/>
    <xf numFmtId="0" fontId="0" fillId="0" borderId="52" xfId="98" applyFont="1" applyBorder="1" applyAlignment="1">
      <alignment horizontal="left" vertical="top"/>
    </xf>
    <xf numFmtId="49" fontId="0" fillId="0" borderId="91" xfId="98" applyNumberFormat="1" applyFont="1" applyBorder="1" applyAlignment="1">
      <alignment horizontal="center"/>
    </xf>
    <xf numFmtId="9" fontId="0" fillId="32" borderId="32" xfId="98" applyNumberFormat="1" applyFont="1" applyFill="1" applyBorder="1" applyAlignment="1">
      <alignment horizontal="center"/>
    </xf>
    <xf numFmtId="10" fontId="0" fillId="0" borderId="32" xfId="106" applyNumberFormat="1" applyFont="1" applyFill="1" applyBorder="1" applyAlignment="1">
      <alignment horizontal="center"/>
    </xf>
    <xf numFmtId="0" fontId="13" fillId="0" borderId="147" xfId="98" applyFont="1" applyBorder="1" applyAlignment="1">
      <alignment horizontal="left"/>
    </xf>
    <xf numFmtId="186" fontId="0" fillId="32" borderId="50" xfId="26" applyNumberFormat="1" applyFont="1" applyFill="1" applyBorder="1" applyAlignment="1"/>
    <xf numFmtId="10" fontId="0" fillId="32" borderId="50" xfId="106" applyNumberFormat="1" applyFont="1" applyFill="1" applyBorder="1" applyAlignment="1">
      <alignment horizontal="center"/>
    </xf>
    <xf numFmtId="0" fontId="0" fillId="32" borderId="32" xfId="98" applyFont="1" applyFill="1" applyBorder="1"/>
    <xf numFmtId="179" fontId="0" fillId="32" borderId="32" xfId="98" applyNumberFormat="1" applyFont="1" applyFill="1" applyBorder="1"/>
    <xf numFmtId="0" fontId="0" fillId="0" borderId="33" xfId="0" quotePrefix="1" applyBorder="1" applyAlignment="1">
      <alignment horizontal="left"/>
    </xf>
    <xf numFmtId="0" fontId="13" fillId="0" borderId="40" xfId="0" quotePrefix="1" applyFont="1" applyBorder="1" applyAlignment="1">
      <alignment horizontal="left"/>
    </xf>
    <xf numFmtId="0" fontId="0" fillId="0" borderId="0" xfId="0" applyAlignment="1">
      <alignment horizontal="center"/>
    </xf>
    <xf numFmtId="0" fontId="13" fillId="0" borderId="0" xfId="0" quotePrefix="1" applyFont="1" applyAlignment="1">
      <alignment horizontal="center"/>
    </xf>
    <xf numFmtId="0" fontId="13" fillId="0" borderId="40" xfId="0" applyFont="1" applyBorder="1"/>
    <xf numFmtId="0" fontId="0" fillId="0" borderId="56" xfId="80" applyFont="1" applyBorder="1"/>
    <xf numFmtId="0" fontId="13" fillId="0" borderId="67" xfId="80" applyFont="1" applyBorder="1" applyAlignment="1">
      <alignment horizontal="left"/>
    </xf>
    <xf numFmtId="0" fontId="13" fillId="0" borderId="0" xfId="80" applyFont="1" applyAlignment="1">
      <alignment horizontal="left"/>
    </xf>
    <xf numFmtId="0" fontId="0" fillId="0" borderId="81" xfId="80" applyFont="1" applyBorder="1" applyAlignment="1">
      <alignment horizontal="left"/>
    </xf>
    <xf numFmtId="0" fontId="0" fillId="0" borderId="82" xfId="80" applyFont="1" applyBorder="1" applyAlignment="1">
      <alignment horizontal="left"/>
    </xf>
    <xf numFmtId="0" fontId="0" fillId="0" borderId="81" xfId="80" applyFont="1" applyBorder="1"/>
    <xf numFmtId="0" fontId="0" fillId="0" borderId="82" xfId="80" applyFont="1" applyBorder="1"/>
    <xf numFmtId="0" fontId="0" fillId="0" borderId="79" xfId="80" applyFont="1" applyBorder="1"/>
    <xf numFmtId="0" fontId="13" fillId="0" borderId="73" xfId="80" quotePrefix="1" applyFont="1" applyBorder="1" applyAlignment="1">
      <alignment horizontal="left"/>
    </xf>
    <xf numFmtId="0" fontId="13" fillId="0" borderId="74" xfId="80" quotePrefix="1" applyFont="1" applyBorder="1" applyAlignment="1">
      <alignment horizontal="left"/>
    </xf>
    <xf numFmtId="0" fontId="0" fillId="0" borderId="84" xfId="80" quotePrefix="1" applyFont="1" applyBorder="1" applyAlignment="1">
      <alignment horizontal="left"/>
    </xf>
    <xf numFmtId="0" fontId="13" fillId="0" borderId="67" xfId="80" applyFont="1" applyBorder="1"/>
    <xf numFmtId="0" fontId="13" fillId="0" borderId="0" xfId="80" applyFont="1"/>
    <xf numFmtId="0" fontId="0" fillId="0" borderId="67" xfId="80" applyFont="1" applyBorder="1" applyAlignment="1">
      <alignment horizontal="left"/>
    </xf>
    <xf numFmtId="0" fontId="0" fillId="0" borderId="0" xfId="80" applyFont="1" applyAlignment="1">
      <alignment horizontal="left"/>
    </xf>
    <xf numFmtId="0" fontId="13" fillId="0" borderId="73" xfId="46" quotePrefix="1" applyFont="1" applyBorder="1" applyAlignment="1">
      <alignment horizontal="left"/>
    </xf>
    <xf numFmtId="0" fontId="13" fillId="0" borderId="74" xfId="46" quotePrefix="1" applyFont="1" applyBorder="1" applyAlignment="1">
      <alignment horizontal="left"/>
    </xf>
    <xf numFmtId="0" fontId="0" fillId="0" borderId="53" xfId="46" applyFont="1" applyBorder="1"/>
    <xf numFmtId="0" fontId="0" fillId="0" borderId="72" xfId="46" applyFont="1" applyBorder="1"/>
    <xf numFmtId="0" fontId="0" fillId="0" borderId="53" xfId="80" applyFont="1" applyBorder="1"/>
    <xf numFmtId="0" fontId="0" fillId="0" borderId="72" xfId="80" applyFont="1" applyBorder="1"/>
    <xf numFmtId="0" fontId="0" fillId="0" borderId="0" xfId="42" applyFont="1"/>
    <xf numFmtId="0" fontId="0" fillId="0" borderId="71" xfId="80" applyFont="1" applyBorder="1"/>
    <xf numFmtId="0" fontId="13" fillId="0" borderId="85" xfId="80" quotePrefix="1" applyFont="1" applyBorder="1" applyAlignment="1">
      <alignment horizontal="left"/>
    </xf>
    <xf numFmtId="0" fontId="13" fillId="0" borderId="86" xfId="80" quotePrefix="1" applyFont="1" applyBorder="1" applyAlignment="1">
      <alignment horizontal="left"/>
    </xf>
    <xf numFmtId="0" fontId="0" fillId="0" borderId="72" xfId="80" quotePrefix="1" applyFont="1" applyBorder="1" applyAlignment="1">
      <alignment horizontal="left"/>
    </xf>
    <xf numFmtId="0" fontId="68" fillId="0" borderId="0" xfId="0" applyFont="1"/>
    <xf numFmtId="0" fontId="67" fillId="0" borderId="0" xfId="0" applyFont="1"/>
    <xf numFmtId="49" fontId="58" fillId="0" borderId="0" xfId="80" applyNumberFormat="1" applyFont="1" applyAlignment="1">
      <alignment horizontal="center"/>
    </xf>
    <xf numFmtId="49" fontId="0" fillId="0" borderId="48" xfId="80" quotePrefix="1" applyNumberFormat="1" applyFont="1" applyBorder="1" applyAlignment="1">
      <alignment horizontal="center"/>
    </xf>
    <xf numFmtId="49" fontId="0" fillId="0" borderId="41" xfId="80" applyNumberFormat="1" applyFont="1" applyBorder="1" applyAlignment="1">
      <alignment horizontal="center"/>
    </xf>
    <xf numFmtId="49" fontId="0" fillId="0" borderId="49" xfId="80" applyNumberFormat="1" applyFont="1" applyBorder="1" applyAlignment="1">
      <alignment horizontal="center"/>
    </xf>
    <xf numFmtId="49" fontId="0" fillId="0" borderId="56" xfId="42" applyNumberFormat="1" applyFont="1" applyBorder="1" applyAlignment="1">
      <alignment horizontal="left"/>
    </xf>
    <xf numFmtId="49" fontId="0" fillId="0" borderId="56" xfId="80" applyNumberFormat="1" applyFont="1" applyBorder="1" applyAlignment="1">
      <alignment horizontal="left"/>
    </xf>
    <xf numFmtId="49" fontId="0" fillId="0" borderId="0" xfId="42" applyNumberFormat="1" applyFont="1"/>
    <xf numFmtId="49" fontId="0" fillId="0" borderId="92" xfId="80" applyNumberFormat="1" applyFont="1" applyBorder="1" applyAlignment="1">
      <alignment horizontal="left"/>
    </xf>
    <xf numFmtId="49" fontId="0" fillId="0" borderId="33" xfId="80" applyNumberFormat="1" applyFont="1" applyBorder="1" applyAlignment="1">
      <alignment horizontal="left"/>
    </xf>
    <xf numFmtId="49" fontId="0" fillId="0" borderId="53" xfId="42" applyNumberFormat="1" applyFont="1" applyBorder="1" applyAlignment="1">
      <alignment horizontal="left"/>
    </xf>
    <xf numFmtId="49" fontId="13" fillId="0" borderId="42" xfId="80" applyNumberFormat="1" applyFont="1" applyBorder="1"/>
    <xf numFmtId="49" fontId="13" fillId="0" borderId="43" xfId="80" applyNumberFormat="1" applyFont="1" applyBorder="1"/>
    <xf numFmtId="49" fontId="13" fillId="0" borderId="56" xfId="42" applyNumberFormat="1" applyFont="1" applyBorder="1" applyAlignment="1">
      <alignment horizontal="left"/>
    </xf>
    <xf numFmtId="49" fontId="13" fillId="0" borderId="56" xfId="80" applyNumberFormat="1" applyFont="1" applyBorder="1" applyAlignment="1">
      <alignment horizontal="left"/>
    </xf>
    <xf numFmtId="49" fontId="0" fillId="0" borderId="53" xfId="80" applyNumberFormat="1" applyFont="1" applyBorder="1" applyAlignment="1">
      <alignment horizontal="left"/>
    </xf>
    <xf numFmtId="49" fontId="13" fillId="0" borderId="93" xfId="80" quotePrefix="1" applyNumberFormat="1" applyFont="1" applyBorder="1" applyAlignment="1">
      <alignment horizontal="left"/>
    </xf>
    <xf numFmtId="49" fontId="13" fillId="0" borderId="72" xfId="80" quotePrefix="1" applyNumberFormat="1" applyFont="1" applyBorder="1" applyAlignment="1">
      <alignment horizontal="left"/>
    </xf>
    <xf numFmtId="49" fontId="0" fillId="0" borderId="84" xfId="80" applyNumberFormat="1" applyFont="1" applyBorder="1" applyAlignment="1">
      <alignment horizontal="left"/>
    </xf>
    <xf numFmtId="49" fontId="0" fillId="0" borderId="72" xfId="80" applyNumberFormat="1" applyFont="1" applyBorder="1" applyAlignment="1">
      <alignment horizontal="left"/>
    </xf>
    <xf numFmtId="49" fontId="13" fillId="0" borderId="41" xfId="80" applyNumberFormat="1" applyFont="1" applyBorder="1" applyAlignment="1">
      <alignment horizontal="left"/>
    </xf>
    <xf numFmtId="49" fontId="0" fillId="0" borderId="42" xfId="80" applyNumberFormat="1" applyFont="1" applyBorder="1" applyAlignment="1">
      <alignment horizontal="left"/>
    </xf>
    <xf numFmtId="49" fontId="0" fillId="0" borderId="43" xfId="80" applyNumberFormat="1" applyFont="1" applyBorder="1" applyAlignment="1">
      <alignment horizontal="left"/>
    </xf>
    <xf numFmtId="49" fontId="13" fillId="0" borderId="0" xfId="80" quotePrefix="1" applyNumberFormat="1" applyFont="1" applyAlignment="1">
      <alignment horizontal="center"/>
    </xf>
    <xf numFmtId="49" fontId="0" fillId="0" borderId="0" xfId="80" quotePrefix="1" applyNumberFormat="1" applyFont="1" applyAlignment="1">
      <alignment horizontal="center"/>
    </xf>
    <xf numFmtId="49" fontId="0" fillId="0" borderId="0" xfId="80" applyNumberFormat="1" applyFont="1" applyAlignment="1">
      <alignment horizontal="center"/>
    </xf>
    <xf numFmtId="49" fontId="0" fillId="0" borderId="0" xfId="80" applyNumberFormat="1" applyFont="1"/>
    <xf numFmtId="0" fontId="13" fillId="0" borderId="0" xfId="42" applyFont="1" applyAlignment="1">
      <alignment horizontal="left"/>
    </xf>
    <xf numFmtId="0" fontId="68" fillId="0" borderId="0" xfId="81" quotePrefix="1" applyFont="1" applyAlignment="1">
      <alignment horizontal="left"/>
    </xf>
    <xf numFmtId="0" fontId="67" fillId="0" borderId="0" xfId="81" quotePrefix="1" applyFont="1" applyAlignment="1">
      <alignment horizontal="left"/>
    </xf>
    <xf numFmtId="49" fontId="13" fillId="0" borderId="0" xfId="82" quotePrefix="1" applyNumberFormat="1" applyFont="1" applyAlignment="1">
      <alignment horizontal="left"/>
    </xf>
    <xf numFmtId="0" fontId="0" fillId="0" borderId="79" xfId="42" applyFont="1" applyBorder="1"/>
    <xf numFmtId="0" fontId="0" fillId="0" borderId="56" xfId="42" applyFont="1" applyBorder="1"/>
    <xf numFmtId="0" fontId="0" fillId="0" borderId="97" xfId="42" applyFont="1" applyBorder="1" applyAlignment="1">
      <alignment horizontal="center"/>
    </xf>
    <xf numFmtId="0" fontId="0" fillId="0" borderId="98" xfId="42" applyFont="1" applyBorder="1" applyAlignment="1">
      <alignment horizontal="center"/>
    </xf>
    <xf numFmtId="0" fontId="0" fillId="0" borderId="99" xfId="42" applyFont="1" applyBorder="1" applyAlignment="1">
      <alignment horizontal="center"/>
    </xf>
    <xf numFmtId="0" fontId="0" fillId="0" borderId="100" xfId="42" applyFont="1" applyBorder="1" applyAlignment="1">
      <alignment horizontal="center"/>
    </xf>
    <xf numFmtId="0" fontId="0" fillId="0" borderId="81" xfId="42" applyFont="1" applyBorder="1"/>
    <xf numFmtId="0" fontId="0" fillId="0" borderId="82" xfId="42" applyFont="1" applyBorder="1"/>
    <xf numFmtId="0" fontId="0" fillId="0" borderId="103" xfId="42" applyFont="1" applyBorder="1"/>
    <xf numFmtId="0" fontId="0" fillId="0" borderId="84" xfId="42" applyFont="1" applyBorder="1"/>
    <xf numFmtId="37" fontId="69" fillId="0" borderId="0" xfId="36" applyNumberFormat="1" applyFont="1" applyAlignment="1" applyProtection="1"/>
    <xf numFmtId="37" fontId="0" fillId="0" borderId="0" xfId="77" applyNumberFormat="1" applyFont="1"/>
    <xf numFmtId="0" fontId="67" fillId="0" borderId="85" xfId="42" applyFont="1" applyBorder="1"/>
    <xf numFmtId="0" fontId="67" fillId="0" borderId="86" xfId="42" applyFont="1" applyBorder="1"/>
    <xf numFmtId="0" fontId="0" fillId="0" borderId="71" xfId="42" applyFont="1" applyBorder="1"/>
    <xf numFmtId="0" fontId="0" fillId="0" borderId="72" xfId="42" applyFont="1" applyBorder="1"/>
    <xf numFmtId="0" fontId="121" fillId="0" borderId="0" xfId="49" quotePrefix="1" applyAlignment="1">
      <alignment horizontal="left"/>
    </xf>
    <xf numFmtId="0" fontId="121" fillId="0" borderId="77" xfId="49" applyBorder="1" applyAlignment="1">
      <alignment horizontal="left"/>
    </xf>
    <xf numFmtId="0" fontId="121" fillId="0" borderId="41" xfId="49" applyBorder="1" applyAlignment="1">
      <alignment horizontal="left"/>
    </xf>
    <xf numFmtId="0" fontId="13" fillId="0" borderId="112" xfId="42" applyFont="1" applyBorder="1" applyAlignment="1">
      <alignment horizontal="center"/>
    </xf>
    <xf numFmtId="0" fontId="13" fillId="0" borderId="113" xfId="42" applyFont="1" applyBorder="1" applyAlignment="1">
      <alignment horizontal="center"/>
    </xf>
    <xf numFmtId="0" fontId="0" fillId="0" borderId="85" xfId="42" applyFont="1" applyBorder="1" applyAlignment="1">
      <alignment horizontal="left"/>
    </xf>
    <xf numFmtId="0" fontId="0" fillId="0" borderId="86" xfId="42" applyFont="1" applyBorder="1" applyAlignment="1">
      <alignment horizontal="left"/>
    </xf>
    <xf numFmtId="0" fontId="13" fillId="0" borderId="10" xfId="42" applyFont="1" applyBorder="1" applyAlignment="1">
      <alignment horizontal="left"/>
    </xf>
    <xf numFmtId="0" fontId="13" fillId="0" borderId="112" xfId="42" applyFont="1" applyBorder="1" applyAlignment="1">
      <alignment horizontal="left"/>
    </xf>
    <xf numFmtId="0" fontId="13" fillId="0" borderId="10" xfId="49" applyFont="1" applyBorder="1" applyAlignment="1">
      <alignment horizontal="left"/>
    </xf>
    <xf numFmtId="0" fontId="13" fillId="0" borderId="112" xfId="49" applyFont="1" applyBorder="1" applyAlignment="1">
      <alignment horizontal="left"/>
    </xf>
    <xf numFmtId="0" fontId="121" fillId="0" borderId="79" xfId="49" applyBorder="1" applyAlignment="1" applyProtection="1">
      <alignment horizontal="left"/>
      <protection locked="0"/>
    </xf>
    <xf numFmtId="0" fontId="121" fillId="0" borderId="56" xfId="49" applyBorder="1" applyAlignment="1" applyProtection="1">
      <alignment horizontal="left"/>
      <protection locked="0"/>
    </xf>
    <xf numFmtId="0" fontId="121" fillId="0" borderId="103" xfId="49" applyBorder="1" applyAlignment="1">
      <alignment horizontal="left"/>
    </xf>
    <xf numFmtId="0" fontId="121" fillId="0" borderId="84" xfId="49" applyBorder="1" applyAlignment="1">
      <alignment horizontal="left"/>
    </xf>
    <xf numFmtId="0" fontId="121" fillId="0" borderId="79" xfId="49" applyBorder="1" applyAlignment="1">
      <alignment horizontal="left"/>
    </xf>
    <xf numFmtId="0" fontId="121" fillId="0" borderId="56" xfId="49" applyBorder="1" applyAlignment="1">
      <alignment horizontal="left"/>
    </xf>
    <xf numFmtId="0" fontId="121" fillId="0" borderId="79" xfId="50" applyBorder="1" applyAlignment="1" applyProtection="1">
      <alignment horizontal="left"/>
      <protection locked="0"/>
    </xf>
    <xf numFmtId="0" fontId="121" fillId="0" borderId="56" xfId="50" applyBorder="1" applyAlignment="1" applyProtection="1">
      <alignment horizontal="left"/>
      <protection locked="0"/>
    </xf>
    <xf numFmtId="0" fontId="0" fillId="0" borderId="77" xfId="42" applyFont="1" applyBorder="1" applyAlignment="1">
      <alignment horizontal="left"/>
    </xf>
    <xf numFmtId="0" fontId="0" fillId="0" borderId="41" xfId="42" applyFont="1" applyBorder="1" applyAlignment="1">
      <alignment horizontal="left"/>
    </xf>
    <xf numFmtId="0" fontId="0" fillId="0" borderId="124" xfId="46" applyFont="1" applyBorder="1" applyAlignment="1">
      <alignment horizontal="left"/>
    </xf>
    <xf numFmtId="0" fontId="0" fillId="0" borderId="125" xfId="46" applyFont="1" applyBorder="1" applyAlignment="1">
      <alignment horizontal="left"/>
    </xf>
    <xf numFmtId="0" fontId="121" fillId="0" borderId="119" xfId="49" applyBorder="1" applyAlignment="1" applyProtection="1">
      <alignment horizontal="left"/>
      <protection locked="0"/>
    </xf>
    <xf numFmtId="0" fontId="121" fillId="0" borderId="126" xfId="49" applyBorder="1" applyAlignment="1" applyProtection="1">
      <alignment horizontal="left"/>
      <protection locked="0"/>
    </xf>
    <xf numFmtId="37" fontId="57" fillId="0" borderId="0" xfId="77" applyNumberFormat="1" applyFont="1"/>
    <xf numFmtId="0" fontId="121" fillId="0" borderId="10" xfId="49" applyBorder="1" applyAlignment="1">
      <alignment horizontal="left"/>
    </xf>
    <xf numFmtId="0" fontId="121" fillId="0" borderId="112" xfId="49" applyBorder="1" applyAlignment="1">
      <alignment horizontal="left"/>
    </xf>
    <xf numFmtId="0" fontId="0" fillId="0" borderId="0" xfId="83" quotePrefix="1" applyFont="1" applyAlignment="1">
      <alignment horizontal="center"/>
    </xf>
    <xf numFmtId="49" fontId="13" fillId="0" borderId="0" xfId="82" applyNumberFormat="1" applyFont="1" applyAlignment="1">
      <alignment horizontal="center"/>
    </xf>
    <xf numFmtId="0" fontId="13" fillId="0" borderId="117" xfId="46" applyFont="1" applyBorder="1" applyAlignment="1">
      <alignment horizontal="left"/>
    </xf>
    <xf numFmtId="0" fontId="13" fillId="0" borderId="43" xfId="46" applyFont="1" applyBorder="1" applyAlignment="1">
      <alignment horizontal="left"/>
    </xf>
    <xf numFmtId="0" fontId="13" fillId="0" borderId="10" xfId="46" applyFont="1" applyBorder="1" applyAlignment="1">
      <alignment horizontal="left"/>
    </xf>
    <xf numFmtId="0" fontId="13" fillId="0" borderId="112" xfId="46" applyFont="1" applyBorder="1" applyAlignment="1">
      <alignment horizontal="left"/>
    </xf>
    <xf numFmtId="0" fontId="13" fillId="0" borderId="10" xfId="42" applyFont="1" applyBorder="1" applyAlignment="1">
      <alignment horizontal="center"/>
    </xf>
    <xf numFmtId="0" fontId="68" fillId="0" borderId="0" xfId="0" quotePrefix="1" applyFont="1"/>
    <xf numFmtId="0" fontId="13" fillId="0" borderId="0" xfId="42" applyFont="1" applyAlignment="1">
      <alignment horizontal="center"/>
    </xf>
    <xf numFmtId="0" fontId="13" fillId="0" borderId="0" xfId="42" quotePrefix="1" applyFont="1" applyAlignment="1">
      <alignment horizontal="left"/>
    </xf>
    <xf numFmtId="0" fontId="13" fillId="0" borderId="64" xfId="46" applyFont="1" applyBorder="1" applyAlignment="1">
      <alignment horizontal="left"/>
    </xf>
    <xf numFmtId="0" fontId="13" fillId="0" borderId="65" xfId="46" applyFont="1" applyBorder="1" applyAlignment="1">
      <alignment horizontal="left"/>
    </xf>
    <xf numFmtId="0" fontId="0" fillId="0" borderId="0" xfId="46" applyFont="1" applyAlignment="1">
      <alignment horizontal="left"/>
    </xf>
    <xf numFmtId="0" fontId="13" fillId="0" borderId="10" xfId="49" applyFont="1" applyBorder="1" applyAlignment="1">
      <alignment horizontal="center"/>
    </xf>
    <xf numFmtId="0" fontId="13" fillId="0" borderId="112" xfId="49" applyFont="1" applyBorder="1" applyAlignment="1">
      <alignment horizontal="center"/>
    </xf>
    <xf numFmtId="0" fontId="13" fillId="0" borderId="113" xfId="49" applyFont="1" applyBorder="1" applyAlignment="1">
      <alignment horizontal="center"/>
    </xf>
    <xf numFmtId="0" fontId="13" fillId="0" borderId="67" xfId="46" applyFont="1" applyBorder="1" applyAlignment="1">
      <alignment horizontal="left"/>
    </xf>
    <xf numFmtId="0" fontId="13" fillId="0" borderId="0" xfId="46" applyFont="1" applyAlignment="1">
      <alignment horizontal="left"/>
    </xf>
    <xf numFmtId="0" fontId="0" fillId="0" borderId="119" xfId="46" applyFont="1" applyBorder="1" applyAlignment="1">
      <alignment horizontal="left"/>
    </xf>
    <xf numFmtId="0" fontId="0" fillId="0" borderId="126" xfId="46" applyFont="1" applyBorder="1" applyAlignment="1">
      <alignment horizontal="left"/>
    </xf>
    <xf numFmtId="0" fontId="13" fillId="0" borderId="0" xfId="83" applyFont="1"/>
    <xf numFmtId="0" fontId="0" fillId="0" borderId="0" xfId="83" applyFont="1"/>
    <xf numFmtId="49" fontId="0" fillId="0" borderId="0" xfId="83" applyNumberFormat="1" applyFont="1"/>
    <xf numFmtId="0" fontId="0" fillId="0" borderId="58" xfId="85" quotePrefix="1" applyNumberFormat="1" applyFont="1" applyBorder="1" applyAlignment="1">
      <alignment horizontal="left"/>
    </xf>
    <xf numFmtId="0" fontId="0" fillId="0" borderId="33" xfId="85" quotePrefix="1" applyNumberFormat="1" applyFont="1" applyBorder="1" applyAlignment="1">
      <alignment horizontal="left"/>
    </xf>
    <xf numFmtId="0" fontId="0" fillId="0" borderId="52" xfId="85" quotePrefix="1" applyNumberFormat="1" applyFont="1" applyFill="1" applyBorder="1" applyAlignment="1">
      <alignment horizontal="left" wrapText="1"/>
    </xf>
    <xf numFmtId="0" fontId="0" fillId="0" borderId="27" xfId="85" quotePrefix="1" applyNumberFormat="1" applyFont="1" applyFill="1" applyBorder="1" applyAlignment="1">
      <alignment horizontal="left" wrapText="1"/>
    </xf>
    <xf numFmtId="0" fontId="0" fillId="0" borderId="52" xfId="85" quotePrefix="1" applyNumberFormat="1" applyFont="1" applyBorder="1" applyAlignment="1">
      <alignment horizontal="left"/>
    </xf>
    <xf numFmtId="0" fontId="0" fillId="0" borderId="27" xfId="85" quotePrefix="1" applyNumberFormat="1" applyFont="1" applyBorder="1" applyAlignment="1">
      <alignment horizontal="left"/>
    </xf>
    <xf numFmtId="0" fontId="0" fillId="0" borderId="30" xfId="85" applyNumberFormat="1" applyFont="1" applyFill="1" applyBorder="1" applyAlignment="1">
      <alignment horizontal="left"/>
    </xf>
    <xf numFmtId="0" fontId="0" fillId="0" borderId="30" xfId="85" quotePrefix="1" applyNumberFormat="1" applyFont="1" applyBorder="1" applyAlignment="1">
      <alignment horizontal="left"/>
    </xf>
    <xf numFmtId="0" fontId="0" fillId="0" borderId="27" xfId="85" quotePrefix="1" applyNumberFormat="1" applyFont="1" applyFill="1" applyBorder="1" applyAlignment="1">
      <alignment horizontal="left"/>
    </xf>
    <xf numFmtId="0" fontId="0" fillId="0" borderId="30" xfId="85" quotePrefix="1" applyNumberFormat="1" applyFont="1" applyFill="1" applyBorder="1" applyAlignment="1">
      <alignment horizontal="left"/>
    </xf>
    <xf numFmtId="0" fontId="0" fillId="0" borderId="27" xfId="85" applyNumberFormat="1" applyFont="1" applyFill="1" applyBorder="1" applyAlignment="1"/>
    <xf numFmtId="0" fontId="0" fillId="0" borderId="58" xfId="85" quotePrefix="1" applyNumberFormat="1" applyFont="1" applyFill="1" applyBorder="1" applyAlignment="1">
      <alignment horizontal="left" wrapText="1"/>
    </xf>
    <xf numFmtId="0" fontId="0" fillId="0" borderId="33" xfId="85" quotePrefix="1" applyNumberFormat="1" applyFont="1" applyFill="1" applyBorder="1" applyAlignment="1">
      <alignment horizontal="left" wrapText="1"/>
    </xf>
    <xf numFmtId="0" fontId="0" fillId="0" borderId="33" xfId="85" applyNumberFormat="1" applyFont="1" applyFill="1" applyBorder="1" applyAlignment="1">
      <alignment horizontal="left"/>
    </xf>
    <xf numFmtId="0" fontId="0" fillId="0" borderId="33" xfId="85" quotePrefix="1" applyNumberFormat="1" applyFont="1" applyFill="1" applyBorder="1" applyAlignment="1" applyProtection="1">
      <alignment horizontal="left"/>
      <protection locked="0"/>
    </xf>
    <xf numFmtId="0" fontId="72" fillId="0" borderId="0" xfId="36" applyNumberFormat="1" applyFont="1" applyAlignment="1" applyProtection="1">
      <alignment vertical="center"/>
    </xf>
    <xf numFmtId="0" fontId="71" fillId="0" borderId="0" xfId="77" applyFont="1" applyAlignment="1">
      <alignment vertical="center"/>
    </xf>
    <xf numFmtId="0" fontId="0" fillId="0" borderId="0" xfId="85" applyNumberFormat="1" applyFont="1" applyFill="1" applyAlignment="1">
      <alignment horizontal="left"/>
    </xf>
    <xf numFmtId="0" fontId="0" fillId="0" borderId="52" xfId="85" quotePrefix="1" applyNumberFormat="1" applyFont="1" applyFill="1" applyBorder="1" applyAlignment="1">
      <alignment horizontal="left"/>
    </xf>
    <xf numFmtId="0" fontId="13" fillId="0" borderId="0" xfId="83" applyFont="1" applyAlignment="1">
      <alignment horizontal="left"/>
    </xf>
    <xf numFmtId="0" fontId="0" fillId="0" borderId="58" xfId="85" quotePrefix="1" applyNumberFormat="1" applyFont="1" applyFill="1" applyBorder="1" applyAlignment="1">
      <alignment horizontal="left"/>
    </xf>
    <xf numFmtId="0" fontId="0" fillId="0" borderId="33" xfId="85" quotePrefix="1" applyNumberFormat="1" applyFont="1" applyFill="1" applyBorder="1" applyAlignment="1">
      <alignment horizontal="left"/>
    </xf>
    <xf numFmtId="0" fontId="0" fillId="0" borderId="61" xfId="85" quotePrefix="1" applyNumberFormat="1" applyFont="1" applyBorder="1" applyAlignment="1">
      <alignment horizontal="left"/>
    </xf>
    <xf numFmtId="0" fontId="0" fillId="0" borderId="40" xfId="85" quotePrefix="1" applyNumberFormat="1" applyFont="1" applyBorder="1" applyAlignment="1">
      <alignment horizontal="left"/>
    </xf>
    <xf numFmtId="0" fontId="0" fillId="0" borderId="29" xfId="85" quotePrefix="1" applyNumberFormat="1" applyFont="1" applyFill="1" applyBorder="1" applyAlignment="1">
      <alignment horizontal="left"/>
    </xf>
    <xf numFmtId="0" fontId="0" fillId="0" borderId="29" xfId="85" applyNumberFormat="1" applyFont="1" applyFill="1" applyBorder="1" applyAlignment="1">
      <alignment horizontal="left"/>
    </xf>
    <xf numFmtId="0" fontId="0" fillId="0" borderId="27" xfId="85" quotePrefix="1" applyNumberFormat="1" applyFont="1" applyFill="1" applyBorder="1" applyAlignment="1" applyProtection="1">
      <alignment horizontal="left"/>
      <protection locked="0"/>
    </xf>
    <xf numFmtId="0" fontId="0" fillId="0" borderId="29" xfId="85" quotePrefix="1" applyNumberFormat="1" applyFont="1" applyBorder="1" applyAlignment="1">
      <alignment horizontal="left"/>
    </xf>
    <xf numFmtId="0" fontId="13" fillId="0" borderId="0" xfId="83" quotePrefix="1" applyFont="1"/>
    <xf numFmtId="0" fontId="13" fillId="0" borderId="0" xfId="83" quotePrefix="1" applyFont="1" applyAlignment="1">
      <alignment horizontal="left"/>
    </xf>
    <xf numFmtId="0" fontId="0" fillId="0" borderId="29" xfId="85" quotePrefix="1" applyNumberFormat="1" applyFont="1" applyFill="1" applyBorder="1" applyAlignment="1">
      <alignment horizontal="left" wrapText="1"/>
    </xf>
    <xf numFmtId="0" fontId="0" fillId="0" borderId="30" xfId="85" quotePrefix="1" applyNumberFormat="1" applyFont="1" applyFill="1" applyBorder="1" applyAlignment="1">
      <alignment horizontal="left" wrapText="1"/>
    </xf>
    <xf numFmtId="0" fontId="57" fillId="0" borderId="0" xfId="83" quotePrefix="1" applyFont="1" applyAlignment="1">
      <alignment horizontal="left"/>
    </xf>
    <xf numFmtId="0" fontId="56" fillId="0" borderId="0" xfId="83" applyFont="1"/>
    <xf numFmtId="0" fontId="0" fillId="0" borderId="0" xfId="83" applyFont="1" applyAlignment="1">
      <alignment horizontal="center"/>
    </xf>
    <xf numFmtId="0" fontId="121" fillId="0" borderId="22" xfId="82" applyBorder="1" applyAlignment="1">
      <alignment horizontal="center"/>
    </xf>
    <xf numFmtId="0" fontId="121" fillId="0" borderId="133" xfId="82" applyBorder="1" applyAlignment="1">
      <alignment horizontal="center"/>
    </xf>
    <xf numFmtId="0" fontId="121" fillId="0" borderId="134" xfId="82" applyBorder="1" applyAlignment="1">
      <alignment horizontal="center"/>
    </xf>
    <xf numFmtId="0" fontId="121" fillId="0" borderId="63" xfId="82" applyBorder="1" applyAlignment="1">
      <alignment horizontal="center"/>
    </xf>
    <xf numFmtId="0" fontId="121" fillId="0" borderId="25" xfId="82" applyBorder="1" applyAlignment="1">
      <alignment horizontal="center"/>
    </xf>
    <xf numFmtId="0" fontId="58" fillId="0" borderId="0" xfId="82" applyFont="1" applyAlignment="1">
      <alignment horizontal="left"/>
    </xf>
    <xf numFmtId="0" fontId="121" fillId="0" borderId="0" xfId="82" applyAlignment="1">
      <alignment horizontal="left"/>
    </xf>
    <xf numFmtId="0" fontId="13" fillId="0" borderId="0" xfId="82" applyFont="1"/>
    <xf numFmtId="0" fontId="56" fillId="0" borderId="0" xfId="82" applyFont="1"/>
    <xf numFmtId="0" fontId="121" fillId="0" borderId="0" xfId="82"/>
    <xf numFmtId="0" fontId="0" fillId="0" borderId="103" xfId="42" applyFont="1" applyBorder="1" applyProtection="1">
      <protection hidden="1"/>
    </xf>
    <xf numFmtId="0" fontId="0" fillId="0" borderId="84" xfId="42" applyFont="1" applyBorder="1" applyProtection="1">
      <protection hidden="1"/>
    </xf>
    <xf numFmtId="0" fontId="0" fillId="0" borderId="81" xfId="42" applyFont="1" applyBorder="1" applyProtection="1">
      <protection hidden="1"/>
    </xf>
    <xf numFmtId="0" fontId="0" fillId="0" borderId="82" xfId="42" applyFont="1" applyBorder="1" applyProtection="1">
      <protection hidden="1"/>
    </xf>
    <xf numFmtId="0" fontId="0" fillId="0" borderId="70" xfId="42" applyFont="1" applyBorder="1" applyAlignment="1" applyProtection="1">
      <alignment horizontal="left" indent="2"/>
      <protection hidden="1"/>
    </xf>
    <xf numFmtId="0" fontId="0" fillId="0" borderId="53" xfId="42" applyFont="1" applyBorder="1" applyAlignment="1" applyProtection="1">
      <alignment horizontal="left" indent="2"/>
      <protection hidden="1"/>
    </xf>
    <xf numFmtId="0" fontId="0" fillId="0" borderId="79" xfId="42" applyFont="1" applyBorder="1" applyAlignment="1" applyProtection="1">
      <alignment horizontal="left" indent="2"/>
      <protection hidden="1"/>
    </xf>
    <xf numFmtId="0" fontId="0" fillId="0" borderId="56" xfId="42" applyFont="1" applyBorder="1" applyAlignment="1" applyProtection="1">
      <alignment horizontal="left" indent="2"/>
      <protection hidden="1"/>
    </xf>
    <xf numFmtId="0" fontId="0" fillId="0" borderId="71" xfId="42" applyFont="1" applyBorder="1" applyProtection="1">
      <protection hidden="1"/>
    </xf>
    <xf numFmtId="0" fontId="0" fillId="0" borderId="72" xfId="42" applyFont="1" applyBorder="1" applyProtection="1">
      <protection hidden="1"/>
    </xf>
    <xf numFmtId="0" fontId="13" fillId="0" borderId="64" xfId="42" applyFont="1" applyBorder="1" applyAlignment="1" applyProtection="1">
      <alignment vertical="center"/>
      <protection hidden="1"/>
    </xf>
    <xf numFmtId="0" fontId="13" fillId="0" borderId="65" xfId="42" applyFont="1" applyBorder="1" applyAlignment="1" applyProtection="1">
      <alignment vertical="center"/>
      <protection hidden="1"/>
    </xf>
    <xf numFmtId="0" fontId="13" fillId="0" borderId="85" xfId="42" applyFont="1" applyBorder="1" applyProtection="1">
      <protection hidden="1"/>
    </xf>
    <xf numFmtId="0" fontId="13" fillId="0" borderId="86" xfId="42" applyFont="1" applyBorder="1" applyProtection="1">
      <protection hidden="1"/>
    </xf>
    <xf numFmtId="0" fontId="13" fillId="0" borderId="136" xfId="82" applyFont="1" applyBorder="1" applyAlignment="1">
      <alignment horizontal="center" vertical="center" wrapText="1"/>
    </xf>
    <xf numFmtId="0" fontId="13" fillId="0" borderId="111" xfId="82" applyFont="1" applyBorder="1" applyAlignment="1">
      <alignment horizontal="center" vertical="center" wrapText="1"/>
    </xf>
    <xf numFmtId="0" fontId="13" fillId="0" borderId="85" xfId="82" applyFont="1" applyBorder="1" applyAlignment="1">
      <alignment horizontal="center"/>
    </xf>
    <xf numFmtId="0" fontId="13" fillId="0" borderId="86" xfId="82" applyFont="1" applyBorder="1" applyAlignment="1">
      <alignment horizontal="center"/>
    </xf>
    <xf numFmtId="0" fontId="13" fillId="0" borderId="140" xfId="82" applyFont="1" applyBorder="1" applyAlignment="1">
      <alignment horizontal="center"/>
    </xf>
    <xf numFmtId="0" fontId="13" fillId="0" borderId="141" xfId="82" applyFont="1" applyBorder="1" applyAlignment="1">
      <alignment horizontal="center"/>
    </xf>
    <xf numFmtId="0" fontId="13" fillId="0" borderId="139" xfId="82" applyFont="1" applyBorder="1" applyAlignment="1">
      <alignment horizontal="center"/>
    </xf>
    <xf numFmtId="0" fontId="13" fillId="0" borderId="97" xfId="82" applyFont="1" applyBorder="1" applyAlignment="1">
      <alignment horizontal="center"/>
    </xf>
    <xf numFmtId="0" fontId="0" fillId="0" borderId="124" xfId="42" applyFont="1" applyBorder="1"/>
    <xf numFmtId="0" fontId="0" fillId="0" borderId="125" xfId="42" applyFont="1" applyBorder="1"/>
    <xf numFmtId="0" fontId="0" fillId="0" borderId="150" xfId="42" applyFont="1" applyBorder="1"/>
    <xf numFmtId="0" fontId="0" fillId="0" borderId="151" xfId="42" applyFont="1" applyBorder="1"/>
    <xf numFmtId="0" fontId="0" fillId="0" borderId="152" xfId="42" applyFont="1" applyBorder="1"/>
    <xf numFmtId="0" fontId="0" fillId="0" borderId="153" xfId="42" applyFont="1" applyBorder="1"/>
    <xf numFmtId="0" fontId="13" fillId="0" borderId="64" xfId="42" applyFont="1" applyBorder="1"/>
    <xf numFmtId="0" fontId="13" fillId="0" borderId="65" xfId="42" applyFont="1" applyBorder="1"/>
    <xf numFmtId="0" fontId="13" fillId="0" borderId="0" xfId="42" applyFont="1" applyAlignment="1">
      <alignment horizontal="center" wrapText="1"/>
    </xf>
    <xf numFmtId="0" fontId="13" fillId="0" borderId="77" xfId="82" applyFont="1" applyBorder="1" applyAlignment="1">
      <alignment horizontal="center"/>
    </xf>
    <xf numFmtId="0" fontId="13" fillId="0" borderId="49" xfId="82" applyFont="1" applyBorder="1" applyAlignment="1">
      <alignment horizontal="center"/>
    </xf>
    <xf numFmtId="0" fontId="13" fillId="0" borderId="147" xfId="82" applyFont="1" applyBorder="1" applyAlignment="1">
      <alignment horizontal="center" wrapText="1"/>
    </xf>
    <xf numFmtId="0" fontId="13" fillId="0" borderId="91" xfId="82" applyFont="1" applyBorder="1" applyAlignment="1">
      <alignment horizontal="center" wrapText="1"/>
    </xf>
    <xf numFmtId="0" fontId="13" fillId="0" borderId="48" xfId="82" applyFont="1" applyBorder="1" applyAlignment="1">
      <alignment horizontal="center"/>
    </xf>
    <xf numFmtId="0" fontId="13" fillId="0" borderId="41" xfId="82" applyFont="1" applyBorder="1" applyAlignment="1">
      <alignment horizontal="center"/>
    </xf>
    <xf numFmtId="0" fontId="121" fillId="0" borderId="65" xfId="82" applyBorder="1"/>
    <xf numFmtId="49" fontId="13" fillId="0" borderId="0" xfId="82" applyNumberFormat="1" applyFont="1" applyAlignment="1">
      <alignment horizontal="left"/>
    </xf>
    <xf numFmtId="0" fontId="13" fillId="0" borderId="0" xfId="83" quotePrefix="1" applyFont="1" applyAlignment="1">
      <alignment horizontal="center"/>
    </xf>
    <xf numFmtId="49" fontId="0" fillId="0" borderId="0" xfId="83" quotePrefix="1" applyNumberFormat="1" applyFont="1" applyAlignment="1">
      <alignment horizontal="center"/>
    </xf>
    <xf numFmtId="0" fontId="0" fillId="0" borderId="0" xfId="83" quotePrefix="1" applyFont="1"/>
    <xf numFmtId="0" fontId="0" fillId="0" borderId="176" xfId="0" applyBorder="1" applyAlignment="1">
      <alignment horizontal="center"/>
    </xf>
    <xf numFmtId="0" fontId="0" fillId="0" borderId="177" xfId="0" applyBorder="1" applyAlignment="1">
      <alignment horizontal="center"/>
    </xf>
    <xf numFmtId="0" fontId="0" fillId="0" borderId="178" xfId="0" applyBorder="1" applyAlignment="1">
      <alignment horizontal="center"/>
    </xf>
    <xf numFmtId="0" fontId="0" fillId="0" borderId="30" xfId="0" quotePrefix="1" applyBorder="1"/>
    <xf numFmtId="0" fontId="13" fillId="0" borderId="186" xfId="0" applyFont="1" applyBorder="1" applyAlignment="1">
      <alignment horizontal="left"/>
    </xf>
    <xf numFmtId="0" fontId="13" fillId="0" borderId="23" xfId="0" applyFont="1" applyBorder="1" applyAlignment="1">
      <alignment horizontal="left"/>
    </xf>
    <xf numFmtId="0" fontId="0" fillId="0" borderId="0" xfId="0" applyAlignment="1">
      <alignment horizontal="left"/>
    </xf>
    <xf numFmtId="0" fontId="0" fillId="0" borderId="195" xfId="0" applyBorder="1"/>
    <xf numFmtId="0" fontId="0" fillId="0" borderId="176" xfId="0" quotePrefix="1" applyBorder="1" applyAlignment="1">
      <alignment horizontal="center"/>
    </xf>
    <xf numFmtId="0" fontId="0" fillId="0" borderId="178" xfId="0" quotePrefix="1" applyBorder="1" applyAlignment="1">
      <alignment horizontal="center"/>
    </xf>
    <xf numFmtId="0" fontId="0" fillId="0" borderId="177" xfId="0" quotePrefix="1" applyBorder="1" applyAlignment="1">
      <alignment horizontal="center"/>
    </xf>
    <xf numFmtId="0" fontId="0" fillId="0" borderId="201" xfId="0" quotePrefix="1" applyBorder="1" applyAlignment="1">
      <alignment horizontal="center"/>
    </xf>
    <xf numFmtId="0" fontId="0" fillId="0" borderId="27" xfId="0" quotePrefix="1" applyBorder="1"/>
    <xf numFmtId="0" fontId="0" fillId="0" borderId="191" xfId="0" applyBorder="1" applyAlignment="1">
      <alignment horizontal="left"/>
    </xf>
    <xf numFmtId="0" fontId="0" fillId="0" borderId="33" xfId="0" applyBorder="1" applyAlignment="1">
      <alignment horizontal="left"/>
    </xf>
    <xf numFmtId="0" fontId="13" fillId="0" borderId="187" xfId="0" quotePrefix="1" applyFont="1" applyBorder="1" applyAlignment="1">
      <alignment horizontal="left"/>
    </xf>
    <xf numFmtId="0" fontId="0" fillId="0" borderId="188" xfId="0" quotePrefix="1" applyBorder="1" applyAlignment="1">
      <alignment horizontal="left"/>
    </xf>
    <xf numFmtId="0" fontId="0" fillId="0" borderId="195" xfId="0" quotePrefix="1" applyBorder="1" applyAlignment="1">
      <alignment horizontal="left"/>
    </xf>
    <xf numFmtId="0" fontId="0" fillId="0" borderId="181" xfId="0" applyBorder="1" applyAlignment="1">
      <alignment horizontal="center"/>
    </xf>
    <xf numFmtId="0" fontId="0" fillId="0" borderId="186" xfId="0" quotePrefix="1" applyBorder="1" applyAlignment="1">
      <alignment horizontal="left"/>
    </xf>
    <xf numFmtId="0" fontId="0" fillId="0" borderId="23" xfId="0" quotePrefix="1" applyBorder="1" applyAlignment="1">
      <alignment horizontal="left"/>
    </xf>
    <xf numFmtId="0" fontId="0" fillId="0" borderId="187" xfId="0" quotePrefix="1" applyBorder="1" applyAlignment="1">
      <alignment horizontal="left"/>
    </xf>
    <xf numFmtId="0" fontId="0" fillId="0" borderId="206" xfId="0" applyBorder="1"/>
    <xf numFmtId="0" fontId="0" fillId="0" borderId="207" xfId="0" applyBorder="1"/>
    <xf numFmtId="0" fontId="0" fillId="0" borderId="188" xfId="0" applyBorder="1" applyAlignment="1">
      <alignment horizontal="left"/>
    </xf>
    <xf numFmtId="0" fontId="0" fillId="0" borderId="193" xfId="0" quotePrefix="1" applyBorder="1" applyAlignment="1">
      <alignment horizontal="left"/>
    </xf>
    <xf numFmtId="0" fontId="0" fillId="0" borderId="40" xfId="0" quotePrefix="1" applyBorder="1" applyAlignment="1">
      <alignment horizontal="left"/>
    </xf>
    <xf numFmtId="0" fontId="13" fillId="0" borderId="204" xfId="0" quotePrefix="1" applyFont="1" applyBorder="1" applyAlignment="1">
      <alignment horizontal="left"/>
    </xf>
    <xf numFmtId="0" fontId="13" fillId="0" borderId="205" xfId="0" quotePrefix="1" applyFont="1" applyBorder="1" applyAlignment="1">
      <alignment horizontal="left"/>
    </xf>
    <xf numFmtId="0" fontId="75" fillId="0" borderId="204" xfId="0" quotePrefix="1" applyFont="1" applyBorder="1" applyAlignment="1">
      <alignment horizontal="left"/>
    </xf>
    <xf numFmtId="0" fontId="75" fillId="0" borderId="205" xfId="0" quotePrefix="1" applyFont="1" applyBorder="1" applyAlignment="1">
      <alignment horizontal="left"/>
    </xf>
    <xf numFmtId="37" fontId="59" fillId="0" borderId="0" xfId="0" applyNumberFormat="1" applyFont="1"/>
    <xf numFmtId="0" fontId="24" fillId="0" borderId="214" xfId="0" quotePrefix="1" applyFont="1" applyBorder="1" applyAlignment="1">
      <alignment horizontal="left"/>
    </xf>
    <xf numFmtId="0" fontId="24" fillId="0" borderId="214" xfId="0" applyFont="1" applyBorder="1" applyAlignment="1">
      <alignment horizontal="left"/>
    </xf>
    <xf numFmtId="0" fontId="24" fillId="0" borderId="217" xfId="0" quotePrefix="1" applyFont="1" applyBorder="1" applyAlignment="1">
      <alignment horizontal="left"/>
    </xf>
    <xf numFmtId="0" fontId="24" fillId="0" borderId="217" xfId="0" applyFont="1" applyBorder="1" applyAlignment="1">
      <alignment horizontal="left"/>
    </xf>
    <xf numFmtId="0" fontId="24" fillId="0" borderId="184" xfId="0" quotePrefix="1" applyFont="1" applyBorder="1" applyAlignment="1">
      <alignment horizontal="left"/>
    </xf>
    <xf numFmtId="0" fontId="24" fillId="0" borderId="39" xfId="0" quotePrefix="1" applyFont="1" applyBorder="1" applyAlignment="1">
      <alignment horizontal="left"/>
    </xf>
    <xf numFmtId="0" fontId="24" fillId="0" borderId="219" xfId="0" applyFont="1" applyBorder="1" applyAlignment="1">
      <alignment horizontal="left"/>
    </xf>
    <xf numFmtId="0" fontId="24" fillId="0" borderId="218" xfId="0" applyFont="1" applyBorder="1" applyAlignment="1">
      <alignment horizontal="left"/>
    </xf>
    <xf numFmtId="0" fontId="24" fillId="0" borderId="211" xfId="0" quotePrefix="1" applyFont="1" applyBorder="1" applyAlignment="1">
      <alignment horizontal="left"/>
    </xf>
    <xf numFmtId="0" fontId="24" fillId="0" borderId="211" xfId="0" applyFont="1" applyBorder="1" applyAlignment="1">
      <alignment horizontal="left"/>
    </xf>
    <xf numFmtId="0" fontId="24" fillId="0" borderId="181" xfId="0" applyFont="1" applyBorder="1"/>
    <xf numFmtId="0" fontId="24" fillId="0" borderId="0" xfId="0" applyFont="1"/>
    <xf numFmtId="0" fontId="24" fillId="0" borderId="35" xfId="0" applyFont="1" applyBorder="1"/>
    <xf numFmtId="0" fontId="24" fillId="0" borderId="219" xfId="0" quotePrefix="1" applyFont="1" applyBorder="1" applyAlignment="1">
      <alignment horizontal="left"/>
    </xf>
    <xf numFmtId="0" fontId="24" fillId="0" borderId="218" xfId="0" quotePrefix="1" applyFont="1" applyBorder="1" applyAlignment="1">
      <alignment horizontal="left"/>
    </xf>
    <xf numFmtId="0" fontId="24" fillId="0" borderId="0" xfId="0" applyFont="1" applyAlignment="1">
      <alignment horizontal="left"/>
    </xf>
    <xf numFmtId="3" fontId="24" fillId="0" borderId="176" xfId="0" quotePrefix="1" applyNumberFormat="1" applyFont="1" applyBorder="1" applyAlignment="1">
      <alignment horizontal="left"/>
    </xf>
    <xf numFmtId="3" fontId="24" fillId="0" borderId="177" xfId="0" quotePrefix="1" applyNumberFormat="1" applyFont="1" applyBorder="1" applyAlignment="1">
      <alignment horizontal="left"/>
    </xf>
    <xf numFmtId="3" fontId="24" fillId="0" borderId="178" xfId="0" quotePrefix="1" applyNumberFormat="1" applyFont="1" applyBorder="1" applyAlignment="1">
      <alignment horizontal="left"/>
    </xf>
    <xf numFmtId="0" fontId="75" fillId="0" borderId="216" xfId="0" quotePrefix="1" applyFont="1" applyBorder="1" applyAlignment="1">
      <alignment horizontal="left"/>
    </xf>
    <xf numFmtId="0" fontId="75" fillId="0" borderId="211" xfId="0" quotePrefix="1" applyFont="1" applyBorder="1" applyAlignment="1">
      <alignment horizontal="left"/>
    </xf>
    <xf numFmtId="3" fontId="24" fillId="0" borderId="176" xfId="0" quotePrefix="1" applyNumberFormat="1" applyFont="1" applyBorder="1"/>
    <xf numFmtId="3" fontId="24" fillId="0" borderId="177" xfId="0" quotePrefix="1" applyNumberFormat="1" applyFont="1" applyBorder="1"/>
    <xf numFmtId="3" fontId="24" fillId="0" borderId="178" xfId="0" quotePrefix="1" applyNumberFormat="1" applyFont="1" applyBorder="1"/>
    <xf numFmtId="0" fontId="24" fillId="0" borderId="181" xfId="0" quotePrefix="1" applyFont="1" applyBorder="1" applyAlignment="1">
      <alignment horizontal="left"/>
    </xf>
    <xf numFmtId="0" fontId="24" fillId="0" borderId="0" xfId="0" quotePrefix="1" applyFont="1" applyAlignment="1">
      <alignment horizontal="left"/>
    </xf>
    <xf numFmtId="0" fontId="73" fillId="0" borderId="0" xfId="0" applyFont="1" applyAlignment="1">
      <alignment horizontal="left"/>
    </xf>
    <xf numFmtId="37" fontId="24" fillId="0" borderId="0" xfId="0" applyNumberFormat="1" applyFont="1"/>
    <xf numFmtId="3" fontId="24" fillId="0" borderId="176" xfId="0" quotePrefix="1" applyNumberFormat="1" applyFont="1" applyBorder="1" applyAlignment="1">
      <alignment horizontal="center"/>
    </xf>
    <xf numFmtId="3" fontId="24" fillId="0" borderId="177" xfId="0" quotePrefix="1" applyNumberFormat="1" applyFont="1" applyBorder="1" applyAlignment="1">
      <alignment horizontal="center"/>
    </xf>
    <xf numFmtId="3" fontId="24" fillId="0" borderId="178" xfId="0" quotePrefix="1" applyNumberFormat="1" applyFont="1" applyBorder="1" applyAlignment="1">
      <alignment horizontal="center"/>
    </xf>
    <xf numFmtId="0" fontId="24" fillId="0" borderId="30" xfId="0" quotePrefix="1" applyFont="1" applyBorder="1" applyAlignment="1">
      <alignment horizontal="left"/>
    </xf>
    <xf numFmtId="0" fontId="75" fillId="0" borderId="187" xfId="0" quotePrefix="1" applyFont="1" applyBorder="1" applyAlignment="1">
      <alignment horizontal="left"/>
    </xf>
    <xf numFmtId="0" fontId="75" fillId="0" borderId="27" xfId="0" quotePrefix="1" applyFont="1" applyBorder="1" applyAlignment="1">
      <alignment horizontal="left"/>
    </xf>
    <xf numFmtId="0" fontId="24" fillId="0" borderId="27" xfId="0" quotePrefix="1" applyFont="1" applyBorder="1" applyAlignment="1">
      <alignment horizontal="left"/>
    </xf>
    <xf numFmtId="0" fontId="24" fillId="0" borderId="188" xfId="0" quotePrefix="1" applyFont="1" applyBorder="1" applyAlignment="1">
      <alignment horizontal="left"/>
    </xf>
    <xf numFmtId="0" fontId="24" fillId="0" borderId="187" xfId="0" quotePrefix="1" applyFont="1" applyBorder="1" applyAlignment="1">
      <alignment horizontal="left"/>
    </xf>
    <xf numFmtId="0" fontId="24" fillId="0" borderId="188" xfId="0" applyFont="1" applyBorder="1" applyAlignment="1">
      <alignment horizontal="left"/>
    </xf>
    <xf numFmtId="0" fontId="24" fillId="0" borderId="30" xfId="0" applyFont="1" applyBorder="1" applyAlignment="1">
      <alignment horizontal="left"/>
    </xf>
    <xf numFmtId="0" fontId="24" fillId="0" borderId="27" xfId="0" applyFont="1" applyBorder="1" applyAlignment="1">
      <alignment horizontal="left"/>
    </xf>
    <xf numFmtId="0" fontId="24" fillId="0" borderId="181" xfId="0" applyFont="1" applyBorder="1" applyAlignment="1">
      <alignment horizontal="left"/>
    </xf>
    <xf numFmtId="0" fontId="76" fillId="0" borderId="0" xfId="0" quotePrefix="1" applyFont="1" applyAlignment="1">
      <alignment horizontal="left"/>
    </xf>
    <xf numFmtId="0" fontId="0" fillId="0" borderId="0" xfId="86" applyFont="1"/>
    <xf numFmtId="0" fontId="13" fillId="0" borderId="0" xfId="86" applyFont="1"/>
    <xf numFmtId="0" fontId="24" fillId="0" borderId="225" xfId="0" quotePrefix="1" applyFont="1" applyBorder="1" applyAlignment="1">
      <alignment horizontal="left"/>
    </xf>
    <xf numFmtId="0" fontId="75" fillId="0" borderId="197" xfId="0" quotePrefix="1" applyFont="1" applyBorder="1" applyAlignment="1">
      <alignment horizontal="left"/>
    </xf>
    <xf numFmtId="0" fontId="75" fillId="0" borderId="198" xfId="0" quotePrefix="1" applyFont="1" applyBorder="1" applyAlignment="1">
      <alignment horizontal="left"/>
    </xf>
    <xf numFmtId="0" fontId="24" fillId="0" borderId="226" xfId="0" quotePrefix="1" applyFont="1" applyBorder="1" applyAlignment="1">
      <alignment horizontal="left"/>
    </xf>
    <xf numFmtId="0" fontId="13" fillId="0" borderId="198" xfId="0" quotePrefix="1" applyFont="1" applyBorder="1" applyAlignment="1">
      <alignment horizontal="left"/>
    </xf>
    <xf numFmtId="0" fontId="75" fillId="0" borderId="0" xfId="0" applyFont="1" applyAlignment="1">
      <alignment horizontal="left"/>
    </xf>
    <xf numFmtId="0" fontId="0" fillId="0" borderId="27" xfId="0" applyBorder="1" applyAlignment="1">
      <alignment horizontal="left"/>
    </xf>
    <xf numFmtId="0" fontId="0" fillId="0" borderId="191" xfId="0" quotePrefix="1" applyBorder="1" applyAlignment="1">
      <alignment horizontal="left"/>
    </xf>
    <xf numFmtId="0" fontId="13" fillId="0" borderId="206" xfId="0" applyFont="1" applyBorder="1"/>
    <xf numFmtId="0" fontId="13" fillId="0" borderId="207" xfId="0" applyFont="1" applyBorder="1"/>
    <xf numFmtId="0" fontId="0" fillId="0" borderId="235" xfId="0" applyBorder="1" applyAlignment="1">
      <alignment horizontal="center"/>
    </xf>
    <xf numFmtId="0" fontId="0" fillId="0" borderId="175" xfId="0" applyBorder="1" applyAlignment="1">
      <alignment horizontal="center"/>
    </xf>
    <xf numFmtId="0" fontId="0" fillId="0" borderId="180" xfId="0" applyBorder="1" applyAlignment="1">
      <alignment horizontal="center"/>
    </xf>
    <xf numFmtId="0" fontId="0" fillId="0" borderId="38" xfId="0" applyBorder="1" applyAlignment="1">
      <alignment horizontal="center"/>
    </xf>
    <xf numFmtId="0" fontId="0" fillId="0" borderId="39" xfId="0" applyBorder="1" applyAlignment="1">
      <alignment horizontal="center"/>
    </xf>
    <xf numFmtId="0" fontId="0" fillId="0" borderId="36" xfId="0" applyBorder="1" applyAlignment="1">
      <alignment horizontal="center"/>
    </xf>
    <xf numFmtId="0" fontId="0" fillId="0" borderId="235" xfId="0" quotePrefix="1" applyBorder="1" applyAlignment="1">
      <alignment horizontal="center"/>
    </xf>
    <xf numFmtId="0" fontId="0" fillId="0" borderId="175" xfId="0" quotePrefix="1" applyBorder="1" applyAlignment="1">
      <alignment horizontal="center"/>
    </xf>
    <xf numFmtId="0" fontId="0" fillId="0" borderId="200" xfId="0" quotePrefix="1" applyBorder="1" applyAlignment="1">
      <alignment horizontal="center"/>
    </xf>
    <xf numFmtId="0" fontId="13" fillId="0" borderId="188" xfId="0" quotePrefix="1" applyFont="1" applyBorder="1" applyAlignment="1">
      <alignment horizontal="left"/>
    </xf>
    <xf numFmtId="0" fontId="24" fillId="0" borderId="198" xfId="0" quotePrefix="1" applyFont="1" applyBorder="1" applyAlignment="1">
      <alignment horizontal="left"/>
    </xf>
    <xf numFmtId="37" fontId="13" fillId="0" borderId="0" xfId="0" quotePrefix="1" applyNumberFormat="1" applyFont="1" applyAlignment="1">
      <alignment horizontal="left"/>
    </xf>
    <xf numFmtId="37" fontId="13" fillId="0" borderId="0" xfId="0" applyNumberFormat="1" applyFont="1" applyAlignment="1">
      <alignment horizontal="left"/>
    </xf>
    <xf numFmtId="0" fontId="24" fillId="0" borderId="237" xfId="0" quotePrefix="1" applyFont="1" applyBorder="1" applyAlignment="1">
      <alignment horizontal="left"/>
    </xf>
    <xf numFmtId="0" fontId="13" fillId="0" borderId="181" xfId="0" quotePrefix="1" applyFont="1" applyBorder="1" applyAlignment="1">
      <alignment horizontal="left"/>
    </xf>
    <xf numFmtId="0" fontId="13" fillId="0" borderId="184" xfId="0" quotePrefix="1" applyFont="1" applyBorder="1" applyAlignment="1">
      <alignment horizontal="left"/>
    </xf>
    <xf numFmtId="0" fontId="13" fillId="0" borderId="39" xfId="0" quotePrefix="1" applyFont="1" applyBorder="1" applyAlignment="1">
      <alignment horizontal="left"/>
    </xf>
    <xf numFmtId="0" fontId="0" fillId="0" borderId="197" xfId="0" quotePrefix="1" applyBorder="1" applyAlignment="1">
      <alignment horizontal="left"/>
    </xf>
    <xf numFmtId="0" fontId="0" fillId="0" borderId="198" xfId="0" quotePrefix="1" applyBorder="1" applyAlignment="1">
      <alignment horizontal="left"/>
    </xf>
    <xf numFmtId="0" fontId="0" fillId="0" borderId="194" xfId="0" applyBorder="1"/>
    <xf numFmtId="0" fontId="0" fillId="0" borderId="191" xfId="0" applyBorder="1"/>
    <xf numFmtId="0" fontId="0" fillId="0" borderId="206" xfId="0" quotePrefix="1" applyBorder="1" applyAlignment="1">
      <alignment horizontal="left"/>
    </xf>
    <xf numFmtId="0" fontId="0" fillId="0" borderId="207" xfId="0" quotePrefix="1" applyBorder="1" applyAlignment="1">
      <alignment horizontal="left"/>
    </xf>
    <xf numFmtId="0" fontId="0" fillId="0" borderId="186" xfId="0" applyBorder="1"/>
    <xf numFmtId="0" fontId="0" fillId="0" borderId="23" xfId="0" applyBorder="1"/>
    <xf numFmtId="0" fontId="24" fillId="0" borderId="181" xfId="0" applyFont="1" applyBorder="1" applyAlignment="1">
      <alignment horizontal="center"/>
    </xf>
    <xf numFmtId="0" fontId="24" fillId="0" borderId="0" xfId="0" applyFont="1" applyAlignment="1">
      <alignment horizontal="center"/>
    </xf>
    <xf numFmtId="0" fontId="24" fillId="0" borderId="186" xfId="0" applyFont="1" applyBorder="1"/>
    <xf numFmtId="0" fontId="24" fillId="0" borderId="23" xfId="0" applyFont="1" applyBorder="1"/>
    <xf numFmtId="0" fontId="24" fillId="0" borderId="216" xfId="0" quotePrefix="1" applyFont="1" applyBorder="1" applyAlignment="1">
      <alignment horizontal="left"/>
    </xf>
    <xf numFmtId="0" fontId="75" fillId="0" borderId="217" xfId="0" quotePrefix="1" applyFont="1" applyBorder="1" applyAlignment="1">
      <alignment horizontal="left"/>
    </xf>
    <xf numFmtId="0" fontId="75" fillId="0" borderId="214" xfId="0" quotePrefix="1" applyFont="1" applyBorder="1" applyAlignment="1">
      <alignment horizontal="left"/>
    </xf>
    <xf numFmtId="37" fontId="78" fillId="0" borderId="0" xfId="36" applyNumberFormat="1" applyFont="1" applyAlignment="1" applyProtection="1"/>
    <xf numFmtId="0" fontId="75" fillId="0" borderId="0" xfId="0" quotePrefix="1" applyFont="1" applyAlignment="1">
      <alignment horizontal="left"/>
    </xf>
    <xf numFmtId="0" fontId="24" fillId="0" borderId="175" xfId="0" quotePrefix="1" applyFont="1" applyBorder="1" applyAlignment="1">
      <alignment horizontal="left"/>
    </xf>
    <xf numFmtId="0" fontId="24" fillId="0" borderId="273" xfId="0" quotePrefix="1" applyFont="1" applyBorder="1" applyAlignment="1">
      <alignment horizontal="left"/>
    </xf>
    <xf numFmtId="0" fontId="24" fillId="0" borderId="274" xfId="0" quotePrefix="1" applyFont="1" applyBorder="1" applyAlignment="1">
      <alignment horizontal="left"/>
    </xf>
    <xf numFmtId="0" fontId="24" fillId="0" borderId="182" xfId="0" applyFont="1" applyBorder="1" applyAlignment="1">
      <alignment horizontal="center"/>
    </xf>
    <xf numFmtId="37" fontId="75" fillId="0" borderId="257" xfId="0" applyNumberFormat="1" applyFont="1" applyBorder="1"/>
    <xf numFmtId="37" fontId="75" fillId="0" borderId="175" xfId="0" applyNumberFormat="1" applyFont="1" applyBorder="1"/>
    <xf numFmtId="37" fontId="75" fillId="0" borderId="256" xfId="0" applyNumberFormat="1" applyFont="1" applyBorder="1"/>
    <xf numFmtId="37" fontId="75" fillId="0" borderId="259" xfId="0" applyNumberFormat="1" applyFont="1" applyBorder="1"/>
    <xf numFmtId="37" fontId="75" fillId="0" borderId="39" xfId="0" applyNumberFormat="1" applyFont="1" applyBorder="1"/>
    <xf numFmtId="37" fontId="75" fillId="0" borderId="258" xfId="0" applyNumberFormat="1" applyFont="1" applyBorder="1"/>
    <xf numFmtId="37" fontId="75" fillId="0" borderId="174" xfId="0" applyNumberFormat="1" applyFont="1" applyBorder="1" applyAlignment="1">
      <alignment horizontal="left"/>
    </xf>
    <xf numFmtId="37" fontId="75" fillId="0" borderId="175" xfId="0" applyNumberFormat="1" applyFont="1" applyBorder="1" applyAlignment="1">
      <alignment horizontal="left"/>
    </xf>
    <xf numFmtId="37" fontId="75" fillId="0" borderId="256" xfId="0" applyNumberFormat="1" applyFont="1" applyBorder="1" applyAlignment="1">
      <alignment horizontal="left"/>
    </xf>
    <xf numFmtId="37" fontId="75" fillId="0" borderId="184" xfId="0" applyNumberFormat="1" applyFont="1" applyBorder="1" applyAlignment="1">
      <alignment horizontal="left"/>
    </xf>
    <xf numFmtId="37" fontId="75" fillId="0" borderId="39" xfId="0" applyNumberFormat="1" applyFont="1" applyBorder="1" applyAlignment="1">
      <alignment horizontal="left"/>
    </xf>
    <xf numFmtId="37" fontId="75" fillId="0" borderId="258" xfId="0" applyNumberFormat="1" applyFont="1" applyBorder="1" applyAlignment="1">
      <alignment horizontal="left"/>
    </xf>
    <xf numFmtId="0" fontId="24" fillId="0" borderId="263" xfId="0" applyFont="1" applyBorder="1"/>
    <xf numFmtId="0" fontId="24" fillId="0" borderId="237" xfId="0" applyFont="1" applyBorder="1"/>
    <xf numFmtId="37" fontId="75" fillId="0" borderId="180" xfId="0" applyNumberFormat="1" applyFont="1" applyBorder="1"/>
    <xf numFmtId="37" fontId="75" fillId="0" borderId="185" xfId="0" applyNumberFormat="1" applyFont="1" applyBorder="1"/>
    <xf numFmtId="37" fontId="75" fillId="0" borderId="0" xfId="0" applyNumberFormat="1" applyFont="1" applyAlignment="1">
      <alignment horizontal="center"/>
    </xf>
    <xf numFmtId="37" fontId="24" fillId="0" borderId="0" xfId="0" applyNumberFormat="1" applyFont="1" applyAlignment="1">
      <alignment horizontal="center"/>
    </xf>
    <xf numFmtId="37" fontId="78" fillId="0" borderId="0" xfId="36" applyNumberFormat="1" applyFont="1" applyBorder="1" applyAlignment="1" applyProtection="1"/>
    <xf numFmtId="0" fontId="13" fillId="0" borderId="233" xfId="0" quotePrefix="1" applyFont="1" applyBorder="1" applyAlignment="1">
      <alignment horizontal="left"/>
    </xf>
    <xf numFmtId="0" fontId="13" fillId="0" borderId="280" xfId="0" quotePrefix="1" applyFont="1" applyBorder="1" applyAlignment="1">
      <alignment horizontal="left"/>
    </xf>
    <xf numFmtId="0" fontId="0" fillId="0" borderId="201" xfId="0" applyBorder="1" applyAlignment="1">
      <alignment horizontal="center"/>
    </xf>
    <xf numFmtId="0" fontId="0" fillId="0" borderId="35" xfId="0" applyBorder="1" applyAlignment="1">
      <alignment horizontal="center"/>
    </xf>
    <xf numFmtId="0" fontId="13" fillId="0" borderId="186" xfId="0" applyFont="1" applyBorder="1" applyAlignment="1">
      <alignment vertical="center"/>
    </xf>
    <xf numFmtId="0" fontId="13" fillId="0" borderId="23" xfId="0" applyFont="1" applyBorder="1" applyAlignment="1">
      <alignment vertical="center"/>
    </xf>
    <xf numFmtId="0" fontId="0" fillId="0" borderId="184" xfId="0" quotePrefix="1" applyBorder="1"/>
    <xf numFmtId="0" fontId="0" fillId="0" borderId="39" xfId="0" quotePrefix="1" applyBorder="1"/>
    <xf numFmtId="0" fontId="0" fillId="0" borderId="202" xfId="0" quotePrefix="1" applyBorder="1"/>
    <xf numFmtId="0" fontId="0" fillId="0" borderId="134" xfId="0" quotePrefix="1" applyBorder="1"/>
    <xf numFmtId="0" fontId="0" fillId="0" borderId="202" xfId="0" applyBorder="1" applyAlignment="1">
      <alignment horizontal="left"/>
    </xf>
    <xf numFmtId="0" fontId="0" fillId="0" borderId="134" xfId="0" applyBorder="1" applyAlignment="1">
      <alignment horizontal="left"/>
    </xf>
    <xf numFmtId="0" fontId="13" fillId="0" borderId="204" xfId="0" applyFont="1" applyBorder="1"/>
    <xf numFmtId="0" fontId="13" fillId="0" borderId="205" xfId="0" applyFont="1" applyBorder="1"/>
    <xf numFmtId="0" fontId="0" fillId="0" borderId="202" xfId="0" quotePrefix="1" applyBorder="1" applyAlignment="1">
      <alignment horizontal="left"/>
    </xf>
    <xf numFmtId="0" fontId="0" fillId="0" borderId="134" xfId="0" quotePrefix="1" applyBorder="1" applyAlignment="1">
      <alignment horizontal="left"/>
    </xf>
    <xf numFmtId="0" fontId="13" fillId="0" borderId="186" xfId="0" applyFont="1" applyBorder="1" applyAlignment="1">
      <alignment horizontal="left" vertical="center"/>
    </xf>
    <xf numFmtId="0" fontId="13" fillId="0" borderId="23" xfId="0" applyFont="1" applyBorder="1" applyAlignment="1">
      <alignment horizontal="left" vertical="center"/>
    </xf>
    <xf numFmtId="0" fontId="0" fillId="0" borderId="184" xfId="0" quotePrefix="1" applyBorder="1" applyAlignment="1">
      <alignment horizontal="left"/>
    </xf>
    <xf numFmtId="0" fontId="0" fillId="0" borderId="39" xfId="0" quotePrefix="1" applyBorder="1" applyAlignment="1">
      <alignment horizontal="left"/>
    </xf>
    <xf numFmtId="0" fontId="13" fillId="0" borderId="202" xfId="0" quotePrefix="1" applyFont="1" applyBorder="1" applyAlignment="1">
      <alignment horizontal="left"/>
    </xf>
    <xf numFmtId="0" fontId="13" fillId="0" borderId="134" xfId="0" quotePrefix="1" applyFont="1" applyBorder="1" applyAlignment="1">
      <alignment horizontal="left"/>
    </xf>
    <xf numFmtId="0" fontId="13" fillId="0" borderId="202" xfId="0" applyFont="1" applyBorder="1"/>
    <xf numFmtId="0" fontId="13" fillId="0" borderId="134" xfId="0" applyFont="1" applyBorder="1"/>
    <xf numFmtId="0" fontId="13" fillId="0" borderId="63" xfId="0" applyFont="1" applyBorder="1"/>
    <xf numFmtId="0" fontId="0" fillId="0" borderId="202" xfId="0" applyBorder="1"/>
    <xf numFmtId="0" fontId="0" fillId="0" borderId="134" xfId="0" applyBorder="1"/>
    <xf numFmtId="0" fontId="0" fillId="0" borderId="63" xfId="0" applyBorder="1"/>
    <xf numFmtId="0" fontId="13" fillId="0" borderId="206" xfId="0" quotePrefix="1" applyFont="1" applyBorder="1" applyAlignment="1">
      <alignment horizontal="left"/>
    </xf>
    <xf numFmtId="0" fontId="13" fillId="0" borderId="207" xfId="0" quotePrefix="1" applyFont="1" applyBorder="1" applyAlignment="1">
      <alignment horizontal="left"/>
    </xf>
    <xf numFmtId="0" fontId="13" fillId="0" borderId="63" xfId="0" quotePrefix="1" applyFont="1" applyBorder="1" applyAlignment="1">
      <alignment horizontal="left"/>
    </xf>
    <xf numFmtId="0" fontId="0" fillId="0" borderId="200" xfId="0" applyBorder="1" applyAlignment="1">
      <alignment horizontal="center"/>
    </xf>
    <xf numFmtId="0" fontId="13" fillId="0" borderId="184" xfId="0" applyFont="1" applyBorder="1"/>
    <xf numFmtId="0" fontId="13" fillId="0" borderId="39" xfId="0" applyFont="1" applyBorder="1"/>
    <xf numFmtId="0" fontId="13" fillId="0" borderId="36" xfId="0" applyFont="1" applyBorder="1"/>
    <xf numFmtId="0" fontId="0" fillId="0" borderId="186" xfId="0" applyBorder="1" applyAlignment="1">
      <alignment horizontal="left" vertical="center"/>
    </xf>
    <xf numFmtId="0" fontId="0" fillId="0" borderId="23" xfId="0" applyBorder="1" applyAlignment="1">
      <alignment horizontal="left" vertical="center"/>
    </xf>
    <xf numFmtId="0" fontId="13" fillId="0" borderId="36" xfId="0" quotePrefix="1" applyFont="1" applyBorder="1" applyAlignment="1">
      <alignment horizontal="left"/>
    </xf>
    <xf numFmtId="0" fontId="0" fillId="0" borderId="34" xfId="0" applyBorder="1"/>
    <xf numFmtId="0" fontId="0" fillId="0" borderId="174" xfId="0" applyBorder="1" applyAlignment="1">
      <alignment horizontal="left" vertical="center"/>
    </xf>
    <xf numFmtId="0" fontId="0" fillId="0" borderId="175" xfId="0" applyBorder="1" applyAlignment="1">
      <alignment horizontal="left" vertical="center"/>
    </xf>
    <xf numFmtId="0" fontId="0" fillId="0" borderId="200" xfId="0" applyBorder="1" applyAlignment="1">
      <alignment horizontal="left" vertical="center"/>
    </xf>
    <xf numFmtId="37" fontId="59" fillId="0" borderId="0" xfId="77" applyNumberFormat="1" applyFont="1" applyAlignment="1">
      <alignment horizontal="center"/>
    </xf>
    <xf numFmtId="0" fontId="0" fillId="0" borderId="181" xfId="0" applyBorder="1"/>
    <xf numFmtId="0" fontId="0" fillId="0" borderId="174" xfId="0" applyBorder="1"/>
    <xf numFmtId="0" fontId="0" fillId="0" borderId="175" xfId="0" applyBorder="1"/>
    <xf numFmtId="0" fontId="0" fillId="0" borderId="193" xfId="0" applyBorder="1"/>
    <xf numFmtId="0" fontId="0" fillId="0" borderId="194" xfId="0" quotePrefix="1" applyBorder="1" applyAlignment="1">
      <alignment horizontal="left"/>
    </xf>
    <xf numFmtId="0" fontId="0" fillId="0" borderId="188" xfId="0" applyBorder="1"/>
    <xf numFmtId="0" fontId="0" fillId="0" borderId="176" xfId="0" quotePrefix="1" applyBorder="1" applyAlignment="1">
      <alignment horizontal="center" vertical="center"/>
    </xf>
    <xf numFmtId="0" fontId="0" fillId="0" borderId="178" xfId="0" quotePrefix="1" applyBorder="1" applyAlignment="1">
      <alignment horizontal="center" vertical="center"/>
    </xf>
    <xf numFmtId="0" fontId="0" fillId="0" borderId="194" xfId="0" applyBorder="1" applyAlignment="1">
      <alignment horizontal="left"/>
    </xf>
    <xf numFmtId="0" fontId="0" fillId="0" borderId="195" xfId="0" applyBorder="1" applyAlignment="1">
      <alignment horizontal="left"/>
    </xf>
    <xf numFmtId="0" fontId="0" fillId="0" borderId="187" xfId="0" applyBorder="1" applyAlignment="1">
      <alignment horizontal="left"/>
    </xf>
    <xf numFmtId="0" fontId="0" fillId="0" borderId="193" xfId="0" applyBorder="1" applyAlignment="1">
      <alignment horizontal="left"/>
    </xf>
    <xf numFmtId="0" fontId="0" fillId="0" borderId="40" xfId="0" applyBorder="1" applyAlignment="1">
      <alignment horizontal="left"/>
    </xf>
    <xf numFmtId="0" fontId="13" fillId="0" borderId="181" xfId="0" applyFont="1" applyBorder="1"/>
    <xf numFmtId="0" fontId="13" fillId="0" borderId="193" xfId="0" quotePrefix="1" applyFont="1" applyBorder="1" applyAlignment="1">
      <alignment horizontal="left"/>
    </xf>
    <xf numFmtId="0" fontId="13" fillId="0" borderId="191" xfId="0" applyFont="1" applyBorder="1"/>
    <xf numFmtId="0" fontId="57" fillId="0" borderId="0" xfId="0" quotePrefix="1" applyFont="1" applyAlignment="1">
      <alignment horizontal="left"/>
    </xf>
    <xf numFmtId="0" fontId="57" fillId="0" borderId="0" xfId="86" applyFont="1" applyAlignment="1">
      <alignment horizontal="left"/>
    </xf>
    <xf numFmtId="0" fontId="13" fillId="0" borderId="0" xfId="86" applyFont="1" applyAlignment="1">
      <alignment horizontal="left"/>
    </xf>
    <xf numFmtId="0" fontId="13" fillId="0" borderId="198" xfId="86" applyFont="1" applyBorder="1" applyAlignment="1">
      <alignment horizontal="left"/>
    </xf>
    <xf numFmtId="0" fontId="13" fillId="0" borderId="0" xfId="86" quotePrefix="1" applyFont="1"/>
    <xf numFmtId="0" fontId="13" fillId="0" borderId="0" xfId="86" quotePrefix="1" applyFont="1" applyAlignment="1">
      <alignment horizontal="left"/>
    </xf>
    <xf numFmtId="0" fontId="0" fillId="0" borderId="188" xfId="86" quotePrefix="1" applyFont="1" applyBorder="1" applyAlignment="1">
      <alignment horizontal="left"/>
    </xf>
    <xf numFmtId="0" fontId="0" fillId="0" borderId="30" xfId="86" quotePrefix="1" applyFont="1" applyBorder="1" applyAlignment="1">
      <alignment horizontal="left"/>
    </xf>
    <xf numFmtId="0" fontId="13" fillId="0" borderId="188" xfId="86" quotePrefix="1" applyFont="1" applyBorder="1" applyAlignment="1">
      <alignment horizontal="left"/>
    </xf>
    <xf numFmtId="0" fontId="13" fillId="0" borderId="30" xfId="86" quotePrefix="1" applyFont="1" applyBorder="1" applyAlignment="1">
      <alignment horizontal="left"/>
    </xf>
    <xf numFmtId="0" fontId="0" fillId="0" borderId="176" xfId="86" quotePrefix="1" applyFont="1" applyBorder="1" applyAlignment="1">
      <alignment horizontal="center"/>
    </xf>
    <xf numFmtId="0" fontId="0" fillId="0" borderId="177" xfId="86" quotePrefix="1" applyFont="1" applyBorder="1" applyAlignment="1">
      <alignment horizontal="center"/>
    </xf>
    <xf numFmtId="0" fontId="0" fillId="0" borderId="201" xfId="86" quotePrefix="1" applyFont="1" applyBorder="1" applyAlignment="1">
      <alignment horizontal="center"/>
    </xf>
    <xf numFmtId="0" fontId="0" fillId="0" borderId="186" xfId="86" quotePrefix="1" applyFont="1" applyBorder="1" applyAlignment="1">
      <alignment horizontal="left"/>
    </xf>
    <xf numFmtId="0" fontId="0" fillId="0" borderId="23" xfId="86" quotePrefix="1" applyFont="1" applyBorder="1" applyAlignment="1">
      <alignment horizontal="left"/>
    </xf>
    <xf numFmtId="0" fontId="0" fillId="0" borderId="195" xfId="86" quotePrefix="1" applyFont="1" applyBorder="1" applyAlignment="1">
      <alignment horizontal="left"/>
    </xf>
    <xf numFmtId="0" fontId="0" fillId="0" borderId="181" xfId="86" applyFont="1" applyBorder="1" applyAlignment="1">
      <alignment horizontal="center"/>
    </xf>
    <xf numFmtId="0" fontId="0" fillId="0" borderId="0" xfId="86" applyFont="1" applyAlignment="1">
      <alignment horizontal="center"/>
    </xf>
    <xf numFmtId="0" fontId="13" fillId="0" borderId="0" xfId="86" applyFont="1" applyAlignment="1">
      <alignment horizontal="center"/>
    </xf>
    <xf numFmtId="0" fontId="0" fillId="0" borderId="30" xfId="86" applyFont="1" applyBorder="1"/>
    <xf numFmtId="0" fontId="13" fillId="0" borderId="204" xfId="86" quotePrefix="1" applyFont="1" applyBorder="1" applyAlignment="1">
      <alignment horizontal="left"/>
    </xf>
    <xf numFmtId="0" fontId="13" fillId="0" borderId="205" xfId="86" quotePrefix="1" applyFont="1" applyBorder="1" applyAlignment="1">
      <alignment horizontal="left"/>
    </xf>
    <xf numFmtId="0" fontId="13" fillId="0" borderId="280" xfId="86" applyFont="1" applyBorder="1"/>
    <xf numFmtId="0" fontId="0" fillId="0" borderId="193" xfId="86" quotePrefix="1" applyFont="1" applyBorder="1" applyAlignment="1">
      <alignment horizontal="left"/>
    </xf>
    <xf numFmtId="0" fontId="0" fillId="0" borderId="40" xfId="86" quotePrefix="1" applyFont="1" applyBorder="1" applyAlignment="1">
      <alignment horizontal="left"/>
    </xf>
    <xf numFmtId="0" fontId="0" fillId="0" borderId="280" xfId="86" applyFont="1" applyBorder="1"/>
    <xf numFmtId="0" fontId="0" fillId="0" borderId="27" xfId="86" applyFont="1" applyBorder="1"/>
    <xf numFmtId="0" fontId="13" fillId="0" borderId="181" xfId="86" applyFont="1" applyBorder="1"/>
    <xf numFmtId="0" fontId="0" fillId="0" borderId="30" xfId="86" applyFont="1" applyBorder="1" applyAlignment="1">
      <alignment horizontal="left"/>
    </xf>
    <xf numFmtId="0" fontId="13" fillId="0" borderId="198" xfId="86" applyFont="1" applyBorder="1" applyAlignment="1">
      <alignment horizontal="center"/>
    </xf>
    <xf numFmtId="0" fontId="0" fillId="0" borderId="188" xfId="86" applyFont="1" applyBorder="1" applyAlignment="1">
      <alignment horizontal="left"/>
    </xf>
    <xf numFmtId="0" fontId="56" fillId="0" borderId="0" xfId="86" applyFont="1"/>
    <xf numFmtId="0" fontId="0" fillId="0" borderId="280" xfId="0" quotePrefix="1" applyBorder="1" applyAlignment="1">
      <alignment horizontal="left"/>
    </xf>
    <xf numFmtId="0" fontId="62" fillId="0" borderId="0" xfId="0" applyFont="1" applyAlignment="1">
      <alignment vertical="top"/>
    </xf>
    <xf numFmtId="0" fontId="62" fillId="0" borderId="0" xfId="0" applyFont="1"/>
    <xf numFmtId="0" fontId="62" fillId="0" borderId="0" xfId="0" quotePrefix="1" applyFont="1"/>
    <xf numFmtId="0" fontId="83" fillId="0" borderId="0" xfId="0" applyFont="1" applyAlignment="1">
      <alignment horizontal="center"/>
    </xf>
    <xf numFmtId="0" fontId="61" fillId="0" borderId="0" xfId="0" quotePrefix="1" applyFont="1" applyAlignment="1">
      <alignment horizontal="center"/>
    </xf>
    <xf numFmtId="0" fontId="61" fillId="0" borderId="0" xfId="0" applyFont="1"/>
    <xf numFmtId="0" fontId="0" fillId="0" borderId="133" xfId="0" quotePrefix="1" applyBorder="1" applyAlignment="1">
      <alignment horizontal="center" vertical="center"/>
    </xf>
    <xf numFmtId="0" fontId="0" fillId="0" borderId="63" xfId="0" quotePrefix="1" applyBorder="1" applyAlignment="1">
      <alignment horizontal="center" vertical="center"/>
    </xf>
    <xf numFmtId="0" fontId="57" fillId="0" borderId="0" xfId="0" applyFont="1"/>
    <xf numFmtId="0" fontId="0" fillId="0" borderId="37" xfId="0" applyBorder="1"/>
    <xf numFmtId="0" fontId="0" fillId="0" borderId="133" xfId="0" quotePrefix="1" applyBorder="1" applyAlignment="1">
      <alignment horizontal="left"/>
    </xf>
    <xf numFmtId="0" fontId="0" fillId="0" borderId="63" xfId="0" quotePrefix="1" applyBorder="1" applyAlignment="1">
      <alignment horizontal="left"/>
    </xf>
    <xf numFmtId="0" fontId="0" fillId="0" borderId="37" xfId="0" applyBorder="1" applyAlignment="1">
      <alignment horizontal="center"/>
    </xf>
    <xf numFmtId="0" fontId="0" fillId="0" borderId="58" xfId="0" applyBorder="1" applyAlignment="1">
      <alignment horizontal="left"/>
    </xf>
    <xf numFmtId="0" fontId="0" fillId="0" borderId="37" xfId="0" applyBorder="1" applyAlignment="1">
      <alignment horizontal="left"/>
    </xf>
    <xf numFmtId="0" fontId="0" fillId="0" borderId="29" xfId="0" applyBorder="1" applyAlignment="1">
      <alignment horizontal="left"/>
    </xf>
    <xf numFmtId="0" fontId="0" fillId="0" borderId="26" xfId="0" quotePrefix="1" applyBorder="1" applyAlignment="1">
      <alignment horizontal="left"/>
    </xf>
    <xf numFmtId="0" fontId="0" fillId="0" borderId="29" xfId="0" quotePrefix="1" applyBorder="1" applyAlignment="1">
      <alignment horizontal="left"/>
    </xf>
    <xf numFmtId="0" fontId="0" fillId="0" borderId="60" xfId="0" quotePrefix="1" applyBorder="1" applyAlignment="1">
      <alignment horizontal="left"/>
    </xf>
    <xf numFmtId="0" fontId="0" fillId="0" borderId="133" xfId="0" quotePrefix="1" applyBorder="1"/>
    <xf numFmtId="0" fontId="0" fillId="0" borderId="133" xfId="0" applyBorder="1"/>
    <xf numFmtId="0" fontId="0" fillId="0" borderId="61" xfId="0" quotePrefix="1" applyBorder="1" applyAlignment="1">
      <alignment horizontal="left"/>
    </xf>
    <xf numFmtId="0" fontId="0" fillId="0" borderId="37" xfId="0" quotePrefix="1" applyBorder="1" applyAlignment="1">
      <alignment horizontal="left"/>
    </xf>
    <xf numFmtId="0" fontId="62" fillId="0" borderId="42" xfId="0" applyFont="1" applyBorder="1" applyAlignment="1">
      <alignment horizontal="center"/>
    </xf>
    <xf numFmtId="0" fontId="62" fillId="0" borderId="43" xfId="0" applyFont="1" applyBorder="1" applyAlignment="1">
      <alignment horizontal="center"/>
    </xf>
    <xf numFmtId="0" fontId="62" fillId="0" borderId="89" xfId="0" applyFont="1" applyBorder="1" applyAlignment="1">
      <alignment horizontal="center"/>
    </xf>
    <xf numFmtId="0" fontId="62" fillId="0" borderId="0" xfId="0" applyFont="1" applyAlignment="1">
      <alignment horizontal="center"/>
    </xf>
    <xf numFmtId="0" fontId="61" fillId="0" borderId="0" xfId="0" applyFont="1" applyAlignment="1">
      <alignment horizontal="center"/>
    </xf>
    <xf numFmtId="0" fontId="62" fillId="0" borderId="48" xfId="0" quotePrefix="1" applyFont="1" applyBorder="1" applyAlignment="1">
      <alignment horizontal="center"/>
    </xf>
    <xf numFmtId="0" fontId="62" fillId="0" borderId="41" xfId="0" quotePrefix="1" applyFont="1" applyBorder="1" applyAlignment="1">
      <alignment horizontal="center"/>
    </xf>
    <xf numFmtId="0" fontId="62" fillId="0" borderId="49" xfId="0" quotePrefix="1" applyFont="1" applyBorder="1" applyAlignment="1">
      <alignment horizontal="center"/>
    </xf>
    <xf numFmtId="0" fontId="62" fillId="0" borderId="49" xfId="0" applyFont="1" applyBorder="1" applyAlignment="1">
      <alignment horizontal="center"/>
    </xf>
    <xf numFmtId="0" fontId="62" fillId="0" borderId="41" xfId="0" applyFont="1" applyBorder="1" applyAlignment="1">
      <alignment horizontal="center"/>
    </xf>
    <xf numFmtId="0" fontId="62" fillId="0" borderId="45" xfId="0" applyFont="1" applyBorder="1" applyAlignment="1">
      <alignment horizontal="center"/>
    </xf>
    <xf numFmtId="0" fontId="62" fillId="0" borderId="90" xfId="0" applyFont="1" applyBorder="1" applyAlignment="1">
      <alignment horizontal="center"/>
    </xf>
    <xf numFmtId="0" fontId="62" fillId="0" borderId="147" xfId="0" applyFont="1" applyBorder="1"/>
    <xf numFmtId="0" fontId="62" fillId="0" borderId="91" xfId="0" applyFont="1" applyBorder="1"/>
    <xf numFmtId="0" fontId="62" fillId="0" borderId="74" xfId="0" applyFont="1" applyBorder="1"/>
    <xf numFmtId="0" fontId="62" fillId="0" borderId="74" xfId="0" applyFont="1" applyBorder="1" applyAlignment="1">
      <alignment horizontal="center"/>
    </xf>
    <xf numFmtId="0" fontId="62" fillId="0" borderId="91" xfId="0" applyFont="1" applyBorder="1" applyAlignment="1">
      <alignment horizontal="center"/>
    </xf>
    <xf numFmtId="0" fontId="62" fillId="0" borderId="45" xfId="0" quotePrefix="1" applyFont="1" applyBorder="1" applyAlignment="1">
      <alignment horizontal="center"/>
    </xf>
    <xf numFmtId="0" fontId="62" fillId="0" borderId="90" xfId="0" quotePrefix="1" applyFont="1" applyBorder="1" applyAlignment="1">
      <alignment horizontal="center"/>
    </xf>
    <xf numFmtId="0" fontId="62" fillId="0" borderId="0" xfId="0" quotePrefix="1" applyFont="1" applyAlignment="1">
      <alignment horizontal="center"/>
    </xf>
    <xf numFmtId="0" fontId="62" fillId="31" borderId="147" xfId="0" applyFont="1" applyFill="1" applyBorder="1" applyAlignment="1">
      <alignment horizontal="center"/>
    </xf>
    <xf numFmtId="0" fontId="62" fillId="31" borderId="74" xfId="0" applyFont="1" applyFill="1" applyBorder="1" applyAlignment="1">
      <alignment horizontal="center"/>
    </xf>
    <xf numFmtId="0" fontId="62" fillId="31" borderId="91" xfId="0" applyFont="1" applyFill="1" applyBorder="1" applyAlignment="1">
      <alignment horizontal="center"/>
    </xf>
    <xf numFmtId="0" fontId="61" fillId="0" borderId="0" xfId="0" applyFont="1" applyAlignment="1">
      <alignment horizontal="right"/>
    </xf>
    <xf numFmtId="0" fontId="83" fillId="0" borderId="0" xfId="51" applyFont="1" applyAlignment="1">
      <alignment horizontal="center"/>
    </xf>
    <xf numFmtId="0" fontId="62" fillId="0" borderId="0" xfId="51" applyFont="1" applyAlignment="1">
      <alignment horizontal="center"/>
    </xf>
    <xf numFmtId="0" fontId="61" fillId="0" borderId="0" xfId="51" applyFont="1" applyAlignment="1">
      <alignment horizontal="center"/>
    </xf>
    <xf numFmtId="0" fontId="24" fillId="0" borderId="48" xfId="88" quotePrefix="1" applyBorder="1" applyAlignment="1">
      <alignment horizontal="center"/>
    </xf>
    <xf numFmtId="0" fontId="24" fillId="0" borderId="49" xfId="88" quotePrefix="1" applyBorder="1" applyAlignment="1">
      <alignment horizontal="center"/>
    </xf>
    <xf numFmtId="0" fontId="24" fillId="0" borderId="32" xfId="88" applyBorder="1" applyAlignment="1">
      <alignment horizontal="center"/>
    </xf>
    <xf numFmtId="0" fontId="84" fillId="0" borderId="32" xfId="89" applyBorder="1"/>
    <xf numFmtId="0" fontId="24" fillId="0" borderId="45" xfId="88" applyBorder="1" applyAlignment="1">
      <alignment horizontal="center"/>
    </xf>
    <xf numFmtId="0" fontId="24" fillId="0" borderId="90" xfId="88" applyBorder="1" applyAlignment="1">
      <alignment horizontal="center"/>
    </xf>
    <xf numFmtId="0" fontId="75" fillId="0" borderId="0" xfId="0" applyFont="1"/>
    <xf numFmtId="0" fontId="0" fillId="0" borderId="56" xfId="0" quotePrefix="1" applyBorder="1" applyAlignment="1">
      <alignment horizontal="left"/>
    </xf>
    <xf numFmtId="0" fontId="0" fillId="0" borderId="56" xfId="0" applyBorder="1" applyAlignment="1">
      <alignment horizontal="left"/>
    </xf>
    <xf numFmtId="0" fontId="0" fillId="0" borderId="82" xfId="0" quotePrefix="1" applyBorder="1" applyAlignment="1">
      <alignment horizontal="left"/>
    </xf>
    <xf numFmtId="0" fontId="0" fillId="0" borderId="39" xfId="0" applyBorder="1"/>
    <xf numFmtId="0" fontId="0" fillId="0" borderId="303" xfId="0" quotePrefix="1" applyBorder="1" applyAlignment="1">
      <alignment horizontal="left"/>
    </xf>
    <xf numFmtId="0" fontId="0" fillId="0" borderId="306" xfId="0" applyBorder="1" applyAlignment="1">
      <alignment horizontal="left"/>
    </xf>
    <xf numFmtId="0" fontId="0" fillId="0" borderId="53" xfId="0" quotePrefix="1" applyBorder="1" applyAlignment="1">
      <alignment horizontal="left"/>
    </xf>
    <xf numFmtId="0" fontId="0" fillId="0" borderId="56" xfId="0" quotePrefix="1" applyBorder="1"/>
    <xf numFmtId="0" fontId="0" fillId="0" borderId="53" xfId="0" applyBorder="1"/>
    <xf numFmtId="0" fontId="0" fillId="0" borderId="56" xfId="0" applyBorder="1"/>
    <xf numFmtId="0" fontId="13" fillId="0" borderId="288" xfId="0" applyFont="1" applyBorder="1"/>
    <xf numFmtId="0" fontId="13" fillId="0" borderId="288" xfId="0" quotePrefix="1" applyFont="1" applyBorder="1" applyAlignment="1">
      <alignment horizontal="left"/>
    </xf>
    <xf numFmtId="0" fontId="13" fillId="0" borderId="300" xfId="0" quotePrefix="1" applyFont="1" applyBorder="1" applyAlignment="1">
      <alignment horizontal="left"/>
    </xf>
    <xf numFmtId="0" fontId="13" fillId="0" borderId="56" xfId="0" quotePrefix="1" applyFont="1" applyBorder="1" applyAlignment="1">
      <alignment horizontal="left"/>
    </xf>
    <xf numFmtId="0" fontId="13" fillId="0" borderId="301" xfId="0" quotePrefix="1" applyFont="1" applyBorder="1" applyAlignment="1">
      <alignment horizontal="left"/>
    </xf>
    <xf numFmtId="0" fontId="13" fillId="0" borderId="82" xfId="0" quotePrefix="1" applyFont="1" applyBorder="1" applyAlignment="1">
      <alignment horizontal="left"/>
    </xf>
    <xf numFmtId="0" fontId="0" fillId="0" borderId="290" xfId="0" quotePrefix="1" applyBorder="1" applyAlignment="1">
      <alignment horizontal="center"/>
    </xf>
    <xf numFmtId="0" fontId="0" fillId="0" borderId="41" xfId="0" applyBorder="1" applyAlignment="1">
      <alignment horizontal="center"/>
    </xf>
    <xf numFmtId="0" fontId="58" fillId="0" borderId="0" xfId="0" applyFont="1" applyAlignment="1">
      <alignment horizontal="center"/>
    </xf>
    <xf numFmtId="0" fontId="0" fillId="0" borderId="0" xfId="0" quotePrefix="1"/>
    <xf numFmtId="0" fontId="13" fillId="0" borderId="186" xfId="0" quotePrefix="1" applyFont="1" applyBorder="1" applyAlignment="1">
      <alignment horizontal="left"/>
    </xf>
    <xf numFmtId="0" fontId="13" fillId="0" borderId="43" xfId="0" quotePrefix="1" applyFont="1" applyBorder="1" applyAlignment="1">
      <alignment horizontal="left"/>
    </xf>
    <xf numFmtId="49" fontId="13" fillId="0" borderId="0" xfId="0" quotePrefix="1" applyNumberFormat="1" applyFont="1" applyAlignment="1">
      <alignment horizontal="left"/>
    </xf>
    <xf numFmtId="0" fontId="0" fillId="0" borderId="53" xfId="0" applyBorder="1" applyAlignment="1">
      <alignment horizontal="left"/>
    </xf>
    <xf numFmtId="0" fontId="0" fillId="0" borderId="133" xfId="0" quotePrefix="1" applyBorder="1" applyAlignment="1">
      <alignment horizontal="center"/>
    </xf>
    <xf numFmtId="0" fontId="0" fillId="0" borderId="63" xfId="0" quotePrefix="1" applyBorder="1" applyAlignment="1">
      <alignment horizontal="center"/>
    </xf>
    <xf numFmtId="0" fontId="0" fillId="0" borderId="30" xfId="78" applyNumberFormat="1" applyFont="1" applyBorder="1" applyAlignment="1">
      <alignment horizontal="left"/>
    </xf>
    <xf numFmtId="0" fontId="0" fillId="0" borderId="133" xfId="0" applyBorder="1" applyAlignment="1">
      <alignment horizontal="center"/>
    </xf>
    <xf numFmtId="0" fontId="0" fillId="0" borderId="63" xfId="0" applyBorder="1" applyAlignment="1">
      <alignment horizontal="center"/>
    </xf>
    <xf numFmtId="0" fontId="0" fillId="0" borderId="30" xfId="78" quotePrefix="1" applyNumberFormat="1" applyFont="1" applyBorder="1" applyAlignment="1">
      <alignment horizontal="left"/>
    </xf>
    <xf numFmtId="0" fontId="0" fillId="0" borderId="33" xfId="0" quotePrefix="1" applyBorder="1"/>
    <xf numFmtId="0" fontId="0" fillId="0" borderId="52" xfId="44" applyFont="1" applyBorder="1" applyAlignment="1">
      <alignment horizontal="left"/>
    </xf>
    <xf numFmtId="0" fontId="0" fillId="0" borderId="53" xfId="44" applyFont="1" applyBorder="1" applyAlignment="1">
      <alignment horizontal="left"/>
    </xf>
    <xf numFmtId="0" fontId="0" fillId="0" borderId="55" xfId="44" applyFont="1" applyBorder="1" applyAlignment="1">
      <alignment horizontal="left"/>
    </xf>
    <xf numFmtId="0" fontId="0" fillId="0" borderId="56" xfId="44" applyFont="1" applyBorder="1" applyAlignment="1">
      <alignment horizontal="left"/>
    </xf>
    <xf numFmtId="0" fontId="13" fillId="0" borderId="93" xfId="44" applyFont="1" applyBorder="1"/>
    <xf numFmtId="0" fontId="13" fillId="0" borderId="72" xfId="44" applyFont="1" applyBorder="1"/>
    <xf numFmtId="0" fontId="0" fillId="0" borderId="56" xfId="44" applyFont="1" applyBorder="1"/>
    <xf numFmtId="0" fontId="13" fillId="0" borderId="55" xfId="44" applyFont="1" applyBorder="1"/>
    <xf numFmtId="0" fontId="13" fillId="0" borderId="56" xfId="44" applyFont="1" applyBorder="1"/>
    <xf numFmtId="0" fontId="13" fillId="0" borderId="92" xfId="44" applyFont="1" applyBorder="1"/>
    <xf numFmtId="0" fontId="13" fillId="0" borderId="82" xfId="44" applyFont="1" applyBorder="1"/>
    <xf numFmtId="0" fontId="13" fillId="0" borderId="92" xfId="44" applyFont="1" applyBorder="1" applyAlignment="1">
      <alignment horizontal="left"/>
    </xf>
    <xf numFmtId="0" fontId="13" fillId="0" borderId="82" xfId="44" applyFont="1" applyBorder="1" applyAlignment="1">
      <alignment horizontal="left"/>
    </xf>
    <xf numFmtId="185" fontId="86" fillId="0" borderId="0" xfId="90" quotePrefix="1" applyFont="1" applyAlignment="1">
      <alignment horizontal="center"/>
    </xf>
    <xf numFmtId="185" fontId="13" fillId="0" borderId="147" xfId="90" applyFont="1" applyBorder="1" applyAlignment="1">
      <alignment horizontal="center"/>
    </xf>
    <xf numFmtId="185" fontId="13" fillId="0" borderId="74" xfId="90" applyFont="1" applyBorder="1" applyAlignment="1">
      <alignment horizontal="center"/>
    </xf>
    <xf numFmtId="185" fontId="13" fillId="0" borderId="91" xfId="90" applyFont="1" applyBorder="1" applyAlignment="1">
      <alignment horizontal="center"/>
    </xf>
    <xf numFmtId="185" fontId="87" fillId="0" borderId="0" xfId="90" applyFont="1" applyAlignment="1">
      <alignment horizontal="center"/>
    </xf>
    <xf numFmtId="185" fontId="86" fillId="0" borderId="0" xfId="90" quotePrefix="1" applyFont="1"/>
    <xf numFmtId="185" fontId="86" fillId="0" borderId="0" xfId="90" applyFont="1"/>
    <xf numFmtId="186" fontId="13" fillId="0" borderId="48" xfId="91" applyNumberFormat="1" applyFont="1" applyFill="1" applyBorder="1" applyAlignment="1">
      <alignment horizontal="center" vertical="top"/>
    </xf>
    <xf numFmtId="186" fontId="13" fillId="0" borderId="41" xfId="91" applyNumberFormat="1" applyFont="1" applyFill="1" applyBorder="1" applyAlignment="1">
      <alignment horizontal="center" vertical="top"/>
    </xf>
    <xf numFmtId="186" fontId="13" fillId="0" borderId="49" xfId="91" applyNumberFormat="1" applyFont="1" applyFill="1" applyBorder="1" applyAlignment="1">
      <alignment horizontal="center" vertical="top"/>
    </xf>
    <xf numFmtId="0" fontId="13" fillId="0" borderId="55" xfId="44" applyFont="1" applyBorder="1" applyAlignment="1">
      <alignment horizontal="left"/>
    </xf>
    <xf numFmtId="0" fontId="13" fillId="0" borderId="56" xfId="44" applyFont="1" applyBorder="1" applyAlignment="1">
      <alignment horizontal="left"/>
    </xf>
    <xf numFmtId="0" fontId="13" fillId="0" borderId="45" xfId="44" applyFont="1" applyBorder="1" applyAlignment="1">
      <alignment horizontal="left"/>
    </xf>
    <xf numFmtId="0" fontId="13" fillId="0" borderId="0" xfId="44" applyFont="1" applyAlignment="1">
      <alignment horizontal="left"/>
    </xf>
    <xf numFmtId="185" fontId="13" fillId="0" borderId="92" xfId="90" applyFont="1" applyBorder="1" applyAlignment="1">
      <alignment horizontal="left"/>
    </xf>
    <xf numFmtId="185" fontId="13" fillId="0" borderId="82" xfId="90" applyFont="1" applyBorder="1" applyAlignment="1">
      <alignment horizontal="left"/>
    </xf>
    <xf numFmtId="185" fontId="88" fillId="0" borderId="0" xfId="90" applyFont="1"/>
    <xf numFmtId="49" fontId="88" fillId="0" borderId="0" xfId="90" applyNumberFormat="1" applyFont="1"/>
    <xf numFmtId="0" fontId="89" fillId="0" borderId="0" xfId="0" applyFont="1"/>
    <xf numFmtId="0" fontId="89" fillId="0" borderId="0" xfId="0" applyFont="1" applyAlignment="1">
      <alignment horizontal="left"/>
    </xf>
    <xf numFmtId="0" fontId="90" fillId="0" borderId="133" xfId="0" applyFont="1" applyBorder="1" applyAlignment="1">
      <alignment horizontal="center"/>
    </xf>
    <xf numFmtId="0" fontId="90" fillId="0" borderId="134" xfId="0" applyFont="1" applyBorder="1" applyAlignment="1">
      <alignment horizontal="center"/>
    </xf>
    <xf numFmtId="0" fontId="90" fillId="0" borderId="63" xfId="0" applyFont="1" applyBorder="1" applyAlignment="1">
      <alignment horizontal="center"/>
    </xf>
    <xf numFmtId="0" fontId="90" fillId="0" borderId="60" xfId="0" applyFont="1" applyBorder="1" applyAlignment="1">
      <alignment horizontal="center"/>
    </xf>
    <xf numFmtId="0" fontId="90" fillId="0" borderId="23" xfId="0" applyFont="1" applyBorder="1" applyAlignment="1">
      <alignment horizontal="center"/>
    </xf>
    <xf numFmtId="0" fontId="90" fillId="0" borderId="37" xfId="0" applyFont="1" applyBorder="1"/>
    <xf numFmtId="0" fontId="90" fillId="0" borderId="0" xfId="0" applyFont="1"/>
    <xf numFmtId="0" fontId="90" fillId="0" borderId="26" xfId="0" applyFont="1" applyBorder="1"/>
    <xf numFmtId="0" fontId="90" fillId="0" borderId="27" xfId="0" applyFont="1" applyBorder="1"/>
    <xf numFmtId="0" fontId="90" fillId="0" borderId="29" xfId="0" applyFont="1" applyBorder="1"/>
    <xf numFmtId="0" fontId="90" fillId="0" borderId="30" xfId="0" applyFont="1" applyBorder="1"/>
    <xf numFmtId="0" fontId="90" fillId="0" borderId="61" xfId="0" applyFont="1" applyBorder="1"/>
    <xf numFmtId="0" fontId="90" fillId="0" borderId="40" xfId="0" applyFont="1" applyBorder="1"/>
    <xf numFmtId="0" fontId="90" fillId="0" borderId="32" xfId="0" applyFont="1" applyBorder="1" applyAlignment="1">
      <alignment horizontal="center"/>
    </xf>
    <xf numFmtId="185" fontId="13" fillId="0" borderId="56" xfId="90" applyFont="1" applyBorder="1" applyAlignment="1">
      <alignment horizontal="left"/>
    </xf>
    <xf numFmtId="49" fontId="13" fillId="0" borderId="48" xfId="91" applyNumberFormat="1" applyFont="1" applyFill="1" applyBorder="1" applyAlignment="1">
      <alignment horizontal="center"/>
    </xf>
    <xf numFmtId="49" fontId="13" fillId="0" borderId="49" xfId="91" applyNumberFormat="1" applyFont="1" applyFill="1" applyBorder="1" applyAlignment="1">
      <alignment horizontal="center"/>
    </xf>
    <xf numFmtId="49" fontId="13" fillId="0" borderId="50" xfId="91" applyNumberFormat="1" applyFont="1" applyFill="1" applyBorder="1" applyAlignment="1">
      <alignment horizontal="center"/>
    </xf>
    <xf numFmtId="185" fontId="13" fillId="0" borderId="32" xfId="90" applyFont="1" applyBorder="1" applyAlignment="1">
      <alignment horizontal="center"/>
    </xf>
    <xf numFmtId="0" fontId="0" fillId="0" borderId="40" xfId="0" quotePrefix="1" applyBorder="1"/>
    <xf numFmtId="0" fontId="13" fillId="0" borderId="40" xfId="0" quotePrefix="1" applyFont="1" applyBorder="1" applyAlignment="1">
      <alignment horizontal="right"/>
    </xf>
    <xf numFmtId="49" fontId="0" fillId="0" borderId="48" xfId="78" quotePrefix="1" applyNumberFormat="1" applyFont="1" applyBorder="1" applyAlignment="1">
      <alignment horizontal="center"/>
    </xf>
    <xf numFmtId="49" fontId="0" fillId="0" borderId="41" xfId="78" applyNumberFormat="1" applyFont="1" applyBorder="1" applyAlignment="1">
      <alignment horizontal="center"/>
    </xf>
    <xf numFmtId="49" fontId="0" fillId="0" borderId="55" xfId="78" quotePrefix="1" applyNumberFormat="1" applyFont="1" applyBorder="1" applyAlignment="1">
      <alignment horizontal="left"/>
    </xf>
    <xf numFmtId="49" fontId="0" fillId="0" borderId="56" xfId="78" quotePrefix="1" applyNumberFormat="1" applyFont="1" applyBorder="1" applyAlignment="1">
      <alignment horizontal="left"/>
    </xf>
    <xf numFmtId="49" fontId="0" fillId="0" borderId="95" xfId="78" quotePrefix="1" applyNumberFormat="1" applyFont="1" applyBorder="1" applyAlignment="1">
      <alignment horizontal="left"/>
    </xf>
    <xf numFmtId="49" fontId="0" fillId="0" borderId="84" xfId="78" quotePrefix="1" applyNumberFormat="1" applyFont="1" applyBorder="1" applyAlignment="1">
      <alignment horizontal="left"/>
    </xf>
    <xf numFmtId="49" fontId="13" fillId="0" borderId="0" xfId="78" quotePrefix="1" applyNumberFormat="1" applyFont="1"/>
    <xf numFmtId="49" fontId="13" fillId="0" borderId="0" xfId="78" applyNumberFormat="1" applyFont="1"/>
    <xf numFmtId="185" fontId="13" fillId="0" borderId="0" xfId="90" quotePrefix="1" applyFont="1"/>
    <xf numFmtId="185" fontId="13" fillId="0" borderId="0" xfId="90" applyFont="1"/>
    <xf numFmtId="49" fontId="59" fillId="0" borderId="0" xfId="78" applyNumberFormat="1" applyFont="1" applyAlignment="1">
      <alignment horizontal="center"/>
    </xf>
    <xf numFmtId="49" fontId="75" fillId="0" borderId="0" xfId="78" applyNumberFormat="1" applyFont="1"/>
    <xf numFmtId="49" fontId="75" fillId="0" borderId="0" xfId="78" applyNumberFormat="1" applyFont="1" applyAlignment="1">
      <alignment horizontal="center"/>
    </xf>
    <xf numFmtId="49" fontId="13" fillId="0" borderId="93" xfId="78" quotePrefix="1" applyNumberFormat="1" applyFont="1" applyBorder="1" applyAlignment="1">
      <alignment horizontal="left"/>
    </xf>
    <xf numFmtId="49" fontId="13" fillId="0" borderId="72" xfId="78" quotePrefix="1" applyNumberFormat="1" applyFont="1" applyBorder="1" applyAlignment="1">
      <alignment horizontal="left"/>
    </xf>
    <xf numFmtId="49" fontId="0" fillId="0" borderId="0" xfId="78" applyNumberFormat="1" applyFont="1"/>
    <xf numFmtId="49" fontId="62" fillId="0" borderId="53" xfId="92" quotePrefix="1" applyNumberFormat="1" applyFont="1" applyBorder="1"/>
    <xf numFmtId="0" fontId="62" fillId="0" borderId="56" xfId="52" applyFont="1" applyBorder="1" applyAlignment="1">
      <alignment horizontal="left"/>
    </xf>
    <xf numFmtId="0" fontId="62" fillId="0" borderId="56" xfId="52" applyFont="1" applyBorder="1"/>
    <xf numFmtId="0" fontId="62" fillId="0" borderId="56" xfId="92" applyFont="1" applyBorder="1" applyAlignment="1">
      <alignment horizontal="left"/>
    </xf>
    <xf numFmtId="0" fontId="62" fillId="0" borderId="72" xfId="92" applyFont="1" applyBorder="1" applyAlignment="1">
      <alignment horizontal="left"/>
    </xf>
    <xf numFmtId="0" fontId="92" fillId="0" borderId="56" xfId="92" applyFont="1" applyBorder="1"/>
    <xf numFmtId="0" fontId="92" fillId="0" borderId="56" xfId="92" applyFont="1" applyBorder="1" applyAlignment="1">
      <alignment horizontal="left"/>
    </xf>
    <xf numFmtId="0" fontId="62" fillId="0" borderId="56" xfId="92" applyFont="1" applyBorder="1"/>
    <xf numFmtId="0" fontId="62" fillId="0" borderId="92" xfId="92" applyFont="1" applyBorder="1"/>
    <xf numFmtId="0" fontId="62" fillId="0" borderId="82" xfId="92" applyFont="1" applyBorder="1"/>
    <xf numFmtId="0" fontId="62" fillId="0" borderId="53" xfId="92" quotePrefix="1" applyFont="1" applyBorder="1" applyAlignment="1">
      <alignment horizontal="left"/>
    </xf>
    <xf numFmtId="49" fontId="62" fillId="0" borderId="56" xfId="92" applyNumberFormat="1" applyFont="1" applyBorder="1" applyAlignment="1">
      <alignment horizontal="left"/>
    </xf>
    <xf numFmtId="0" fontId="62" fillId="0" borderId="0" xfId="92" applyFont="1"/>
    <xf numFmtId="0" fontId="62" fillId="0" borderId="55" xfId="92" applyFont="1" applyBorder="1"/>
    <xf numFmtId="0" fontId="92" fillId="0" borderId="82" xfId="92" applyFont="1" applyBorder="1"/>
    <xf numFmtId="0" fontId="62" fillId="0" borderId="53" xfId="92" applyFont="1" applyBorder="1"/>
    <xf numFmtId="0" fontId="62" fillId="0" borderId="0" xfId="92" quotePrefix="1" applyFont="1" applyAlignment="1">
      <alignment horizontal="left"/>
    </xf>
    <xf numFmtId="49" fontId="83" fillId="0" borderId="0" xfId="92" applyNumberFormat="1" applyFont="1" applyAlignment="1">
      <alignment horizontal="center"/>
    </xf>
    <xf numFmtId="0" fontId="61" fillId="0" borderId="0" xfId="92" applyFont="1" applyAlignment="1">
      <alignment horizontal="center"/>
    </xf>
    <xf numFmtId="0" fontId="62" fillId="0" borderId="45" xfId="92" applyFont="1" applyBorder="1"/>
    <xf numFmtId="0" fontId="62" fillId="0" borderId="0" xfId="92" applyFont="1" applyAlignment="1">
      <alignment horizontal="left"/>
    </xf>
    <xf numFmtId="0" fontId="62" fillId="0" borderId="56" xfId="92" quotePrefix="1" applyFont="1" applyBorder="1"/>
    <xf numFmtId="0" fontId="95" fillId="0" borderId="0" xfId="0" applyFont="1"/>
    <xf numFmtId="0" fontId="91" fillId="0" borderId="0" xfId="0" applyFont="1"/>
    <xf numFmtId="185" fontId="0" fillId="0" borderId="56" xfId="93" applyFont="1" applyBorder="1"/>
    <xf numFmtId="185" fontId="13" fillId="0" borderId="93" xfId="93" applyFont="1" applyBorder="1"/>
    <xf numFmtId="185" fontId="13" fillId="0" borderId="72" xfId="93" applyFont="1" applyBorder="1"/>
    <xf numFmtId="185" fontId="0" fillId="0" borderId="43" xfId="93" applyFont="1" applyBorder="1"/>
    <xf numFmtId="185" fontId="0" fillId="0" borderId="41" xfId="93" applyFont="1" applyBorder="1"/>
    <xf numFmtId="185" fontId="13" fillId="0" borderId="55" xfId="93" applyFont="1" applyBorder="1"/>
    <xf numFmtId="185" fontId="13" fillId="0" borderId="56" xfId="93" applyFont="1" applyBorder="1"/>
    <xf numFmtId="185" fontId="13" fillId="0" borderId="92" xfId="93" applyFont="1" applyBorder="1"/>
    <xf numFmtId="185" fontId="13" fillId="0" borderId="82" xfId="93" applyFont="1" applyBorder="1"/>
    <xf numFmtId="185" fontId="0" fillId="0" borderId="53" xfId="93" applyFont="1" applyBorder="1"/>
    <xf numFmtId="185" fontId="58" fillId="0" borderId="0" xfId="78" applyFont="1" applyAlignment="1">
      <alignment horizontal="center"/>
    </xf>
    <xf numFmtId="0" fontId="121" fillId="0" borderId="0" xfId="92"/>
    <xf numFmtId="0" fontId="13" fillId="0" borderId="0" xfId="92" applyFont="1" applyAlignment="1">
      <alignment horizontal="center"/>
    </xf>
    <xf numFmtId="185" fontId="13" fillId="0" borderId="147" xfId="93" applyFont="1" applyBorder="1" applyAlignment="1">
      <alignment horizontal="center"/>
    </xf>
    <xf numFmtId="185" fontId="13" fillId="0" borderId="74" xfId="93" applyFont="1" applyBorder="1" applyAlignment="1">
      <alignment horizontal="center"/>
    </xf>
    <xf numFmtId="185" fontId="13" fillId="0" borderId="91" xfId="93" applyFont="1" applyBorder="1" applyAlignment="1">
      <alignment horizontal="center"/>
    </xf>
    <xf numFmtId="185" fontId="0" fillId="0" borderId="0" xfId="93" quotePrefix="1" applyFont="1"/>
    <xf numFmtId="185" fontId="13" fillId="0" borderId="52" xfId="93" applyFont="1" applyBorder="1" applyAlignment="1">
      <alignment horizontal="left"/>
    </xf>
    <xf numFmtId="185" fontId="13" fillId="0" borderId="53" xfId="93" applyFont="1" applyBorder="1" applyAlignment="1">
      <alignment horizontal="left"/>
    </xf>
    <xf numFmtId="0" fontId="13" fillId="0" borderId="55" xfId="0" applyFont="1" applyBorder="1" applyAlignment="1">
      <alignment horizontal="left"/>
    </xf>
    <xf numFmtId="0" fontId="13" fillId="0" borderId="56" xfId="0" applyFont="1" applyBorder="1" applyAlignment="1">
      <alignment horizontal="left"/>
    </xf>
    <xf numFmtId="0" fontId="13" fillId="0" borderId="95" xfId="0" applyFont="1" applyBorder="1" applyAlignment="1">
      <alignment horizontal="left"/>
    </xf>
    <xf numFmtId="0" fontId="13" fillId="0" borderId="84" xfId="0" applyFont="1" applyBorder="1" applyAlignment="1">
      <alignment horizontal="left"/>
    </xf>
    <xf numFmtId="0" fontId="13" fillId="0" borderId="93" xfId="0" applyFont="1" applyBorder="1" applyAlignment="1">
      <alignment horizontal="left"/>
    </xf>
    <xf numFmtId="0" fontId="13" fillId="0" borderId="72" xfId="0" applyFont="1" applyBorder="1" applyAlignment="1">
      <alignment horizontal="left"/>
    </xf>
    <xf numFmtId="185" fontId="0" fillId="0" borderId="82" xfId="93" applyFont="1" applyBorder="1"/>
    <xf numFmtId="185" fontId="13" fillId="0" borderId="0" xfId="93" applyFont="1"/>
    <xf numFmtId="185" fontId="0" fillId="0" borderId="0" xfId="93" applyFont="1"/>
    <xf numFmtId="185" fontId="0" fillId="0" borderId="0" xfId="93" applyFont="1" applyAlignment="1">
      <alignment horizontal="center"/>
    </xf>
    <xf numFmtId="0" fontId="57" fillId="0" borderId="0" xfId="0" applyFont="1" applyAlignment="1">
      <alignment horizontal="center"/>
    </xf>
    <xf numFmtId="0" fontId="0" fillId="0" borderId="38" xfId="0" quotePrefix="1" applyBorder="1" applyAlignment="1">
      <alignment horizontal="center"/>
    </xf>
    <xf numFmtId="0" fontId="0" fillId="0" borderId="39" xfId="0" quotePrefix="1" applyBorder="1" applyAlignment="1">
      <alignment horizontal="center"/>
    </xf>
    <xf numFmtId="0" fontId="0" fillId="0" borderId="37" xfId="0" quotePrefix="1" applyBorder="1" applyAlignment="1">
      <alignment horizontal="center"/>
    </xf>
    <xf numFmtId="0" fontId="0" fillId="0" borderId="0" xfId="0" quotePrefix="1" applyAlignment="1">
      <alignment horizontal="center"/>
    </xf>
    <xf numFmtId="0" fontId="13" fillId="0" borderId="324" xfId="0" quotePrefix="1" applyFont="1" applyBorder="1" applyAlignment="1">
      <alignment horizontal="left"/>
    </xf>
    <xf numFmtId="0" fontId="13" fillId="0" borderId="74" xfId="0" quotePrefix="1" applyFont="1" applyBorder="1" applyAlignment="1">
      <alignment horizontal="left"/>
    </xf>
    <xf numFmtId="0" fontId="0" fillId="0" borderId="48" xfId="0" quotePrefix="1" applyBorder="1" applyAlignment="1">
      <alignment horizontal="center"/>
    </xf>
    <xf numFmtId="0" fontId="0" fillId="0" borderId="49" xfId="0" quotePrefix="1" applyBorder="1" applyAlignment="1">
      <alignment horizontal="center"/>
    </xf>
    <xf numFmtId="0" fontId="0" fillId="0" borderId="48" xfId="0" applyBorder="1" applyAlignment="1">
      <alignment horizontal="center"/>
    </xf>
    <xf numFmtId="0" fontId="0" fillId="0" borderId="49" xfId="0" applyBorder="1" applyAlignment="1">
      <alignment horizontal="center"/>
    </xf>
    <xf numFmtId="0" fontId="0" fillId="0" borderId="45" xfId="0" quotePrefix="1" applyBorder="1" applyAlignment="1">
      <alignment horizontal="center" vertical="top"/>
    </xf>
    <xf numFmtId="0" fontId="0" fillId="0" borderId="90" xfId="0" quotePrefix="1" applyBorder="1" applyAlignment="1">
      <alignment horizontal="center" vertical="top"/>
    </xf>
    <xf numFmtId="0" fontId="0" fillId="0" borderId="36" xfId="0" quotePrefix="1" applyBorder="1" applyAlignment="1">
      <alignment horizontal="center"/>
    </xf>
    <xf numFmtId="0" fontId="0" fillId="0" borderId="37" xfId="0" applyBorder="1" applyAlignment="1">
      <alignment horizontal="center" vertical="center"/>
    </xf>
    <xf numFmtId="0" fontId="0" fillId="0" borderId="0" xfId="0" applyAlignment="1">
      <alignment horizontal="center" vertical="center"/>
    </xf>
    <xf numFmtId="0" fontId="0" fillId="0" borderId="35" xfId="0" applyBorder="1" applyAlignment="1">
      <alignment horizontal="center" vertical="center"/>
    </xf>
    <xf numFmtId="3" fontId="62" fillId="0" borderId="325" xfId="0" applyNumberFormat="1" applyFont="1" applyBorder="1" applyAlignment="1">
      <alignment horizontal="center"/>
    </xf>
    <xf numFmtId="3" fontId="62" fillId="0" borderId="326" xfId="0" applyNumberFormat="1" applyFont="1" applyBorder="1" applyAlignment="1">
      <alignment horizontal="center"/>
    </xf>
    <xf numFmtId="0" fontId="62" fillId="0" borderId="45" xfId="0" quotePrefix="1" applyFont="1" applyBorder="1" applyAlignment="1">
      <alignment horizontal="center" vertical="top"/>
    </xf>
    <xf numFmtId="0" fontId="62" fillId="0" borderId="90" xfId="0" quotePrefix="1" applyFont="1" applyBorder="1" applyAlignment="1">
      <alignment horizontal="center" vertical="top"/>
    </xf>
    <xf numFmtId="0" fontId="61" fillId="0" borderId="327" xfId="0" applyFont="1" applyBorder="1" applyAlignment="1">
      <alignment horizontal="left"/>
    </xf>
    <xf numFmtId="0" fontId="96" fillId="0" borderId="328" xfId="0" applyFont="1" applyBorder="1" applyAlignment="1">
      <alignment horizontal="left"/>
    </xf>
    <xf numFmtId="0" fontId="62" fillId="0" borderId="0" xfId="0" quotePrefix="1" applyFont="1" applyAlignment="1">
      <alignment horizontal="left"/>
    </xf>
    <xf numFmtId="37" fontId="97" fillId="0" borderId="0" xfId="36" applyNumberFormat="1" applyFont="1" applyAlignment="1" applyProtection="1"/>
    <xf numFmtId="49" fontId="0" fillId="0" borderId="0" xfId="78" quotePrefix="1" applyNumberFormat="1" applyFont="1"/>
    <xf numFmtId="185" fontId="0" fillId="0" borderId="0" xfId="90" quotePrefix="1" applyFont="1"/>
    <xf numFmtId="185" fontId="0" fillId="0" borderId="0" xfId="90" applyFont="1"/>
    <xf numFmtId="49" fontId="57" fillId="0" borderId="0" xfId="78" applyNumberFormat="1" applyFont="1" applyAlignment="1">
      <alignment horizontal="center"/>
    </xf>
    <xf numFmtId="49" fontId="13" fillId="0" borderId="0" xfId="78" applyNumberFormat="1" applyFont="1" applyAlignment="1">
      <alignment horizontal="center"/>
    </xf>
    <xf numFmtId="0" fontId="90" fillId="0" borderId="0" xfId="0" quotePrefix="1" applyFont="1" applyAlignment="1">
      <alignment horizontal="left"/>
    </xf>
    <xf numFmtId="0" fontId="90" fillId="0" borderId="0" xfId="0" applyFont="1" applyAlignment="1">
      <alignment horizontal="center"/>
    </xf>
    <xf numFmtId="49" fontId="13" fillId="0" borderId="42" xfId="90" applyNumberFormat="1" applyFont="1" applyBorder="1" applyAlignment="1">
      <alignment horizontal="center"/>
    </xf>
    <xf numFmtId="49" fontId="13" fillId="0" borderId="43" xfId="90" applyNumberFormat="1" applyFont="1" applyBorder="1" applyAlignment="1">
      <alignment horizontal="center"/>
    </xf>
    <xf numFmtId="49" fontId="13" fillId="0" borderId="330" xfId="90" applyNumberFormat="1" applyFont="1" applyBorder="1" applyAlignment="1">
      <alignment horizontal="center"/>
    </xf>
    <xf numFmtId="49" fontId="0" fillId="0" borderId="45" xfId="90" applyNumberFormat="1" applyFont="1" applyBorder="1"/>
    <xf numFmtId="49" fontId="0" fillId="0" borderId="0" xfId="90" applyNumberFormat="1" applyFont="1"/>
    <xf numFmtId="49" fontId="0" fillId="0" borderId="90" xfId="90" applyNumberFormat="1" applyFont="1" applyBorder="1"/>
    <xf numFmtId="49" fontId="87" fillId="0" borderId="0" xfId="90" applyNumberFormat="1" applyFont="1" applyAlignment="1">
      <alignment horizontal="center"/>
    </xf>
    <xf numFmtId="49" fontId="86" fillId="0" borderId="0" xfId="90" applyNumberFormat="1" applyFont="1" applyAlignment="1">
      <alignment horizontal="center"/>
    </xf>
    <xf numFmtId="185" fontId="0" fillId="0" borderId="147" xfId="90" quotePrefix="1" applyFont="1" applyBorder="1" applyAlignment="1">
      <alignment horizontal="center"/>
    </xf>
    <xf numFmtId="185" fontId="0" fillId="0" borderId="91" xfId="90" quotePrefix="1" applyFont="1" applyBorder="1" applyAlignment="1">
      <alignment horizontal="center"/>
    </xf>
    <xf numFmtId="185" fontId="0" fillId="0" borderId="147" xfId="90" applyFont="1" applyBorder="1" applyAlignment="1">
      <alignment horizontal="center" wrapText="1"/>
    </xf>
    <xf numFmtId="185" fontId="0" fillId="0" borderId="91" xfId="90" applyFont="1" applyBorder="1" applyAlignment="1">
      <alignment horizontal="center" wrapText="1"/>
    </xf>
    <xf numFmtId="49" fontId="0" fillId="0" borderId="52" xfId="90" quotePrefix="1" applyNumberFormat="1" applyFont="1" applyBorder="1" applyAlignment="1">
      <alignment horizontal="left" wrapText="1"/>
    </xf>
    <xf numFmtId="49" fontId="0" fillId="0" borderId="53" xfId="90" quotePrefix="1" applyNumberFormat="1" applyFont="1" applyBorder="1" applyAlignment="1">
      <alignment horizontal="left" wrapText="1"/>
    </xf>
    <xf numFmtId="49" fontId="0" fillId="0" borderId="55" xfId="90" quotePrefix="1" applyNumberFormat="1" applyFont="1" applyBorder="1" applyAlignment="1">
      <alignment horizontal="left"/>
    </xf>
    <xf numFmtId="49" fontId="0" fillId="0" borderId="30" xfId="90" quotePrefix="1" applyNumberFormat="1" applyFont="1" applyBorder="1" applyAlignment="1">
      <alignment horizontal="left"/>
    </xf>
    <xf numFmtId="49" fontId="13" fillId="0" borderId="93" xfId="90" quotePrefix="1" applyNumberFormat="1" applyFont="1" applyBorder="1" applyAlignment="1">
      <alignment horizontal="left"/>
    </xf>
    <xf numFmtId="49" fontId="13" fillId="0" borderId="40" xfId="90" quotePrefix="1" applyNumberFormat="1" applyFont="1" applyBorder="1" applyAlignment="1">
      <alignment horizontal="left"/>
    </xf>
    <xf numFmtId="49" fontId="0" fillId="0" borderId="0" xfId="90" applyNumberFormat="1" applyFont="1" applyAlignment="1">
      <alignment horizontal="left"/>
    </xf>
    <xf numFmtId="49" fontId="13" fillId="0" borderId="147" xfId="90" applyNumberFormat="1" applyFont="1" applyBorder="1" applyAlignment="1">
      <alignment horizontal="center" vertical="top"/>
    </xf>
    <xf numFmtId="49" fontId="13" fillId="0" borderId="74" xfId="90" applyNumberFormat="1" applyFont="1" applyBorder="1" applyAlignment="1">
      <alignment horizontal="center" vertical="top"/>
    </xf>
    <xf numFmtId="49" fontId="13" fillId="0" borderId="91" xfId="90" applyNumberFormat="1" applyFont="1" applyBorder="1" applyAlignment="1">
      <alignment horizontal="center" vertical="top"/>
    </xf>
    <xf numFmtId="49" fontId="86" fillId="0" borderId="0" xfId="90" applyNumberFormat="1" applyFont="1"/>
    <xf numFmtId="0" fontId="87" fillId="0" borderId="0" xfId="44" applyFont="1" applyAlignment="1">
      <alignment horizontal="center"/>
    </xf>
    <xf numFmtId="0" fontId="86" fillId="0" borderId="0" xfId="44" applyFont="1" applyAlignment="1">
      <alignment horizontal="center"/>
    </xf>
    <xf numFmtId="0" fontId="75" fillId="0" borderId="0" xfId="44" applyFont="1"/>
    <xf numFmtId="0" fontId="24" fillId="0" borderId="0" xfId="44" applyFont="1"/>
    <xf numFmtId="0" fontId="62" fillId="0" borderId="290" xfId="0" quotePrefix="1" applyFont="1" applyBorder="1" applyAlignment="1">
      <alignment horizontal="center"/>
    </xf>
    <xf numFmtId="0" fontId="62" fillId="0" borderId="288" xfId="0" applyFont="1" applyBorder="1" applyAlignment="1">
      <alignment horizontal="center"/>
    </xf>
    <xf numFmtId="3" fontId="62" fillId="0" borderId="176" xfId="0" quotePrefix="1" applyNumberFormat="1" applyFont="1" applyBorder="1" applyAlignment="1">
      <alignment horizontal="center"/>
    </xf>
    <xf numFmtId="3" fontId="62" fillId="0" borderId="333" xfId="0" quotePrefix="1" applyNumberFormat="1" applyFont="1" applyBorder="1" applyAlignment="1">
      <alignment horizontal="center"/>
    </xf>
    <xf numFmtId="3" fontId="62" fillId="0" borderId="0" xfId="0" applyNumberFormat="1" applyFont="1"/>
    <xf numFmtId="0" fontId="75" fillId="0" borderId="0" xfId="53" applyFont="1" applyAlignment="1">
      <alignment horizontal="left"/>
    </xf>
    <xf numFmtId="0" fontId="75" fillId="0" borderId="134" xfId="53" applyFont="1" applyBorder="1" applyAlignment="1">
      <alignment horizontal="center"/>
    </xf>
    <xf numFmtId="0" fontId="75" fillId="0" borderId="147" xfId="53" applyFont="1" applyBorder="1" applyAlignment="1">
      <alignment horizontal="center"/>
    </xf>
    <xf numFmtId="3" fontId="24" fillId="0" borderId="147" xfId="45" applyNumberFormat="1" applyBorder="1" applyAlignment="1">
      <alignment horizontal="center"/>
    </xf>
    <xf numFmtId="3" fontId="24" fillId="0" borderId="134" xfId="45" applyNumberFormat="1" applyBorder="1" applyAlignment="1">
      <alignment horizontal="center"/>
    </xf>
    <xf numFmtId="3" fontId="75" fillId="0" borderId="39" xfId="45" quotePrefix="1" applyNumberFormat="1" applyFont="1" applyBorder="1" applyAlignment="1">
      <alignment horizontal="left"/>
    </xf>
    <xf numFmtId="0" fontId="75" fillId="0" borderId="39" xfId="53" applyFont="1" applyBorder="1" applyAlignment="1">
      <alignment horizontal="left"/>
    </xf>
    <xf numFmtId="0" fontId="75" fillId="0" borderId="0" xfId="53" applyFont="1"/>
    <xf numFmtId="3" fontId="24" fillId="0" borderId="147" xfId="51" applyNumberFormat="1" applyBorder="1" applyAlignment="1">
      <alignment horizontal="center"/>
    </xf>
    <xf numFmtId="3" fontId="24" fillId="0" borderId="134" xfId="51" applyNumberFormat="1" applyBorder="1" applyAlignment="1">
      <alignment horizontal="center"/>
    </xf>
    <xf numFmtId="3" fontId="13" fillId="0" borderId="147" xfId="88" applyNumberFormat="1" applyFont="1" applyBorder="1" applyAlignment="1">
      <alignment horizontal="center"/>
    </xf>
    <xf numFmtId="3" fontId="13" fillId="0" borderId="91" xfId="88" applyNumberFormat="1" applyFont="1" applyBorder="1" applyAlignment="1">
      <alignment horizontal="center"/>
    </xf>
    <xf numFmtId="0" fontId="13" fillId="0" borderId="45" xfId="88" applyFont="1" applyBorder="1" applyAlignment="1">
      <alignment horizontal="center" vertical="center"/>
    </xf>
    <xf numFmtId="0" fontId="13" fillId="0" borderId="0" xfId="88" applyFont="1" applyAlignment="1">
      <alignment horizontal="center" vertical="center"/>
    </xf>
    <xf numFmtId="0" fontId="0" fillId="0" borderId="48" xfId="88" quotePrefix="1" applyFont="1" applyBorder="1" applyAlignment="1">
      <alignment horizontal="center"/>
    </xf>
    <xf numFmtId="0" fontId="0" fillId="0" borderId="41" xfId="88" quotePrefix="1" applyFont="1" applyBorder="1" applyAlignment="1">
      <alignment horizontal="center"/>
    </xf>
    <xf numFmtId="0" fontId="13" fillId="0" borderId="48" xfId="88" applyFont="1" applyBorder="1"/>
    <xf numFmtId="0" fontId="13" fillId="0" borderId="41" xfId="88" applyFont="1" applyBorder="1"/>
    <xf numFmtId="0" fontId="13" fillId="0" borderId="147" xfId="88" applyFont="1" applyBorder="1"/>
    <xf numFmtId="0" fontId="13" fillId="0" borderId="74" xfId="88" applyFont="1" applyBorder="1"/>
    <xf numFmtId="0" fontId="61" fillId="0" borderId="0" xfId="88" quotePrefix="1" applyFont="1" applyAlignment="1">
      <alignment horizontal="center"/>
    </xf>
    <xf numFmtId="0" fontId="61" fillId="0" borderId="0" xfId="88" quotePrefix="1" applyFont="1"/>
    <xf numFmtId="0" fontId="61" fillId="0" borderId="0" xfId="88" applyFont="1"/>
    <xf numFmtId="0" fontId="61" fillId="0" borderId="0" xfId="88" quotePrefix="1" applyFont="1" applyAlignment="1">
      <alignment horizontal="left"/>
    </xf>
    <xf numFmtId="0" fontId="61" fillId="0" borderId="0" xfId="88" applyFont="1" applyAlignment="1">
      <alignment horizontal="left"/>
    </xf>
    <xf numFmtId="0" fontId="62" fillId="0" borderId="0" xfId="88" quotePrefix="1" applyFont="1" applyAlignment="1">
      <alignment horizontal="center"/>
    </xf>
    <xf numFmtId="49" fontId="62" fillId="0" borderId="0" xfId="88" applyNumberFormat="1" applyFont="1"/>
    <xf numFmtId="3" fontId="62" fillId="0" borderId="0" xfId="88" applyNumberFormat="1" applyFont="1"/>
    <xf numFmtId="0" fontId="61" fillId="0" borderId="147" xfId="44" applyFont="1" applyBorder="1" applyAlignment="1">
      <alignment horizontal="center" vertical="center"/>
    </xf>
    <xf numFmtId="0" fontId="61" fillId="0" borderId="74" xfId="44" applyFont="1" applyBorder="1" applyAlignment="1">
      <alignment horizontal="center" vertical="center"/>
    </xf>
    <xf numFmtId="0" fontId="61" fillId="0" borderId="91" xfId="44" applyFont="1" applyBorder="1" applyAlignment="1">
      <alignment horizontal="center" vertical="center"/>
    </xf>
    <xf numFmtId="3" fontId="61" fillId="0" borderId="147" xfId="45" quotePrefix="1" applyNumberFormat="1" applyFont="1" applyBorder="1" applyAlignment="1">
      <alignment horizontal="center" vertical="center"/>
    </xf>
    <xf numFmtId="3" fontId="61" fillId="0" borderId="74" xfId="45" quotePrefix="1" applyNumberFormat="1" applyFont="1" applyBorder="1" applyAlignment="1">
      <alignment horizontal="center" vertical="center"/>
    </xf>
    <xf numFmtId="3" fontId="61" fillId="0" borderId="91" xfId="45" quotePrefix="1" applyNumberFormat="1" applyFont="1" applyBorder="1" applyAlignment="1">
      <alignment horizontal="center" vertical="center"/>
    </xf>
    <xf numFmtId="0" fontId="83" fillId="0" borderId="0" xfId="95" quotePrefix="1" applyFont="1" applyAlignment="1">
      <alignment horizontal="center"/>
    </xf>
    <xf numFmtId="0" fontId="61" fillId="0" borderId="0" xfId="95" applyFont="1" applyAlignment="1">
      <alignment horizontal="center"/>
    </xf>
    <xf numFmtId="0" fontId="62" fillId="0" borderId="95" xfId="95" quotePrefix="1" applyFont="1" applyBorder="1" applyAlignment="1">
      <alignment horizontal="left"/>
    </xf>
    <xf numFmtId="0" fontId="62" fillId="0" borderId="84" xfId="95" quotePrefix="1" applyFont="1" applyBorder="1" applyAlignment="1">
      <alignment horizontal="left"/>
    </xf>
    <xf numFmtId="0" fontId="75" fillId="0" borderId="0" xfId="95" quotePrefix="1" applyFont="1"/>
    <xf numFmtId="0" fontId="75" fillId="0" borderId="0" xfId="95" applyFont="1"/>
    <xf numFmtId="0" fontId="62" fillId="0" borderId="56" xfId="95" quotePrefix="1" applyFont="1" applyBorder="1"/>
    <xf numFmtId="0" fontId="62" fillId="0" borderId="45" xfId="95" applyFont="1" applyBorder="1" applyAlignment="1">
      <alignment horizontal="center" vertical="top"/>
    </xf>
    <xf numFmtId="0" fontId="62" fillId="0" borderId="0" xfId="95" applyFont="1" applyAlignment="1">
      <alignment horizontal="center" vertical="top"/>
    </xf>
    <xf numFmtId="3" fontId="61" fillId="0" borderId="32" xfId="44" quotePrefix="1" applyNumberFormat="1" applyFont="1" applyBorder="1" applyAlignment="1">
      <alignment horizontal="center"/>
    </xf>
    <xf numFmtId="0" fontId="62" fillId="0" borderId="56" xfId="95" quotePrefix="1" applyFont="1" applyBorder="1" applyAlignment="1">
      <alignment horizontal="left"/>
    </xf>
    <xf numFmtId="0" fontId="62" fillId="0" borderId="56" xfId="95" applyFont="1" applyBorder="1"/>
    <xf numFmtId="0" fontId="61" fillId="0" borderId="55" xfId="95" quotePrefix="1" applyFont="1" applyBorder="1" applyAlignment="1">
      <alignment horizontal="left"/>
    </xf>
    <xf numFmtId="0" fontId="61" fillId="0" borderId="56" xfId="95" quotePrefix="1" applyFont="1" applyBorder="1" applyAlignment="1">
      <alignment horizontal="left"/>
    </xf>
    <xf numFmtId="0" fontId="62" fillId="0" borderId="55" xfId="95" quotePrefix="1" applyFont="1" applyBorder="1" applyAlignment="1">
      <alignment horizontal="left"/>
    </xf>
    <xf numFmtId="0" fontId="62" fillId="0" borderId="92" xfId="95" applyFont="1" applyBorder="1" applyAlignment="1">
      <alignment horizontal="left"/>
    </xf>
    <xf numFmtId="0" fontId="62" fillId="0" borderId="82" xfId="95" applyFont="1" applyBorder="1" applyAlignment="1">
      <alignment horizontal="left"/>
    </xf>
    <xf numFmtId="0" fontId="62" fillId="0" borderId="53" xfId="95" applyFont="1" applyBorder="1" applyAlignment="1">
      <alignment horizontal="left"/>
    </xf>
    <xf numFmtId="0" fontId="62" fillId="0" borderId="53" xfId="95" quotePrefix="1" applyFont="1" applyBorder="1"/>
    <xf numFmtId="0" fontId="62" fillId="0" borderId="56" xfId="95" applyFont="1" applyBorder="1" applyAlignment="1">
      <alignment horizontal="left"/>
    </xf>
    <xf numFmtId="0" fontId="62" fillId="0" borderId="55" xfId="95" applyFont="1" applyBorder="1" applyAlignment="1">
      <alignment horizontal="left"/>
    </xf>
    <xf numFmtId="0" fontId="62" fillId="0" borderId="92" xfId="95" quotePrefix="1" applyFont="1" applyBorder="1" applyAlignment="1">
      <alignment horizontal="left"/>
    </xf>
    <xf numFmtId="0" fontId="62" fillId="0" borderId="82" xfId="95" quotePrefix="1" applyFont="1" applyBorder="1" applyAlignment="1">
      <alignment horizontal="left"/>
    </xf>
    <xf numFmtId="0" fontId="61" fillId="0" borderId="93" xfId="95" quotePrefix="1" applyFont="1" applyBorder="1" applyAlignment="1">
      <alignment horizontal="left"/>
    </xf>
    <xf numFmtId="0" fontId="61" fillId="0" borderId="72" xfId="95" quotePrefix="1" applyFont="1" applyBorder="1" applyAlignment="1">
      <alignment horizontal="left"/>
    </xf>
    <xf numFmtId="0" fontId="62" fillId="0" borderId="0" xfId="95" applyFont="1" applyAlignment="1">
      <alignment horizontal="left"/>
    </xf>
    <xf numFmtId="0" fontId="101" fillId="0" borderId="0" xfId="95" applyFont="1"/>
    <xf numFmtId="0" fontId="66" fillId="0" borderId="0" xfId="95" applyFont="1"/>
    <xf numFmtId="0" fontId="66" fillId="0" borderId="0" xfId="45" quotePrefix="1" applyFont="1"/>
    <xf numFmtId="0" fontId="66" fillId="0" borderId="0" xfId="45" applyFont="1"/>
    <xf numFmtId="0" fontId="62" fillId="0" borderId="55" xfId="45" quotePrefix="1" applyFont="1" applyBorder="1" applyAlignment="1">
      <alignment horizontal="left"/>
    </xf>
    <xf numFmtId="0" fontId="62" fillId="0" borderId="93" xfId="45" quotePrefix="1" applyFont="1" applyBorder="1" applyAlignment="1">
      <alignment horizontal="left"/>
    </xf>
    <xf numFmtId="0" fontId="62" fillId="0" borderId="72" xfId="45" quotePrefix="1" applyFont="1" applyBorder="1" applyAlignment="1">
      <alignment horizontal="left"/>
    </xf>
    <xf numFmtId="0" fontId="61" fillId="0" borderId="147" xfId="45" quotePrefix="1" applyFont="1" applyBorder="1" applyAlignment="1">
      <alignment horizontal="left"/>
    </xf>
    <xf numFmtId="0" fontId="61" fillId="0" borderId="74" xfId="45" quotePrefix="1" applyFont="1" applyBorder="1" applyAlignment="1">
      <alignment horizontal="left"/>
    </xf>
    <xf numFmtId="0" fontId="66" fillId="0" borderId="74" xfId="45" applyFont="1" applyBorder="1"/>
    <xf numFmtId="0" fontId="61" fillId="0" borderId="147" xfId="45" applyFont="1" applyBorder="1"/>
    <xf numFmtId="0" fontId="61" fillId="0" borderId="74" xfId="45" applyFont="1" applyBorder="1"/>
    <xf numFmtId="0" fontId="62" fillId="0" borderId="92" xfId="45" quotePrefix="1" applyFont="1" applyBorder="1" applyAlignment="1">
      <alignment horizontal="left"/>
    </xf>
    <xf numFmtId="0" fontId="62" fillId="0" borderId="82" xfId="45" quotePrefix="1" applyFont="1" applyBorder="1" applyAlignment="1">
      <alignment horizontal="left"/>
    </xf>
    <xf numFmtId="0" fontId="62" fillId="0" borderId="53" xfId="45" quotePrefix="1" applyFont="1" applyBorder="1"/>
    <xf numFmtId="0" fontId="62" fillId="0" borderId="56" xfId="45" quotePrefix="1" applyFont="1" applyBorder="1"/>
    <xf numFmtId="0" fontId="58" fillId="0" borderId="0" xfId="45" applyFont="1" applyAlignment="1">
      <alignment horizontal="center"/>
    </xf>
    <xf numFmtId="0" fontId="13" fillId="0" borderId="0" xfId="45" quotePrefix="1" applyFont="1" applyAlignment="1">
      <alignment horizontal="center"/>
    </xf>
    <xf numFmtId="0" fontId="13" fillId="0" borderId="0" xfId="45" applyFont="1" applyAlignment="1">
      <alignment horizontal="center"/>
    </xf>
    <xf numFmtId="0" fontId="62" fillId="0" borderId="55" xfId="45" applyFont="1" applyBorder="1" applyAlignment="1">
      <alignment horizontal="left"/>
    </xf>
    <xf numFmtId="0" fontId="62" fillId="0" borderId="92" xfId="45" applyFont="1" applyBorder="1" applyAlignment="1">
      <alignment horizontal="left"/>
    </xf>
    <xf numFmtId="0" fontId="62" fillId="0" borderId="82" xfId="45" applyFont="1" applyBorder="1" applyAlignment="1">
      <alignment horizontal="left"/>
    </xf>
    <xf numFmtId="0" fontId="62" fillId="0" borderId="45" xfId="45" applyFont="1" applyBorder="1" applyAlignment="1">
      <alignment horizontal="center" vertical="top"/>
    </xf>
    <xf numFmtId="0" fontId="62" fillId="0" borderId="0" xfId="45" applyFont="1" applyAlignment="1">
      <alignment horizontal="center" vertical="top"/>
    </xf>
    <xf numFmtId="3" fontId="62" fillId="0" borderId="32" xfId="45" quotePrefix="1" applyNumberFormat="1" applyFont="1" applyBorder="1" applyAlignment="1">
      <alignment horizontal="center" vertical="top"/>
    </xf>
    <xf numFmtId="0" fontId="62" fillId="0" borderId="32" xfId="45" applyFont="1" applyBorder="1" applyAlignment="1">
      <alignment horizontal="center" vertical="top"/>
    </xf>
    <xf numFmtId="0" fontId="62" fillId="0" borderId="95" xfId="45" quotePrefix="1" applyFont="1" applyBorder="1" applyAlignment="1">
      <alignment horizontal="left"/>
    </xf>
    <xf numFmtId="0" fontId="62" fillId="0" borderId="84" xfId="45" quotePrefix="1" applyFont="1" applyBorder="1" applyAlignment="1">
      <alignment horizontal="left"/>
    </xf>
    <xf numFmtId="0" fontId="101" fillId="0" borderId="0" xfId="45" applyFont="1"/>
    <xf numFmtId="0" fontId="87" fillId="0" borderId="0" xfId="0" applyFont="1" applyAlignment="1">
      <alignment horizontal="center"/>
    </xf>
    <xf numFmtId="0" fontId="86" fillId="0" borderId="0" xfId="0" applyFont="1" applyAlignment="1">
      <alignment horizontal="center"/>
    </xf>
    <xf numFmtId="0" fontId="86" fillId="0" borderId="0" xfId="0" quotePrefix="1" applyFont="1" applyAlignment="1">
      <alignment horizontal="center"/>
    </xf>
    <xf numFmtId="0" fontId="88" fillId="0" borderId="0" xfId="0" quotePrefix="1" applyFont="1"/>
    <xf numFmtId="0" fontId="88" fillId="0" borderId="0" xfId="0" applyFont="1"/>
    <xf numFmtId="0" fontId="88" fillId="0" borderId="48" xfId="0" applyFont="1" applyBorder="1" applyAlignment="1">
      <alignment horizontal="left"/>
    </xf>
    <xf numFmtId="0" fontId="88" fillId="0" borderId="41" xfId="0" applyFont="1" applyBorder="1" applyAlignment="1">
      <alignment horizontal="left"/>
    </xf>
    <xf numFmtId="0" fontId="88" fillId="0" borderId="0" xfId="0" applyFont="1" applyAlignment="1">
      <alignment horizontal="left"/>
    </xf>
    <xf numFmtId="0" fontId="88" fillId="0" borderId="42" xfId="0" applyFont="1" applyBorder="1" applyAlignment="1">
      <alignment horizontal="center"/>
    </xf>
    <xf numFmtId="0" fontId="88" fillId="0" borderId="43" xfId="0" applyFont="1" applyBorder="1" applyAlignment="1">
      <alignment horizontal="center"/>
    </xf>
    <xf numFmtId="0" fontId="88" fillId="0" borderId="89" xfId="0" applyFont="1" applyBorder="1" applyAlignment="1">
      <alignment horizontal="center"/>
    </xf>
    <xf numFmtId="0" fontId="86" fillId="0" borderId="55" xfId="0" applyFont="1" applyBorder="1"/>
    <xf numFmtId="0" fontId="86" fillId="0" borderId="56" xfId="0" applyFont="1" applyBorder="1"/>
    <xf numFmtId="0" fontId="88" fillId="0" borderId="56" xfId="0" applyFont="1" applyBorder="1"/>
    <xf numFmtId="0" fontId="86" fillId="0" borderId="0" xfId="0" applyFont="1"/>
    <xf numFmtId="49" fontId="88" fillId="0" borderId="0" xfId="0" applyNumberFormat="1" applyFont="1"/>
    <xf numFmtId="0" fontId="62" fillId="0" borderId="56" xfId="42" applyFont="1" applyBorder="1"/>
    <xf numFmtId="0" fontId="61" fillId="0" borderId="72" xfId="42" applyFont="1" applyBorder="1"/>
    <xf numFmtId="0" fontId="62" fillId="0" borderId="0" xfId="96" applyFont="1"/>
    <xf numFmtId="0" fontId="83" fillId="0" borderId="0" xfId="96" applyFont="1" applyAlignment="1">
      <alignment horizontal="center"/>
    </xf>
    <xf numFmtId="0" fontId="61" fillId="0" borderId="0" xfId="96" applyFont="1" applyAlignment="1">
      <alignment horizontal="center"/>
    </xf>
    <xf numFmtId="0" fontId="88" fillId="0" borderId="0" xfId="96" quotePrefix="1" applyFont="1"/>
    <xf numFmtId="0" fontId="88" fillId="0" borderId="0" xfId="96" applyFont="1"/>
    <xf numFmtId="0" fontId="61" fillId="0" borderId="56" xfId="96" quotePrefix="1" applyFont="1" applyBorder="1" applyAlignment="1">
      <alignment horizontal="left"/>
    </xf>
    <xf numFmtId="0" fontId="61" fillId="0" borderId="0" xfId="96" quotePrefix="1" applyFont="1" applyAlignment="1">
      <alignment horizontal="left"/>
    </xf>
    <xf numFmtId="0" fontId="62" fillId="0" borderId="53" xfId="42" applyFont="1" applyBorder="1"/>
    <xf numFmtId="0" fontId="62" fillId="0" borderId="82" xfId="42" applyFont="1" applyBorder="1"/>
    <xf numFmtId="0" fontId="62" fillId="0" borderId="56" xfId="42" applyFont="1" applyBorder="1" applyAlignment="1">
      <alignment horizontal="left"/>
    </xf>
    <xf numFmtId="0" fontId="62" fillId="0" borderId="53" xfId="42" applyFont="1" applyBorder="1" applyAlignment="1">
      <alignment horizontal="left"/>
    </xf>
    <xf numFmtId="0" fontId="86" fillId="0" borderId="147" xfId="96" applyFont="1" applyBorder="1" applyAlignment="1">
      <alignment horizontal="center"/>
    </xf>
    <xf numFmtId="0" fontId="86" fillId="0" borderId="74" xfId="96" applyFont="1" applyBorder="1" applyAlignment="1">
      <alignment horizontal="center"/>
    </xf>
    <xf numFmtId="0" fontId="86" fillId="0" borderId="91" xfId="96" applyFont="1" applyBorder="1" applyAlignment="1">
      <alignment horizontal="center"/>
    </xf>
    <xf numFmtId="0" fontId="61" fillId="0" borderId="43" xfId="96" quotePrefix="1" applyFont="1" applyBorder="1" applyAlignment="1">
      <alignment horizontal="left"/>
    </xf>
    <xf numFmtId="0" fontId="61" fillId="0" borderId="0" xfId="96" applyFont="1"/>
    <xf numFmtId="49" fontId="62" fillId="0" borderId="0" xfId="96" applyNumberFormat="1" applyFont="1"/>
    <xf numFmtId="49" fontId="62" fillId="0" borderId="0" xfId="96" applyNumberFormat="1" applyFont="1" applyAlignment="1">
      <alignment horizontal="center"/>
    </xf>
    <xf numFmtId="185" fontId="61" fillId="0" borderId="32" xfId="90" applyFont="1" applyBorder="1" applyAlignment="1">
      <alignment horizontal="center"/>
    </xf>
    <xf numFmtId="185" fontId="83" fillId="0" borderId="0" xfId="90" applyFont="1" applyAlignment="1">
      <alignment horizontal="center"/>
    </xf>
    <xf numFmtId="185" fontId="61" fillId="0" borderId="0" xfId="90" applyFont="1" applyAlignment="1">
      <alignment horizontal="center"/>
    </xf>
    <xf numFmtId="185" fontId="61" fillId="0" borderId="39" xfId="90" quotePrefix="1" applyFont="1" applyBorder="1" applyAlignment="1">
      <alignment horizontal="center"/>
    </xf>
    <xf numFmtId="185" fontId="61" fillId="0" borderId="0" xfId="90" applyFont="1"/>
    <xf numFmtId="49" fontId="62" fillId="0" borderId="0" xfId="90" applyNumberFormat="1" applyFont="1"/>
    <xf numFmtId="185" fontId="62" fillId="0" borderId="0" xfId="90" applyFont="1"/>
    <xf numFmtId="0" fontId="0" fillId="0" borderId="56" xfId="98" applyFont="1" applyBorder="1"/>
    <xf numFmtId="0" fontId="13" fillId="0" borderId="72" xfId="97" quotePrefix="1" applyFont="1" applyBorder="1" applyAlignment="1">
      <alignment horizontal="left"/>
    </xf>
    <xf numFmtId="0" fontId="0" fillId="0" borderId="342" xfId="98" applyFont="1" applyBorder="1"/>
    <xf numFmtId="0" fontId="0" fillId="0" borderId="345" xfId="98" applyFont="1" applyBorder="1"/>
    <xf numFmtId="0" fontId="0" fillId="0" borderId="82" xfId="98" applyFont="1" applyBorder="1"/>
    <xf numFmtId="0" fontId="0" fillId="0" borderId="342" xfId="98" applyFont="1" applyBorder="1" applyAlignment="1">
      <alignment horizontal="left"/>
    </xf>
    <xf numFmtId="0" fontId="86" fillId="0" borderId="0" xfId="97" quotePrefix="1" applyFont="1"/>
    <xf numFmtId="0" fontId="86" fillId="0" borderId="0" xfId="97" applyFont="1"/>
    <xf numFmtId="0" fontId="0" fillId="0" borderId="339" xfId="98" applyFont="1" applyBorder="1" applyAlignment="1">
      <alignment horizontal="left"/>
    </xf>
    <xf numFmtId="0" fontId="83" fillId="0" borderId="0" xfId="97" applyFont="1" applyAlignment="1">
      <alignment horizontal="center"/>
    </xf>
    <xf numFmtId="0" fontId="61" fillId="0" borderId="0" xfId="97" applyFont="1" applyAlignment="1">
      <alignment horizontal="center"/>
    </xf>
    <xf numFmtId="0" fontId="61" fillId="0" borderId="0" xfId="97" applyFont="1"/>
    <xf numFmtId="49" fontId="62" fillId="0" borderId="0" xfId="97" applyNumberFormat="1" applyFont="1"/>
    <xf numFmtId="49" fontId="62" fillId="0" borderId="0" xfId="97" applyNumberFormat="1" applyFont="1" applyAlignment="1">
      <alignment horizontal="center"/>
    </xf>
    <xf numFmtId="0" fontId="62" fillId="0" borderId="0" xfId="97" applyFont="1"/>
    <xf numFmtId="0" fontId="104" fillId="0" borderId="0" xfId="45" applyFont="1" applyAlignment="1">
      <alignment horizontal="center"/>
    </xf>
    <xf numFmtId="0" fontId="86" fillId="0" borderId="0" xfId="45" applyFont="1" applyAlignment="1">
      <alignment horizontal="center"/>
    </xf>
    <xf numFmtId="0" fontId="62" fillId="0" borderId="147" xfId="45" applyFont="1" applyBorder="1" applyAlignment="1">
      <alignment horizontal="center" vertical="center"/>
    </xf>
    <xf numFmtId="0" fontId="62" fillId="0" borderId="74" xfId="45" applyFont="1" applyBorder="1" applyAlignment="1">
      <alignment horizontal="center" vertical="center"/>
    </xf>
    <xf numFmtId="0" fontId="62" fillId="0" borderId="91" xfId="45" applyFont="1" applyBorder="1" applyAlignment="1">
      <alignment horizontal="center" vertical="center"/>
    </xf>
    <xf numFmtId="0" fontId="62" fillId="0" borderId="45" xfId="45" applyFont="1" applyBorder="1" applyAlignment="1">
      <alignment horizontal="center"/>
    </xf>
    <xf numFmtId="0" fontId="62" fillId="0" borderId="0" xfId="45" applyFont="1" applyAlignment="1">
      <alignment horizontal="center"/>
    </xf>
    <xf numFmtId="0" fontId="62" fillId="0" borderId="90" xfId="45" applyFont="1" applyBorder="1" applyAlignment="1">
      <alignment horizontal="center"/>
    </xf>
    <xf numFmtId="0" fontId="62" fillId="0" borderId="95" xfId="45" applyFont="1" applyBorder="1"/>
    <xf numFmtId="0" fontId="62" fillId="0" borderId="84" xfId="45" applyFont="1" applyBorder="1"/>
    <xf numFmtId="0" fontId="62" fillId="0" borderId="147" xfId="45" applyFont="1" applyBorder="1" applyAlignment="1">
      <alignment horizontal="center" vertical="center" wrapText="1"/>
    </xf>
    <xf numFmtId="0" fontId="62" fillId="0" borderId="74" xfId="45" applyFont="1" applyBorder="1" applyAlignment="1">
      <alignment horizontal="center" vertical="center" wrapText="1"/>
    </xf>
    <xf numFmtId="0" fontId="62" fillId="0" borderId="91" xfId="45" applyFont="1" applyBorder="1" applyAlignment="1">
      <alignment horizontal="center" vertical="center" wrapText="1"/>
    </xf>
    <xf numFmtId="0" fontId="9" fillId="0" borderId="55" xfId="44" quotePrefix="1" applyFont="1" applyBorder="1" applyAlignment="1">
      <alignment horizontal="left"/>
    </xf>
    <xf numFmtId="0" fontId="9" fillId="0" borderId="56" xfId="44" quotePrefix="1" applyFont="1" applyBorder="1" applyAlignment="1">
      <alignment horizontal="left"/>
    </xf>
    <xf numFmtId="0" fontId="12" fillId="0" borderId="55" xfId="44" quotePrefix="1" applyFont="1" applyBorder="1" applyAlignment="1">
      <alignment horizontal="left"/>
    </xf>
    <xf numFmtId="0" fontId="12" fillId="0" borderId="56" xfId="44" quotePrefix="1" applyFont="1" applyBorder="1" applyAlignment="1">
      <alignment horizontal="left"/>
    </xf>
    <xf numFmtId="0" fontId="9" fillId="0" borderId="55" xfId="44" applyFont="1" applyBorder="1" applyAlignment="1">
      <alignment horizontal="left"/>
    </xf>
    <xf numFmtId="0" fontId="9" fillId="0" borderId="56" xfId="44" applyFont="1" applyBorder="1" applyAlignment="1">
      <alignment horizontal="left"/>
    </xf>
    <xf numFmtId="0" fontId="9" fillId="0" borderId="92" xfId="44" quotePrefix="1" applyFont="1" applyBorder="1" applyAlignment="1">
      <alignment horizontal="left"/>
    </xf>
    <xf numFmtId="0" fontId="9" fillId="0" borderId="82" xfId="44" quotePrefix="1" applyFont="1" applyBorder="1" applyAlignment="1">
      <alignment horizontal="left"/>
    </xf>
    <xf numFmtId="0" fontId="9" fillId="0" borderId="53" xfId="44" quotePrefix="1" applyFont="1" applyBorder="1"/>
    <xf numFmtId="0" fontId="9" fillId="0" borderId="56" xfId="44" quotePrefix="1" applyFont="1" applyBorder="1"/>
    <xf numFmtId="0" fontId="12" fillId="0" borderId="93" xfId="44" quotePrefix="1" applyFont="1" applyBorder="1" applyAlignment="1">
      <alignment horizontal="left"/>
    </xf>
    <xf numFmtId="0" fontId="12" fillId="0" borderId="72" xfId="44" quotePrefix="1" applyFont="1" applyBorder="1" applyAlignment="1">
      <alignment horizontal="left"/>
    </xf>
    <xf numFmtId="0" fontId="9" fillId="0" borderId="147" xfId="99" quotePrefix="1" applyFont="1" applyBorder="1" applyAlignment="1">
      <alignment horizontal="left"/>
    </xf>
    <xf numFmtId="0" fontId="9" fillId="0" borderId="74" xfId="99" quotePrefix="1" applyFont="1" applyBorder="1" applyAlignment="1">
      <alignment horizontal="left"/>
    </xf>
    <xf numFmtId="0" fontId="9" fillId="0" borderId="56" xfId="44" applyFont="1" applyBorder="1"/>
    <xf numFmtId="0" fontId="9" fillId="0" borderId="92" xfId="44" applyFont="1" applyBorder="1" applyAlignment="1">
      <alignment horizontal="left"/>
    </xf>
    <xf numFmtId="0" fontId="9" fillId="0" borderId="82" xfId="44" applyFont="1" applyBorder="1" applyAlignment="1">
      <alignment horizontal="left"/>
    </xf>
    <xf numFmtId="0" fontId="9" fillId="0" borderId="53" xfId="44" applyFont="1" applyBorder="1" applyAlignment="1">
      <alignment horizontal="left"/>
    </xf>
    <xf numFmtId="0" fontId="61" fillId="0" borderId="0" xfId="44" quotePrefix="1" applyFont="1"/>
    <xf numFmtId="0" fontId="61" fillId="0" borderId="0" xfId="44" applyFont="1"/>
    <xf numFmtId="0" fontId="9" fillId="0" borderId="42" xfId="45" applyFont="1" applyBorder="1" applyAlignment="1">
      <alignment horizontal="center"/>
    </xf>
    <xf numFmtId="0" fontId="9" fillId="0" borderId="43" xfId="45" applyFont="1" applyBorder="1" applyAlignment="1">
      <alignment horizontal="center"/>
    </xf>
    <xf numFmtId="0" fontId="61" fillId="0" borderId="0" xfId="44" applyFont="1" applyAlignment="1">
      <alignment horizontal="center"/>
    </xf>
    <xf numFmtId="0" fontId="83" fillId="0" borderId="0" xfId="44" applyFont="1" applyAlignment="1">
      <alignment horizontal="center"/>
    </xf>
    <xf numFmtId="0" fontId="9" fillId="0" borderId="95" xfId="45" applyFont="1" applyBorder="1"/>
    <xf numFmtId="0" fontId="9" fillId="0" borderId="84" xfId="45" applyFont="1" applyBorder="1"/>
    <xf numFmtId="0" fontId="9" fillId="0" borderId="55" xfId="44" applyFont="1" applyBorder="1"/>
    <xf numFmtId="0" fontId="0" fillId="0" borderId="42" xfId="45" applyFont="1" applyBorder="1" applyAlignment="1">
      <alignment horizontal="center"/>
    </xf>
    <xf numFmtId="0" fontId="0" fillId="0" borderId="43" xfId="45" applyFont="1" applyBorder="1" applyAlignment="1">
      <alignment horizontal="center"/>
    </xf>
    <xf numFmtId="0" fontId="83" fillId="0" borderId="0" xfId="100" applyFont="1" applyAlignment="1">
      <alignment horizontal="center"/>
    </xf>
    <xf numFmtId="0" fontId="61" fillId="0" borderId="0" xfId="100" applyFont="1" applyAlignment="1">
      <alignment horizontal="center"/>
    </xf>
    <xf numFmtId="0" fontId="61" fillId="0" borderId="0" xfId="100" quotePrefix="1" applyFont="1"/>
    <xf numFmtId="0" fontId="61" fillId="0" borderId="0" xfId="100" applyFont="1"/>
    <xf numFmtId="0" fontId="0" fillId="0" borderId="95" xfId="100" applyFont="1" applyBorder="1"/>
    <xf numFmtId="0" fontId="0" fillId="0" borderId="84" xfId="100" applyFont="1" applyBorder="1"/>
    <xf numFmtId="0" fontId="0" fillId="0" borderId="84" xfId="100" quotePrefix="1" applyFont="1" applyBorder="1" applyAlignment="1">
      <alignment horizontal="left"/>
    </xf>
    <xf numFmtId="0" fontId="0" fillId="0" borderId="56" xfId="100" quotePrefix="1" applyFont="1" applyBorder="1"/>
    <xf numFmtId="0" fontId="0" fillId="0" borderId="56" xfId="100" quotePrefix="1" applyFont="1" applyBorder="1" applyAlignment="1">
      <alignment horizontal="left"/>
    </xf>
    <xf numFmtId="0" fontId="0" fillId="0" borderId="56" xfId="100" applyFont="1" applyBorder="1"/>
    <xf numFmtId="0" fontId="13" fillId="0" borderId="55" xfId="100" quotePrefix="1" applyFont="1" applyBorder="1" applyAlignment="1">
      <alignment horizontal="left"/>
    </xf>
    <xf numFmtId="0" fontId="13" fillId="0" borderId="56" xfId="100" quotePrefix="1" applyFont="1" applyBorder="1" applyAlignment="1">
      <alignment horizontal="left"/>
    </xf>
    <xf numFmtId="0" fontId="0" fillId="0" borderId="55" xfId="100" quotePrefix="1" applyFont="1" applyBorder="1" applyAlignment="1">
      <alignment horizontal="left"/>
    </xf>
    <xf numFmtId="0" fontId="0" fillId="0" borderId="92" xfId="100" applyFont="1" applyBorder="1" applyAlignment="1">
      <alignment horizontal="left"/>
    </xf>
    <xf numFmtId="0" fontId="0" fillId="0" borderId="82" xfId="100" applyFont="1" applyBorder="1" applyAlignment="1">
      <alignment horizontal="left"/>
    </xf>
    <xf numFmtId="0" fontId="0" fillId="0" borderId="53" xfId="100" applyFont="1" applyBorder="1" applyAlignment="1">
      <alignment horizontal="left"/>
    </xf>
    <xf numFmtId="0" fontId="0" fillId="0" borderId="53" xfId="100" quotePrefix="1" applyFont="1" applyBorder="1"/>
    <xf numFmtId="0" fontId="0" fillId="0" borderId="56" xfId="100" applyFont="1" applyBorder="1" applyAlignment="1">
      <alignment horizontal="left"/>
    </xf>
    <xf numFmtId="0" fontId="0" fillId="0" borderId="55" xfId="100" applyFont="1" applyBorder="1" applyAlignment="1">
      <alignment horizontal="left"/>
    </xf>
    <xf numFmtId="0" fontId="0" fillId="0" borderId="92" xfId="100" quotePrefix="1" applyFont="1" applyBorder="1" applyAlignment="1">
      <alignment horizontal="left"/>
    </xf>
    <xf numFmtId="0" fontId="0" fillId="0" borderId="82" xfId="100" quotePrefix="1" applyFont="1" applyBorder="1" applyAlignment="1">
      <alignment horizontal="left"/>
    </xf>
    <xf numFmtId="0" fontId="13" fillId="0" borderId="93" xfId="100" quotePrefix="1" applyFont="1" applyBorder="1" applyAlignment="1">
      <alignment horizontal="left"/>
    </xf>
    <xf numFmtId="0" fontId="13" fillId="0" borderId="72" xfId="100" quotePrefix="1" applyFont="1" applyBorder="1" applyAlignment="1">
      <alignment horizontal="left"/>
    </xf>
    <xf numFmtId="0" fontId="75" fillId="0" borderId="0" xfId="100" applyFont="1"/>
    <xf numFmtId="0" fontId="24" fillId="0" borderId="0" xfId="100" applyFont="1"/>
    <xf numFmtId="0" fontId="0" fillId="0" borderId="53" xfId="99" applyFont="1" applyBorder="1" applyAlignment="1">
      <alignment horizontal="left"/>
    </xf>
    <xf numFmtId="0" fontId="0" fillId="0" borderId="53" xfId="99" quotePrefix="1" applyFont="1" applyBorder="1"/>
    <xf numFmtId="0" fontId="0" fillId="0" borderId="56" xfId="99" quotePrefix="1" applyFont="1" applyBorder="1"/>
    <xf numFmtId="0" fontId="13" fillId="0" borderId="55" xfId="99" quotePrefix="1" applyFont="1" applyBorder="1" applyAlignment="1">
      <alignment horizontal="left"/>
    </xf>
    <xf numFmtId="0" fontId="13" fillId="0" borderId="56" xfId="99" quotePrefix="1" applyFont="1" applyBorder="1" applyAlignment="1">
      <alignment horizontal="left"/>
    </xf>
    <xf numFmtId="0" fontId="0" fillId="0" borderId="55" xfId="99" quotePrefix="1" applyFont="1" applyBorder="1" applyAlignment="1">
      <alignment horizontal="left"/>
    </xf>
    <xf numFmtId="0" fontId="0" fillId="0" borderId="56" xfId="99" quotePrefix="1" applyFont="1" applyBorder="1" applyAlignment="1">
      <alignment horizontal="left"/>
    </xf>
    <xf numFmtId="0" fontId="83" fillId="0" borderId="0" xfId="99" applyFont="1" applyAlignment="1">
      <alignment horizontal="center"/>
    </xf>
    <xf numFmtId="0" fontId="61" fillId="0" borderId="0" xfId="99" applyFont="1" applyAlignment="1">
      <alignment horizontal="center"/>
    </xf>
    <xf numFmtId="0" fontId="61" fillId="0" borderId="0" xfId="99" quotePrefix="1" applyFont="1"/>
    <xf numFmtId="0" fontId="61" fillId="0" borderId="0" xfId="99" applyFont="1"/>
    <xf numFmtId="0" fontId="0" fillId="0" borderId="95" xfId="99" applyFont="1" applyBorder="1"/>
    <xf numFmtId="0" fontId="0" fillId="0" borderId="84" xfId="99" applyFont="1" applyBorder="1"/>
    <xf numFmtId="0" fontId="0" fillId="0" borderId="84" xfId="99" quotePrefix="1" applyFont="1" applyBorder="1" applyAlignment="1">
      <alignment horizontal="left"/>
    </xf>
    <xf numFmtId="0" fontId="0" fillId="0" borderId="56" xfId="99" applyFont="1" applyBorder="1" applyAlignment="1">
      <alignment horizontal="left"/>
    </xf>
    <xf numFmtId="0" fontId="0" fillId="0" borderId="56" xfId="99" applyFont="1" applyBorder="1"/>
    <xf numFmtId="0" fontId="0" fillId="0" borderId="92" xfId="99" applyFont="1" applyBorder="1" applyAlignment="1">
      <alignment horizontal="left"/>
    </xf>
    <xf numFmtId="0" fontId="0" fillId="0" borderId="82" xfId="99" applyFont="1" applyBorder="1" applyAlignment="1">
      <alignment horizontal="left"/>
    </xf>
    <xf numFmtId="0" fontId="0" fillId="0" borderId="55" xfId="99" applyFont="1" applyBorder="1" applyAlignment="1">
      <alignment horizontal="left"/>
    </xf>
    <xf numFmtId="0" fontId="0" fillId="0" borderId="92" xfId="99" quotePrefix="1" applyFont="1" applyBorder="1" applyAlignment="1">
      <alignment horizontal="left"/>
    </xf>
    <xf numFmtId="0" fontId="0" fillId="0" borderId="82" xfId="99" quotePrefix="1" applyFont="1" applyBorder="1" applyAlignment="1">
      <alignment horizontal="left"/>
    </xf>
    <xf numFmtId="0" fontId="13" fillId="0" borderId="48" xfId="99" quotePrefix="1" applyFont="1" applyBorder="1" applyAlignment="1">
      <alignment horizontal="left"/>
    </xf>
    <xf numFmtId="0" fontId="13" fillId="0" borderId="41" xfId="99" quotePrefix="1" applyFont="1" applyBorder="1" applyAlignment="1">
      <alignment horizontal="left"/>
    </xf>
    <xf numFmtId="0" fontId="13" fillId="0" borderId="92" xfId="99" quotePrefix="1" applyFont="1" applyBorder="1" applyAlignment="1">
      <alignment horizontal="left"/>
    </xf>
    <xf numFmtId="0" fontId="13" fillId="0" borderId="82" xfId="99" quotePrefix="1" applyFont="1" applyBorder="1" applyAlignment="1">
      <alignment horizontal="left"/>
    </xf>
    <xf numFmtId="0" fontId="13" fillId="0" borderId="53" xfId="99" quotePrefix="1" applyFont="1" applyBorder="1" applyAlignment="1">
      <alignment horizontal="left"/>
    </xf>
    <xf numFmtId="0" fontId="75" fillId="0" borderId="0" xfId="99" applyFont="1"/>
    <xf numFmtId="0" fontId="24" fillId="0" borderId="0" xfId="99" applyFont="1"/>
    <xf numFmtId="0" fontId="0" fillId="0" borderId="55" xfId="44" quotePrefix="1" applyFont="1" applyBorder="1" applyAlignment="1">
      <alignment horizontal="left"/>
    </xf>
    <xf numFmtId="0" fontId="0" fillId="0" borderId="56" xfId="44" quotePrefix="1" applyFont="1" applyBorder="1" applyAlignment="1">
      <alignment horizontal="left"/>
    </xf>
    <xf numFmtId="0" fontId="13" fillId="0" borderId="93" xfId="44" quotePrefix="1" applyFont="1" applyBorder="1" applyAlignment="1">
      <alignment horizontal="left"/>
    </xf>
    <xf numFmtId="0" fontId="13" fillId="0" borderId="72" xfId="44" quotePrefix="1" applyFont="1" applyBorder="1" applyAlignment="1">
      <alignment horizontal="left"/>
    </xf>
    <xf numFmtId="0" fontId="13" fillId="0" borderId="55" xfId="44" quotePrefix="1" applyFont="1" applyBorder="1" applyAlignment="1">
      <alignment horizontal="left"/>
    </xf>
    <xf numFmtId="0" fontId="13" fillId="0" borderId="56" xfId="44" quotePrefix="1" applyFont="1" applyBorder="1" applyAlignment="1">
      <alignment horizontal="left"/>
    </xf>
    <xf numFmtId="0" fontId="0" fillId="0" borderId="92" xfId="44" quotePrefix="1" applyFont="1" applyBorder="1" applyAlignment="1">
      <alignment horizontal="left"/>
    </xf>
    <xf numFmtId="0" fontId="0" fillId="0" borderId="82" xfId="44" quotePrefix="1" applyFont="1" applyBorder="1" applyAlignment="1">
      <alignment horizontal="left"/>
    </xf>
    <xf numFmtId="0" fontId="0" fillId="0" borderId="53" xfId="44" quotePrefix="1" applyFont="1" applyBorder="1"/>
    <xf numFmtId="0" fontId="0" fillId="0" borderId="56" xfId="44" quotePrefix="1" applyFont="1" applyBorder="1"/>
    <xf numFmtId="0" fontId="0" fillId="0" borderId="95" xfId="44" applyFont="1" applyBorder="1"/>
    <xf numFmtId="0" fontId="0" fillId="0" borderId="84" xfId="44" applyFont="1" applyBorder="1"/>
    <xf numFmtId="0" fontId="0" fillId="0" borderId="84" xfId="44" quotePrefix="1" applyFont="1" applyBorder="1" applyAlignment="1">
      <alignment horizontal="left"/>
    </xf>
    <xf numFmtId="0" fontId="0" fillId="0" borderId="92" xfId="44" applyFont="1" applyBorder="1" applyAlignment="1">
      <alignment horizontal="left"/>
    </xf>
    <xf numFmtId="0" fontId="0" fillId="0" borderId="82" xfId="44" applyFont="1" applyBorder="1" applyAlignment="1">
      <alignment horizontal="left"/>
    </xf>
    <xf numFmtId="0" fontId="62" fillId="0" borderId="288" xfId="0" applyFont="1" applyBorder="1" applyAlignment="1">
      <alignment horizontal="center" wrapText="1"/>
    </xf>
    <xf numFmtId="0" fontId="62" fillId="0" borderId="90" xfId="0" applyFont="1" applyBorder="1" applyAlignment="1">
      <alignment horizontal="center" wrapText="1"/>
    </xf>
    <xf numFmtId="0" fontId="106" fillId="0" borderId="288" xfId="0" applyFont="1" applyBorder="1" applyAlignment="1">
      <alignment horizontal="center"/>
    </xf>
    <xf numFmtId="0" fontId="106" fillId="0" borderId="90" xfId="0" applyFont="1" applyBorder="1" applyAlignment="1">
      <alignment horizontal="center"/>
    </xf>
    <xf numFmtId="0" fontId="62" fillId="0" borderId="325" xfId="0" applyFont="1" applyBorder="1" applyAlignment="1">
      <alignment horizontal="center"/>
    </xf>
    <xf numFmtId="0" fontId="62" fillId="0" borderId="347" xfId="0" applyFont="1" applyBorder="1" applyAlignment="1">
      <alignment horizontal="center"/>
    </xf>
    <xf numFmtId="0" fontId="62" fillId="0" borderId="333" xfId="0" applyFont="1" applyBorder="1" applyAlignment="1">
      <alignment horizontal="center"/>
    </xf>
    <xf numFmtId="0" fontId="62" fillId="0" borderId="325" xfId="0" applyFont="1" applyBorder="1" applyAlignment="1">
      <alignment horizontal="center" wrapText="1"/>
    </xf>
    <xf numFmtId="0" fontId="62" fillId="0" borderId="347" xfId="0" applyFont="1" applyBorder="1" applyAlignment="1">
      <alignment horizontal="center" wrapText="1"/>
    </xf>
    <xf numFmtId="0" fontId="62" fillId="0" borderId="347" xfId="45" applyFont="1" applyBorder="1" applyAlignment="1">
      <alignment horizontal="center"/>
    </xf>
    <xf numFmtId="0" fontId="62" fillId="0" borderId="333" xfId="45" applyFont="1" applyBorder="1" applyAlignment="1">
      <alignment horizontal="center"/>
    </xf>
    <xf numFmtId="0" fontId="62" fillId="0" borderId="147" xfId="0" applyFont="1" applyBorder="1" applyAlignment="1">
      <alignment horizontal="center"/>
    </xf>
    <xf numFmtId="0" fontId="90" fillId="0" borderId="147" xfId="52" applyFont="1" applyBorder="1" applyAlignment="1">
      <alignment horizontal="center"/>
    </xf>
    <xf numFmtId="0" fontId="90" fillId="0" borderId="74" xfId="52" applyFont="1" applyBorder="1" applyAlignment="1">
      <alignment horizontal="center"/>
    </xf>
    <xf numFmtId="0" fontId="90" fillId="0" borderId="91" xfId="52" applyFont="1" applyBorder="1" applyAlignment="1">
      <alignment horizontal="center"/>
    </xf>
    <xf numFmtId="0" fontId="61" fillId="0" borderId="0" xfId="45" applyFont="1" applyAlignment="1">
      <alignment horizontal="center"/>
    </xf>
    <xf numFmtId="0" fontId="90" fillId="0" borderId="147" xfId="52" applyFont="1" applyBorder="1" applyAlignment="1">
      <alignment horizontal="center" wrapText="1"/>
    </xf>
    <xf numFmtId="0" fontId="90" fillId="0" borderId="74" xfId="52" applyFont="1" applyBorder="1" applyAlignment="1">
      <alignment horizontal="center" wrapText="1"/>
    </xf>
    <xf numFmtId="0" fontId="0" fillId="0" borderId="147" xfId="44" applyFont="1" applyBorder="1" applyAlignment="1">
      <alignment horizontal="center" wrapText="1"/>
    </xf>
    <xf numFmtId="0" fontId="0" fillId="0" borderId="74" xfId="44" applyFont="1" applyBorder="1" applyAlignment="1">
      <alignment horizontal="center" wrapText="1"/>
    </xf>
    <xf numFmtId="0" fontId="0" fillId="0" borderId="91" xfId="44" applyFont="1" applyBorder="1" applyAlignment="1">
      <alignment horizontal="center" wrapText="1"/>
    </xf>
    <xf numFmtId="0" fontId="24" fillId="0" borderId="0" xfId="44" applyFont="1" applyAlignment="1">
      <alignment horizontal="center"/>
    </xf>
    <xf numFmtId="0" fontId="107" fillId="0" borderId="32" xfId="101" applyFont="1" applyBorder="1" applyAlignment="1">
      <alignment horizontal="center"/>
    </xf>
    <xf numFmtId="0" fontId="62" fillId="0" borderId="32" xfId="101" applyFont="1" applyBorder="1" applyAlignment="1">
      <alignment horizontal="center"/>
    </xf>
    <xf numFmtId="0" fontId="107" fillId="0" borderId="147" xfId="101" applyFont="1" applyBorder="1" applyAlignment="1">
      <alignment horizontal="center"/>
    </xf>
    <xf numFmtId="0" fontId="107" fillId="0" borderId="74" xfId="101" applyFont="1" applyBorder="1" applyAlignment="1">
      <alignment horizontal="center"/>
    </xf>
    <xf numFmtId="0" fontId="62" fillId="0" borderId="147" xfId="44" applyFont="1" applyBorder="1" applyAlignment="1">
      <alignment horizontal="center" wrapText="1"/>
    </xf>
    <xf numFmtId="0" fontId="62" fillId="0" borderId="74" xfId="44" applyFont="1" applyBorder="1" applyAlignment="1">
      <alignment horizontal="center" wrapText="1"/>
    </xf>
    <xf numFmtId="0" fontId="62" fillId="0" borderId="91" xfId="44" applyFont="1" applyBorder="1" applyAlignment="1">
      <alignment horizontal="center" wrapText="1"/>
    </xf>
    <xf numFmtId="0" fontId="107" fillId="0" borderId="147" xfId="101" applyFont="1" applyBorder="1" applyAlignment="1">
      <alignment horizontal="center" wrapText="1"/>
    </xf>
    <xf numFmtId="0" fontId="107" fillId="0" borderId="91" xfId="101" applyFont="1" applyBorder="1" applyAlignment="1">
      <alignment horizontal="center" wrapText="1"/>
    </xf>
    <xf numFmtId="0" fontId="75" fillId="0" borderId="0" xfId="45" applyFont="1"/>
    <xf numFmtId="0" fontId="24" fillId="0" borderId="0" xfId="45" applyAlignment="1">
      <alignment horizontal="center"/>
    </xf>
    <xf numFmtId="0" fontId="24" fillId="0" borderId="0" xfId="45"/>
    <xf numFmtId="0" fontId="62" fillId="0" borderId="61" xfId="0" applyFont="1" applyBorder="1" applyAlignment="1">
      <alignment vertical="center"/>
    </xf>
    <xf numFmtId="0" fontId="62" fillId="0" borderId="40" xfId="0" applyFont="1" applyBorder="1" applyAlignment="1">
      <alignment vertical="center"/>
    </xf>
    <xf numFmtId="0" fontId="62" fillId="0" borderId="55" xfId="0" applyFont="1" applyBorder="1" applyAlignment="1">
      <alignment horizontal="left" vertical="center"/>
    </xf>
    <xf numFmtId="0" fontId="62" fillId="0" borderId="56" xfId="0" applyFont="1" applyBorder="1" applyAlignment="1">
      <alignment horizontal="left" vertical="center"/>
    </xf>
    <xf numFmtId="0" fontId="62" fillId="0" borderId="147" xfId="0" applyFont="1" applyBorder="1" applyAlignment="1">
      <alignment horizontal="center" vertical="center"/>
    </xf>
    <xf numFmtId="0" fontId="62" fillId="0" borderId="91" xfId="0" applyFont="1" applyBorder="1" applyAlignment="1">
      <alignment horizontal="center" vertical="center"/>
    </xf>
    <xf numFmtId="0" fontId="62" fillId="0" borderId="32" xfId="0" applyFont="1" applyBorder="1" applyAlignment="1">
      <alignment horizontal="center" vertical="center"/>
    </xf>
    <xf numFmtId="0" fontId="62" fillId="0" borderId="43" xfId="0" quotePrefix="1" applyFont="1" applyBorder="1" applyAlignment="1">
      <alignment horizontal="left"/>
    </xf>
    <xf numFmtId="0" fontId="62" fillId="0" borderId="0" xfId="0" applyFont="1" applyAlignment="1">
      <alignment horizontal="left"/>
    </xf>
    <xf numFmtId="0" fontId="62" fillId="0" borderId="52" xfId="0" applyFont="1" applyBorder="1" applyAlignment="1">
      <alignment vertical="center"/>
    </xf>
    <xf numFmtId="0" fontId="62" fillId="0" borderId="53" xfId="0" applyFont="1" applyBorder="1" applyAlignment="1">
      <alignment vertical="center"/>
    </xf>
    <xf numFmtId="0" fontId="62" fillId="0" borderId="55" xfId="0" applyFont="1" applyBorder="1" applyAlignment="1">
      <alignment vertical="center"/>
    </xf>
    <xf numFmtId="0" fontId="62" fillId="0" borderId="56" xfId="0" applyFont="1" applyBorder="1" applyAlignment="1">
      <alignment vertical="center"/>
    </xf>
    <xf numFmtId="0" fontId="62" fillId="0" borderId="41" xfId="0" quotePrefix="1" applyFont="1" applyBorder="1" applyAlignment="1">
      <alignment horizontal="left"/>
    </xf>
    <xf numFmtId="0" fontId="61" fillId="0" borderId="0" xfId="0" applyFont="1" applyAlignment="1">
      <alignment horizontal="center" vertical="center"/>
    </xf>
    <xf numFmtId="0" fontId="62" fillId="0" borderId="41" xfId="0" applyFont="1" applyBorder="1"/>
    <xf numFmtId="0" fontId="110" fillId="0" borderId="0" xfId="102" applyFont="1" applyAlignment="1">
      <alignment horizontal="center"/>
    </xf>
    <xf numFmtId="185" fontId="108" fillId="0" borderId="0" xfId="90" applyFont="1" applyAlignment="1">
      <alignment horizontal="center"/>
    </xf>
    <xf numFmtId="0" fontId="0" fillId="0" borderId="95" xfId="103" quotePrefix="1" applyFont="1" applyBorder="1" applyAlignment="1">
      <alignment horizontal="left"/>
    </xf>
    <xf numFmtId="0" fontId="0" fillId="0" borderId="84" xfId="103" quotePrefix="1" applyFont="1" applyBorder="1" applyAlignment="1">
      <alignment horizontal="left"/>
    </xf>
    <xf numFmtId="0" fontId="0" fillId="0" borderId="55" xfId="103" quotePrefix="1" applyFont="1" applyBorder="1" applyAlignment="1">
      <alignment horizontal="left"/>
    </xf>
    <xf numFmtId="0" fontId="0" fillId="0" borderId="56" xfId="103" quotePrefix="1" applyFont="1" applyBorder="1" applyAlignment="1">
      <alignment horizontal="left"/>
    </xf>
    <xf numFmtId="0" fontId="108" fillId="0" borderId="0" xfId="102" quotePrefix="1" applyFont="1"/>
    <xf numFmtId="0" fontId="108" fillId="0" borderId="0" xfId="102" applyFont="1"/>
    <xf numFmtId="0" fontId="108" fillId="0" borderId="0" xfId="102" applyFont="1" applyAlignment="1">
      <alignment horizontal="center"/>
    </xf>
    <xf numFmtId="0" fontId="13" fillId="0" borderId="55" xfId="103" quotePrefix="1" applyFont="1" applyBorder="1" applyAlignment="1">
      <alignment horizontal="left"/>
    </xf>
    <xf numFmtId="0" fontId="13" fillId="0" borderId="56" xfId="103" quotePrefix="1" applyFont="1" applyBorder="1" applyAlignment="1">
      <alignment horizontal="left"/>
    </xf>
    <xf numFmtId="0" fontId="89" fillId="0" borderId="93" xfId="102" applyFont="1" applyBorder="1"/>
    <xf numFmtId="0" fontId="89" fillId="0" borderId="72" xfId="102" applyFont="1" applyBorder="1"/>
    <xf numFmtId="0" fontId="107" fillId="0" borderId="0" xfId="102" applyFont="1"/>
    <xf numFmtId="49" fontId="107" fillId="0" borderId="0" xfId="102" applyNumberFormat="1" applyFont="1"/>
    <xf numFmtId="0" fontId="13" fillId="0" borderId="193" xfId="0" applyFont="1" applyBorder="1"/>
    <xf numFmtId="0" fontId="57" fillId="0" borderId="0" xfId="92" applyFont="1" applyAlignment="1">
      <alignment horizontal="center"/>
    </xf>
    <xf numFmtId="0" fontId="67" fillId="0" borderId="30" xfId="92" applyFont="1" applyBorder="1" applyAlignment="1">
      <alignment vertical="center"/>
    </xf>
    <xf numFmtId="0" fontId="121" fillId="0" borderId="30" xfId="92" applyBorder="1"/>
    <xf numFmtId="0" fontId="67" fillId="0" borderId="39" xfId="92" applyFont="1" applyBorder="1"/>
    <xf numFmtId="0" fontId="67" fillId="0" borderId="134" xfId="92" applyFont="1" applyBorder="1"/>
    <xf numFmtId="0" fontId="67" fillId="0" borderId="30" xfId="92" applyFont="1" applyBorder="1"/>
    <xf numFmtId="0" fontId="67" fillId="0" borderId="0" xfId="92" applyFont="1"/>
    <xf numFmtId="0" fontId="67" fillId="0" borderId="30" xfId="92" applyFont="1" applyBorder="1" applyAlignment="1">
      <alignment horizontal="left"/>
    </xf>
    <xf numFmtId="0" fontId="121" fillId="0" borderId="40" xfId="92" applyBorder="1"/>
    <xf numFmtId="0" fontId="67" fillId="0" borderId="27" xfId="92" applyFont="1" applyBorder="1"/>
    <xf numFmtId="0" fontId="121" fillId="0" borderId="39" xfId="92" applyBorder="1"/>
    <xf numFmtId="0" fontId="121" fillId="0" borderId="23" xfId="92" applyBorder="1"/>
    <xf numFmtId="0" fontId="121" fillId="0" borderId="27" xfId="92" quotePrefix="1" applyBorder="1" applyAlignment="1">
      <alignment horizontal="left"/>
    </xf>
    <xf numFmtId="0" fontId="121" fillId="0" borderId="37" xfId="92" applyBorder="1" applyAlignment="1">
      <alignment horizontal="left"/>
    </xf>
    <xf numFmtId="0" fontId="121" fillId="0" borderId="0" xfId="92" applyAlignment="1">
      <alignment horizontal="left"/>
    </xf>
    <xf numFmtId="0" fontId="121" fillId="0" borderId="39" xfId="92" quotePrefix="1" applyBorder="1" applyAlignment="1">
      <alignment horizontal="left" vertical="center"/>
    </xf>
    <xf numFmtId="0" fontId="121" fillId="0" borderId="0" xfId="92" quotePrefix="1" applyAlignment="1">
      <alignment horizontal="left" vertical="center"/>
    </xf>
    <xf numFmtId="0" fontId="121" fillId="0" borderId="30" xfId="92" quotePrefix="1" applyBorder="1" applyAlignment="1">
      <alignment horizontal="left" vertical="center"/>
    </xf>
    <xf numFmtId="0" fontId="121" fillId="0" borderId="30" xfId="92" applyBorder="1" applyAlignment="1">
      <alignment horizontal="left" vertical="center"/>
    </xf>
    <xf numFmtId="0" fontId="121" fillId="0" borderId="29" xfId="92" applyBorder="1" applyAlignment="1">
      <alignment vertical="center"/>
    </xf>
    <xf numFmtId="0" fontId="121" fillId="0" borderId="30" xfId="92" applyBorder="1" applyAlignment="1">
      <alignment vertical="center"/>
    </xf>
    <xf numFmtId="0" fontId="67" fillId="0" borderId="27" xfId="92" applyFont="1" applyBorder="1" applyAlignment="1">
      <alignment horizontal="left" vertical="top"/>
    </xf>
    <xf numFmtId="0" fontId="67" fillId="0" borderId="30" xfId="92" applyFont="1" applyBorder="1" applyAlignment="1">
      <alignment horizontal="left" vertical="top"/>
    </xf>
    <xf numFmtId="0" fontId="67" fillId="0" borderId="39" xfId="92" applyFont="1" applyBorder="1" applyAlignment="1">
      <alignment horizontal="left" vertical="top"/>
    </xf>
    <xf numFmtId="0" fontId="67" fillId="0" borderId="195" xfId="92" applyFont="1" applyBorder="1" applyAlignment="1">
      <alignment horizontal="left" vertical="top"/>
    </xf>
    <xf numFmtId="0" fontId="67" fillId="0" borderId="27" xfId="92" quotePrefix="1" applyFont="1" applyBorder="1" applyAlignment="1">
      <alignment horizontal="left"/>
    </xf>
    <xf numFmtId="0" fontId="121" fillId="0" borderId="33" xfId="92" applyBorder="1"/>
    <xf numFmtId="0" fontId="67" fillId="0" borderId="0" xfId="92" quotePrefix="1" applyFont="1" applyAlignment="1">
      <alignment horizontal="left"/>
    </xf>
    <xf numFmtId="0" fontId="67" fillId="0" borderId="0" xfId="92" applyFont="1" applyAlignment="1">
      <alignment horizontal="left" vertical="center"/>
    </xf>
    <xf numFmtId="0" fontId="67" fillId="0" borderId="27" xfId="92" applyFont="1" applyBorder="1" applyAlignment="1">
      <alignment vertical="center"/>
    </xf>
    <xf numFmtId="0" fontId="67" fillId="0" borderId="30" xfId="92" applyFont="1" applyBorder="1" applyAlignment="1">
      <alignment horizontal="left" vertical="center"/>
    </xf>
    <xf numFmtId="0" fontId="13" fillId="0" borderId="0" xfId="92" quotePrefix="1" applyFont="1"/>
    <xf numFmtId="0" fontId="13" fillId="0" borderId="0" xfId="92" applyFont="1"/>
    <xf numFmtId="0" fontId="13" fillId="0" borderId="0" xfId="92" quotePrefix="1" applyFont="1" applyAlignment="1">
      <alignment horizontal="left"/>
    </xf>
    <xf numFmtId="0" fontId="13" fillId="0" borderId="0" xfId="92" applyFont="1" applyAlignment="1">
      <alignment horizontal="left"/>
    </xf>
    <xf numFmtId="0" fontId="121" fillId="0" borderId="37" xfId="92" applyBorder="1"/>
    <xf numFmtId="0" fontId="67" fillId="0" borderId="27" xfId="92" quotePrefix="1" applyFont="1" applyBorder="1" applyAlignment="1">
      <alignment horizontal="left" vertical="center"/>
    </xf>
    <xf numFmtId="0" fontId="67" fillId="0" borderId="30" xfId="92" quotePrefix="1" applyFont="1" applyBorder="1"/>
    <xf numFmtId="0" fontId="67" fillId="0" borderId="0" xfId="92" applyFont="1" applyAlignment="1">
      <alignment vertical="center"/>
    </xf>
    <xf numFmtId="0" fontId="67" fillId="0" borderId="33" xfId="92" applyFont="1" applyBorder="1" applyAlignment="1">
      <alignment vertical="center"/>
    </xf>
    <xf numFmtId="0" fontId="56" fillId="0" borderId="0" xfId="92" applyFont="1"/>
    <xf numFmtId="185" fontId="13" fillId="0" borderId="350" xfId="93" applyFont="1" applyBorder="1"/>
    <xf numFmtId="185" fontId="13" fillId="0" borderId="30" xfId="93" applyFont="1" applyBorder="1"/>
    <xf numFmtId="185" fontId="0" fillId="0" borderId="30" xfId="93" applyFont="1" applyBorder="1"/>
    <xf numFmtId="185" fontId="0" fillId="0" borderId="33" xfId="93" applyFont="1" applyBorder="1"/>
    <xf numFmtId="185" fontId="0" fillId="0" borderId="27" xfId="93" applyFont="1" applyBorder="1"/>
    <xf numFmtId="185" fontId="13" fillId="0" borderId="0" xfId="93" quotePrefix="1" applyFont="1" applyAlignment="1">
      <alignment horizontal="left"/>
    </xf>
    <xf numFmtId="185" fontId="13" fillId="0" borderId="0" xfId="93" applyFont="1" applyAlignment="1">
      <alignment horizontal="left"/>
    </xf>
    <xf numFmtId="185" fontId="13" fillId="0" borderId="26" xfId="93" applyFont="1" applyBorder="1"/>
    <xf numFmtId="185" fontId="13" fillId="0" borderId="27" xfId="93" applyFont="1" applyBorder="1"/>
    <xf numFmtId="185" fontId="13" fillId="0" borderId="29" xfId="93" applyFont="1" applyBorder="1"/>
    <xf numFmtId="185" fontId="13" fillId="0" borderId="37" xfId="93" applyFont="1" applyBorder="1"/>
    <xf numFmtId="185" fontId="0" fillId="0" borderId="133" xfId="93" applyFont="1" applyBorder="1" applyAlignment="1">
      <alignment horizontal="center"/>
    </xf>
    <xf numFmtId="185" fontId="0" fillId="0" borderId="134" xfId="93" applyFont="1" applyBorder="1" applyAlignment="1">
      <alignment horizontal="center"/>
    </xf>
    <xf numFmtId="185" fontId="0" fillId="0" borderId="63" xfId="93" applyFont="1" applyBorder="1" applyAlignment="1">
      <alignment horizontal="center"/>
    </xf>
    <xf numFmtId="185" fontId="13" fillId="0" borderId="61" xfId="93" applyFont="1" applyBorder="1"/>
    <xf numFmtId="185" fontId="13" fillId="0" borderId="40" xfId="93" applyFont="1" applyBorder="1"/>
    <xf numFmtId="185" fontId="57" fillId="0" borderId="0" xfId="78" applyFont="1" applyAlignment="1">
      <alignment horizontal="left"/>
    </xf>
    <xf numFmtId="185" fontId="13" fillId="0" borderId="0" xfId="93" quotePrefix="1" applyFont="1"/>
    <xf numFmtId="185" fontId="56" fillId="0" borderId="0" xfId="93" applyFont="1"/>
    <xf numFmtId="0" fontId="0" fillId="0" borderId="45" xfId="95" applyFont="1" applyBorder="1" applyAlignment="1">
      <alignment horizontal="center" vertical="top"/>
    </xf>
    <xf numFmtId="0" fontId="0" fillId="0" borderId="0" xfId="95" applyFont="1" applyAlignment="1">
      <alignment horizontal="center" vertical="top"/>
    </xf>
    <xf numFmtId="3" fontId="13" fillId="0" borderId="32" xfId="44" quotePrefix="1" applyNumberFormat="1" applyFont="1" applyBorder="1" applyAlignment="1">
      <alignment horizontal="center"/>
    </xf>
    <xf numFmtId="3" fontId="13" fillId="0" borderId="147" xfId="45" quotePrefix="1" applyNumberFormat="1" applyFont="1" applyBorder="1" applyAlignment="1">
      <alignment horizontal="center" vertical="center"/>
    </xf>
    <xf numFmtId="3" fontId="13" fillId="0" borderId="74" xfId="45" quotePrefix="1" applyNumberFormat="1" applyFont="1" applyBorder="1" applyAlignment="1">
      <alignment horizontal="center" vertical="center"/>
    </xf>
    <xf numFmtId="3" fontId="13" fillId="0" borderId="91" xfId="45" quotePrefix="1" applyNumberFormat="1" applyFont="1" applyBorder="1" applyAlignment="1">
      <alignment horizontal="center" vertical="center"/>
    </xf>
    <xf numFmtId="0" fontId="13" fillId="0" borderId="147" xfId="44" applyFont="1" applyBorder="1" applyAlignment="1">
      <alignment horizontal="center" vertical="center"/>
    </xf>
    <xf numFmtId="0" fontId="13" fillId="0" borderId="74" xfId="44" applyFont="1" applyBorder="1" applyAlignment="1">
      <alignment horizontal="center" vertical="center"/>
    </xf>
    <xf numFmtId="0" fontId="13" fillId="0" borderId="91" xfId="44" applyFont="1" applyBorder="1" applyAlignment="1">
      <alignment horizontal="center" vertical="center"/>
    </xf>
    <xf numFmtId="0" fontId="13" fillId="0" borderId="0" xfId="95" quotePrefix="1" applyFont="1"/>
    <xf numFmtId="0" fontId="13" fillId="0" borderId="0" xfId="95" applyFont="1"/>
    <xf numFmtId="0" fontId="0" fillId="0" borderId="95" xfId="95" quotePrefix="1" applyFont="1" applyBorder="1" applyAlignment="1">
      <alignment horizontal="left"/>
    </xf>
    <xf numFmtId="0" fontId="0" fillId="0" borderId="84" xfId="95" quotePrefix="1" applyFont="1" applyBorder="1" applyAlignment="1">
      <alignment horizontal="left"/>
    </xf>
    <xf numFmtId="0" fontId="0" fillId="0" borderId="56" xfId="95" quotePrefix="1" applyFont="1" applyBorder="1"/>
    <xf numFmtId="0" fontId="0" fillId="0" borderId="56" xfId="95" quotePrefix="1" applyFont="1" applyBorder="1" applyAlignment="1">
      <alignment horizontal="left"/>
    </xf>
    <xf numFmtId="0" fontId="0" fillId="0" borderId="56" xfId="95" applyFont="1" applyBorder="1"/>
    <xf numFmtId="0" fontId="13" fillId="0" borderId="55" xfId="95" quotePrefix="1" applyFont="1" applyBorder="1" applyAlignment="1">
      <alignment horizontal="left"/>
    </xf>
    <xf numFmtId="0" fontId="13" fillId="0" borderId="56" xfId="95" quotePrefix="1" applyFont="1" applyBorder="1" applyAlignment="1">
      <alignment horizontal="left"/>
    </xf>
    <xf numFmtId="0" fontId="0" fillId="0" borderId="55" xfId="95" quotePrefix="1" applyFont="1" applyBorder="1" applyAlignment="1">
      <alignment horizontal="left"/>
    </xf>
    <xf numFmtId="0" fontId="0" fillId="0" borderId="92" xfId="95" applyFont="1" applyBorder="1" applyAlignment="1">
      <alignment horizontal="left"/>
    </xf>
    <xf numFmtId="0" fontId="0" fillId="0" borderId="82" xfId="95" applyFont="1" applyBorder="1" applyAlignment="1">
      <alignment horizontal="left"/>
    </xf>
    <xf numFmtId="0" fontId="0" fillId="0" borderId="53" xfId="95" applyFont="1" applyBorder="1" applyAlignment="1">
      <alignment horizontal="left"/>
    </xf>
    <xf numFmtId="0" fontId="0" fillId="0" borderId="53" xfId="95" quotePrefix="1" applyFont="1" applyBorder="1"/>
    <xf numFmtId="0" fontId="0" fillId="0" borderId="56" xfId="95" applyFont="1" applyBorder="1" applyAlignment="1">
      <alignment horizontal="left"/>
    </xf>
    <xf numFmtId="0" fontId="0" fillId="0" borderId="55" xfId="95" applyFont="1" applyBorder="1" applyAlignment="1">
      <alignment horizontal="left"/>
    </xf>
    <xf numFmtId="0" fontId="0" fillId="0" borderId="0" xfId="95" applyFont="1" applyAlignment="1">
      <alignment horizontal="left"/>
    </xf>
    <xf numFmtId="0" fontId="13" fillId="0" borderId="93" xfId="95" quotePrefix="1" applyFont="1" applyBorder="1" applyAlignment="1">
      <alignment horizontal="left"/>
    </xf>
    <xf numFmtId="0" fontId="13" fillId="0" borderId="72" xfId="95" quotePrefix="1" applyFont="1" applyBorder="1" applyAlignment="1">
      <alignment horizontal="left"/>
    </xf>
    <xf numFmtId="0" fontId="0" fillId="0" borderId="92" xfId="95" quotePrefix="1" applyFont="1" applyBorder="1" applyAlignment="1">
      <alignment horizontal="left"/>
    </xf>
    <xf numFmtId="0" fontId="0" fillId="0" borderId="82" xfId="95" quotePrefix="1" applyFont="1" applyBorder="1" applyAlignment="1">
      <alignment horizontal="left"/>
    </xf>
    <xf numFmtId="0" fontId="88" fillId="0" borderId="52" xfId="0" quotePrefix="1" applyFont="1" applyBorder="1" applyAlignment="1">
      <alignment horizontal="left"/>
    </xf>
    <xf numFmtId="0" fontId="88" fillId="0" borderId="53" xfId="0" quotePrefix="1" applyFont="1" applyBorder="1" applyAlignment="1">
      <alignment horizontal="left"/>
    </xf>
    <xf numFmtId="0" fontId="88" fillId="0" borderId="33" xfId="0" applyFont="1" applyBorder="1"/>
    <xf numFmtId="0" fontId="88" fillId="0" borderId="58" xfId="0" applyFont="1" applyBorder="1"/>
    <xf numFmtId="0" fontId="104" fillId="0" borderId="0" xfId="0" applyFont="1" applyAlignment="1">
      <alignment horizontal="center"/>
    </xf>
    <xf numFmtId="0" fontId="88" fillId="0" borderId="42" xfId="0" applyFont="1" applyBorder="1"/>
    <xf numFmtId="0" fontId="88" fillId="0" borderId="43" xfId="0" applyFont="1" applyBorder="1"/>
    <xf numFmtId="0" fontId="13" fillId="0" borderId="0" xfId="44" quotePrefix="1" applyFont="1"/>
    <xf numFmtId="0" fontId="13" fillId="0" borderId="0" xfId="44" applyFont="1"/>
    <xf numFmtId="0" fontId="0" fillId="0" borderId="147" xfId="99" quotePrefix="1" applyFont="1" applyBorder="1" applyAlignment="1">
      <alignment horizontal="left"/>
    </xf>
    <xf numFmtId="0" fontId="0" fillId="0" borderId="74" xfId="99" quotePrefix="1" applyFont="1" applyBorder="1" applyAlignment="1">
      <alignment horizontal="left"/>
    </xf>
    <xf numFmtId="0" fontId="13" fillId="0" borderId="0" xfId="100" quotePrefix="1" applyFont="1"/>
    <xf numFmtId="0" fontId="13" fillId="0" borderId="0" xfId="100" applyFont="1"/>
    <xf numFmtId="0" fontId="13" fillId="0" borderId="0" xfId="99" quotePrefix="1" applyFont="1"/>
    <xf numFmtId="0" fontId="13" fillId="0" borderId="0" xfId="99" applyFont="1"/>
    <xf numFmtId="0" fontId="13" fillId="0" borderId="93" xfId="99" quotePrefix="1" applyFont="1" applyBorder="1" applyAlignment="1">
      <alignment horizontal="left"/>
    </xf>
    <xf numFmtId="0" fontId="13" fillId="0" borderId="72" xfId="99" quotePrefix="1" applyFont="1" applyBorder="1" applyAlignment="1">
      <alignment horizontal="left"/>
    </xf>
    <xf numFmtId="0" fontId="89" fillId="0" borderId="0" xfId="0" quotePrefix="1" applyFont="1"/>
    <xf numFmtId="0" fontId="0" fillId="0" borderId="93" xfId="98" applyFont="1" applyBorder="1"/>
    <xf numFmtId="0" fontId="0" fillId="0" borderId="94" xfId="98" applyFont="1" applyBorder="1"/>
    <xf numFmtId="0" fontId="0" fillId="0" borderId="55" xfId="98" applyFont="1" applyBorder="1"/>
    <xf numFmtId="0" fontId="0" fillId="0" borderId="57" xfId="98" applyFont="1" applyBorder="1"/>
    <xf numFmtId="0" fontId="13" fillId="35" borderId="95" xfId="98" applyFont="1" applyFill="1" applyBorder="1"/>
    <xf numFmtId="0" fontId="13" fillId="35" borderId="104" xfId="98" applyFont="1" applyFill="1" applyBorder="1"/>
    <xf numFmtId="0" fontId="13" fillId="0" borderId="147" xfId="98" applyFont="1" applyBorder="1"/>
    <xf numFmtId="0" fontId="13" fillId="0" borderId="91" xfId="98" applyFont="1" applyBorder="1"/>
    <xf numFmtId="0" fontId="13" fillId="0" borderId="44" xfId="98" applyFont="1" applyBorder="1" applyAlignment="1">
      <alignment horizontal="center"/>
    </xf>
    <xf numFmtId="0" fontId="13" fillId="0" borderId="42" xfId="98" applyFont="1" applyBorder="1" applyAlignment="1">
      <alignment horizontal="center"/>
    </xf>
    <xf numFmtId="0" fontId="12" fillId="0" borderId="0" xfId="98" applyFont="1" applyAlignment="1">
      <alignment horizontal="center"/>
    </xf>
    <xf numFmtId="49" fontId="12" fillId="0" borderId="0" xfId="82" applyNumberFormat="1" applyFont="1" applyAlignment="1">
      <alignment horizontal="center"/>
    </xf>
    <xf numFmtId="0" fontId="0" fillId="0" borderId="95" xfId="98" applyFont="1" applyBorder="1"/>
    <xf numFmtId="0" fontId="0" fillId="0" borderId="104" xfId="98" applyFont="1" applyBorder="1"/>
    <xf numFmtId="0" fontId="13" fillId="0" borderId="0" xfId="98" applyFont="1"/>
    <xf numFmtId="0" fontId="0" fillId="0" borderId="0" xfId="98" applyFont="1"/>
    <xf numFmtId="0" fontId="13" fillId="0" borderId="0" xfId="98" quotePrefix="1" applyFont="1"/>
    <xf numFmtId="0" fontId="13" fillId="36" borderId="142" xfId="98" applyFont="1" applyFill="1" applyBorder="1" applyAlignment="1">
      <alignment horizontal="center"/>
    </xf>
    <xf numFmtId="0" fontId="13" fillId="36" borderId="87" xfId="98" applyFont="1" applyFill="1" applyBorder="1" applyAlignment="1">
      <alignment horizontal="center"/>
    </xf>
    <xf numFmtId="0" fontId="13" fillId="36" borderId="143" xfId="98" applyFont="1" applyFill="1" applyBorder="1" applyAlignment="1">
      <alignment horizontal="center"/>
    </xf>
    <xf numFmtId="0" fontId="13" fillId="36" borderId="64" xfId="98" applyFont="1" applyFill="1" applyBorder="1" applyAlignment="1">
      <alignment horizontal="center"/>
    </xf>
    <xf numFmtId="0" fontId="13" fillId="36" borderId="65" xfId="98" applyFont="1" applyFill="1" applyBorder="1" applyAlignment="1">
      <alignment horizontal="center"/>
    </xf>
    <xf numFmtId="0" fontId="13" fillId="36" borderId="138" xfId="98" applyFont="1" applyFill="1" applyBorder="1" applyAlignment="1">
      <alignment horizontal="center"/>
    </xf>
    <xf numFmtId="0" fontId="13" fillId="36" borderId="64" xfId="98" applyFont="1" applyFill="1" applyBorder="1" applyAlignment="1">
      <alignment horizontal="center" vertical="center"/>
    </xf>
    <xf numFmtId="0" fontId="13" fillId="36" borderId="65" xfId="98" applyFont="1" applyFill="1" applyBorder="1" applyAlignment="1">
      <alignment horizontal="center" vertical="center"/>
    </xf>
    <xf numFmtId="0" fontId="13" fillId="36" borderId="138" xfId="98" applyFont="1" applyFill="1" applyBorder="1" applyAlignment="1">
      <alignment horizontal="center" vertical="center"/>
    </xf>
    <xf numFmtId="0" fontId="0" fillId="0" borderId="84" xfId="98" applyFont="1" applyBorder="1"/>
    <xf numFmtId="0" fontId="13" fillId="0" borderId="43" xfId="98" applyFont="1" applyBorder="1" applyAlignment="1">
      <alignment horizontal="center"/>
    </xf>
    <xf numFmtId="0" fontId="0" fillId="0" borderId="72" xfId="98" applyFont="1" applyBorder="1"/>
    <xf numFmtId="43" fontId="13" fillId="0" borderId="147" xfId="24" applyNumberFormat="1" applyFont="1" applyFill="1" applyBorder="1" applyAlignment="1"/>
    <xf numFmtId="43" fontId="13" fillId="0" borderId="74" xfId="24" applyNumberFormat="1" applyFont="1" applyFill="1" applyBorder="1" applyAlignment="1"/>
    <xf numFmtId="0" fontId="13" fillId="36" borderId="142" xfId="101" applyFont="1" applyFill="1" applyBorder="1" applyAlignment="1">
      <alignment horizontal="center"/>
    </xf>
    <xf numFmtId="0" fontId="13" fillId="36" borderId="87" xfId="101" applyFont="1" applyFill="1" applyBorder="1" applyAlignment="1">
      <alignment horizontal="center"/>
    </xf>
    <xf numFmtId="0" fontId="13" fillId="36" borderId="143" xfId="101" applyFont="1" applyFill="1" applyBorder="1" applyAlignment="1">
      <alignment horizontal="center"/>
    </xf>
    <xf numFmtId="0" fontId="13" fillId="36" borderId="109" xfId="101" applyFont="1" applyFill="1" applyBorder="1" applyAlignment="1">
      <alignment horizontal="center"/>
    </xf>
    <xf numFmtId="0" fontId="13" fillId="36" borderId="48" xfId="101" applyFont="1" applyFill="1" applyBorder="1" applyAlignment="1">
      <alignment horizontal="center"/>
    </xf>
    <xf numFmtId="0" fontId="13" fillId="36" borderId="41" xfId="101" applyFont="1" applyFill="1" applyBorder="1" applyAlignment="1">
      <alignment horizontal="center"/>
    </xf>
    <xf numFmtId="0" fontId="13" fillId="36" borderId="49" xfId="101" applyFont="1" applyFill="1" applyBorder="1" applyAlignment="1">
      <alignment horizontal="center"/>
    </xf>
    <xf numFmtId="0" fontId="12" fillId="0" borderId="0" xfId="45" applyFont="1" applyAlignment="1">
      <alignment horizontal="center"/>
    </xf>
    <xf numFmtId="0" fontId="12" fillId="0" borderId="0" xfId="46" quotePrefix="1" applyFont="1" applyAlignment="1">
      <alignment horizontal="center"/>
    </xf>
    <xf numFmtId="0" fontId="13" fillId="36" borderId="64" xfId="101" applyFont="1" applyFill="1" applyBorder="1" applyAlignment="1">
      <alignment horizontal="center"/>
    </xf>
    <xf numFmtId="0" fontId="13" fillId="36" borderId="65" xfId="101" applyFont="1" applyFill="1" applyBorder="1" applyAlignment="1">
      <alignment horizontal="center"/>
    </xf>
    <xf numFmtId="0" fontId="13" fillId="36" borderId="138" xfId="101" applyFont="1" applyFill="1" applyBorder="1" applyAlignment="1">
      <alignment horizontal="center"/>
    </xf>
    <xf numFmtId="0" fontId="13" fillId="36" borderId="43" xfId="101" applyFont="1" applyFill="1" applyBorder="1" applyAlignment="1">
      <alignment horizontal="center"/>
    </xf>
    <xf numFmtId="0" fontId="13" fillId="36" borderId="89" xfId="101" applyFont="1" applyFill="1" applyBorder="1" applyAlignment="1">
      <alignment horizontal="center"/>
    </xf>
    <xf numFmtId="0" fontId="13" fillId="36" borderId="42" xfId="101" applyFont="1" applyFill="1" applyBorder="1" applyAlignment="1">
      <alignment horizontal="center"/>
    </xf>
    <xf numFmtId="0" fontId="13" fillId="0" borderId="0" xfId="45" applyFont="1"/>
    <xf numFmtId="0" fontId="0" fillId="0" borderId="0" xfId="45" applyFont="1" applyAlignment="1">
      <alignment horizontal="center"/>
    </xf>
    <xf numFmtId="0" fontId="0" fillId="0" borderId="357" xfId="97" quotePrefix="1" applyFont="1" applyBorder="1"/>
    <xf numFmtId="0" fontId="0" fillId="0" borderId="353" xfId="97" applyFont="1" applyBorder="1"/>
    <xf numFmtId="0" fontId="0" fillId="0" borderId="0" xfId="97" quotePrefix="1" applyFont="1" applyAlignment="1">
      <alignment horizontal="left"/>
    </xf>
    <xf numFmtId="0" fontId="0" fillId="0" borderId="358" xfId="97" applyFont="1" applyBorder="1"/>
    <xf numFmtId="0" fontId="0" fillId="0" borderId="359" xfId="97" applyFont="1" applyBorder="1"/>
    <xf numFmtId="0" fontId="0" fillId="0" borderId="355" xfId="97" applyFont="1" applyBorder="1"/>
    <xf numFmtId="0" fontId="0" fillId="0" borderId="356" xfId="97" applyFont="1" applyBorder="1"/>
    <xf numFmtId="0" fontId="0" fillId="0" borderId="357" xfId="97" applyFont="1" applyBorder="1"/>
    <xf numFmtId="0" fontId="0" fillId="0" borderId="353" xfId="97" quotePrefix="1" applyFont="1" applyBorder="1"/>
    <xf numFmtId="0" fontId="0" fillId="0" borderId="355" xfId="97" quotePrefix="1" applyFont="1" applyBorder="1"/>
    <xf numFmtId="6" fontId="13" fillId="0" borderId="0" xfId="83" quotePrefix="1" applyNumberFormat="1" applyFont="1" applyAlignment="1">
      <alignment horizontal="center"/>
    </xf>
    <xf numFmtId="0" fontId="0" fillId="0" borderId="42" xfId="97" applyFont="1" applyBorder="1"/>
    <xf numFmtId="0" fontId="0" fillId="0" borderId="43" xfId="97" applyFont="1" applyBorder="1"/>
    <xf numFmtId="0" fontId="0" fillId="0" borderId="0" xfId="97" quotePrefix="1" applyFont="1"/>
    <xf numFmtId="0" fontId="0" fillId="0" borderId="147" xfId="97" applyFont="1" applyBorder="1"/>
    <xf numFmtId="0" fontId="0" fillId="0" borderId="74" xfId="97" applyFont="1" applyBorder="1"/>
    <xf numFmtId="0" fontId="0" fillId="0" borderId="357" xfId="97" quotePrefix="1" applyFont="1" applyBorder="1" applyAlignment="1">
      <alignment horizontal="left"/>
    </xf>
    <xf numFmtId="0" fontId="13" fillId="0" borderId="147" xfId="97" applyFont="1" applyBorder="1" applyAlignment="1">
      <alignment horizontal="center"/>
    </xf>
    <xf numFmtId="0" fontId="13" fillId="0" borderId="74" xfId="97" applyFont="1" applyBorder="1" applyAlignment="1">
      <alignment horizontal="center"/>
    </xf>
    <xf numFmtId="0" fontId="13" fillId="0" borderId="91" xfId="97" applyFont="1" applyBorder="1" applyAlignment="1">
      <alignment horizontal="center"/>
    </xf>
    <xf numFmtId="0" fontId="89" fillId="0" borderId="147" xfId="97" applyFont="1" applyBorder="1" applyAlignment="1">
      <alignment horizontal="center"/>
    </xf>
    <xf numFmtId="0" fontId="89" fillId="0" borderId="74" xfId="97" applyFont="1" applyBorder="1" applyAlignment="1">
      <alignment horizontal="center"/>
    </xf>
    <xf numFmtId="0" fontId="89" fillId="0" borderId="91" xfId="97" applyFont="1" applyBorder="1" applyAlignment="1">
      <alignment horizontal="center"/>
    </xf>
    <xf numFmtId="0" fontId="13" fillId="0" borderId="0" xfId="97" applyFont="1"/>
    <xf numFmtId="0" fontId="0" fillId="0" borderId="0" xfId="97" applyFont="1"/>
    <xf numFmtId="0" fontId="12" fillId="0" borderId="0" xfId="82" applyFont="1" applyAlignment="1">
      <alignment horizontal="center"/>
    </xf>
    <xf numFmtId="0" fontId="13" fillId="36" borderId="147" xfId="82" applyFont="1" applyFill="1" applyBorder="1" applyAlignment="1">
      <alignment horizontal="center"/>
    </xf>
    <xf numFmtId="0" fontId="13" fillId="36" borderId="74" xfId="82" applyFont="1" applyFill="1" applyBorder="1" applyAlignment="1">
      <alignment horizontal="center"/>
    </xf>
    <xf numFmtId="0" fontId="13" fillId="36" borderId="91" xfId="82" applyFont="1" applyFill="1" applyBorder="1" applyAlignment="1">
      <alignment horizontal="center"/>
    </xf>
    <xf numFmtId="0" fontId="13" fillId="36" borderId="147" xfId="82" applyFont="1" applyFill="1" applyBorder="1" applyAlignment="1">
      <alignment horizontal="center" wrapText="1"/>
    </xf>
    <xf numFmtId="0" fontId="13" fillId="36" borderId="74" xfId="82" applyFont="1" applyFill="1" applyBorder="1" applyAlignment="1">
      <alignment horizontal="center" wrapText="1"/>
    </xf>
    <xf numFmtId="0" fontId="13" fillId="36" borderId="91" xfId="82" applyFont="1" applyFill="1" applyBorder="1" applyAlignment="1">
      <alignment horizontal="center" wrapText="1"/>
    </xf>
    <xf numFmtId="0" fontId="13" fillId="0" borderId="147" xfId="82" applyFont="1" applyBorder="1" applyAlignment="1">
      <alignment horizontal="center"/>
    </xf>
    <xf numFmtId="0" fontId="13" fillId="0" borderId="74" xfId="82" applyFont="1" applyBorder="1" applyAlignment="1">
      <alignment horizontal="center"/>
    </xf>
    <xf numFmtId="0" fontId="13" fillId="0" borderId="91" xfId="82" applyFont="1" applyBorder="1" applyAlignment="1">
      <alignment horizontal="center"/>
    </xf>
    <xf numFmtId="0" fontId="0" fillId="0" borderId="57" xfId="85" quotePrefix="1" applyNumberFormat="1" applyFont="1" applyBorder="1" applyAlignment="1">
      <alignment horizontal="left"/>
    </xf>
    <xf numFmtId="0" fontId="0" fillId="0" borderId="95" xfId="85" quotePrefix="1" applyNumberFormat="1" applyFont="1" applyFill="1" applyBorder="1" applyAlignment="1">
      <alignment horizontal="left"/>
    </xf>
    <xf numFmtId="0" fontId="0" fillId="0" borderId="84" xfId="85" quotePrefix="1" applyNumberFormat="1" applyFont="1" applyFill="1" applyBorder="1" applyAlignment="1">
      <alignment horizontal="left"/>
    </xf>
    <xf numFmtId="0" fontId="0" fillId="0" borderId="104" xfId="85" quotePrefix="1" applyNumberFormat="1" applyFont="1" applyFill="1" applyBorder="1" applyAlignment="1">
      <alignment horizontal="left"/>
    </xf>
    <xf numFmtId="0" fontId="0" fillId="0" borderId="55" xfId="85" quotePrefix="1" applyNumberFormat="1" applyFont="1" applyFill="1" applyBorder="1" applyAlignment="1">
      <alignment horizontal="left" indent="1"/>
    </xf>
    <xf numFmtId="0" fontId="0" fillId="0" borderId="56" xfId="85" quotePrefix="1" applyNumberFormat="1" applyFont="1" applyFill="1" applyBorder="1" applyAlignment="1">
      <alignment horizontal="left" indent="1"/>
    </xf>
    <xf numFmtId="0" fontId="0" fillId="0" borderId="57" xfId="85" quotePrefix="1" applyNumberFormat="1" applyFont="1" applyFill="1" applyBorder="1" applyAlignment="1">
      <alignment horizontal="left" indent="1"/>
    </xf>
    <xf numFmtId="0" fontId="0" fillId="0" borderId="55" xfId="85" applyNumberFormat="1" applyFont="1" applyFill="1" applyBorder="1" applyAlignment="1">
      <alignment horizontal="left" indent="1"/>
    </xf>
    <xf numFmtId="0" fontId="0" fillId="0" borderId="56" xfId="85" applyNumberFormat="1" applyFont="1" applyFill="1" applyBorder="1" applyAlignment="1">
      <alignment horizontal="left" indent="1"/>
    </xf>
    <xf numFmtId="0" fontId="0" fillId="0" borderId="57" xfId="85" applyNumberFormat="1" applyFont="1" applyFill="1" applyBorder="1" applyAlignment="1">
      <alignment horizontal="left" indent="1"/>
    </xf>
    <xf numFmtId="0" fontId="114" fillId="35" borderId="0" xfId="85" applyNumberFormat="1" applyFont="1" applyFill="1" applyAlignment="1">
      <alignment horizontal="center"/>
    </xf>
    <xf numFmtId="0" fontId="90" fillId="0" borderId="39" xfId="0" applyFont="1" applyBorder="1" applyAlignment="1">
      <alignment horizontal="center"/>
    </xf>
    <xf numFmtId="0" fontId="13" fillId="35" borderId="48" xfId="83" applyFont="1" applyFill="1" applyBorder="1"/>
    <xf numFmtId="0" fontId="13" fillId="35" borderId="41" xfId="83" applyFont="1" applyFill="1" applyBorder="1"/>
    <xf numFmtId="0" fontId="0" fillId="0" borderId="55" xfId="85" quotePrefix="1" applyNumberFormat="1" applyFont="1" applyFill="1" applyBorder="1" applyAlignment="1">
      <alignment horizontal="left" indent="2"/>
    </xf>
    <xf numFmtId="0" fontId="0" fillId="0" borderId="56" xfId="85" quotePrefix="1" applyNumberFormat="1" applyFont="1" applyFill="1" applyBorder="1" applyAlignment="1">
      <alignment horizontal="left" indent="2"/>
    </xf>
    <xf numFmtId="0" fontId="0" fillId="0" borderId="57" xfId="85" quotePrefix="1" applyNumberFormat="1" applyFont="1" applyFill="1" applyBorder="1" applyAlignment="1">
      <alignment horizontal="left" indent="2"/>
    </xf>
    <xf numFmtId="0" fontId="12" fillId="35" borderId="0" xfId="83" quotePrefix="1" applyFont="1" applyFill="1"/>
    <xf numFmtId="0" fontId="12" fillId="35" borderId="0" xfId="83" applyFont="1" applyFill="1"/>
    <xf numFmtId="0" fontId="12" fillId="0" borderId="0" xfId="83" quotePrefix="1" applyFont="1" applyAlignment="1">
      <alignment horizontal="left"/>
    </xf>
    <xf numFmtId="0" fontId="12" fillId="0" borderId="0" xfId="83" applyFont="1" applyAlignment="1">
      <alignment horizontal="left"/>
    </xf>
    <xf numFmtId="0" fontId="0" fillId="0" borderId="57" xfId="85" quotePrefix="1" applyNumberFormat="1" applyFont="1" applyFill="1" applyBorder="1" applyAlignment="1">
      <alignment horizontal="left"/>
    </xf>
    <xf numFmtId="0" fontId="0" fillId="0" borderId="55" xfId="85" quotePrefix="1" applyNumberFormat="1" applyFont="1" applyBorder="1" applyAlignment="1">
      <alignment horizontal="left" indent="2"/>
    </xf>
    <xf numFmtId="0" fontId="0" fillId="0" borderId="56" xfId="85" quotePrefix="1" applyNumberFormat="1" applyFont="1" applyBorder="1" applyAlignment="1">
      <alignment horizontal="left" indent="2"/>
    </xf>
    <xf numFmtId="0" fontId="0" fillId="0" borderId="57" xfId="85" quotePrefix="1" applyNumberFormat="1" applyFont="1" applyBorder="1" applyAlignment="1">
      <alignment horizontal="left" indent="2"/>
    </xf>
    <xf numFmtId="0" fontId="12" fillId="35" borderId="0" xfId="83" applyFont="1" applyFill="1" applyAlignment="1">
      <alignment horizontal="center"/>
    </xf>
    <xf numFmtId="0" fontId="12" fillId="0" borderId="0" xfId="84" quotePrefix="1" applyFont="1" applyAlignment="1">
      <alignment horizontal="center"/>
    </xf>
    <xf numFmtId="0" fontId="0" fillId="0" borderId="95" xfId="85" quotePrefix="1" applyNumberFormat="1" applyFont="1" applyBorder="1" applyAlignment="1">
      <alignment horizontal="left"/>
    </xf>
    <xf numFmtId="0" fontId="0" fillId="0" borderId="84" xfId="85" quotePrefix="1" applyNumberFormat="1" applyFont="1" applyBorder="1" applyAlignment="1">
      <alignment horizontal="left"/>
    </xf>
    <xf numFmtId="0" fontId="0" fillId="0" borderId="104" xfId="85" quotePrefix="1" applyNumberFormat="1" applyFont="1" applyBorder="1" applyAlignment="1">
      <alignment horizontal="left"/>
    </xf>
    <xf numFmtId="0" fontId="0" fillId="0" borderId="55" xfId="83" applyFont="1" applyBorder="1"/>
    <xf numFmtId="0" fontId="0" fillId="0" borderId="56" xfId="83" applyFont="1" applyBorder="1"/>
    <xf numFmtId="0" fontId="0" fillId="0" borderId="57" xfId="83" applyFont="1" applyBorder="1"/>
    <xf numFmtId="0" fontId="0" fillId="0" borderId="55" xfId="85" applyNumberFormat="1" applyFont="1" applyFill="1" applyBorder="1" applyAlignment="1" applyProtection="1">
      <alignment horizontal="left"/>
      <protection locked="0"/>
    </xf>
    <xf numFmtId="0" fontId="0" fillId="0" borderId="56" xfId="85" applyNumberFormat="1" applyFont="1" applyFill="1" applyBorder="1" applyAlignment="1" applyProtection="1">
      <alignment horizontal="left"/>
      <protection locked="0"/>
    </xf>
    <xf numFmtId="0" fontId="0" fillId="0" borderId="57" xfId="85" applyNumberFormat="1" applyFont="1" applyFill="1" applyBorder="1" applyAlignment="1" applyProtection="1">
      <alignment horizontal="left"/>
      <protection locked="0"/>
    </xf>
    <xf numFmtId="0" fontId="13" fillId="35" borderId="55" xfId="85" quotePrefix="1" applyNumberFormat="1" applyFont="1" applyFill="1" applyBorder="1" applyAlignment="1">
      <alignment horizontal="left"/>
    </xf>
    <xf numFmtId="0" fontId="13" fillId="35" borderId="56" xfId="85" quotePrefix="1" applyNumberFormat="1" applyFont="1" applyFill="1" applyBorder="1" applyAlignment="1">
      <alignment horizontal="left"/>
    </xf>
    <xf numFmtId="0" fontId="13" fillId="35" borderId="57" xfId="85" quotePrefix="1" applyNumberFormat="1" applyFont="1" applyFill="1" applyBorder="1" applyAlignment="1">
      <alignment horizontal="left"/>
    </xf>
    <xf numFmtId="0" fontId="0" fillId="0" borderId="55" xfId="85" applyNumberFormat="1" applyFont="1" applyFill="1" applyBorder="1" applyAlignment="1">
      <alignment horizontal="left" indent="2"/>
    </xf>
    <xf numFmtId="0" fontId="0" fillId="0" borderId="56" xfId="85" applyNumberFormat="1" applyFont="1" applyFill="1" applyBorder="1" applyAlignment="1">
      <alignment horizontal="left" indent="2"/>
    </xf>
    <xf numFmtId="0" fontId="0" fillId="0" borderId="57" xfId="85" applyNumberFormat="1" applyFont="1" applyFill="1" applyBorder="1" applyAlignment="1">
      <alignment horizontal="left" indent="2"/>
    </xf>
    <xf numFmtId="0" fontId="0" fillId="35" borderId="55" xfId="85" applyNumberFormat="1" applyFont="1" applyFill="1" applyBorder="1" applyAlignment="1">
      <alignment horizontal="left" indent="2"/>
    </xf>
    <xf numFmtId="0" fontId="0" fillId="35" borderId="56" xfId="85" applyNumberFormat="1" applyFont="1" applyFill="1" applyBorder="1" applyAlignment="1">
      <alignment horizontal="left" indent="2"/>
    </xf>
    <xf numFmtId="0" fontId="0" fillId="35" borderId="57" xfId="85" applyNumberFormat="1" applyFont="1" applyFill="1" applyBorder="1" applyAlignment="1">
      <alignment horizontal="left" indent="2"/>
    </xf>
    <xf numFmtId="0" fontId="0" fillId="0" borderId="55" xfId="85" quotePrefix="1" applyNumberFormat="1" applyFont="1" applyBorder="1" applyAlignment="1">
      <alignment horizontal="left" indent="1"/>
    </xf>
    <xf numFmtId="0" fontId="0" fillId="0" borderId="56" xfId="85" quotePrefix="1" applyNumberFormat="1" applyFont="1" applyBorder="1" applyAlignment="1">
      <alignment horizontal="left" indent="1"/>
    </xf>
    <xf numFmtId="0" fontId="0" fillId="0" borderId="57" xfId="85" quotePrefix="1" applyNumberFormat="1" applyFont="1" applyBorder="1" applyAlignment="1">
      <alignment horizontal="left" indent="1"/>
    </xf>
    <xf numFmtId="0" fontId="0" fillId="0" borderId="55" xfId="85" quotePrefix="1" applyNumberFormat="1" applyFont="1" applyFill="1" applyBorder="1" applyAlignment="1" applyProtection="1">
      <alignment horizontal="left" indent="1"/>
      <protection locked="0"/>
    </xf>
    <xf numFmtId="0" fontId="0" fillId="0" borderId="56" xfId="85" quotePrefix="1" applyNumberFormat="1" applyFont="1" applyFill="1" applyBorder="1" applyAlignment="1" applyProtection="1">
      <alignment horizontal="left" indent="1"/>
      <protection locked="0"/>
    </xf>
    <xf numFmtId="0" fontId="0" fillId="0" borderId="57" xfId="85" quotePrefix="1" applyNumberFormat="1" applyFont="1" applyFill="1" applyBorder="1" applyAlignment="1" applyProtection="1">
      <alignment horizontal="left" indent="1"/>
      <protection locked="0"/>
    </xf>
    <xf numFmtId="0" fontId="0" fillId="0" borderId="55" xfId="85" quotePrefix="1" applyNumberFormat="1" applyFont="1" applyFill="1" applyBorder="1" applyAlignment="1">
      <alignment horizontal="left" indent="3"/>
    </xf>
    <xf numFmtId="0" fontId="0" fillId="0" borderId="56" xfId="85" quotePrefix="1" applyNumberFormat="1" applyFont="1" applyFill="1" applyBorder="1" applyAlignment="1">
      <alignment horizontal="left" indent="3"/>
    </xf>
    <xf numFmtId="0" fontId="0" fillId="0" borderId="57" xfId="85" quotePrefix="1" applyNumberFormat="1" applyFont="1" applyFill="1" applyBorder="1" applyAlignment="1">
      <alignment horizontal="left" indent="3"/>
    </xf>
    <xf numFmtId="0" fontId="0" fillId="0" borderId="55" xfId="85" quotePrefix="1" applyNumberFormat="1" applyFont="1" applyBorder="1" applyAlignment="1">
      <alignment horizontal="left" indent="3"/>
    </xf>
    <xf numFmtId="0" fontId="0" fillId="0" borderId="56" xfId="85" quotePrefix="1" applyNumberFormat="1" applyFont="1" applyBorder="1" applyAlignment="1">
      <alignment horizontal="left" indent="3"/>
    </xf>
    <xf numFmtId="0" fontId="0" fillId="0" borderId="57" xfId="85" quotePrefix="1" applyNumberFormat="1" applyFont="1" applyBorder="1" applyAlignment="1">
      <alignment horizontal="left" indent="3"/>
    </xf>
    <xf numFmtId="0" fontId="0" fillId="35" borderId="55" xfId="85" quotePrefix="1" applyNumberFormat="1" applyFont="1" applyFill="1" applyBorder="1" applyAlignment="1">
      <alignment horizontal="left" indent="2"/>
    </xf>
    <xf numFmtId="0" fontId="0" fillId="35" borderId="56" xfId="85" quotePrefix="1" applyNumberFormat="1" applyFont="1" applyFill="1" applyBorder="1" applyAlignment="1">
      <alignment horizontal="left" indent="2"/>
    </xf>
    <xf numFmtId="0" fontId="0" fillId="35" borderId="57" xfId="85" quotePrefix="1" applyNumberFormat="1" applyFont="1" applyFill="1" applyBorder="1" applyAlignment="1">
      <alignment horizontal="left" indent="2"/>
    </xf>
    <xf numFmtId="0" fontId="12" fillId="0" borderId="0" xfId="83" applyFont="1"/>
    <xf numFmtId="0" fontId="9" fillId="0" borderId="0" xfId="83" applyFont="1"/>
    <xf numFmtId="0" fontId="13" fillId="0" borderId="93" xfId="85" quotePrefix="1" applyNumberFormat="1" applyFont="1" applyBorder="1" applyAlignment="1">
      <alignment horizontal="left"/>
    </xf>
    <xf numFmtId="0" fontId="13" fillId="0" borderId="41" xfId="85" quotePrefix="1" applyNumberFormat="1" applyFont="1" applyBorder="1" applyAlignment="1">
      <alignment horizontal="left"/>
    </xf>
    <xf numFmtId="0" fontId="13" fillId="0" borderId="49" xfId="85" quotePrefix="1" applyNumberFormat="1" applyFont="1" applyBorder="1" applyAlignment="1">
      <alignment horizontal="left"/>
    </xf>
    <xf numFmtId="0" fontId="0" fillId="0" borderId="82" xfId="85" quotePrefix="1" applyNumberFormat="1" applyFont="1" applyFill="1" applyBorder="1" applyAlignment="1"/>
    <xf numFmtId="0" fontId="0" fillId="0" borderId="90" xfId="85" quotePrefix="1" applyNumberFormat="1" applyFont="1" applyFill="1" applyBorder="1" applyAlignment="1"/>
    <xf numFmtId="0" fontId="0" fillId="0" borderId="0" xfId="85" quotePrefix="1" applyNumberFormat="1" applyFont="1" applyFill="1" applyAlignment="1">
      <alignment horizontal="left"/>
    </xf>
    <xf numFmtId="0" fontId="0" fillId="0" borderId="90" xfId="85" quotePrefix="1" applyNumberFormat="1" applyFont="1" applyFill="1" applyBorder="1" applyAlignment="1">
      <alignment horizontal="left"/>
    </xf>
    <xf numFmtId="0" fontId="0" fillId="0" borderId="90" xfId="83" applyFont="1" applyBorder="1"/>
    <xf numFmtId="0" fontId="0" fillId="0" borderId="54" xfId="85" quotePrefix="1" applyNumberFormat="1" applyFont="1" applyBorder="1" applyAlignment="1">
      <alignment horizontal="left"/>
    </xf>
    <xf numFmtId="0" fontId="0" fillId="0" borderId="30" xfId="85" applyNumberFormat="1" applyFont="1" applyBorder="1" applyAlignment="1"/>
    <xf numFmtId="0" fontId="0" fillId="0" borderId="57" xfId="85" applyNumberFormat="1" applyFont="1" applyBorder="1" applyAlignment="1"/>
    <xf numFmtId="0" fontId="13" fillId="0" borderId="55" xfId="83" applyFont="1" applyBorder="1"/>
    <xf numFmtId="0" fontId="13" fillId="0" borderId="56" xfId="83" applyFont="1" applyBorder="1"/>
    <xf numFmtId="0" fontId="13" fillId="0" borderId="57" xfId="83" applyFont="1" applyBorder="1"/>
    <xf numFmtId="0" fontId="0" fillId="0" borderId="43" xfId="85" applyNumberFormat="1" applyFont="1" applyFill="1" applyBorder="1" applyAlignment="1">
      <alignment horizontal="left"/>
    </xf>
    <xf numFmtId="0" fontId="0" fillId="0" borderId="89" xfId="85" applyNumberFormat="1" applyFont="1" applyFill="1" applyBorder="1" applyAlignment="1">
      <alignment horizontal="left"/>
    </xf>
    <xf numFmtId="0" fontId="0" fillId="0" borderId="0" xfId="85" quotePrefix="1" applyNumberFormat="1" applyFont="1" applyFill="1" applyAlignment="1"/>
    <xf numFmtId="0" fontId="13" fillId="0" borderId="42" xfId="83" applyFont="1" applyBorder="1" applyAlignment="1">
      <alignment horizontal="left"/>
    </xf>
    <xf numFmtId="0" fontId="13" fillId="0" borderId="43" xfId="83" applyFont="1" applyBorder="1" applyAlignment="1">
      <alignment horizontal="left"/>
    </xf>
    <xf numFmtId="0" fontId="13" fillId="0" borderId="89" xfId="83" applyFont="1" applyBorder="1" applyAlignment="1">
      <alignment horizontal="left"/>
    </xf>
    <xf numFmtId="0" fontId="0" fillId="0" borderId="45" xfId="85" quotePrefix="1" applyNumberFormat="1" applyFont="1" applyBorder="1" applyAlignment="1">
      <alignment horizontal="left"/>
    </xf>
    <xf numFmtId="0" fontId="0" fillId="0" borderId="0" xfId="85" quotePrefix="1" applyNumberFormat="1" applyFont="1" applyAlignment="1">
      <alignment horizontal="left"/>
    </xf>
    <xf numFmtId="0" fontId="0" fillId="0" borderId="90" xfId="85" quotePrefix="1" applyNumberFormat="1" applyFont="1" applyBorder="1" applyAlignment="1">
      <alignment horizontal="left"/>
    </xf>
    <xf numFmtId="0" fontId="0" fillId="0" borderId="57" xfId="85" applyNumberFormat="1" applyFont="1" applyFill="1" applyBorder="1" applyAlignment="1">
      <alignment horizontal="left"/>
    </xf>
    <xf numFmtId="0" fontId="0" fillId="0" borderId="54" xfId="85" quotePrefix="1" applyNumberFormat="1" applyFont="1" applyFill="1" applyBorder="1" applyAlignment="1">
      <alignment horizontal="left"/>
    </xf>
    <xf numFmtId="0" fontId="9" fillId="0" borderId="0" xfId="83" applyFont="1" applyAlignment="1">
      <alignment horizontal="center"/>
    </xf>
    <xf numFmtId="0" fontId="13" fillId="0" borderId="147" xfId="98" applyFont="1" applyBorder="1" applyProtection="1">
      <protection hidden="1"/>
    </xf>
    <xf numFmtId="0" fontId="13" fillId="0" borderId="91" xfId="98" applyFont="1" applyBorder="1" applyProtection="1">
      <protection hidden="1"/>
    </xf>
    <xf numFmtId="0" fontId="0" fillId="0" borderId="52" xfId="98" applyFont="1" applyBorder="1" applyAlignment="1" applyProtection="1">
      <alignment horizontal="left"/>
      <protection hidden="1"/>
    </xf>
    <xf numFmtId="0" fontId="0" fillId="0" borderId="360" xfId="98" applyFont="1" applyBorder="1" applyAlignment="1" applyProtection="1">
      <alignment horizontal="left"/>
      <protection hidden="1"/>
    </xf>
    <xf numFmtId="0" fontId="0" fillId="0" borderId="55" xfId="98" applyFont="1" applyBorder="1" applyAlignment="1" applyProtection="1">
      <alignment horizontal="left"/>
      <protection hidden="1"/>
    </xf>
    <xf numFmtId="0" fontId="0" fillId="0" borderId="31" xfId="98" applyFont="1" applyBorder="1" applyAlignment="1" applyProtection="1">
      <alignment horizontal="left"/>
      <protection hidden="1"/>
    </xf>
    <xf numFmtId="0" fontId="0" fillId="0" borderId="93" xfId="98" applyFont="1" applyBorder="1" applyProtection="1">
      <protection hidden="1"/>
    </xf>
    <xf numFmtId="0" fontId="0" fillId="0" borderId="62" xfId="98" applyFont="1" applyBorder="1" applyProtection="1">
      <protection hidden="1"/>
    </xf>
    <xf numFmtId="0" fontId="13" fillId="0" borderId="42" xfId="98" applyFont="1" applyBorder="1" applyProtection="1">
      <protection hidden="1"/>
    </xf>
    <xf numFmtId="0" fontId="13" fillId="0" borderId="43" xfId="98" applyFont="1" applyBorder="1" applyProtection="1">
      <protection hidden="1"/>
    </xf>
    <xf numFmtId="0" fontId="0" fillId="0" borderId="95" xfId="98" applyFont="1" applyBorder="1" applyProtection="1">
      <protection hidden="1"/>
    </xf>
    <xf numFmtId="0" fontId="0" fillId="0" borderId="196" xfId="98" applyFont="1" applyBorder="1" applyProtection="1">
      <protection hidden="1"/>
    </xf>
    <xf numFmtId="0" fontId="0" fillId="0" borderId="58" xfId="98" applyFont="1" applyBorder="1" applyProtection="1">
      <protection hidden="1"/>
    </xf>
    <xf numFmtId="0" fontId="0" fillId="0" borderId="192" xfId="98" applyFont="1" applyBorder="1" applyProtection="1">
      <protection hidden="1"/>
    </xf>
    <xf numFmtId="49" fontId="0" fillId="0" borderId="0" xfId="98" applyNumberFormat="1" applyFont="1" applyAlignment="1">
      <alignment horizontal="center"/>
    </xf>
    <xf numFmtId="0" fontId="13" fillId="0" borderId="42" xfId="98" applyFont="1" applyBorder="1"/>
    <xf numFmtId="0" fontId="13" fillId="0" borderId="43" xfId="98" applyFont="1" applyBorder="1"/>
    <xf numFmtId="0" fontId="13" fillId="0" borderId="48" xfId="98" applyFont="1" applyBorder="1" applyAlignment="1">
      <alignment horizontal="center"/>
    </xf>
    <xf numFmtId="0" fontId="13" fillId="0" borderId="41" xfId="98" applyFont="1" applyBorder="1" applyAlignment="1">
      <alignment horizontal="center"/>
    </xf>
    <xf numFmtId="0" fontId="121" fillId="0" borderId="43" xfId="82" applyBorder="1"/>
    <xf numFmtId="0" fontId="13" fillId="36" borderId="42" xfId="82" applyFont="1" applyFill="1" applyBorder="1" applyAlignment="1">
      <alignment horizontal="center"/>
    </xf>
    <xf numFmtId="0" fontId="13" fillId="36" borderId="89" xfId="82" applyFont="1" applyFill="1" applyBorder="1" applyAlignment="1">
      <alignment horizontal="center"/>
    </xf>
    <xf numFmtId="0" fontId="13" fillId="36" borderId="48" xfId="82" applyFont="1" applyFill="1" applyBorder="1" applyAlignment="1">
      <alignment horizontal="center"/>
    </xf>
    <xf numFmtId="0" fontId="13" fillId="36" borderId="49" xfId="82" applyFont="1" applyFill="1" applyBorder="1" applyAlignment="1">
      <alignment horizontal="center"/>
    </xf>
    <xf numFmtId="0" fontId="0" fillId="0" borderId="147" xfId="98" applyFont="1" applyBorder="1"/>
    <xf numFmtId="0" fontId="0" fillId="0" borderId="91" xfId="98" applyFont="1" applyBorder="1"/>
    <xf numFmtId="49" fontId="0" fillId="0" borderId="0" xfId="98" applyNumberFormat="1" applyFont="1"/>
    <xf numFmtId="0" fontId="13" fillId="0" borderId="0" xfId="98" applyFont="1" applyAlignment="1">
      <alignment horizontal="center"/>
    </xf>
  </cellXfs>
  <cellStyles count="110">
    <cellStyle name="20% - Accent1" xfId="1" xr:uid="{00000000-0005-0000-0000-000001000000}"/>
    <cellStyle name="20% - Accent2" xfId="2" xr:uid="{00000000-0005-0000-0000-000002000000}"/>
    <cellStyle name="20% - Accent3" xfId="3" xr:uid="{00000000-0005-0000-0000-000003000000}"/>
    <cellStyle name="20% - Accent5" xfId="4" xr:uid="{00000000-0005-0000-0000-000004000000}"/>
    <cellStyle name="20% - Accent6" xfId="5" xr:uid="{00000000-0005-0000-0000-000005000000}"/>
    <cellStyle name="40% - Accent2" xfId="6" xr:uid="{00000000-0005-0000-0000-000006000000}"/>
    <cellStyle name="40% - Accent3" xfId="7" xr:uid="{00000000-0005-0000-0000-000007000000}"/>
    <cellStyle name="40% - Accent4" xfId="8" xr:uid="{00000000-0005-0000-0000-000008000000}"/>
    <cellStyle name="40% - Accent5" xfId="9" xr:uid="{00000000-0005-0000-0000-000009000000}"/>
    <cellStyle name="40% - Accent6" xfId="10" xr:uid="{00000000-0005-0000-0000-00000A000000}"/>
    <cellStyle name="60% - Accent1" xfId="11" xr:uid="{00000000-0005-0000-0000-00000B000000}"/>
    <cellStyle name="60% - Accent2" xfId="12" xr:uid="{00000000-0005-0000-0000-00000C000000}"/>
    <cellStyle name="60% - Accent3" xfId="13" xr:uid="{00000000-0005-0000-0000-00000D000000}"/>
    <cellStyle name="60% - Accent6" xfId="14" xr:uid="{00000000-0005-0000-0000-00000E000000}"/>
    <cellStyle name="Accent1" xfId="15" xr:uid="{00000000-0005-0000-0000-00000F000000}"/>
    <cellStyle name="Accent2" xfId="16" xr:uid="{00000000-0005-0000-0000-000010000000}"/>
    <cellStyle name="Accent3" xfId="17" xr:uid="{00000000-0005-0000-0000-000011000000}"/>
    <cellStyle name="Accent4" xfId="18" xr:uid="{00000000-0005-0000-0000-000012000000}"/>
    <cellStyle name="Accent5" xfId="19" xr:uid="{00000000-0005-0000-0000-000013000000}"/>
    <cellStyle name="Accent6" xfId="20" xr:uid="{00000000-0005-0000-0000-000014000000}"/>
    <cellStyle name="Bad" xfId="21" xr:uid="{00000000-0005-0000-0000-000015000000}"/>
    <cellStyle name="Calculation" xfId="22" xr:uid="{00000000-0005-0000-0000-000016000000}"/>
    <cellStyle name="Check Cell" xfId="23" xr:uid="{00000000-0005-0000-0000-000017000000}"/>
    <cellStyle name="Comma" xfId="24" xr:uid="{00000000-0005-0000-0000-000018000000}"/>
    <cellStyle name="Comma [0]" xfId="25" xr:uid="{00000000-0005-0000-0000-000019000000}"/>
    <cellStyle name="Comma 3" xfId="26" xr:uid="{00000000-0005-0000-0000-00001A000000}"/>
    <cellStyle name="Comma 5" xfId="91" xr:uid="{00000000-0005-0000-0000-00005B000000}"/>
    <cellStyle name="Comma_Canadian" xfId="85" xr:uid="{00000000-0005-0000-0000-000055000000}"/>
    <cellStyle name="Currency" xfId="27" xr:uid="{00000000-0005-0000-0000-00001B000000}"/>
    <cellStyle name="Currency [0]" xfId="28" xr:uid="{00000000-0005-0000-0000-00001C000000}"/>
    <cellStyle name="Explanatory Text" xfId="29" xr:uid="{00000000-0005-0000-0000-00001D000000}"/>
    <cellStyle name="Followed Hyperlink" xfId="30" xr:uid="{00000000-0005-0000-0000-00001E000000}"/>
    <cellStyle name="Good" xfId="31" xr:uid="{00000000-0005-0000-0000-00001F000000}"/>
    <cellStyle name="Heading 1" xfId="32" xr:uid="{00000000-0005-0000-0000-000020000000}"/>
    <cellStyle name="Heading 2" xfId="33" xr:uid="{00000000-0005-0000-0000-000021000000}"/>
    <cellStyle name="Heading 3" xfId="34" xr:uid="{00000000-0005-0000-0000-000022000000}"/>
    <cellStyle name="Heading 4" xfId="35" xr:uid="{00000000-0005-0000-0000-000023000000}"/>
    <cellStyle name="Hyperlink" xfId="36" xr:uid="{00000000-0005-0000-0000-000024000000}"/>
    <cellStyle name="Input" xfId="37" xr:uid="{00000000-0005-0000-0000-000025000000}"/>
    <cellStyle name="Linked Cell" xfId="38" xr:uid="{00000000-0005-0000-0000-000026000000}"/>
    <cellStyle name="Neutral" xfId="39" xr:uid="{00000000-0005-0000-0000-000027000000}"/>
    <cellStyle name="Normal" xfId="0" builtinId="0"/>
    <cellStyle name="Normal 11 3" xfId="40" xr:uid="{00000000-0005-0000-0000-000028000000}"/>
    <cellStyle name="Normal 12" xfId="89" xr:uid="{00000000-0005-0000-0000-000059000000}"/>
    <cellStyle name="Normal 12 2" xfId="41" xr:uid="{00000000-0005-0000-0000-000029000000}"/>
    <cellStyle name="Normal 13" xfId="42" xr:uid="{00000000-0005-0000-0000-00002A000000}"/>
    <cellStyle name="Normal 13 2" xfId="98" xr:uid="{00000000-0005-0000-0000-000062000000}"/>
    <cellStyle name="Normal 15" xfId="43" xr:uid="{00000000-0005-0000-0000-00002B000000}"/>
    <cellStyle name="Normal 15 2" xfId="79" xr:uid="{00000000-0005-0000-0000-00004F000000}"/>
    <cellStyle name="Normal 16" xfId="96" xr:uid="{00000000-0005-0000-0000-000060000000}"/>
    <cellStyle name="Normal 16 2" xfId="97" xr:uid="{00000000-0005-0000-0000-000061000000}"/>
    <cellStyle name="Normal 18 2 3" xfId="102" xr:uid="{00000000-0005-0000-0000-000066000000}"/>
    <cellStyle name="Normal 2" xfId="44" xr:uid="{00000000-0005-0000-0000-00002C000000}"/>
    <cellStyle name="Normal 2 3 2" xfId="45" xr:uid="{00000000-0005-0000-0000-00002D000000}"/>
    <cellStyle name="Normal 2 9" xfId="46" xr:uid="{00000000-0005-0000-0000-00002E000000}"/>
    <cellStyle name="Normal 2_Financials" xfId="47" xr:uid="{00000000-0005-0000-0000-00002F000000}"/>
    <cellStyle name="Normal 25" xfId="95" xr:uid="{00000000-0005-0000-0000-00005F000000}"/>
    <cellStyle name="Normal 26" xfId="99" xr:uid="{00000000-0005-0000-0000-000063000000}"/>
    <cellStyle name="Normal 27" xfId="100" xr:uid="{00000000-0005-0000-0000-000064000000}"/>
    <cellStyle name="Normal 28" xfId="103" xr:uid="{00000000-0005-0000-0000-000067000000}"/>
    <cellStyle name="Normal 3" xfId="88" xr:uid="{00000000-0005-0000-0000-000058000000}"/>
    <cellStyle name="Normal 3 4" xfId="48" xr:uid="{00000000-0005-0000-0000-000030000000}"/>
    <cellStyle name="Normal 3 4 5" xfId="109" xr:uid="{00000000-0005-0000-0000-00006D000000}"/>
    <cellStyle name="Normal 4" xfId="90" xr:uid="{00000000-0005-0000-0000-00005A000000}"/>
    <cellStyle name="Normal 4 2" xfId="49" xr:uid="{00000000-0005-0000-0000-000031000000}"/>
    <cellStyle name="Normal 4 3" xfId="50" xr:uid="{00000000-0005-0000-0000-000032000000}"/>
    <cellStyle name="Normal 4 4" xfId="51" xr:uid="{00000000-0005-0000-0000-000033000000}"/>
    <cellStyle name="Normal 5" xfId="52" xr:uid="{00000000-0005-0000-0000-000034000000}"/>
    <cellStyle name="Normal 5 3" xfId="53" xr:uid="{00000000-0005-0000-0000-000035000000}"/>
    <cellStyle name="Normal 5 4" xfId="54" xr:uid="{00000000-0005-0000-0000-000036000000}"/>
    <cellStyle name="Normal 5 4 5 2" xfId="101" xr:uid="{00000000-0005-0000-0000-000065000000}"/>
    <cellStyle name="Normal 5 4 7" xfId="104" xr:uid="{00000000-0005-0000-0000-000068000000}"/>
    <cellStyle name="Normal_1" xfId="77" xr:uid="{00000000-0005-0000-0000-00004D000000}"/>
    <cellStyle name="Normal_1020_e2000" xfId="55" xr:uid="{00000000-0005-0000-0000-000037000000}"/>
    <cellStyle name="Normal_6020_e2141" xfId="56" xr:uid="{00000000-0005-0000-0000-000038000000}"/>
    <cellStyle name="Normal_6710_e2248" xfId="57" xr:uid="{00000000-0005-0000-0000-000039000000}"/>
    <cellStyle name="Normal_Additional_Exhibit_-_Capital_Required_for_Balance_Sheet_Assets(1)" xfId="82" xr:uid="{00000000-0005-0000-0000-000052000000}"/>
    <cellStyle name="Normal_Book1" xfId="92" xr:uid="{00000000-0005-0000-0000-00005C000000}"/>
    <cellStyle name="Normal_Canadian" xfId="83" xr:uid="{00000000-0005-0000-0000-000053000000}"/>
    <cellStyle name="Normal_Dominion of Canada General 2004_PCC028" xfId="58" xr:uid="{00000000-0005-0000-0000-00003A000000}"/>
    <cellStyle name="Normal_DRAFT_6_July31.03 (1)" xfId="78" xr:uid="{00000000-0005-0000-0000-00004E000000}"/>
    <cellStyle name="Normal_FinInstrumts_P&amp;C1Ann_07May4" xfId="80" xr:uid="{00000000-0005-0000-0000-000050000000}"/>
    <cellStyle name="Normal_F-MCT3071ADRr" xfId="84" xr:uid="{00000000-0005-0000-0000-000054000000}"/>
    <cellStyle name="Normal_LIFE-1_Current ANNUAL Return_e" xfId="93" xr:uid="{00000000-0005-0000-0000-00005D000000}"/>
    <cellStyle name="Normal_LIFE-1_Current ANNUAL Return_e 2" xfId="94" xr:uid="{00000000-0005-0000-0000-00005E000000}"/>
    <cellStyle name="Normal_P&amp;C1_Interim Return_FINAL V2_2008_e" xfId="86" xr:uid="{00000000-0005-0000-0000-000056000000}"/>
    <cellStyle name="Normal_P&amp;C1-2_Details of Assets pages_e" xfId="108" xr:uid="{00000000-0005-0000-0000-00006C000000}"/>
    <cellStyle name="Normal_PC1Annual2004_e" xfId="87" xr:uid="{00000000-0005-0000-0000-000057000000}"/>
    <cellStyle name="Normal_Sheet1" xfId="81" xr:uid="{00000000-0005-0000-0000-000051000000}"/>
    <cellStyle name="Note" xfId="59" xr:uid="{00000000-0005-0000-0000-00003B000000}"/>
    <cellStyle name="Output" xfId="60" xr:uid="{00000000-0005-0000-0000-00003C000000}"/>
    <cellStyle name="Percent" xfId="61" xr:uid="{00000000-0005-0000-0000-00003D000000}"/>
    <cellStyle name="Percent 2" xfId="106" xr:uid="{00000000-0005-0000-0000-00006A000000}"/>
    <cellStyle name="Percent 2 2" xfId="62" xr:uid="{00000000-0005-0000-0000-00003E000000}"/>
    <cellStyle name="Percent 3 2" xfId="107" xr:uid="{00000000-0005-0000-0000-00006B000000}"/>
    <cellStyle name="Percent 4" xfId="63" xr:uid="{00000000-0005-0000-0000-00003F000000}"/>
    <cellStyle name="Percent 5" xfId="64" xr:uid="{00000000-0005-0000-0000-000040000000}"/>
    <cellStyle name="Percent 5 2" xfId="105" xr:uid="{00000000-0005-0000-0000-000069000000}"/>
    <cellStyle name="STYL0 - Style1" xfId="65" xr:uid="{00000000-0005-0000-0000-000041000000}"/>
    <cellStyle name="STYL1 - Style2" xfId="66" xr:uid="{00000000-0005-0000-0000-000042000000}"/>
    <cellStyle name="STYL2 - Style3" xfId="67" xr:uid="{00000000-0005-0000-0000-000043000000}"/>
    <cellStyle name="STYL3 - Style4" xfId="68" xr:uid="{00000000-0005-0000-0000-000044000000}"/>
    <cellStyle name="STYL4 - Style5" xfId="69" xr:uid="{00000000-0005-0000-0000-000045000000}"/>
    <cellStyle name="STYL5 - Style6" xfId="70" xr:uid="{00000000-0005-0000-0000-000046000000}"/>
    <cellStyle name="STYL6 - Style7" xfId="71" xr:uid="{00000000-0005-0000-0000-000047000000}"/>
    <cellStyle name="STYL7 - Style8" xfId="72" xr:uid="{00000000-0005-0000-0000-000048000000}"/>
    <cellStyle name="Title" xfId="73" xr:uid="{00000000-0005-0000-0000-000049000000}"/>
    <cellStyle name="Total" xfId="74" xr:uid="{00000000-0005-0000-0000-00004A000000}"/>
    <cellStyle name="Unlocked Input" xfId="75" xr:uid="{00000000-0005-0000-0000-00004B000000}"/>
    <cellStyle name="Warning Text" xfId="76" xr:uid="{00000000-0005-0000-0000-00004C000000}"/>
  </cellStyles>
  <dxfs count="2">
    <dxf>
      <fill>
        <patternFill>
          <bgColor indexed="55"/>
        </patternFill>
      </fill>
    </dxf>
    <dxf>
      <fill>
        <patternFill>
          <bgColor indexed="5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3.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calcChain" Target="calcChain.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externalLink" Target="externalLinks/externalLink4.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customXml" Target="../customXml/item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5.xml"/><Relationship Id="rId145"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customXml" Target="../customXml/item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externalLink" Target="externalLinks/externalLink6.xml"/><Relationship Id="rId14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externalLink" Target="externalLinks/externalLink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externalLink" Target="externalLinks/externalLink7.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externalLink" Target="externalLinks/externalLink8.xml"/><Relationship Id="rId14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externalLink" Target="externalLinks/externalLink9.xml"/><Relationship Id="rId90" Type="http://schemas.openxmlformats.org/officeDocument/2006/relationships/worksheet" Target="worksheets/sheet9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29</xdr:col>
      <xdr:colOff>1484337</xdr:colOff>
      <xdr:row>28</xdr:row>
      <xdr:rowOff>102319</xdr:rowOff>
    </xdr:from>
    <xdr:to>
      <xdr:col>29</xdr:col>
      <xdr:colOff>3227412</xdr:colOff>
      <xdr:row>33</xdr:row>
      <xdr:rowOff>130150</xdr:rowOff>
    </xdr:to>
    <xdr:pic>
      <xdr:nvPicPr>
        <xdr:cNvPr id="1545" name="Picture 1374">
          <a:extLst>
            <a:ext uri="{FF2B5EF4-FFF2-40B4-BE49-F238E27FC236}">
              <a16:creationId xmlns:a16="http://schemas.microsoft.com/office/drawing/2014/main" id="{00000000-0008-0000-0000-000009060000}"/>
            </a:ext>
          </a:extLst>
        </xdr:cNvPr>
        <xdr:cNvPicPr>
          <a:picLocks noChangeAspect="1"/>
        </xdr:cNvPicPr>
      </xdr:nvPicPr>
      <xdr:blipFill>
        <a:blip xmlns:r="http://schemas.openxmlformats.org/officeDocument/2006/relationships" r:embed="rId1"/>
        <a:stretch>
          <a:fillRect/>
        </a:stretch>
      </xdr:blipFill>
      <xdr:spPr>
        <a:xfrm>
          <a:off x="12239625" y="6162675"/>
          <a:ext cx="1743075" cy="1076325"/>
        </a:xfrm>
        <a:prstGeom prst="rect">
          <a:avLst/>
        </a:prstGeom>
        <a:noFill/>
        <a:ln w="9525" cmpd="sng">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238218</xdr:colOff>
      <xdr:row>0</xdr:row>
      <xdr:rowOff>47439</xdr:rowOff>
    </xdr:from>
    <xdr:to>
      <xdr:col>3</xdr:col>
      <xdr:colOff>504825</xdr:colOff>
      <xdr:row>4</xdr:row>
      <xdr:rowOff>123974</xdr:rowOff>
    </xdr:to>
    <xdr:pic>
      <xdr:nvPicPr>
        <xdr:cNvPr id="209" name="Picture 1">
          <a:extLst>
            <a:ext uri="{FF2B5EF4-FFF2-40B4-BE49-F238E27FC236}">
              <a16:creationId xmlns:a16="http://schemas.microsoft.com/office/drawing/2014/main" id="{00000000-0008-0000-0100-0000D1000000}"/>
            </a:ext>
          </a:extLst>
        </xdr:cNvPr>
        <xdr:cNvPicPr>
          <a:picLocks noChangeAspect="1"/>
        </xdr:cNvPicPr>
      </xdr:nvPicPr>
      <xdr:blipFill>
        <a:blip xmlns:r="http://schemas.openxmlformats.org/officeDocument/2006/relationships" r:embed="rId1"/>
        <a:stretch>
          <a:fillRect/>
        </a:stretch>
      </xdr:blipFill>
      <xdr:spPr>
        <a:xfrm>
          <a:off x="581025" y="47625"/>
          <a:ext cx="1123950" cy="723900"/>
        </a:xfrm>
        <a:prstGeom prst="rect">
          <a:avLst/>
        </a:prstGeom>
        <a:noFill/>
        <a:ln w="9525" cmpd="sng">
          <a:noFill/>
        </a:ln>
      </xdr:spPr>
    </xdr:pic>
    <xdr:clientData/>
  </xdr:twoCellAnchor>
  <xdr:twoCellAnchor>
    <xdr:from>
      <xdr:col>1</xdr:col>
      <xdr:colOff>228544</xdr:colOff>
      <xdr:row>5</xdr:row>
      <xdr:rowOff>133276</xdr:rowOff>
    </xdr:from>
    <xdr:to>
      <xdr:col>13</xdr:col>
      <xdr:colOff>561975</xdr:colOff>
      <xdr:row>10</xdr:row>
      <xdr:rowOff>75716</xdr:rowOff>
    </xdr:to>
    <xdr:grpSp>
      <xdr:nvGrpSpPr>
        <xdr:cNvPr id="210" name="Group 5">
          <a:extLst>
            <a:ext uri="{FF2B5EF4-FFF2-40B4-BE49-F238E27FC236}">
              <a16:creationId xmlns:a16="http://schemas.microsoft.com/office/drawing/2014/main" id="{00000000-0008-0000-0100-0000D2000000}"/>
            </a:ext>
          </a:extLst>
        </xdr:cNvPr>
        <xdr:cNvGrpSpPr>
          <a:grpSpLocks/>
        </xdr:cNvGrpSpPr>
      </xdr:nvGrpSpPr>
      <xdr:grpSpPr>
        <a:xfrm>
          <a:off x="582874" y="925756"/>
          <a:ext cx="7503851" cy="1230220"/>
          <a:chOff x="101" y="136"/>
          <a:chExt cx="737" cy="176"/>
        </a:xfrm>
        <a:solidFill>
          <a:srgbClr val="FFFFFF"/>
        </a:solidFill>
      </xdr:grpSpPr>
      <xdr:sp macro="" textlink="" fLocksText="0">
        <xdr:nvSpPr>
          <xdr:cNvPr id="211" name="Text Box 3">
            <a:extLst>
              <a:ext uri="{FF2B5EF4-FFF2-40B4-BE49-F238E27FC236}">
                <a16:creationId xmlns:a16="http://schemas.microsoft.com/office/drawing/2014/main" id="{00000000-0008-0000-0100-0000D3000000}"/>
              </a:ext>
            </a:extLst>
          </xdr:cNvPr>
          <xdr:cNvSpPr txBox="1"/>
        </xdr:nvSpPr>
        <xdr:spPr>
          <a:xfrm>
            <a:off x="101" y="146"/>
            <a:ext cx="729" cy="166"/>
          </a:xfrm>
          <a:prstGeom prst="rect">
            <a:avLst/>
          </a:prstGeom>
          <a:solidFill>
            <a:srgbClr val="C0C0C0"/>
          </a:solidFill>
          <a:ln w="9525" cmpd="sng">
            <a:noFill/>
          </a:ln>
        </xdr:spPr>
        <xdr:txBody>
          <a:bodyPr vertOverflow="clip" wrap="square"/>
          <a:lstStyle/>
          <a:p>
            <a:pPr>
              <a:defRPr/>
            </a:pPr>
            <a:endParaRPr/>
          </a:p>
        </xdr:txBody>
      </xdr:sp>
      <xdr:sp macro="" textlink="" fLocksText="0">
        <xdr:nvSpPr>
          <xdr:cNvPr id="212" name="Text Box 4">
            <a:extLst>
              <a:ext uri="{FF2B5EF4-FFF2-40B4-BE49-F238E27FC236}">
                <a16:creationId xmlns:a16="http://schemas.microsoft.com/office/drawing/2014/main" id="{00000000-0008-0000-0100-0000D4000000}"/>
              </a:ext>
            </a:extLst>
          </xdr:cNvPr>
          <xdr:cNvSpPr txBox="1"/>
        </xdr:nvSpPr>
        <xdr:spPr>
          <a:xfrm>
            <a:off x="109" y="136"/>
            <a:ext cx="729" cy="166"/>
          </a:xfrm>
          <a:prstGeom prst="rect">
            <a:avLst/>
          </a:prstGeom>
          <a:solidFill>
            <a:srgbClr val="99CCFF"/>
          </a:solidFill>
          <a:ln w="9525" cmpd="sng">
            <a:solidFill>
              <a:srgbClr val="000000"/>
            </a:solidFill>
          </a:ln>
        </xdr:spPr>
        <xdr:txBody>
          <a:bodyPr vertOverflow="clip" wrap="square" lIns="45720" tIns="36576" rIns="0" bIns="0"/>
          <a:lstStyle/>
          <a:p>
            <a:pPr>
              <a:defRPr/>
            </a:pPr>
            <a:r>
              <a:rPr lang="en-US" sz="1800" b="1" i="1" u="none" baseline="0">
                <a:solidFill>
                  <a:srgbClr val="003366"/>
                </a:solidFill>
              </a:rPr>
              <a:t>Client needs are unique.</a:t>
            </a:r>
            <a:r>
              <a:rPr lang="en-US" sz="1800" b="1" i="0" u="none" baseline="0">
                <a:solidFill>
                  <a:srgbClr val="000080"/>
                </a:solidFill>
              </a:rPr>
              <a:t>
        Exploit MSA Researcher's full potential…
                … And take your information to an entirely new level.</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osfi-bsif.gc.ca/Users/cgagnon/OTLocal/OSFILI~1/Workbin/2278BE3.0/LIFE-1_New%20QUARTERLY%20Return_Draft%202015_e.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55FRE96\BSIF559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osfinet-bsifnet/WINDOWS/Profiles/brobins/Local%20Settings/Temporary%20Internet%20Files/OLKE255/LMSE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osfilink/Documents%20and%20Settings/Lawrie%20Savage/My%20Documents/life%20pro/LI55E02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osfilink/DOCUME~1/cgagnon/OTLocal/OSFILI~1/Workbin/30DA53.0/osfi77_f.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osfilink/Documents%20and%20Settings/dalsu1/Local%20Settings/Temporary%20Internet%20Files/OLK501/bsif54annuelf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osfilink/DOCUME~1/kstothe/OTLocal/OSFILI~1/Workbin/6BBDC2.0/27%20FEB%202006%20-%20PROPOSED%20PC%20STATEMENT%20CHANGES%2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OSFI56\L5696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osfi-bsif.gc.ca/Documents%20and%20Settings/meckleb/Local%20Settings/Temporary%20Internet%20Files/OLK177/2004%20MCCSR%20Mortality%20suvey%202%20blank.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espace.osfi-bsif.gc.ca/Users/hboudre/AppData/Local/Microsoft/Windows/Temporary%20Internet%20Files/Content.Outlook/GARAX3OX/Pref%20Shares%20-%20moved%20from%20Credit%20Risk%20to%20Market%20Risk-Equit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ver (2)"/>
      <sheetName val="ToC"/>
      <sheetName val="10.006"/>
      <sheetName val="10013"/>
      <sheetName val="10014"/>
      <sheetName val="20010"/>
      <sheetName val="20020"/>
      <sheetName val="20021"/>
      <sheetName val="20030"/>
      <sheetName val="20040"/>
      <sheetName val="20041"/>
      <sheetName val="20044"/>
      <sheetName val="20042"/>
      <sheetName val="20054"/>
      <sheetName val="21012"/>
      <sheetName val="21020"/>
      <sheetName val="21080"/>
      <sheetName val="23010"/>
      <sheetName val="35010"/>
      <sheetName val="35020"/>
      <sheetName val="35040"/>
      <sheetName val="60030"/>
      <sheetName val="95010"/>
      <sheetName val="95020"/>
      <sheetName val="98060"/>
      <sheetName val="98070"/>
      <sheetName val="LIFE-1_New QUARTERLY Return_Dra"/>
    </sheetNames>
    <definedNames>
      <definedName name="morb_req_comp" refersTo="#REF!"/>
      <definedName name="mort_req_comp"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00"/>
      <sheetName val="1001"/>
      <sheetName val="1002"/>
      <sheetName val="1010"/>
      <sheetName val="1020"/>
      <sheetName val="BalSh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5010"/>
      <sheetName val="50010"/>
      <sheetName val="70010 (2)"/>
      <sheetName val="70010"/>
      <sheetName val="COVER"/>
      <sheetName val="12000"/>
      <sheetName val="25011"/>
      <sheetName val="25012"/>
      <sheetName val="30010"/>
      <sheetName val="30020"/>
      <sheetName val="30025"/>
      <sheetName val="40021"/>
      <sheetName val="40025 "/>
      <sheetName val="#REF"/>
      <sheetName val="Misc"/>
      <sheetName val="Assumptions"/>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Cover page"/>
      <sheetName val="Table of Con."/>
      <sheetName val="10000"/>
      <sheetName val="10001"/>
      <sheetName val="10002"/>
      <sheetName val="10010"/>
      <sheetName val="10070"/>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11"/>
      <sheetName val="84020"/>
      <sheetName val="84030"/>
      <sheetName val="84040"/>
      <sheetName val="84050"/>
      <sheetName val="84060"/>
      <sheetName val="84070"/>
      <sheetName val="85010"/>
      <sheetName val="85020"/>
      <sheetName val="85040"/>
      <sheetName val="85041"/>
      <sheetName val="85055A"/>
      <sheetName val="85055B"/>
      <sheetName val="85057A"/>
      <sheetName val="85057B"/>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
      <sheetName val="91000A"/>
      <sheetName val="92000"/>
      <sheetName val="92040"/>
      <sheetName val="92080"/>
      <sheetName val="93000"/>
      <sheetName val="93000A"/>
      <sheetName val="94000"/>
      <sheetName val="94000A"/>
      <sheetName val="94040"/>
      <sheetName val="94040A"/>
      <sheetName val="95000"/>
      <sheetName val="95000A"/>
      <sheetName val="99999"/>
      <sheetName val="Prev. Report"/>
      <sheetName val="Prev. Warnings"/>
      <sheetName val="Check Dec."/>
      <sheetName val="Cross Checks"/>
      <sheetName val="Ratios"/>
      <sheetName val="PageTot"/>
      <sheetName val="ASCII File"/>
      <sheetName val="Custom ASCII"/>
      <sheetName val="Carry Forward"/>
      <sheetName val="Dialog2"/>
      <sheetName val="MacroVar"/>
      <sheetName val="toc"/>
      <sheetName val="Dialog3"/>
      <sheetName val="Dialog4"/>
      <sheetName val="Dialog5"/>
      <sheetName val="Dialog1"/>
      <sheetName val="Mainprog"/>
      <sheetName val="Custom_prog"/>
      <sheetName val="C_menu"/>
      <sheetName val="Setup"/>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f"/>
      <sheetName val="table"/>
      <sheetName val="blanc1"/>
      <sheetName val="10000"/>
      <sheetName val="10001"/>
      <sheetName val="10002"/>
      <sheetName val="10010"/>
      <sheetName val="blanc2"/>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20"/>
      <sheetName val="84050"/>
      <sheetName val="84060"/>
      <sheetName val="84070"/>
      <sheetName val="85010"/>
      <sheetName val="85020"/>
      <sheetName val="85040"/>
      <sheetName val="85055"/>
      <sheetName val="85057"/>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L"/>
      <sheetName val="91000R"/>
      <sheetName val="92000L"/>
      <sheetName val="92000R"/>
      <sheetName val="92040L"/>
      <sheetName val="92040R"/>
      <sheetName val="92080L"/>
      <sheetName val="92080R"/>
      <sheetName val="93000L"/>
      <sheetName val="93000R"/>
      <sheetName val="94000L"/>
      <sheetName val="94000R"/>
      <sheetName val="95000L"/>
      <sheetName val="95000R"/>
      <sheetName val="f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f"/>
      <sheetName val="table"/>
      <sheetName val="blanc1"/>
      <sheetName val="10000"/>
      <sheetName val="10001"/>
      <sheetName val="10010"/>
      <sheetName val="blanc2"/>
      <sheetName val="10050"/>
      <sheetName val="10051"/>
      <sheetName val="10060"/>
      <sheetName val="10070"/>
      <sheetName val="10080"/>
      <sheetName val="20010"/>
      <sheetName val="20020"/>
      <sheetName val="20030"/>
      <sheetName val="20040"/>
      <sheetName val="20046"/>
      <sheetName val="20055"/>
      <sheetName val="20060"/>
      <sheetName val="20061"/>
      <sheetName val="20062"/>
      <sheetName val="20063"/>
      <sheetName val="20064"/>
      <sheetName val="20070"/>
      <sheetName val="20072"/>
      <sheetName val="20075"/>
      <sheetName val="20076"/>
      <sheetName val="20077"/>
      <sheetName val="20078"/>
      <sheetName val="20079"/>
      <sheetName val="20080"/>
      <sheetName val="20081"/>
      <sheetName val="20085"/>
      <sheetName val="20090"/>
      <sheetName val="20091"/>
      <sheetName val="20093"/>
      <sheetName val="20094"/>
      <sheetName val="20095"/>
      <sheetName val="30010"/>
      <sheetName val="30020"/>
      <sheetName val="30030"/>
      <sheetName val="30040"/>
      <sheetName val="30055"/>
      <sheetName val="30060"/>
      <sheetName val="30061"/>
      <sheetName val="30070"/>
      <sheetName val="30080"/>
      <sheetName val="30081"/>
      <sheetName val="30082"/>
      <sheetName val="30083"/>
      <sheetName val="30084"/>
      <sheetName val="40010"/>
      <sheetName val="40011"/>
      <sheetName val="40020"/>
      <sheetName val="40030"/>
      <sheetName val="40040"/>
      <sheetName val="40050"/>
      <sheetName val="40060"/>
      <sheetName val="40070"/>
      <sheetName val="50010"/>
      <sheetName val="50020"/>
      <sheetName val="50040"/>
      <sheetName val="50041"/>
      <sheetName val="50055"/>
      <sheetName val="50056"/>
      <sheetName val="50057"/>
      <sheetName val="50058"/>
      <sheetName val="50059"/>
      <sheetName val="50070"/>
      <sheetName val="60011"/>
      <sheetName val="60030"/>
      <sheetName val="70000"/>
      <sheetName val="70001"/>
      <sheetName val="70003"/>
      <sheetName val="70010"/>
      <sheetName val="70011"/>
      <sheetName val="70012"/>
      <sheetName val="70013"/>
      <sheetName val="70014"/>
      <sheetName val="70021"/>
      <sheetName val="70022"/>
      <sheetName val="70023"/>
      <sheetName val="70024"/>
      <sheetName val="70029"/>
      <sheetName val="70031"/>
      <sheetName val="70032"/>
      <sheetName val="70050"/>
      <sheetName val="70060"/>
      <sheetName val="blanc3"/>
      <sheetName val="83010"/>
      <sheetName val="83020"/>
      <sheetName val="83030"/>
      <sheetName val="84010"/>
      <sheetName val="84011"/>
      <sheetName val="84020"/>
      <sheetName val="84030"/>
      <sheetName val="84040"/>
      <sheetName val="85010"/>
      <sheetName val="85020"/>
      <sheetName val="85040"/>
      <sheetName val="85041"/>
      <sheetName val="85070"/>
      <sheetName val="tableaux"/>
      <sheetName val="91000L"/>
      <sheetName val="91000R"/>
      <sheetName val="92000L"/>
      <sheetName val="92000R"/>
      <sheetName val="92040L"/>
      <sheetName val="92040R"/>
      <sheetName val="92080L"/>
      <sheetName val="92080R"/>
      <sheetName val="93000L"/>
      <sheetName val="93000R"/>
      <sheetName val="94000L"/>
      <sheetName val="94000R"/>
      <sheetName val="94040L"/>
      <sheetName val="94040R"/>
      <sheetName val="95000L"/>
      <sheetName val="95000R"/>
      <sheetName val="f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4X (2)"/>
      <sheetName val="40.0X"/>
      <sheetName val="LIABILITIES"/>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 val="40050"/>
      <sheetName val="Example"/>
      <sheetName val="Matrix (all or red_int) Test #1"/>
      <sheetName val="GWL CANADA"/>
      <sheetName val="CIINP"/>
      <sheetName val="Matrix - Canada"/>
      <sheetName val="50010"/>
      <sheetName val="data"/>
      <sheetName val="dataAMF"/>
      <sheetName val="FT15.Tables"/>
      <sheetName val="FT15.Index"/>
      <sheetName val="ICS.Market risk"/>
      <sheetName val="25010"/>
      <sheetName val="20.020"/>
      <sheetName val="Carry Forward"/>
      <sheetName val="Cover page"/>
      <sheetName val="95000A"/>
      <sheetName val="L5696E"/>
      <sheetName val="10001"/>
      <sheetName val="1002"/>
      <sheetName val="10010"/>
      <sheetName val="20046"/>
      <sheetName val="87080"/>
      <sheetName val="Input"/>
      <sheetName val="1 Ratio and ACM Cal'n"/>
      <sheetName val="LIABILITIES"/>
      <sheetName val="Summary"/>
      <sheetName val="Read-Me"/>
      <sheetName val="4.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4 MCCSR Mortality suvey 2 bl"/>
      <sheetName val="GWL CANADA"/>
      <sheetName val="CIINP"/>
    </sheetNames>
    <sheetDataSet>
      <sheetData sheetId="0" refreshError="1"/>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600"/>
      <sheetName val="10.601"/>
      <sheetName val="10.602"/>
      <sheetName val="10.603"/>
      <sheetName val="10.604"/>
      <sheetName val="10.605"/>
      <sheetName val="10.606"/>
      <sheetName val="Pref Shares - moved from Credit"/>
    </sheetNames>
    <definedNames>
      <definedName name="morb_req_comp" refersTo="#REF!"/>
      <definedName name="mort_req_comp"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saresearch.com/"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msaresearch.com/" TargetMode="External"/></Relationships>
</file>

<file path=xl/worksheets/_rels/sheet100.xml.rels><?xml version="1.0" encoding="UTF-8" standalone="yes"?>
<Relationships xmlns="http://schemas.openxmlformats.org/package/2006/relationships"><Relationship Id="rId2" Type="http://schemas.openxmlformats.org/officeDocument/2006/relationships/printerSettings" Target="../printerSettings/printerSettings93.bin"/><Relationship Id="rId1" Type="http://schemas.openxmlformats.org/officeDocument/2006/relationships/hyperlink" Target="http://www.msaresearch.com/" TargetMode="External"/></Relationships>
</file>

<file path=xl/worksheets/_rels/sheet101.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hyperlink" Target="http://www.msaresearch.com/" TargetMode="External"/></Relationships>
</file>

<file path=xl/worksheets/_rels/sheet102.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hyperlink" Target="http://www.msaresearch.com/" TargetMode="External"/></Relationships>
</file>

<file path=xl/worksheets/_rels/sheet103.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hyperlink" Target="http://www.msaresearch.com/" TargetMode="External"/></Relationships>
</file>

<file path=xl/worksheets/_rels/sheet104.xml.rels><?xml version="1.0" encoding="UTF-8" standalone="yes"?>
<Relationships xmlns="http://schemas.openxmlformats.org/package/2006/relationships"><Relationship Id="rId2" Type="http://schemas.openxmlformats.org/officeDocument/2006/relationships/printerSettings" Target="../printerSettings/printerSettings97.bin"/><Relationship Id="rId1" Type="http://schemas.openxmlformats.org/officeDocument/2006/relationships/hyperlink" Target="http://www.msaresearch.com/" TargetMode="External"/></Relationships>
</file>

<file path=xl/worksheets/_rels/sheet105.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06.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07.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08.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09.xml.rels><?xml version="1.0" encoding="UTF-8" standalone="yes"?>
<Relationships xmlns="http://schemas.openxmlformats.org/package/2006/relationships"><Relationship Id="rId2" Type="http://schemas.openxmlformats.org/officeDocument/2006/relationships/printerSettings" Target="../printerSettings/printerSettings98.bin"/><Relationship Id="rId1" Type="http://schemas.openxmlformats.org/officeDocument/2006/relationships/hyperlink" Target="http://www.msaresearch.com/"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msaresearch.com/" TargetMode="External"/></Relationships>
</file>

<file path=xl/worksheets/_rels/sheet110.xml.rels><?xml version="1.0" encoding="UTF-8" standalone="yes"?>
<Relationships xmlns="http://schemas.openxmlformats.org/package/2006/relationships"><Relationship Id="rId2" Type="http://schemas.openxmlformats.org/officeDocument/2006/relationships/printerSettings" Target="../printerSettings/printerSettings99.bin"/><Relationship Id="rId1" Type="http://schemas.openxmlformats.org/officeDocument/2006/relationships/hyperlink" Target="http://www.msaresearch.com/" TargetMode="External"/></Relationships>
</file>

<file path=xl/worksheets/_rels/sheet111.xml.rels><?xml version="1.0" encoding="UTF-8" standalone="yes"?>
<Relationships xmlns="http://schemas.openxmlformats.org/package/2006/relationships"><Relationship Id="rId2" Type="http://schemas.openxmlformats.org/officeDocument/2006/relationships/printerSettings" Target="../printerSettings/printerSettings100.bin"/><Relationship Id="rId1" Type="http://schemas.openxmlformats.org/officeDocument/2006/relationships/hyperlink" Target="http://www.msaresearch.com/" TargetMode="External"/></Relationships>
</file>

<file path=xl/worksheets/_rels/sheet112.xml.rels><?xml version="1.0" encoding="UTF-8" standalone="yes"?>
<Relationships xmlns="http://schemas.openxmlformats.org/package/2006/relationships"><Relationship Id="rId2" Type="http://schemas.openxmlformats.org/officeDocument/2006/relationships/printerSettings" Target="../printerSettings/printerSettings101.bin"/><Relationship Id="rId1" Type="http://schemas.openxmlformats.org/officeDocument/2006/relationships/hyperlink" Target="http://www.msaresearch.com/" TargetMode="External"/></Relationships>
</file>

<file path=xl/worksheets/_rels/sheet113.xml.rels><?xml version="1.0" encoding="UTF-8" standalone="yes"?>
<Relationships xmlns="http://schemas.openxmlformats.org/package/2006/relationships"><Relationship Id="rId2" Type="http://schemas.openxmlformats.org/officeDocument/2006/relationships/printerSettings" Target="../printerSettings/printerSettings102.bin"/><Relationship Id="rId1" Type="http://schemas.openxmlformats.org/officeDocument/2006/relationships/hyperlink" Target="http://www.msaresearch.com/" TargetMode="External"/></Relationships>
</file>

<file path=xl/worksheets/_rels/sheet114.xml.rels><?xml version="1.0" encoding="UTF-8" standalone="yes"?>
<Relationships xmlns="http://schemas.openxmlformats.org/package/2006/relationships"><Relationship Id="rId2" Type="http://schemas.openxmlformats.org/officeDocument/2006/relationships/printerSettings" Target="../printerSettings/printerSettings103.bin"/><Relationship Id="rId1" Type="http://schemas.openxmlformats.org/officeDocument/2006/relationships/hyperlink" Target="http://www.msaresearch.com/" TargetMode="External"/></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17.xml.rels><?xml version="1.0" encoding="UTF-8" standalone="yes"?>
<Relationships xmlns="http://schemas.openxmlformats.org/package/2006/relationships"><Relationship Id="rId2" Type="http://schemas.openxmlformats.org/officeDocument/2006/relationships/printerSettings" Target="../printerSettings/printerSettings106.bin"/><Relationship Id="rId1" Type="http://schemas.openxmlformats.org/officeDocument/2006/relationships/hyperlink" Target="http://www.msaresearch.com/" TargetMode="External"/></Relationships>
</file>

<file path=xl/worksheets/_rels/sheet118.xml.rels><?xml version="1.0" encoding="UTF-8" standalone="yes"?>
<Relationships xmlns="http://schemas.openxmlformats.org/package/2006/relationships"><Relationship Id="rId2" Type="http://schemas.openxmlformats.org/officeDocument/2006/relationships/printerSettings" Target="../printerSettings/printerSettings107.bin"/><Relationship Id="rId1" Type="http://schemas.openxmlformats.org/officeDocument/2006/relationships/hyperlink" Target="http://www.msaresearch.com/" TargetMode="External"/></Relationships>
</file>

<file path=xl/worksheets/_rels/sheet119.xml.rels><?xml version="1.0" encoding="UTF-8" standalone="yes"?>
<Relationships xmlns="http://schemas.openxmlformats.org/package/2006/relationships"><Relationship Id="rId2" Type="http://schemas.openxmlformats.org/officeDocument/2006/relationships/printerSettings" Target="../printerSettings/printerSettings108.bin"/><Relationship Id="rId1" Type="http://schemas.openxmlformats.org/officeDocument/2006/relationships/hyperlink" Target="http://www.msaresearch.com/"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msaresearch.com/" TargetMode="External"/></Relationships>
</file>

<file path=xl/worksheets/_rels/sheet120.xml.rels><?xml version="1.0" encoding="UTF-8" standalone="yes"?>
<Relationships xmlns="http://schemas.openxmlformats.org/package/2006/relationships"><Relationship Id="rId2" Type="http://schemas.openxmlformats.org/officeDocument/2006/relationships/printerSettings" Target="../printerSettings/printerSettings109.bin"/><Relationship Id="rId1" Type="http://schemas.openxmlformats.org/officeDocument/2006/relationships/hyperlink" Target="http://www.msaresearch.com/" TargetMode="External"/></Relationships>
</file>

<file path=xl/worksheets/_rels/sheet121.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22.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23.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24.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25.xml.rels><?xml version="1.0" encoding="UTF-8" standalone="yes"?>
<Relationships xmlns="http://schemas.openxmlformats.org/package/2006/relationships"><Relationship Id="rId2" Type="http://schemas.openxmlformats.org/officeDocument/2006/relationships/printerSettings" Target="../printerSettings/printerSettings110.bin"/><Relationship Id="rId1" Type="http://schemas.openxmlformats.org/officeDocument/2006/relationships/hyperlink" Target="http://www.msaresearch.com/" TargetMode="External"/></Relationships>
</file>

<file path=xl/worksheets/_rels/sheet126.xml.rels><?xml version="1.0" encoding="UTF-8" standalone="yes"?>
<Relationships xmlns="http://schemas.openxmlformats.org/package/2006/relationships"><Relationship Id="rId2" Type="http://schemas.openxmlformats.org/officeDocument/2006/relationships/printerSettings" Target="../printerSettings/printerSettings111.bin"/><Relationship Id="rId1" Type="http://schemas.openxmlformats.org/officeDocument/2006/relationships/hyperlink" Target="http://www.msaresearch.com/" TargetMode="External"/></Relationships>
</file>

<file path=xl/worksheets/_rels/sheet127.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29.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msaresearch.com/" TargetMode="External"/></Relationships>
</file>

<file path=xl/worksheets/_rels/sheet130.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31.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32.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33.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34.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35.xml.rels><?xml version="1.0" encoding="UTF-8" standalone="yes"?>
<Relationships xmlns="http://schemas.openxmlformats.org/package/2006/relationships"><Relationship Id="rId2" Type="http://schemas.openxmlformats.org/officeDocument/2006/relationships/printerSettings" Target="../printerSettings/printerSettings112.bin"/><Relationship Id="rId1" Type="http://schemas.openxmlformats.org/officeDocument/2006/relationships/hyperlink" Target="http://www.msaresearch.com/"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msaresearch.com/"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msaresearch.com/"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msaresearch.com/"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msaresearch.com/"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msaresearch.com/"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www.msaresearch.com/"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msaresearch.com/"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www.msaresearch.com/"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www.msaresearch.com/"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www.msaresearch.com/"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www.msaresearch.com/"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msaresearch.com/"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msaresearch.com/"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www.msaresearch.com/"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www.msaresearch.com/"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msaresearch.com/"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www.msaresearch.com/"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www.msaresearch.com/"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msaresearch.com/"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msaresearch.com/" TargetMode="Externa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http://www.msaresearch.com/" TargetMode="External"/><Relationship Id="rId1" Type="http://schemas.openxmlformats.org/officeDocument/2006/relationships/hyperlink" Target="http://www.msaresearch.com/"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msaresearch.com/"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www.msaresearch.com/"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www.msaresearch.com/"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www.msaresearch.com/"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www.msaresearch.com/"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www.msaresearch.com/"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msaresearch.com/"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www.msaresearch.com/"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www.msaresearch.com/"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www.msaresearch.com/"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www.msaresearch.com/"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www.msaresearch.com/"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www.msaresearch.com/"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www.msaresearch.com/"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www.msaresearch.com/"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www.msaresearch.com/"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www.msaresearch.com/"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msaresearch.com/"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www.msaresearch.com/" TargetMode="Externa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www.msaresearch.com/" TargetMode="Externa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www.msaresearch.com/"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www.msaresearch.com/"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www.msaresearch.com/" TargetMode="External"/></Relationships>
</file>

<file path=xl/worksheets/_rels/sheet59.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www.msaresearch.com/"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www.msaresearch.com/"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www.msaresearch.com/" TargetMode="External"/></Relationships>
</file>

<file path=xl/worksheets/_rels/sheet64.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www.msaresearch.com/" TargetMode="External"/></Relationships>
</file>

<file path=xl/worksheets/_rels/sheet67.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www.msaresearch.com/" TargetMode="External"/></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www.msaresearch.com/" TargetMode="External"/></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http://www.msaresearch.com/" TargetMode="External"/></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http://www.msaresearch.com/" TargetMode="External"/></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hyperlink" Target="http://www.msaresearch.com/" TargetMode="External"/></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http://www.msaresearch.com/" TargetMode="External"/></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hyperlink" Target="http://www.msaresearch.com/" TargetMode="External"/></Relationships>
</file>

<file path=xl/worksheets/_rels/sheet77.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78.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hyperlink" Target="http://www.msaresearch.com/"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msaresearch.com/" TargetMode="Externa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hyperlink" Target="http://www.msaresearch.com/" TargetMode="External"/></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hyperlink" Target="http://www.msaresearch.com/" TargetMode="External"/></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hyperlink" Target="http://www.msaresearch.com/" TargetMode="External"/></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8.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hyperlink" Target="http://www.msaresearch.com/" TargetMode="External"/></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msaresearch.com/" TargetMode="External"/></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1.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hyperlink" Target="http://www.msaresearch.com/" TargetMode="External"/></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hyperlink" Target="http://www.msaresearch.com/" TargetMode="External"/></Relationships>
</file>

<file path=xl/worksheets/_rels/sheet93.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hyperlink" Target="http://www.msaresearch.com/" TargetMode="External"/></Relationships>
</file>

<file path=xl/worksheets/_rels/sheet94.xml.rels><?xml version="1.0" encoding="UTF-8" standalone="yes"?>
<Relationships xmlns="http://schemas.openxmlformats.org/package/2006/relationships"><Relationship Id="rId2" Type="http://schemas.openxmlformats.org/officeDocument/2006/relationships/printerSettings" Target="../printerSettings/printerSettings87.bin"/><Relationship Id="rId1" Type="http://schemas.openxmlformats.org/officeDocument/2006/relationships/hyperlink" Target="http://www.msaresearch.com/" TargetMode="External"/></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7.xml.rels><?xml version="1.0" encoding="UTF-8" standalone="yes"?>
<Relationships xmlns="http://schemas.openxmlformats.org/package/2006/relationships"><Relationship Id="rId2" Type="http://schemas.openxmlformats.org/officeDocument/2006/relationships/printerSettings" Target="../printerSettings/printerSettings90.bin"/><Relationship Id="rId1" Type="http://schemas.openxmlformats.org/officeDocument/2006/relationships/hyperlink" Target="http://www.msaresearch.com/" TargetMode="External"/></Relationships>
</file>

<file path=xl/worksheets/_rels/sheet98.xml.rels><?xml version="1.0" encoding="UTF-8" standalone="yes"?>
<Relationships xmlns="http://schemas.openxmlformats.org/package/2006/relationships"><Relationship Id="rId2" Type="http://schemas.openxmlformats.org/officeDocument/2006/relationships/printerSettings" Target="../printerSettings/printerSettings91.bin"/><Relationship Id="rId1" Type="http://schemas.openxmlformats.org/officeDocument/2006/relationships/hyperlink" Target="http://www.msaresearch.com/" TargetMode="External"/></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codeName="Sheet2">
    <pageSetUpPr fitToPage="1"/>
  </sheetPr>
  <dimension ref="A1:AD103"/>
  <sheetViews>
    <sheetView showGridLines="0" topLeftCell="S1" zoomScale="75" zoomScaleNormal="75" workbookViewId="0">
      <selection activeCell="AD36" sqref="AD36"/>
    </sheetView>
  </sheetViews>
  <sheetFormatPr defaultColWidth="14.83203125" defaultRowHeight="15"/>
  <cols>
    <col min="1" max="1" width="12.5546875" style="68" hidden="1" customWidth="1"/>
    <col min="2" max="2" width="48.71875" style="68" hidden="1" customWidth="1"/>
    <col min="3" max="6" width="18.27734375" style="68" hidden="1" customWidth="1"/>
    <col min="7" max="7" width="13.83203125" style="68" hidden="1" customWidth="1"/>
    <col min="8" max="8" width="22.5546875" style="68" hidden="1" customWidth="1"/>
    <col min="9" max="9" width="3.44140625" style="68" hidden="1" customWidth="1"/>
    <col min="10" max="10" width="2.27734375" style="71" customWidth="1"/>
    <col min="11" max="11" width="70.44140625" style="71" customWidth="1"/>
    <col min="12" max="12" width="12.5546875" style="72" hidden="1" customWidth="1"/>
    <col min="13" max="14" width="14.83203125" style="68" hidden="1" customWidth="1"/>
    <col min="15" max="15" width="14.83203125" style="110" hidden="1" customWidth="1"/>
    <col min="16" max="16" width="18.71875" style="68" hidden="1" customWidth="1"/>
    <col min="17" max="18" width="14.83203125" style="68" hidden="1" customWidth="1"/>
    <col min="19" max="19" width="3.44140625" style="71" customWidth="1"/>
    <col min="20" max="20" width="67.5546875" style="71" customWidth="1"/>
    <col min="21" max="21" width="2.71875" style="71" customWidth="1"/>
    <col min="22" max="28" width="14.83203125" style="71" hidden="1" customWidth="1"/>
    <col min="29" max="29" width="14.83203125" style="71" customWidth="1"/>
    <col min="30" max="30" width="69.71875" style="71" customWidth="1"/>
    <col min="31" max="31" width="14.83203125" style="71" customWidth="1"/>
    <col min="32" max="16384" width="14.83203125" style="71"/>
  </cols>
  <sheetData>
    <row r="1" spans="1:30">
      <c r="I1" s="69"/>
      <c r="J1" s="70" t="s">
        <v>195</v>
      </c>
    </row>
    <row r="2" spans="1:30" ht="22.5">
      <c r="B2" s="73" t="str">
        <f ca="1">"2022"&amp;$B9&amp;"B2"</f>
        <v>2022_e!B2</v>
      </c>
      <c r="C2" s="73" t="str">
        <f ca="1">"2022"&amp;$B9&amp;"B6"</f>
        <v>2022_e!B6</v>
      </c>
      <c r="D2" s="73" t="str">
        <f ca="1">"2021"&amp;$B9&amp;"B6"</f>
        <v>2021_e!B6</v>
      </c>
      <c r="E2" s="73" t="str">
        <f ca="1">"2022"&amp;$B9&amp;"B6"</f>
        <v>2022_e!B6</v>
      </c>
      <c r="F2" s="73"/>
      <c r="J2" s="74"/>
      <c r="K2" s="114" t="str">
        <f ca="1">INDIRECT(B2)&amp;" - "&amp;INDIRECT(C2)</f>
        <v>RBC Insurance Company of Canada - 2023.4</v>
      </c>
      <c r="T2" s="85"/>
      <c r="AD2" s="106" t="s">
        <v>187</v>
      </c>
    </row>
    <row r="3" spans="1:30">
      <c r="C3" s="68" t="str">
        <f ca="1">INDIRECT(C2)</f>
        <v>2023.4</v>
      </c>
      <c r="D3" s="68" t="e">
        <f ca="1">INDIRECT(D2)</f>
        <v>#REF!</v>
      </c>
      <c r="E3" s="68" t="str">
        <f ca="1">INDIRECT(E2)</f>
        <v>2023.4</v>
      </c>
      <c r="G3" s="75"/>
      <c r="H3" s="75"/>
      <c r="J3" s="76"/>
      <c r="K3" s="112" t="s">
        <v>211</v>
      </c>
      <c r="T3" s="134"/>
      <c r="U3" s="108"/>
      <c r="V3" s="108"/>
      <c r="AD3" s="109"/>
    </row>
    <row r="4" spans="1:30">
      <c r="G4" s="77"/>
      <c r="H4" s="77"/>
      <c r="L4" s="68"/>
      <c r="M4" s="73"/>
      <c r="N4" s="73"/>
      <c r="O4" s="111"/>
      <c r="P4" s="78"/>
      <c r="R4" s="68">
        <f ca="1">IF($B$9="_e!",O4,P4)</f>
        <v>0</v>
      </c>
      <c r="S4" s="78"/>
      <c r="T4" s="78"/>
    </row>
    <row r="5" spans="1:30">
      <c r="A5" s="68" t="s">
        <v>153</v>
      </c>
      <c r="B5" s="73" t="s">
        <v>213</v>
      </c>
      <c r="C5" s="68" t="str">
        <f ca="1">INDIRECT(B5)</f>
        <v>RBC Insurance Company of Canada</v>
      </c>
      <c r="E5" s="68" t="s">
        <v>154</v>
      </c>
      <c r="F5" s="68" t="s">
        <v>155</v>
      </c>
      <c r="G5" s="77"/>
      <c r="H5" s="77"/>
      <c r="L5" s="73" t="s">
        <v>231</v>
      </c>
      <c r="M5" s="73" t="e">
        <f ca="1">"["&amp;$B$8&amp;"]"&amp;L5&amp;$B$9&amp;"A1"</f>
        <v>#VALUE!</v>
      </c>
      <c r="N5" s="73"/>
      <c r="O5" t="s">
        <v>285</v>
      </c>
      <c r="P5" t="s">
        <v>348</v>
      </c>
      <c r="Q5" s="68">
        <f ca="1">INDIRECT(L5&amp;$B$9&amp;"A1")</f>
        <v>0</v>
      </c>
      <c r="R5" s="68" t="str">
        <f ca="1">IF($B$9="_e!",O5,P5)</f>
        <v>INTEREST REVENUE ON FINANCIAL ASSETS NOT MEASURED AT FVTPL</v>
      </c>
      <c r="S5" s="78"/>
      <c r="T5" s="79" t="str">
        <f ca="1">LEFT(L5,2)&amp;"."&amp;RIGHT(L5,2)&amp;" "&amp;R5</f>
        <v>40.72 INTEREST REVENUE ON FINANCIAL ASSETS NOT MEASURED AT FVTPL</v>
      </c>
      <c r="V5" s="68"/>
      <c r="W5" s="68"/>
      <c r="X5" s="68"/>
      <c r="Y5" s="68"/>
      <c r="Z5" s="68"/>
      <c r="AA5" s="68"/>
      <c r="AB5" s="68"/>
      <c r="AC5" s="78"/>
    </row>
    <row r="6" spans="1:30" ht="20.100000000000001">
      <c r="B6" s="73" t="s">
        <v>214</v>
      </c>
      <c r="C6" s="68" t="e">
        <f ca="1">INDIRECT(B6)</f>
        <v>#REF!</v>
      </c>
      <c r="E6" s="80" t="s">
        <v>197</v>
      </c>
      <c r="F6" s="80" t="s">
        <v>157</v>
      </c>
      <c r="K6" s="80" t="str">
        <f ca="1">IF(B9="_e!",E6,F6)</f>
        <v>ANNUAL RETURN</v>
      </c>
      <c r="L6" s="73" t="s">
        <v>232</v>
      </c>
      <c r="M6" s="73" t="e">
        <f ca="1">"["&amp;$B$8&amp;"]"&amp;L6&amp;$B$9&amp;"A1"</f>
        <v>#VALUE!</v>
      </c>
      <c r="N6" s="73"/>
      <c r="O6" t="s">
        <v>286</v>
      </c>
      <c r="P6" t="s">
        <v>349</v>
      </c>
      <c r="Q6" s="68">
        <f t="shared" ref="Q6:Q12" ca="1" si="0">INDIRECT(L6&amp;$B$9&amp;"A1")</f>
        <v>0</v>
      </c>
      <c r="R6" s="68" t="str">
        <f t="shared" ref="R6:R12" ca="1" si="1">IF($B$9="_e!",O6,P6)</f>
        <v>'INVESTMENT RETURN</v>
      </c>
      <c r="S6" s="78"/>
      <c r="T6" s="79" t="str">
        <f t="shared" ref="T6:T26" ca="1" si="2">LEFT(L6,2)&amp;"."&amp;RIGHT(L6,2)&amp;" "&amp;R6</f>
        <v>40.74 'INVESTMENT RETURN</v>
      </c>
      <c r="V6" s="73" t="s">
        <v>249</v>
      </c>
      <c r="W6" s="68" t="e">
        <f ca="1">"["&amp;$B$8&amp;"]"&amp;V6&amp;$B$9&amp;"A1"</f>
        <v>#VALUE!</v>
      </c>
      <c r="X6" s="68"/>
      <c r="Y6" t="s">
        <v>306</v>
      </c>
      <c r="Z6" t="s">
        <v>369</v>
      </c>
      <c r="AA6" s="68">
        <f ca="1">INDIRECT(V6&amp;$B$9&amp;"A1")</f>
        <v>0</v>
      </c>
      <c r="AB6" s="68" t="str">
        <f t="shared" ref="AB6:AB17" ca="1" si="3">IF($B$9="_e!",Y6,Z6)</f>
        <v>NON CONSOLIDATED FINANCIAL STATEMENTS - Liability Roll Forward (Analysis by remaining coverage and incurred claims (all insurance contracts - excluding Segregated Funds))</v>
      </c>
      <c r="AD6" s="79" t="str">
        <f ca="1">LEFT(V6,2)&amp;"."&amp;RIGHT(V6,2)&amp;" "&amp;AB6</f>
        <v>92.14 NON CONSOLIDATED FINANCIAL STATEMENTS - Liability Roll Forward (Analysis by remaining coverage and incurred claims (all insurance contracts - excluding Segregated Funds))</v>
      </c>
    </row>
    <row r="7" spans="1:30" ht="20.100000000000001">
      <c r="B7" s="81" t="s">
        <v>174</v>
      </c>
      <c r="E7" s="80" t="s">
        <v>13</v>
      </c>
      <c r="F7" s="80" t="s">
        <v>13</v>
      </c>
      <c r="J7" s="82"/>
      <c r="K7" s="80" t="str">
        <f>IF(B10="_e!",E7,F7)</f>
        <v>P&amp;C - 1 / P&amp;C-2</v>
      </c>
      <c r="L7" s="73" t="s">
        <v>217</v>
      </c>
      <c r="M7" s="73" t="e">
        <f t="shared" ref="M7:M15" ca="1" si="4">"["&amp;$B$8&amp;"]"&amp;L7&amp;$B$9&amp;"A1"</f>
        <v>#VALUE!</v>
      </c>
      <c r="N7" s="73"/>
      <c r="O7" t="s">
        <v>287</v>
      </c>
      <c r="P7" t="s">
        <v>350</v>
      </c>
      <c r="Q7" s="68">
        <f t="shared" ca="1" si="0"/>
        <v>0</v>
      </c>
      <c r="R7" s="68" t="str">
        <f t="shared" ca="1" si="1"/>
        <v>OTHER LOANS and OTHER INVESTED ASSETS</v>
      </c>
      <c r="S7" s="78"/>
      <c r="T7" s="79" t="str">
        <f t="shared" ca="1" si="2"/>
        <v>40.80 OTHER LOANS and OTHER INVESTED ASSETS</v>
      </c>
      <c r="V7" s="73" t="s">
        <v>250</v>
      </c>
      <c r="W7" s="68" t="e">
        <f ca="1">"["&amp;$B$8&amp;"]"&amp;V7&amp;$B$9&amp;"A1"</f>
        <v>#VALUE!</v>
      </c>
      <c r="X7" s="68"/>
      <c r="Y7" t="s">
        <v>307</v>
      </c>
      <c r="Z7" t="s">
        <v>370</v>
      </c>
      <c r="AA7" s="68">
        <f ca="1">INDIRECT(V7&amp;$B$9&amp;"A1")</f>
        <v>0</v>
      </c>
      <c r="AB7" s="68" t="str">
        <f t="shared" ca="1" si="3"/>
        <v>NON CONSOLIDATED FINANCIAL STATEMENTS - Liability Roll Forward (Reinsurance contracts held analysis by measurement component (Contracts not measured under the PAA - excluding Segregated Funds))</v>
      </c>
      <c r="AD7" s="79" t="str">
        <f t="shared" ref="AD7:AD17" ca="1" si="5">LEFT(V7,2)&amp;"."&amp;RIGHT(V7,2)&amp;" "&amp;AB7</f>
        <v>92.16 NON CONSOLIDATED FINANCIAL STATEMENTS - Liability Roll Forward (Reinsurance contracts held analysis by measurement component (Contracts not measured under the PAA - excluding Segregated Funds))</v>
      </c>
    </row>
    <row r="8" spans="1:30" ht="20.100000000000001">
      <c r="B8" s="68" t="e">
        <f ca="1">MID(CELL("filename"),SEARCH("[",CELL("filename"))+1,SEARCH("]",CELL("filename"))-SEARCH("[",CELL("filename"))-1)</f>
        <v>#N/A</v>
      </c>
      <c r="E8" s="80" t="s">
        <v>198</v>
      </c>
      <c r="F8" s="80" t="s">
        <v>158</v>
      </c>
      <c r="J8" s="84"/>
      <c r="K8" s="80" t="str">
        <f ca="1">IF(B9="_e!",E8,F8)</f>
        <v>TABLE OF CONTENTS</v>
      </c>
      <c r="L8" s="73" t="s">
        <v>233</v>
      </c>
      <c r="M8" s="73" t="e">
        <f t="shared" ca="1" si="4"/>
        <v>#VALUE!</v>
      </c>
      <c r="N8" s="73"/>
      <c r="O8" t="s">
        <v>288</v>
      </c>
      <c r="P8" t="s">
        <v>351</v>
      </c>
      <c r="Q8" s="68">
        <f t="shared" ca="1" si="0"/>
        <v>0</v>
      </c>
      <c r="R8" s="68" t="str">
        <f t="shared" ca="1" si="1"/>
        <v>SUMMARY  OF  EQUITY ACCOUNTED INVESTEES</v>
      </c>
      <c r="S8" s="78"/>
      <c r="T8" s="79" t="str">
        <f t="shared" ca="1" si="2"/>
        <v>40.84 SUMMARY  OF  EQUITY ACCOUNTED INVESTEES</v>
      </c>
      <c r="V8" s="73" t="s">
        <v>251</v>
      </c>
      <c r="W8" s="68" t="e">
        <f t="shared" ref="W8:W35" ca="1" si="6">"["&amp;$B$8&amp;"]"&amp;V8&amp;$B$9&amp;"A1"</f>
        <v>#VALUE!</v>
      </c>
      <c r="X8" s="68"/>
      <c r="Y8" t="s">
        <v>308</v>
      </c>
      <c r="Z8" t="s">
        <v>371</v>
      </c>
      <c r="AA8" s="68">
        <f t="shared" ref="AA8:AA35" ca="1" si="7">INDIRECT(V8&amp;$B$9&amp;"A1")</f>
        <v>0</v>
      </c>
      <c r="AB8" s="68" t="str">
        <f t="shared" ca="1" si="3"/>
        <v>NON CONSOLIDATED FINANCIAL STATEMENTS - Liability Roll Forward (Reinsurance contracts held analysis by remaining coverage and incurred claims (all contracts - excluding Segregated Funds))</v>
      </c>
      <c r="AD8" s="79" t="str">
        <f t="shared" ca="1" si="5"/>
        <v>92.18 NON CONSOLIDATED FINANCIAL STATEMENTS - Liability Roll Forward (Reinsurance contracts held analysis by remaining coverage and incurred claims (all contracts - excluding Segregated Funds))</v>
      </c>
    </row>
    <row r="9" spans="1:30">
      <c r="A9" s="68" t="s">
        <v>35</v>
      </c>
      <c r="B9" s="81" t="str">
        <f ca="1">IF(ISERR(C6),"_e!","_f!")</f>
        <v>_e!</v>
      </c>
      <c r="J9" s="84"/>
      <c r="L9" s="73" t="s">
        <v>234</v>
      </c>
      <c r="M9" s="73" t="e">
        <f t="shared" ca="1" si="4"/>
        <v>#VALUE!</v>
      </c>
      <c r="N9" s="73"/>
      <c r="O9" t="s">
        <v>289</v>
      </c>
      <c r="P9" t="s">
        <v>352</v>
      </c>
      <c r="Q9" s="68">
        <f t="shared" ca="1" si="0"/>
        <v>0</v>
      </c>
      <c r="R9" s="68" t="str">
        <f t="shared" ca="1" si="1"/>
        <v>SUMMARY OF PROVISIONS</v>
      </c>
      <c r="S9" s="78"/>
      <c r="T9" s="79" t="str">
        <f t="shared" ca="1" si="2"/>
        <v>40.88 SUMMARY OF PROVISIONS</v>
      </c>
      <c r="V9" s="73" t="s">
        <v>252</v>
      </c>
      <c r="W9" s="68" t="e">
        <f t="shared" ca="1" si="6"/>
        <v>#VALUE!</v>
      </c>
      <c r="X9" s="68"/>
      <c r="Y9" t="s">
        <v>309</v>
      </c>
      <c r="Z9" t="s">
        <v>372</v>
      </c>
      <c r="AA9" s="68">
        <f t="shared" ca="1" si="7"/>
        <v>0</v>
      </c>
      <c r="AB9" s="68" t="str">
        <f t="shared" ca="1" si="3"/>
        <v>NON CONSOLIDATED FINANCIAL STATEMENTS - STATEMENT OF PROFIT OR LOSS</v>
      </c>
      <c r="AD9" s="79" t="str">
        <f t="shared" ca="1" si="5"/>
        <v>92.22 NON CONSOLIDATED FINANCIAL STATEMENTS - STATEMENT OF PROFIT OR LOSS</v>
      </c>
    </row>
    <row r="10" spans="1:30">
      <c r="L10" s="73" t="s">
        <v>235</v>
      </c>
      <c r="M10" s="73" t="e">
        <f t="shared" ca="1" si="4"/>
        <v>#VALUE!</v>
      </c>
      <c r="N10" s="73"/>
      <c r="O10" t="s">
        <v>290</v>
      </c>
      <c r="P10" t="s">
        <v>353</v>
      </c>
      <c r="Q10" s="68">
        <f t="shared" ca="1" si="0"/>
        <v>0</v>
      </c>
      <c r="R10" s="68" t="str">
        <f t="shared" ca="1" si="1"/>
        <v xml:space="preserve">PROVISIONS, ACCRUALS &amp; OTHER  LIABILITIES </v>
      </c>
      <c r="S10" s="78"/>
      <c r="T10" s="79" t="str">
        <f t="shared" ca="1" si="2"/>
        <v xml:space="preserve">40.92 PROVISIONS, ACCRUALS &amp; OTHER  LIABILITIES </v>
      </c>
      <c r="V10" s="73" t="s">
        <v>212</v>
      </c>
      <c r="W10" s="68" t="e">
        <f t="shared" ca="1" si="6"/>
        <v>#VALUE!</v>
      </c>
      <c r="X10" s="68"/>
      <c r="Y10" t="s">
        <v>310</v>
      </c>
      <c r="Z10" t="s">
        <v>373</v>
      </c>
      <c r="AA10" s="68">
        <f t="shared" ca="1" si="7"/>
        <v>0</v>
      </c>
      <c r="AB10" s="68" t="str">
        <f t="shared" ca="1" si="3"/>
        <v>NON CONSOLIDATED FINANCIAL STATEMENTS - RESERVES</v>
      </c>
      <c r="AD10" s="79" t="str">
        <f t="shared" ca="1" si="5"/>
        <v>92.40 NON CONSOLIDATED FINANCIAL STATEMENTS - RESERVES</v>
      </c>
    </row>
    <row r="11" spans="1:30">
      <c r="D11" s="68" t="s">
        <v>24</v>
      </c>
      <c r="E11" s="85" t="s">
        <v>18</v>
      </c>
      <c r="F11" s="85" t="s">
        <v>121</v>
      </c>
      <c r="I11" s="68" t="str">
        <f ca="1">IF($B$9="_e!",E11,F11)</f>
        <v>MSA Executive Summary Exhibits and Charts</v>
      </c>
      <c r="J11" s="78" t="str">
        <f ca="1">I11</f>
        <v>MSA Executive Summary Exhibits and Charts</v>
      </c>
      <c r="L11" s="73" t="s">
        <v>218</v>
      </c>
      <c r="M11" s="73" t="e">
        <f t="shared" ca="1" si="4"/>
        <v>#VALUE!</v>
      </c>
      <c r="N11" s="73"/>
      <c r="O11" t="s">
        <v>291</v>
      </c>
      <c r="P11" t="s">
        <v>354</v>
      </c>
      <c r="Q11" s="68">
        <f t="shared" ca="1" si="0"/>
        <v>0</v>
      </c>
      <c r="R11" s="68" t="str">
        <f t="shared" ca="1" si="1"/>
        <v>INTRA-GROUP TRANSACTIONS</v>
      </c>
      <c r="S11" s="78"/>
      <c r="T11" s="79" t="str">
        <f t="shared" ca="1" si="2"/>
        <v>50.32 INTRA-GROUP TRANSACTIONS</v>
      </c>
      <c r="V11" s="73" t="s">
        <v>209</v>
      </c>
      <c r="W11" s="68" t="e">
        <f t="shared" ca="1" si="6"/>
        <v>#VALUE!</v>
      </c>
      <c r="X11" s="68"/>
      <c r="Y11" t="s">
        <v>311</v>
      </c>
      <c r="Z11" t="s">
        <v>374</v>
      </c>
      <c r="AA11" s="68">
        <f t="shared" ca="1" si="7"/>
        <v>0</v>
      </c>
      <c r="AB11" s="68" t="str">
        <f t="shared" ca="1" si="3"/>
        <v>NON CONSOLIDATED FINANCIAL STATEMENTS - COMPREHENSIVE INCOME (LOSS)  and ACCUMULATED OTHER COMPREHENSIVE INCOME (LOSS)</v>
      </c>
      <c r="AD11" s="79" t="str">
        <f t="shared" ca="1" si="5"/>
        <v>92.42 NON CONSOLIDATED FINANCIAL STATEMENTS - COMPREHENSIVE INCOME (LOSS)  and ACCUMULATED OTHER COMPREHENSIVE INCOME (LOSS)</v>
      </c>
    </row>
    <row r="12" spans="1:30" ht="16.899999999999999" customHeight="1">
      <c r="A12" s="68" t="str">
        <f>IF(ISERR(#REF!),"Financials!","Financials!")</f>
        <v>Financials!</v>
      </c>
      <c r="B12" s="73" t="e">
        <f ca="1">"["&amp;$B$8&amp;"]"&amp;A12&amp;"A1"</f>
        <v>#VALUE!</v>
      </c>
      <c r="C12" s="73" t="s">
        <v>160</v>
      </c>
      <c r="D12" s="68" t="s">
        <v>134</v>
      </c>
      <c r="E12" s="71" t="str">
        <f>IF(ISERR(#REF!),"Reports only available","Financial Summary &amp; Charts")</f>
        <v>Reports only available</v>
      </c>
      <c r="F12" s="105" t="s">
        <v>175</v>
      </c>
      <c r="G12" s="68" t="e">
        <f ca="1">INDIRECT(A12&amp;"A1")</f>
        <v>#REF!</v>
      </c>
      <c r="H12" s="68" t="e">
        <f ca="1">INDIRECT(C12&amp;"A1")</f>
        <v>#REF!</v>
      </c>
      <c r="I12" s="71" t="s">
        <v>19</v>
      </c>
      <c r="K12" s="86" t="s">
        <v>19</v>
      </c>
      <c r="L12" s="73" t="s">
        <v>219</v>
      </c>
      <c r="M12" s="73" t="e">
        <f t="shared" ca="1" si="4"/>
        <v>#VALUE!</v>
      </c>
      <c r="N12" s="73"/>
      <c r="O12" t="s">
        <v>292</v>
      </c>
      <c r="P12" t="s">
        <v>355</v>
      </c>
      <c r="Q12" s="68">
        <f t="shared" ca="1" si="0"/>
        <v>0</v>
      </c>
      <c r="R12" s="68" t="str">
        <f t="shared" ca="1" si="1"/>
        <v>'RECEIVABLE FROM/PAYABLE TO</v>
      </c>
      <c r="S12" s="78"/>
      <c r="T12" s="79" t="str">
        <f t="shared" ca="1" si="2"/>
        <v>50.40 'RECEIVABLE FROM/PAYABLE TO</v>
      </c>
      <c r="V12" s="73" t="s">
        <v>220</v>
      </c>
      <c r="W12" s="68" t="e">
        <f t="shared" ca="1" si="6"/>
        <v>#VALUE!</v>
      </c>
      <c r="X12" s="68"/>
      <c r="Y12" t="s">
        <v>312</v>
      </c>
      <c r="Z12" t="s">
        <v>375</v>
      </c>
      <c r="AA12" s="68">
        <f t="shared" ca="1" si="7"/>
        <v>0</v>
      </c>
      <c r="AB12" s="68" t="str">
        <f t="shared" ca="1" si="3"/>
        <v>NON CONSOLIDATED FINANCIAL STATEMENTS - STATEMENT OF CHANGES IN EQUITY</v>
      </c>
      <c r="AD12" s="79" t="str">
        <f t="shared" ca="1" si="5"/>
        <v>92.54 NON CONSOLIDATED FINANCIAL STATEMENTS - STATEMENT OF CHANGES IN EQUITY</v>
      </c>
    </row>
    <row r="13" spans="1:30" ht="16.899999999999999" customHeight="1">
      <c r="A13" s="68" t="str">
        <f>IF(ISERR(#REF!),"Production!","Production!")</f>
        <v>Production!</v>
      </c>
      <c r="B13" s="73" t="e">
        <f ca="1">"["&amp;$B$8&amp;"]"&amp;A13&amp;"A1"</f>
        <v>#VALUE!</v>
      </c>
      <c r="C13" s="68" t="s">
        <v>161</v>
      </c>
      <c r="D13" s="68" t="s">
        <v>135</v>
      </c>
      <c r="E13" s="71" t="str">
        <f>IF(ISERR(#REF!),"For full year-end filings.","Production by Line of Business")</f>
        <v>For full year-end filings.</v>
      </c>
      <c r="F13" s="71" t="s">
        <v>181</v>
      </c>
      <c r="G13" s="68" t="e">
        <f ca="1">INDIRECT(A13&amp;"A1")</f>
        <v>#REF!</v>
      </c>
      <c r="H13" s="68" t="e">
        <f ca="1">INDIRECT(C13&amp;"A1")</f>
        <v>#REF!</v>
      </c>
      <c r="I13" s="71" t="s">
        <v>162</v>
      </c>
      <c r="K13" s="86" t="s">
        <v>4</v>
      </c>
      <c r="L13" s="73" t="s">
        <v>236</v>
      </c>
      <c r="M13" s="73" t="e">
        <f t="shared" ca="1" si="4"/>
        <v>#VALUE!</v>
      </c>
      <c r="N13" s="73"/>
      <c r="O13" t="s">
        <v>221</v>
      </c>
      <c r="P13" t="s">
        <v>356</v>
      </c>
      <c r="Q13" s="68">
        <f t="shared" ref="Q13:Q26" ca="1" si="8">INDIRECT(L13&amp;$B$9&amp;"A1")</f>
        <v>0</v>
      </c>
      <c r="R13" s="68" t="str">
        <f t="shared" ref="R13:R26" ca="1" si="9">IF($B$9="_e!",O13,P13)</f>
        <v>INSURANCE SERVICE RESULT</v>
      </c>
      <c r="S13" s="78"/>
      <c r="T13" s="79" t="str">
        <f t="shared" ca="1" si="2"/>
        <v>60.25 INSURANCE SERVICE RESULT</v>
      </c>
      <c r="V13" s="73" t="s">
        <v>253</v>
      </c>
      <c r="W13" s="68" t="e">
        <f t="shared" ca="1" si="6"/>
        <v>#VALUE!</v>
      </c>
      <c r="X13" s="68"/>
      <c r="Y13" t="s">
        <v>313</v>
      </c>
      <c r="Z13" t="s">
        <v>376</v>
      </c>
      <c r="AA13" s="68">
        <f t="shared" ca="1" si="7"/>
        <v>0</v>
      </c>
      <c r="AB13" s="68" t="str">
        <f t="shared" ca="1" si="3"/>
        <v>NON CONSOLIDATED FINANCIAL STATEMENTS - INSURANCE SERVICE RESULT</v>
      </c>
      <c r="AD13" s="79" t="str">
        <f t="shared" ca="1" si="5"/>
        <v>93.14 NON CONSOLIDATED FINANCIAL STATEMENTS - INSURANCE SERVICE RESULT</v>
      </c>
    </row>
    <row r="14" spans="1:30" ht="16.899999999999999" customHeight="1">
      <c r="A14" s="68" t="str">
        <f>IF(ISERR(#REF!),"ProvincialSplits!","ProvincialSplits!")</f>
        <v>ProvincialSplits!</v>
      </c>
      <c r="B14" s="73" t="e">
        <f ca="1">"["&amp;$B$8&amp;"]"&amp;A14&amp;"A1"</f>
        <v>#VALUE!</v>
      </c>
      <c r="C14" s="68" t="s">
        <v>11</v>
      </c>
      <c r="D14" s="68" t="s">
        <v>163</v>
      </c>
      <c r="E14" s="71" t="str">
        <f>IF(ISERR(#REF!),"","Provincial Splits and Distribution Charts")</f>
        <v/>
      </c>
      <c r="F14" s="71" t="s">
        <v>156</v>
      </c>
      <c r="G14" s="68" t="e">
        <f ca="1">INDIRECT(A14&amp;"A1")</f>
        <v>#REF!</v>
      </c>
      <c r="H14" s="68" t="e">
        <f ca="1">INDIRECT(C14&amp;"A1")</f>
        <v>#REF!</v>
      </c>
      <c r="I14" s="71" t="s">
        <v>20</v>
      </c>
      <c r="K14" s="86" t="s">
        <v>20</v>
      </c>
      <c r="L14" s="73" t="s">
        <v>237</v>
      </c>
      <c r="M14" s="73" t="e">
        <f t="shared" ca="1" si="4"/>
        <v>#VALUE!</v>
      </c>
      <c r="N14" s="73"/>
      <c r="O14" t="s">
        <v>293</v>
      </c>
      <c r="P14" t="s">
        <v>357</v>
      </c>
      <c r="Q14" s="68">
        <f t="shared" ca="1" si="8"/>
        <v>0</v>
      </c>
      <c r="R14" s="68" t="str">
        <f t="shared" ca="1" si="9"/>
        <v>ONEROUS CONTRACTS</v>
      </c>
      <c r="S14" s="78"/>
      <c r="T14" s="79" t="str">
        <f t="shared" ca="1" si="2"/>
        <v>60.80 ONEROUS CONTRACTS</v>
      </c>
      <c r="V14" s="73" t="s">
        <v>210</v>
      </c>
      <c r="W14" s="68" t="e">
        <f t="shared" ca="1" si="6"/>
        <v>#VALUE!</v>
      </c>
      <c r="X14" s="68"/>
      <c r="Y14" t="s">
        <v>314</v>
      </c>
      <c r="Z14" t="s">
        <v>377</v>
      </c>
      <c r="AA14" s="68">
        <f t="shared" ca="1" si="7"/>
        <v>0</v>
      </c>
      <c r="AB14" s="68" t="str">
        <f t="shared" ca="1" si="3"/>
        <v>NON CONSOLIDATED FINANCIAL STATEMENTS - PROVINCIAL AND TERRITORIAL EXHIBIT OF PREMIUMS WRITTEN</v>
      </c>
      <c r="AD14" s="79" t="str">
        <f t="shared" ca="1" si="5"/>
        <v>93.30 NON CONSOLIDATED FINANCIAL STATEMENTS - PROVINCIAL AND TERRITORIAL EXHIBIT OF PREMIUMS WRITTEN</v>
      </c>
    </row>
    <row r="15" spans="1:30" ht="16.899999999999999" customHeight="1">
      <c r="A15" s="68" t="s">
        <v>82</v>
      </c>
      <c r="B15" s="73" t="e">
        <f ca="1">"["&amp;$B$8&amp;"]"&amp;A15&amp;"A1"</f>
        <v>#VALUE!</v>
      </c>
      <c r="E15" s="71" t="s">
        <v>21</v>
      </c>
      <c r="F15" s="71" t="s">
        <v>21</v>
      </c>
      <c r="G15" s="68">
        <f ca="1">INDIRECT(A15&amp;"A1")</f>
        <v>0</v>
      </c>
      <c r="I15" s="71" t="s">
        <v>21</v>
      </c>
      <c r="K15" s="86" t="s">
        <v>21</v>
      </c>
      <c r="L15" s="73" t="s">
        <v>238</v>
      </c>
      <c r="M15" s="73" t="e">
        <f t="shared" ca="1" si="4"/>
        <v>#VALUE!</v>
      </c>
      <c r="N15" s="73"/>
      <c r="O15" t="s">
        <v>294</v>
      </c>
      <c r="P15" t="s">
        <v>358</v>
      </c>
      <c r="Q15" s="68">
        <f t="shared" ca="1" si="8"/>
        <v>0</v>
      </c>
      <c r="R15" s="68" t="str">
        <f t="shared" ca="1" si="9"/>
        <v>PROVINCIAL AND TERRITORIAL EXHIBIT OF INSURANCE REVENUE</v>
      </c>
      <c r="S15" s="78"/>
      <c r="T15" s="79" t="str">
        <f t="shared" ca="1" si="2"/>
        <v>67.40 PROVINCIAL AND TERRITORIAL EXHIBIT OF INSURANCE REVENUE</v>
      </c>
      <c r="V15" s="73" t="s">
        <v>254</v>
      </c>
      <c r="W15" s="68" t="e">
        <f t="shared" ca="1" si="6"/>
        <v>#VALUE!</v>
      </c>
      <c r="X15" s="68"/>
      <c r="Y15" t="s">
        <v>315</v>
      </c>
      <c r="Z15" t="s">
        <v>378</v>
      </c>
      <c r="AA15" s="68">
        <f t="shared" ca="1" si="7"/>
        <v>0</v>
      </c>
      <c r="AB15" s="68" t="str">
        <f t="shared" ca="1" si="3"/>
        <v>NON CONSOLIDATED FINANCIAL STATEMENTS - PROVINCIAL AND TERRITORIAL EXHIBIT OF INSURANCE REVENUE</v>
      </c>
      <c r="AD15" s="79" t="str">
        <f t="shared" ca="1" si="5"/>
        <v>94.10 NON CONSOLIDATED FINANCIAL STATEMENTS - PROVINCIAL AND TERRITORIAL EXHIBIT OF INSURANCE REVENUE</v>
      </c>
    </row>
    <row r="16" spans="1:30" ht="16.899999999999999" customHeight="1">
      <c r="A16" s="68" t="s">
        <v>196</v>
      </c>
      <c r="B16" s="73" t="e">
        <f t="shared" ref="B16:B29" ca="1" si="10">"["&amp;$B$8&amp;"]"&amp;A16&amp;$B$9&amp;"A1"</f>
        <v>#VALUE!</v>
      </c>
      <c r="E16" s="78" t="s">
        <v>199</v>
      </c>
      <c r="F16" s="78" t="s">
        <v>159</v>
      </c>
      <c r="I16" s="68" t="str">
        <f t="shared" ref="I16:I29" ca="1" si="11">IF($B$9="_e!",E16,F16)</f>
        <v>General Information</v>
      </c>
      <c r="J16" s="78" t="str">
        <f ca="1">I16</f>
        <v>General Information</v>
      </c>
      <c r="K16" s="78"/>
      <c r="L16" s="73" t="s">
        <v>239</v>
      </c>
      <c r="M16" s="73" t="e">
        <f ca="1">"["&amp;$B$8&amp;"]"&amp;L16&amp;$B$9&amp;"A1"</f>
        <v>#VALUE!</v>
      </c>
      <c r="N16" s="73"/>
      <c r="O16" t="s">
        <v>295</v>
      </c>
      <c r="P16" t="s">
        <v>359</v>
      </c>
      <c r="Q16" s="68">
        <f t="shared" ca="1" si="8"/>
        <v>0</v>
      </c>
      <c r="R16" s="68" t="str">
        <f t="shared" ca="1" si="9"/>
        <v>PROVINCIAL AND TERRITORIAL EXHIBIT OF INSURANCE SERVICE EXPENSES</v>
      </c>
      <c r="T16" s="79" t="str">
        <f t="shared" ca="1" si="2"/>
        <v>67.50 PROVINCIAL AND TERRITORIAL EXHIBIT OF INSURANCE SERVICE EXPENSES</v>
      </c>
      <c r="V16" s="73" t="s">
        <v>255</v>
      </c>
      <c r="W16" s="68" t="e">
        <f t="shared" ca="1" si="6"/>
        <v>#VALUE!</v>
      </c>
      <c r="X16" s="68"/>
      <c r="Y16" t="s">
        <v>316</v>
      </c>
      <c r="Z16" t="s">
        <v>379</v>
      </c>
      <c r="AA16" s="68">
        <f t="shared" ca="1" si="7"/>
        <v>0</v>
      </c>
      <c r="AB16" s="68" t="str">
        <f t="shared" ca="1" si="3"/>
        <v>NON CONSOLIDATED FINANCIAL STATEMENTS - PROVINCIAL AND TERRITORIAL EXHIBIT OF INSURANCE SERVICE EXPENSES</v>
      </c>
      <c r="AD16" s="79" t="str">
        <f t="shared" ca="1" si="5"/>
        <v>94.20 NON CONSOLIDATED FINANCIAL STATEMENTS - PROVINCIAL AND TERRITORIAL EXHIBIT OF INSURANCE SERVICE EXPENSES</v>
      </c>
    </row>
    <row r="17" spans="1:30" ht="16.899999999999999" customHeight="1">
      <c r="A17" s="73" t="s">
        <v>215</v>
      </c>
      <c r="B17" s="73" t="e">
        <f ca="1">"["&amp;$B$8&amp;"]"&amp;A17&amp;$B$9&amp;"A1"</f>
        <v>#VALUE!</v>
      </c>
      <c r="E17" s="78" t="s">
        <v>216</v>
      </c>
      <c r="F17" t="s">
        <v>335</v>
      </c>
      <c r="G17" s="68">
        <f ca="1">INDIRECT(A17&amp;$B$9&amp;"A1")</f>
        <v>0</v>
      </c>
      <c r="I17" s="68" t="str">
        <f ca="1">IF($B$9="_e!",E17,F17)</f>
        <v>Other Information</v>
      </c>
      <c r="J17" s="78"/>
      <c r="K17" s="79" t="str">
        <f ca="1">LEFT(A17,2)&amp;"."&amp;RIGHT(A17,2)&amp;" "&amp;I17</f>
        <v>10.41 Other Information</v>
      </c>
      <c r="L17" s="73" t="s">
        <v>241</v>
      </c>
      <c r="M17" s="73" t="e">
        <f ca="1">"["&amp;$B$8&amp;"]"&amp;L17&amp;$B$9&amp;"A1"</f>
        <v>#VALUE!</v>
      </c>
      <c r="N17" s="73"/>
      <c r="O17" t="s">
        <v>296</v>
      </c>
      <c r="P17" t="s">
        <v>360</v>
      </c>
      <c r="Q17" s="68">
        <f t="shared" ca="1" si="8"/>
        <v>0</v>
      </c>
      <c r="R17" s="68" t="str">
        <f t="shared" ca="1" si="9"/>
        <v>PROVINCIAL AND TERRITORIAL EXHIBIT OF NET EXPENSES FROM REINSURANCE CONTRACTS HELD</v>
      </c>
      <c r="S17" s="87"/>
      <c r="T17" s="79" t="str">
        <f t="shared" ca="1" si="2"/>
        <v>67.60 PROVINCIAL AND TERRITORIAL EXHIBIT OF NET EXPENSES FROM REINSURANCE CONTRACTS HELD</v>
      </c>
      <c r="V17" s="73" t="s">
        <v>256</v>
      </c>
      <c r="W17" s="68" t="e">
        <f t="shared" ca="1" si="6"/>
        <v>#VALUE!</v>
      </c>
      <c r="X17" s="68"/>
      <c r="Y17" t="s">
        <v>317</v>
      </c>
      <c r="Z17" t="s">
        <v>380</v>
      </c>
      <c r="AA17" s="68">
        <f t="shared" ca="1" si="7"/>
        <v>0</v>
      </c>
      <c r="AB17" s="68" t="str">
        <f t="shared" ca="1" si="3"/>
        <v>NON CONSOLIDATED FINANCIAL STATEMENTS - PROVINCIAL AND TERRITORIAL EXHIBIT OF NET EXPENSES FROM REINSURANCE CONTRACTS HELD</v>
      </c>
      <c r="AD17" s="79" t="str">
        <f t="shared" ca="1" si="5"/>
        <v>94.30 NON CONSOLIDATED FINANCIAL STATEMENTS - PROVINCIAL AND TERRITORIAL EXHIBIT OF NET EXPENSES FROM REINSURANCE CONTRACTS HELD</v>
      </c>
    </row>
    <row r="18" spans="1:30" ht="16.899999999999999" customHeight="1">
      <c r="A18" s="73" t="s">
        <v>145</v>
      </c>
      <c r="B18" s="73" t="e">
        <f t="shared" ca="1" si="10"/>
        <v>#VALUE!</v>
      </c>
      <c r="E18" s="83" t="s">
        <v>12</v>
      </c>
      <c r="F18" t="s">
        <v>336</v>
      </c>
      <c r="G18" s="68">
        <f t="shared" ref="G18:G23" ca="1" si="12">INDIRECT(A18&amp;$B$9&amp;"A1")</f>
        <v>0</v>
      </c>
      <c r="I18" s="68" t="str">
        <f t="shared" ca="1" si="11"/>
        <v>Assets</v>
      </c>
      <c r="K18" s="79" t="str">
        <f t="shared" ref="K18:K29" ca="1" si="13">LEFT(A18,2)&amp;"."&amp;RIGHT(A18,2)&amp;" "&amp;I18</f>
        <v>20.10 Assets</v>
      </c>
      <c r="L18" s="73" t="s">
        <v>240</v>
      </c>
      <c r="M18" s="73" t="e">
        <f ca="1">"["&amp;$B$8&amp;"]"&amp;L18&amp;$B$9&amp;"A1"</f>
        <v>#VALUE!</v>
      </c>
      <c r="N18" s="73"/>
      <c r="O18" t="s">
        <v>297</v>
      </c>
      <c r="P18" t="s">
        <v>361</v>
      </c>
      <c r="Q18" s="68">
        <f t="shared" ca="1" si="8"/>
        <v>0</v>
      </c>
      <c r="R18" s="68" t="str">
        <f t="shared" ca="1" si="9"/>
        <v>PROVINCIAL AND TERRITORIAL EXHIBIT OF INSURANCE SERVICE RESULT</v>
      </c>
      <c r="S18" s="87"/>
      <c r="T18" s="79" t="str">
        <f t="shared" ca="1" si="2"/>
        <v>67.70 PROVINCIAL AND TERRITORIAL EXHIBIT OF INSURANCE SERVICE RESULT</v>
      </c>
      <c r="V18" s="147" t="s">
        <v>257</v>
      </c>
      <c r="W18" s="71" t="e">
        <f t="shared" ca="1" si="6"/>
        <v>#VALUE!</v>
      </c>
      <c r="Y18" t="s">
        <v>318</v>
      </c>
      <c r="Z18" t="s">
        <v>381</v>
      </c>
      <c r="AA18" s="71">
        <f t="shared" ca="1" si="7"/>
        <v>0</v>
      </c>
    </row>
    <row r="19" spans="1:30" ht="16.899999999999999" customHeight="1">
      <c r="A19" s="73" t="s">
        <v>222</v>
      </c>
      <c r="B19" s="73" t="e">
        <f t="shared" ca="1" si="10"/>
        <v>#VALUE!</v>
      </c>
      <c r="E19" s="83" t="s">
        <v>200</v>
      </c>
      <c r="F19" t="s">
        <v>337</v>
      </c>
      <c r="G19" s="68">
        <f t="shared" ca="1" si="12"/>
        <v>0</v>
      </c>
      <c r="I19" s="68" t="str">
        <f t="shared" ca="1" si="11"/>
        <v>Liabilities and Equity</v>
      </c>
      <c r="K19" s="79" t="str">
        <f t="shared" ca="1" si="13"/>
        <v>20.11 Liabilities and Equity</v>
      </c>
      <c r="L19" s="73" t="s">
        <v>242</v>
      </c>
      <c r="M19" s="73" t="e">
        <f ca="1">"["&amp;$B$8&amp;"]"&amp;L19&amp;$B$9&amp;"A1"</f>
        <v>#VALUE!</v>
      </c>
      <c r="N19" s="73"/>
      <c r="O19" t="s">
        <v>298</v>
      </c>
      <c r="P19" t="s">
        <v>362</v>
      </c>
      <c r="Q19" s="68">
        <f t="shared" ca="1" si="8"/>
        <v>0</v>
      </c>
      <c r="R19" s="68" t="str">
        <f t="shared" ca="1" si="9"/>
        <v>REINSURANCE CONTRACTS HELD SUMMARY - REGISTERED REINSURANCE</v>
      </c>
      <c r="S19" s="87"/>
      <c r="T19" s="79" t="str">
        <f t="shared" ca="1" si="2"/>
        <v>70.50 REINSURANCE CONTRACTS HELD SUMMARY - REGISTERED REINSURANCE</v>
      </c>
      <c r="V19" s="147" t="s">
        <v>258</v>
      </c>
      <c r="W19" s="71" t="e">
        <f t="shared" ca="1" si="6"/>
        <v>#VALUE!</v>
      </c>
      <c r="Y19" t="s">
        <v>319</v>
      </c>
      <c r="Z19" t="s">
        <v>382</v>
      </c>
      <c r="AA19" s="71" t="e">
        <f t="shared" ca="1" si="7"/>
        <v>#REF!</v>
      </c>
    </row>
    <row r="20" spans="1:30" ht="16.899999999999999" customHeight="1">
      <c r="A20" s="73" t="s">
        <v>223</v>
      </c>
      <c r="B20" s="73" t="e">
        <f t="shared" ca="1" si="10"/>
        <v>#VALUE!</v>
      </c>
      <c r="E20" t="s">
        <v>275</v>
      </c>
      <c r="F20" t="s">
        <v>338</v>
      </c>
      <c r="G20" s="68">
        <f t="shared" ca="1" si="12"/>
        <v>0</v>
      </c>
      <c r="I20" s="68" t="str">
        <f t="shared" ca="1" si="11"/>
        <v>Liability Roll Forward (Analysis by measurement component (Insurance contracts not measured under the PAA - excluding Segregated Funds))</v>
      </c>
      <c r="K20" s="79" t="str">
        <f t="shared" ca="1" si="13"/>
        <v>20.12 Liability Roll Forward (Analysis by measurement component (Insurance contracts not measured under the PAA - excluding Segregated Funds))</v>
      </c>
      <c r="L20" s="73" t="s">
        <v>243</v>
      </c>
      <c r="M20" s="73" t="e">
        <f t="shared" ref="M20:M26" ca="1" si="14">"["&amp;$B$8&amp;"]"&amp;L20&amp;$B$9&amp;"A1"</f>
        <v>#VALUE!</v>
      </c>
      <c r="N20" s="73"/>
      <c r="O20" t="s">
        <v>299</v>
      </c>
      <c r="P20" t="s">
        <v>363</v>
      </c>
      <c r="Q20" s="68">
        <f t="shared" ca="1" si="8"/>
        <v>0</v>
      </c>
      <c r="R20" s="68" t="str">
        <f t="shared" ca="1" si="9"/>
        <v>REINSURANCE CONTRACTS HELD SUMMARY - UNREGISTERED REINSURANCE</v>
      </c>
      <c r="S20" s="87"/>
      <c r="T20" s="79" t="str">
        <f t="shared" ca="1" si="2"/>
        <v>70.60 REINSURANCE CONTRACTS HELD SUMMARY - UNREGISTERED REINSURANCE</v>
      </c>
      <c r="V20" s="147" t="s">
        <v>259</v>
      </c>
      <c r="W20" s="71" t="e">
        <f t="shared" ca="1" si="6"/>
        <v>#VALUE!</v>
      </c>
      <c r="Y20" t="s">
        <v>320</v>
      </c>
      <c r="Z20" t="s">
        <v>383</v>
      </c>
      <c r="AA20" s="71" t="e">
        <f t="shared" ca="1" si="7"/>
        <v>#REF!</v>
      </c>
    </row>
    <row r="21" spans="1:30" ht="18" customHeight="1">
      <c r="A21" s="73" t="s">
        <v>224</v>
      </c>
      <c r="B21" s="73" t="e">
        <f t="shared" ca="1" si="10"/>
        <v>#VALUE!</v>
      </c>
      <c r="E21" t="s">
        <v>276</v>
      </c>
      <c r="F21" t="s">
        <v>339</v>
      </c>
      <c r="G21" s="68">
        <f t="shared" ca="1" si="12"/>
        <v>0</v>
      </c>
      <c r="I21" s="68" t="str">
        <f t="shared" ca="1" si="11"/>
        <v>Liability Roll Forward (Analysis by remaining coverage and incurred claims (all insurance contracts - excluding Segregated Funds))</v>
      </c>
      <c r="K21" s="79" t="str">
        <f t="shared" ca="1" si="13"/>
        <v>20.14 Liability Roll Forward (Analysis by remaining coverage and incurred claims (all insurance contracts - excluding Segregated Funds))</v>
      </c>
      <c r="L21" s="73" t="s">
        <v>244</v>
      </c>
      <c r="M21" s="73" t="e">
        <f t="shared" ca="1" si="14"/>
        <v>#VALUE!</v>
      </c>
      <c r="N21" s="73"/>
      <c r="O21" t="s">
        <v>300</v>
      </c>
      <c r="P21" t="s">
        <v>300</v>
      </c>
      <c r="Q21" s="68">
        <f t="shared" ca="1" si="8"/>
        <v>0</v>
      </c>
      <c r="R21" s="68" t="str">
        <f t="shared" ca="1" si="9"/>
        <v>COMMISSIONS</v>
      </c>
      <c r="S21" s="87"/>
      <c r="T21" s="79" t="str">
        <f t="shared" ca="1" si="2"/>
        <v>80.15 COMMISSIONS</v>
      </c>
      <c r="V21" s="147" t="s">
        <v>260</v>
      </c>
      <c r="W21" s="71" t="e">
        <f t="shared" ca="1" si="6"/>
        <v>#VALUE!</v>
      </c>
      <c r="Y21" t="s">
        <v>321</v>
      </c>
      <c r="Z21" t="s">
        <v>384</v>
      </c>
      <c r="AA21" s="71" t="e">
        <f t="shared" ca="1" si="7"/>
        <v>#REF!</v>
      </c>
    </row>
    <row r="22" spans="1:30" ht="16.899999999999999" customHeight="1">
      <c r="A22" s="73" t="s">
        <v>225</v>
      </c>
      <c r="B22" s="73" t="e">
        <f t="shared" ca="1" si="10"/>
        <v>#VALUE!</v>
      </c>
      <c r="E22" t="s">
        <v>277</v>
      </c>
      <c r="F22" t="s">
        <v>340</v>
      </c>
      <c r="G22" s="68">
        <f t="shared" ca="1" si="12"/>
        <v>0</v>
      </c>
      <c r="I22" s="68" t="str">
        <f t="shared" ca="1" si="11"/>
        <v>Liability Roll Forward (Reinsurance contracts held analysis by measurement component (Contracts not measured under the PAA - excluding Segregated Funds))</v>
      </c>
      <c r="K22" s="79" t="str">
        <f t="shared" ca="1" si="13"/>
        <v>20.16 Liability Roll Forward (Reinsurance contracts held analysis by measurement component (Contracts not measured under the PAA - excluding Segregated Funds))</v>
      </c>
      <c r="L22" s="73" t="s">
        <v>245</v>
      </c>
      <c r="M22" s="73" t="e">
        <f t="shared" ca="1" si="14"/>
        <v>#VALUE!</v>
      </c>
      <c r="N22" s="73"/>
      <c r="O22" t="s">
        <v>301</v>
      </c>
      <c r="P22" t="s">
        <v>364</v>
      </c>
      <c r="Q22" s="68">
        <f t="shared" ca="1" si="8"/>
        <v>0</v>
      </c>
      <c r="R22" s="68" t="str">
        <f t="shared" ca="1" si="9"/>
        <v>'INSURANCE SERVICE AND OTHER OPERATING EXPENSES</v>
      </c>
      <c r="T22" s="79" t="str">
        <f t="shared" ca="1" si="2"/>
        <v>80.25 'INSURANCE SERVICE AND OTHER OPERATING EXPENSES</v>
      </c>
      <c r="V22" s="147" t="s">
        <v>261</v>
      </c>
      <c r="W22" s="71" t="e">
        <f t="shared" ca="1" si="6"/>
        <v>#VALUE!</v>
      </c>
      <c r="Y22" t="s">
        <v>321</v>
      </c>
      <c r="Z22" t="s">
        <v>384</v>
      </c>
      <c r="AA22" s="71">
        <f t="shared" ca="1" si="7"/>
        <v>0</v>
      </c>
    </row>
    <row r="23" spans="1:30" ht="16.899999999999999" customHeight="1">
      <c r="A23" s="73" t="s">
        <v>226</v>
      </c>
      <c r="B23" s="73" t="e">
        <f t="shared" ca="1" si="10"/>
        <v>#VALUE!</v>
      </c>
      <c r="E23" t="s">
        <v>278</v>
      </c>
      <c r="F23" t="s">
        <v>341</v>
      </c>
      <c r="G23" s="68">
        <f t="shared" ca="1" si="12"/>
        <v>0</v>
      </c>
      <c r="I23" s="68" t="str">
        <f t="shared" ca="1" si="11"/>
        <v>Liability Roll Forward (Reinsurance contracts held analysis by remaining coverage and incurred claims (all contracts - excluding Segregated Funds))</v>
      </c>
      <c r="K23" s="79" t="str">
        <f t="shared" ca="1" si="13"/>
        <v>20.18 Liability Roll Forward (Reinsurance contracts held analysis by remaining coverage and incurred claims (all contracts - excluding Segregated Funds))</v>
      </c>
      <c r="L23" s="73" t="s">
        <v>246</v>
      </c>
      <c r="M23" s="73" t="e">
        <f t="shared" ca="1" si="14"/>
        <v>#VALUE!</v>
      </c>
      <c r="O23" t="s">
        <v>302</v>
      </c>
      <c r="P23" t="s">
        <v>365</v>
      </c>
      <c r="Q23" s="68">
        <f t="shared" ca="1" si="8"/>
        <v>0</v>
      </c>
      <c r="R23" s="68" t="str">
        <f t="shared" ca="1" si="9"/>
        <v>'OTHER INCOME</v>
      </c>
      <c r="T23" s="79" t="str">
        <f t="shared" ca="1" si="2"/>
        <v>80.35 'OTHER INCOME</v>
      </c>
      <c r="V23" s="147" t="s">
        <v>262</v>
      </c>
      <c r="W23" s="71" t="e">
        <f t="shared" ca="1" si="6"/>
        <v>#VALUE!</v>
      </c>
      <c r="Y23" t="s">
        <v>322</v>
      </c>
      <c r="Z23" t="s">
        <v>385</v>
      </c>
      <c r="AA23" s="71" t="e">
        <f t="shared" ca="1" si="7"/>
        <v>#REF!</v>
      </c>
    </row>
    <row r="24" spans="1:30" ht="16.899999999999999" customHeight="1">
      <c r="A24" s="73" t="s">
        <v>227</v>
      </c>
      <c r="B24" s="73" t="e">
        <f t="shared" ca="1" si="10"/>
        <v>#VALUE!</v>
      </c>
      <c r="E24" t="s">
        <v>279</v>
      </c>
      <c r="F24" t="s">
        <v>342</v>
      </c>
      <c r="G24" s="68">
        <f t="shared" ref="G24:G29" ca="1" si="15">INDIRECT(A24&amp;$B$9&amp;"A1")</f>
        <v>0</v>
      </c>
      <c r="I24" s="68" t="str">
        <f t="shared" ca="1" si="11"/>
        <v>STATEMENT OF PROFIT OR LOSS</v>
      </c>
      <c r="K24" s="79" t="str">
        <f t="shared" ca="1" si="13"/>
        <v>20.22 STATEMENT OF PROFIT OR LOSS</v>
      </c>
      <c r="L24" s="73" t="s">
        <v>208</v>
      </c>
      <c r="M24" s="73" t="e">
        <f t="shared" ca="1" si="14"/>
        <v>#VALUE!</v>
      </c>
      <c r="O24" t="s">
        <v>303</v>
      </c>
      <c r="P24" s="148" t="s">
        <v>366</v>
      </c>
      <c r="Q24" s="68">
        <f t="shared" ca="1" si="8"/>
        <v>0</v>
      </c>
      <c r="R24" s="68" t="str">
        <f t="shared" ca="1" si="9"/>
        <v>NON CONSOLIDATED FINANCIAL STATEMENTS - ASSETS</v>
      </c>
      <c r="T24" s="79" t="str">
        <f t="shared" ca="1" si="2"/>
        <v>92.10 NON CONSOLIDATED FINANCIAL STATEMENTS - ASSETS</v>
      </c>
      <c r="V24" s="147" t="s">
        <v>263</v>
      </c>
      <c r="W24" s="71" t="e">
        <f t="shared" ca="1" si="6"/>
        <v>#VALUE!</v>
      </c>
      <c r="Y24" t="s">
        <v>323</v>
      </c>
      <c r="Z24" t="s">
        <v>386</v>
      </c>
      <c r="AA24" s="71">
        <f t="shared" ca="1" si="7"/>
        <v>0</v>
      </c>
    </row>
    <row r="25" spans="1:30" ht="16.899999999999999" customHeight="1">
      <c r="A25" s="73" t="s">
        <v>228</v>
      </c>
      <c r="B25" s="73" t="e">
        <f t="shared" ca="1" si="10"/>
        <v>#VALUE!</v>
      </c>
      <c r="E25" t="s">
        <v>280</v>
      </c>
      <c r="F25" t="s">
        <v>343</v>
      </c>
      <c r="G25" s="68">
        <f t="shared" ca="1" si="15"/>
        <v>0</v>
      </c>
      <c r="I25" s="68" t="str">
        <f t="shared" ca="1" si="11"/>
        <v>STATEMENT OF RESIDUAL INTEREST - POLICYHOLDERS' EQUITY</v>
      </c>
      <c r="K25" s="79" t="str">
        <f t="shared" ca="1" si="13"/>
        <v>20.41 STATEMENT OF RESIDUAL INTEREST - POLICYHOLDERS' EQUITY</v>
      </c>
      <c r="L25" s="73" t="s">
        <v>247</v>
      </c>
      <c r="M25" s="68" t="e">
        <f t="shared" ca="1" si="14"/>
        <v>#VALUE!</v>
      </c>
      <c r="O25" t="s">
        <v>304</v>
      </c>
      <c r="P25" t="s">
        <v>367</v>
      </c>
      <c r="Q25" s="68">
        <f t="shared" ca="1" si="8"/>
        <v>0</v>
      </c>
      <c r="R25" s="68" t="str">
        <f t="shared" ca="1" si="9"/>
        <v>NON CONSOLIDATED FINANCIAL STATEMENTS - Statement of Financial Position - LIABILITIES AND EQUITY</v>
      </c>
      <c r="T25" s="79" t="str">
        <f t="shared" ca="1" si="2"/>
        <v>92.11 NON CONSOLIDATED FINANCIAL STATEMENTS - Statement of Financial Position - LIABILITIES AND EQUITY</v>
      </c>
      <c r="V25" s="147" t="s">
        <v>264</v>
      </c>
      <c r="W25" s="71" t="e">
        <f t="shared" ca="1" si="6"/>
        <v>#VALUE!</v>
      </c>
      <c r="Y25" t="s">
        <v>324</v>
      </c>
      <c r="Z25" t="s">
        <v>387</v>
      </c>
      <c r="AA25" s="71">
        <f t="shared" ca="1" si="7"/>
        <v>0</v>
      </c>
    </row>
    <row r="26" spans="1:30" ht="16.899999999999999" customHeight="1">
      <c r="A26" s="73" t="s">
        <v>25</v>
      </c>
      <c r="B26" s="73" t="e">
        <f t="shared" ca="1" si="10"/>
        <v>#VALUE!</v>
      </c>
      <c r="E26" t="s">
        <v>281</v>
      </c>
      <c r="F26" t="s">
        <v>344</v>
      </c>
      <c r="G26" s="68">
        <f t="shared" ca="1" si="15"/>
        <v>0</v>
      </c>
      <c r="I26" s="68" t="str">
        <f t="shared" ca="1" si="11"/>
        <v>COMPREHENSIVE INCOME (LOSS)  and ACCUMULATED OTHER COMPREHENSIVE INCOME (LOSS)</v>
      </c>
      <c r="K26" s="79" t="str">
        <f t="shared" ca="1" si="13"/>
        <v>20.42 COMPREHENSIVE INCOME (LOSS)  and ACCUMULATED OTHER COMPREHENSIVE INCOME (LOSS)</v>
      </c>
      <c r="L26" s="73" t="s">
        <v>248</v>
      </c>
      <c r="M26" s="68" t="e">
        <f t="shared" ca="1" si="14"/>
        <v>#VALUE!</v>
      </c>
      <c r="O26" t="s">
        <v>305</v>
      </c>
      <c r="P26" t="s">
        <v>368</v>
      </c>
      <c r="Q26" s="68">
        <f t="shared" ca="1" si="8"/>
        <v>0</v>
      </c>
      <c r="R26" s="68" t="str">
        <f t="shared" ca="1" si="9"/>
        <v>NON CONSOLIDATED FINANCIAL STATEMENTS - Liability Roll Forward (Analysis by measurement component (Insurance contracts not measured under the PAA - excluding Segregated Funds))</v>
      </c>
      <c r="T26" s="79" t="str">
        <f t="shared" ca="1" si="2"/>
        <v>92.12 NON CONSOLIDATED FINANCIAL STATEMENTS - Liability Roll Forward (Analysis by measurement component (Insurance contracts not measured under the PAA - excluding Segregated Funds))</v>
      </c>
      <c r="V26" s="147" t="s">
        <v>265</v>
      </c>
      <c r="W26" s="71" t="e">
        <f t="shared" ca="1" si="6"/>
        <v>#VALUE!</v>
      </c>
      <c r="Y26" t="s">
        <v>325</v>
      </c>
      <c r="Z26" t="s">
        <v>386</v>
      </c>
      <c r="AA26" s="71">
        <f t="shared" ca="1" si="7"/>
        <v>0</v>
      </c>
    </row>
    <row r="27" spans="1:30" ht="16.899999999999999" customHeight="1">
      <c r="A27" s="73" t="s">
        <v>229</v>
      </c>
      <c r="B27" s="73" t="e">
        <f t="shared" ca="1" si="10"/>
        <v>#VALUE!</v>
      </c>
      <c r="E27" t="s">
        <v>282</v>
      </c>
      <c r="F27" t="s">
        <v>345</v>
      </c>
      <c r="G27" s="68">
        <f t="shared" ca="1" si="15"/>
        <v>0</v>
      </c>
      <c r="I27" s="68" t="str">
        <f t="shared" ca="1" si="11"/>
        <v>HEAD OFFICE ACCOUNT (Foreign Insurers)</v>
      </c>
      <c r="K27" s="79" t="str">
        <f t="shared" ca="1" si="13"/>
        <v>20.45 HEAD OFFICE ACCOUNT (Foreign Insurers)</v>
      </c>
      <c r="L27" s="68"/>
      <c r="V27" s="147" t="s">
        <v>266</v>
      </c>
      <c r="W27" s="71" t="e">
        <f t="shared" ca="1" si="6"/>
        <v>#VALUE!</v>
      </c>
      <c r="Y27" t="s">
        <v>326</v>
      </c>
      <c r="Z27" t="s">
        <v>387</v>
      </c>
      <c r="AA27" s="71">
        <f t="shared" ca="1" si="7"/>
        <v>0</v>
      </c>
    </row>
    <row r="28" spans="1:30" ht="17.100000000000001" customHeight="1">
      <c r="A28" s="73" t="s">
        <v>207</v>
      </c>
      <c r="B28" s="68" t="e">
        <f t="shared" ca="1" si="10"/>
        <v>#VALUE!</v>
      </c>
      <c r="E28" t="s">
        <v>283</v>
      </c>
      <c r="F28" t="s">
        <v>346</v>
      </c>
      <c r="G28" s="68">
        <f t="shared" ca="1" si="15"/>
        <v>0</v>
      </c>
      <c r="I28" s="68" t="str">
        <f t="shared" ca="1" si="11"/>
        <v>STATEMENT OF CHANGES IN EQUITY</v>
      </c>
      <c r="K28" s="79" t="str">
        <f t="shared" ca="1" si="13"/>
        <v>20.54 STATEMENT OF CHANGES IN EQUITY</v>
      </c>
      <c r="L28" s="68"/>
      <c r="V28" s="147" t="s">
        <v>267</v>
      </c>
      <c r="W28" s="71" t="e">
        <f t="shared" ca="1" si="6"/>
        <v>#VALUE!</v>
      </c>
      <c r="Y28" t="s">
        <v>327</v>
      </c>
      <c r="Z28" t="s">
        <v>388</v>
      </c>
      <c r="AA28" s="71">
        <f t="shared" ca="1" si="7"/>
        <v>0</v>
      </c>
    </row>
    <row r="29" spans="1:30" ht="16.899999999999999" customHeight="1">
      <c r="A29" s="73" t="s">
        <v>230</v>
      </c>
      <c r="B29" s="68" t="e">
        <f t="shared" ca="1" si="10"/>
        <v>#VALUE!</v>
      </c>
      <c r="E29" t="s">
        <v>284</v>
      </c>
      <c r="F29" t="s">
        <v>347</v>
      </c>
      <c r="G29" s="68">
        <f t="shared" ca="1" si="15"/>
        <v>0</v>
      </c>
      <c r="I29" s="68" t="str">
        <f t="shared" ca="1" si="11"/>
        <v>SUMMARY  OF  INVESTMENTS</v>
      </c>
      <c r="K29" s="79" t="str">
        <f t="shared" ca="1" si="13"/>
        <v>40.08 SUMMARY  OF  INVESTMENTS</v>
      </c>
      <c r="L29" s="68"/>
      <c r="V29" s="147" t="s">
        <v>268</v>
      </c>
      <c r="W29" s="71" t="e">
        <f t="shared" ca="1" si="6"/>
        <v>#VALUE!</v>
      </c>
      <c r="Y29" t="s">
        <v>328</v>
      </c>
      <c r="Z29" t="s">
        <v>389</v>
      </c>
      <c r="AA29" s="71">
        <f t="shared" ca="1" si="7"/>
        <v>0</v>
      </c>
    </row>
    <row r="30" spans="1:30" ht="16.899999999999999" customHeight="1">
      <c r="L30" s="68"/>
      <c r="V30" s="147" t="s">
        <v>269</v>
      </c>
      <c r="W30" s="71" t="e">
        <f t="shared" ca="1" si="6"/>
        <v>#VALUE!</v>
      </c>
      <c r="Y30" t="s">
        <v>329</v>
      </c>
      <c r="Z30" t="s">
        <v>390</v>
      </c>
      <c r="AA30" s="71">
        <f t="shared" ca="1" si="7"/>
        <v>0</v>
      </c>
    </row>
    <row r="31" spans="1:30" ht="16.899999999999999" customHeight="1">
      <c r="L31" s="68"/>
      <c r="V31" s="147" t="s">
        <v>270</v>
      </c>
      <c r="W31" s="71" t="e">
        <f t="shared" ca="1" si="6"/>
        <v>#VALUE!</v>
      </c>
      <c r="Y31" t="s">
        <v>330</v>
      </c>
      <c r="Z31" t="s">
        <v>391</v>
      </c>
      <c r="AA31" s="71">
        <f t="shared" ca="1" si="7"/>
        <v>0</v>
      </c>
    </row>
    <row r="32" spans="1:30" ht="16.899999999999999" customHeight="1">
      <c r="L32" s="68"/>
      <c r="V32" s="147" t="s">
        <v>271</v>
      </c>
      <c r="W32" s="71" t="e">
        <f t="shared" ca="1" si="6"/>
        <v>#VALUE!</v>
      </c>
      <c r="Y32" t="s">
        <v>331</v>
      </c>
      <c r="Z32" t="s">
        <v>0</v>
      </c>
      <c r="AA32" s="71">
        <f t="shared" ca="1" si="7"/>
        <v>0</v>
      </c>
    </row>
    <row r="33" spans="11:30" ht="16.899999999999999" customHeight="1">
      <c r="L33" s="68"/>
      <c r="V33" s="147" t="s">
        <v>272</v>
      </c>
      <c r="W33" s="71" t="e">
        <f t="shared" ca="1" si="6"/>
        <v>#VALUE!</v>
      </c>
      <c r="Y33" t="s">
        <v>332</v>
      </c>
      <c r="Z33" t="s">
        <v>1</v>
      </c>
      <c r="AA33" s="71">
        <f t="shared" ca="1" si="7"/>
        <v>0</v>
      </c>
    </row>
    <row r="34" spans="11:30" ht="16.899999999999999" customHeight="1">
      <c r="L34" s="68"/>
      <c r="V34" s="147" t="s">
        <v>273</v>
      </c>
      <c r="W34" s="71" t="e">
        <f t="shared" ca="1" si="6"/>
        <v>#VALUE!</v>
      </c>
      <c r="Y34" t="s">
        <v>333</v>
      </c>
      <c r="Z34" t="s">
        <v>2</v>
      </c>
      <c r="AA34" s="71">
        <f t="shared" ca="1" si="7"/>
        <v>0</v>
      </c>
    </row>
    <row r="35" spans="11:30" ht="16.899999999999999" customHeight="1">
      <c r="L35" s="68"/>
      <c r="T35" s="88"/>
      <c r="V35" s="147" t="s">
        <v>274</v>
      </c>
      <c r="W35" s="71" t="e">
        <f t="shared" ca="1" si="6"/>
        <v>#VALUE!</v>
      </c>
      <c r="Y35" t="s">
        <v>334</v>
      </c>
      <c r="Z35" t="s">
        <v>3</v>
      </c>
      <c r="AA35" s="71">
        <f t="shared" ca="1" si="7"/>
        <v>0</v>
      </c>
      <c r="AD35" s="90" t="s">
        <v>165</v>
      </c>
    </row>
    <row r="36" spans="11:30" ht="16.899999999999999" customHeight="1">
      <c r="L36" s="68"/>
      <c r="T36" s="89"/>
      <c r="AD36" s="88"/>
    </row>
    <row r="37" spans="11:30" ht="16.899999999999999" customHeight="1">
      <c r="L37" s="68"/>
      <c r="T37" s="90"/>
      <c r="AD37" s="89"/>
    </row>
    <row r="38" spans="11:30" ht="17.100000000000001" customHeight="1">
      <c r="K38" s="107" t="s">
        <v>105</v>
      </c>
      <c r="L38" s="68"/>
      <c r="AD38" s="90"/>
    </row>
    <row r="39" spans="11:30" ht="16.899999999999999" customHeight="1">
      <c r="L39" s="68"/>
    </row>
    <row r="40" spans="11:30" ht="33.75" customHeight="1">
      <c r="L40" s="68"/>
    </row>
    <row r="41" spans="11:30" ht="15" customHeight="1">
      <c r="L41" s="68"/>
    </row>
    <row r="42" spans="11:30" ht="15" customHeight="1">
      <c r="L42" s="68"/>
    </row>
    <row r="43" spans="11:30" ht="15" customHeight="1">
      <c r="L43" s="68"/>
    </row>
    <row r="44" spans="11:30" ht="15" customHeight="1">
      <c r="L44" s="68"/>
    </row>
    <row r="45" spans="11:30" ht="15" customHeight="1">
      <c r="L45" s="68"/>
    </row>
    <row r="46" spans="11:30" ht="15" customHeight="1">
      <c r="L46" s="68"/>
    </row>
    <row r="47" spans="11:30" ht="15" customHeight="1">
      <c r="L47" s="68"/>
    </row>
    <row r="48" spans="11:30" ht="15" customHeight="1">
      <c r="L48" s="68"/>
    </row>
    <row r="49" spans="12:12" ht="15" customHeight="1">
      <c r="L49" s="68"/>
    </row>
    <row r="50" spans="12:12" ht="15" customHeight="1">
      <c r="L50" s="68"/>
    </row>
    <row r="51" spans="12:12" ht="15" customHeight="1">
      <c r="L51" s="68"/>
    </row>
    <row r="52" spans="12:12" ht="15" customHeight="1">
      <c r="L52" s="68"/>
    </row>
    <row r="53" spans="12:12" ht="15" customHeight="1">
      <c r="L53" s="68"/>
    </row>
    <row r="54" spans="12:12" ht="15" customHeight="1">
      <c r="L54" s="68"/>
    </row>
    <row r="55" spans="12:12" ht="15" customHeight="1">
      <c r="L55" s="68"/>
    </row>
    <row r="56" spans="12:12" ht="15" customHeight="1">
      <c r="L56" s="68"/>
    </row>
    <row r="57" spans="12:12" ht="15" customHeight="1">
      <c r="L57" s="68"/>
    </row>
    <row r="58" spans="12:12" ht="15" customHeight="1">
      <c r="L58" s="68"/>
    </row>
    <row r="59" spans="12:12" ht="15" customHeight="1">
      <c r="L59" s="68"/>
    </row>
    <row r="60" spans="12:12" ht="15" customHeight="1">
      <c r="L60" s="68"/>
    </row>
    <row r="61" spans="12:12" ht="15" customHeight="1">
      <c r="L61" s="68"/>
    </row>
    <row r="62" spans="12:12" ht="15" customHeight="1">
      <c r="L62" s="68"/>
    </row>
    <row r="63" spans="12:12" ht="15" customHeight="1">
      <c r="L63" s="68"/>
    </row>
    <row r="64" spans="12:12" ht="15" customHeight="1">
      <c r="L64" s="68"/>
    </row>
    <row r="65" spans="12:12" ht="15" customHeight="1">
      <c r="L65" s="68"/>
    </row>
    <row r="66" spans="12:12" ht="15" customHeight="1">
      <c r="L66" s="68"/>
    </row>
    <row r="67" spans="12:12" ht="15" customHeight="1">
      <c r="L67" s="68"/>
    </row>
    <row r="68" spans="12:12" ht="15" customHeight="1">
      <c r="L68" s="68"/>
    </row>
    <row r="69" spans="12:12" ht="15" customHeight="1">
      <c r="L69" s="68"/>
    </row>
    <row r="70" spans="12:12" ht="15" customHeight="1">
      <c r="L70" s="68"/>
    </row>
    <row r="71" spans="12:12" ht="15" customHeight="1">
      <c r="L71" s="68"/>
    </row>
    <row r="72" spans="12:12" ht="15" customHeight="1">
      <c r="L72" s="68"/>
    </row>
    <row r="73" spans="12:12" ht="15" customHeight="1">
      <c r="L73" s="68"/>
    </row>
    <row r="74" spans="12:12" ht="15" customHeight="1">
      <c r="L74" s="68"/>
    </row>
    <row r="75" spans="12:12" ht="15" customHeight="1">
      <c r="L75" s="68"/>
    </row>
    <row r="76" spans="12:12" ht="15" customHeight="1">
      <c r="L76" s="68"/>
    </row>
    <row r="77" spans="12:12" ht="15" customHeight="1">
      <c r="L77" s="68"/>
    </row>
    <row r="78" spans="12:12" ht="15" customHeight="1">
      <c r="L78" s="68"/>
    </row>
    <row r="79" spans="12:12" ht="15" customHeight="1">
      <c r="L79" s="68"/>
    </row>
    <row r="80" spans="12:12" ht="15" customHeight="1">
      <c r="L80" s="68"/>
    </row>
    <row r="81" spans="9:12" ht="15" customHeight="1">
      <c r="L81" s="68"/>
    </row>
    <row r="82" spans="9:12" ht="16.899999999999999" customHeight="1">
      <c r="L82" s="68"/>
    </row>
    <row r="83" spans="9:12" ht="16.899999999999999" customHeight="1">
      <c r="I83" s="69"/>
      <c r="K83" s="91"/>
      <c r="L83" s="68"/>
    </row>
    <row r="84" spans="9:12" ht="16.899999999999999" customHeight="1">
      <c r="L84" s="68"/>
    </row>
    <row r="85" spans="9:12" ht="16.899999999999999" customHeight="1">
      <c r="L85" s="68"/>
    </row>
    <row r="86" spans="9:12" ht="16.899999999999999" customHeight="1">
      <c r="L86" s="68"/>
    </row>
    <row r="87" spans="9:12">
      <c r="L87" s="68"/>
    </row>
    <row r="88" spans="9:12">
      <c r="L88" s="68"/>
    </row>
    <row r="89" spans="9:12">
      <c r="L89" s="68"/>
    </row>
    <row r="90" spans="9:12">
      <c r="L90" s="68"/>
    </row>
    <row r="91" spans="9:12">
      <c r="L91" s="68"/>
    </row>
    <row r="92" spans="9:12">
      <c r="L92" s="68"/>
    </row>
    <row r="93" spans="9:12">
      <c r="L93" s="68"/>
    </row>
    <row r="94" spans="9:12">
      <c r="L94" s="68"/>
    </row>
    <row r="95" spans="9:12">
      <c r="L95" s="68"/>
    </row>
    <row r="96" spans="9:12">
      <c r="L96" s="68"/>
    </row>
    <row r="97" spans="12:12">
      <c r="L97" s="68"/>
    </row>
    <row r="98" spans="12:12">
      <c r="L98" s="68"/>
    </row>
    <row r="99" spans="12:12">
      <c r="L99" s="68"/>
    </row>
    <row r="100" spans="12:12">
      <c r="L100" s="68"/>
    </row>
    <row r="101" spans="12:12">
      <c r="L101" s="68"/>
    </row>
    <row r="102" spans="12:12">
      <c r="L102" s="68"/>
    </row>
    <row r="103" spans="12:12">
      <c r="L103" s="68"/>
    </row>
  </sheetData>
  <conditionalFormatting sqref="K17:K29">
    <cfRule type="expression" dxfId="1" priority="17" stopIfTrue="1">
      <formula>ISERR($G17)</formula>
    </cfRule>
  </conditionalFormatting>
  <conditionalFormatting sqref="T5:T26 AD6:AD17">
    <cfRule type="expression" dxfId="0" priority="18" stopIfTrue="1">
      <formula>ISERR($Q5)</formula>
    </cfRule>
  </conditionalFormatting>
  <hyperlinks>
    <hyperlink ref="AD35" r:id="rId1" display="www.msaresearch.com" xr:uid="{00000000-0004-0000-0000-000000000000}"/>
  </hyperlinks>
  <pageMargins left="0.75" right="0.5" top="0.75" bottom="0.8" header="0.5" footer="0.5"/>
  <pageSetup scale="10" fitToHeight="0" orientation="landscape" r:id="rId2"/>
  <colBreaks count="1" manualBreakCount="1">
    <brk id="10" max="1048575" man="1"/>
  </colBreaks>
  <drawing r:id="rId3"/>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pageSetUpPr fitToPage="1"/>
  </sheetPr>
  <dimension ref="B1:K76"/>
  <sheetViews>
    <sheetView showGridLines="0" workbookViewId="0"/>
  </sheetViews>
  <sheetFormatPr defaultColWidth="9.1640625" defaultRowHeight="12" customHeight="1"/>
  <cols>
    <col min="1" max="1" width="1.71875" style="276" customWidth="1"/>
    <col min="2" max="2" width="6.83203125" style="276" customWidth="1"/>
    <col min="3" max="3" width="9.1640625" style="276" customWidth="1"/>
    <col min="4" max="4" width="6" style="276" bestFit="1" customWidth="1"/>
    <col min="5" max="5" width="93.83203125" style="276" customWidth="1"/>
    <col min="6" max="6" width="3.83203125" style="276" customWidth="1"/>
    <col min="7" max="7" width="18.83203125" style="276" customWidth="1"/>
    <col min="8" max="8" width="9.1640625" style="276" customWidth="1"/>
    <col min="9" max="16384" width="9.1640625" style="276"/>
  </cols>
  <sheetData>
    <row r="1" spans="2:7" ht="12" customHeight="1">
      <c r="B1" s="349"/>
      <c r="C1" s="349"/>
      <c r="D1" s="350"/>
      <c r="E1" s="350"/>
      <c r="F1" s="279"/>
      <c r="G1" s="279"/>
    </row>
    <row r="2" spans="2:7" ht="12" customHeight="1">
      <c r="B2" s="3774" t="s">
        <v>478</v>
      </c>
      <c r="C2" s="3775"/>
      <c r="D2" s="3776"/>
      <c r="E2" s="3776"/>
      <c r="F2" s="3777"/>
      <c r="G2" s="279"/>
    </row>
    <row r="3" spans="2:7" ht="12" customHeight="1">
      <c r="B3" s="3752"/>
      <c r="C3" s="3752"/>
      <c r="D3" s="3752"/>
      <c r="E3" s="3752"/>
      <c r="F3" s="3752"/>
      <c r="G3" s="3752"/>
    </row>
    <row r="4" spans="2:7" ht="12" customHeight="1">
      <c r="B4" s="351" t="s">
        <v>611</v>
      </c>
      <c r="C4" s="352"/>
      <c r="D4" s="350"/>
      <c r="E4" s="352" t="s">
        <v>617</v>
      </c>
      <c r="F4" s="350"/>
      <c r="G4" s="349"/>
    </row>
    <row r="5" spans="2:7" ht="12" customHeight="1">
      <c r="B5" s="353"/>
      <c r="C5" s="352"/>
      <c r="D5" s="350"/>
      <c r="E5" s="350"/>
      <c r="F5" s="350"/>
      <c r="G5" s="349"/>
    </row>
    <row r="6" spans="2:7" ht="12" customHeight="1">
      <c r="B6" s="351" t="s">
        <v>538</v>
      </c>
      <c r="C6" s="352"/>
      <c r="D6" s="350"/>
      <c r="E6" s="350"/>
      <c r="F6" s="350"/>
      <c r="G6" s="349"/>
    </row>
    <row r="7" spans="2:7" ht="12" customHeight="1">
      <c r="B7" s="352"/>
      <c r="C7" s="352"/>
      <c r="D7" s="350"/>
      <c r="E7" s="350"/>
      <c r="F7" s="350"/>
      <c r="G7" s="350"/>
    </row>
    <row r="8" spans="2:7" ht="12" customHeight="1">
      <c r="B8" s="354"/>
      <c r="C8" s="355"/>
      <c r="D8" s="355"/>
      <c r="E8" s="355"/>
      <c r="F8" s="356"/>
      <c r="G8" s="357" t="s">
        <v>618</v>
      </c>
    </row>
    <row r="9" spans="2:7" ht="12" customHeight="1">
      <c r="B9" s="3753"/>
      <c r="C9" s="3754"/>
      <c r="D9" s="3754"/>
      <c r="E9" s="3754"/>
      <c r="F9" s="3755"/>
      <c r="G9" s="358" t="s">
        <v>125</v>
      </c>
    </row>
    <row r="10" spans="2:7" ht="12" customHeight="1">
      <c r="B10" s="3762" t="s">
        <v>619</v>
      </c>
      <c r="C10" s="3763"/>
      <c r="D10" s="3763"/>
      <c r="E10" s="3763"/>
      <c r="F10" s="359"/>
      <c r="G10" s="359"/>
    </row>
    <row r="11" spans="2:7" ht="12" customHeight="1">
      <c r="B11" s="360"/>
      <c r="C11" s="3766" t="s">
        <v>620</v>
      </c>
      <c r="D11" s="3766"/>
      <c r="E11" s="3766"/>
      <c r="F11" s="362" t="s">
        <v>403</v>
      </c>
      <c r="G11" s="363">
        <v>42721</v>
      </c>
    </row>
    <row r="12" spans="2:7" ht="12" customHeight="1">
      <c r="B12" s="364"/>
      <c r="C12" s="3757" t="s">
        <v>621</v>
      </c>
      <c r="D12" s="3757"/>
      <c r="E12" s="3757"/>
      <c r="F12" s="366" t="s">
        <v>405</v>
      </c>
      <c r="G12" s="367">
        <v>0</v>
      </c>
    </row>
    <row r="13" spans="2:7" ht="12" customHeight="1">
      <c r="B13" s="364"/>
      <c r="C13" s="368"/>
      <c r="D13" s="3757" t="s">
        <v>622</v>
      </c>
      <c r="E13" s="3757"/>
      <c r="F13" s="366" t="s">
        <v>192</v>
      </c>
      <c r="G13" s="367">
        <v>63173</v>
      </c>
    </row>
    <row r="14" spans="2:7" ht="12" customHeight="1">
      <c r="B14" s="369"/>
      <c r="C14" s="361"/>
      <c r="D14" s="279" t="s">
        <v>623</v>
      </c>
      <c r="E14" s="361" t="s">
        <v>624</v>
      </c>
      <c r="F14" s="366" t="s">
        <v>410</v>
      </c>
      <c r="G14" s="363">
        <v>0</v>
      </c>
    </row>
    <row r="15" spans="2:7" ht="12" customHeight="1">
      <c r="B15" s="364"/>
      <c r="C15" s="365"/>
      <c r="D15" s="368"/>
      <c r="E15" s="370" t="s">
        <v>625</v>
      </c>
      <c r="F15" s="366" t="s">
        <v>413</v>
      </c>
      <c r="G15" s="367">
        <v>0</v>
      </c>
    </row>
    <row r="16" spans="2:7" ht="12" customHeight="1">
      <c r="B16" s="364"/>
      <c r="C16" s="365"/>
      <c r="D16" s="368" t="s">
        <v>626</v>
      </c>
      <c r="E16" s="371" t="s">
        <v>627</v>
      </c>
      <c r="F16" s="366" t="s">
        <v>416</v>
      </c>
      <c r="G16" s="367">
        <v>0</v>
      </c>
    </row>
    <row r="17" spans="2:7" ht="12" customHeight="1">
      <c r="B17" s="372"/>
      <c r="C17" s="3765" t="s">
        <v>628</v>
      </c>
      <c r="D17" s="3765"/>
      <c r="E17" s="3765"/>
      <c r="F17" s="373" t="s">
        <v>102</v>
      </c>
      <c r="G17" s="367">
        <v>63173</v>
      </c>
    </row>
    <row r="18" spans="2:7" ht="12" customHeight="1">
      <c r="B18" s="364"/>
      <c r="C18" s="3757" t="s">
        <v>629</v>
      </c>
      <c r="D18" s="3757"/>
      <c r="E18" s="3757"/>
      <c r="F18" s="366" t="s">
        <v>107</v>
      </c>
      <c r="G18" s="367">
        <v>0</v>
      </c>
    </row>
    <row r="19" spans="2:7" ht="12" customHeight="1">
      <c r="B19" s="369"/>
      <c r="C19" s="374"/>
      <c r="D19" s="279" t="s">
        <v>630</v>
      </c>
      <c r="E19" s="374" t="s">
        <v>631</v>
      </c>
      <c r="F19" s="366" t="s">
        <v>422</v>
      </c>
      <c r="G19" s="363">
        <v>0</v>
      </c>
    </row>
    <row r="20" spans="2:7" ht="12" customHeight="1">
      <c r="B20" s="364"/>
      <c r="C20" s="3757" t="s">
        <v>632</v>
      </c>
      <c r="D20" s="3757"/>
      <c r="E20" s="3757"/>
      <c r="F20" s="366" t="s">
        <v>425</v>
      </c>
      <c r="G20" s="367">
        <v>0</v>
      </c>
    </row>
    <row r="21" spans="2:7" ht="12" customHeight="1">
      <c r="B21" s="364"/>
      <c r="C21" s="3757" t="s">
        <v>633</v>
      </c>
      <c r="D21" s="3757"/>
      <c r="E21" s="3757"/>
      <c r="F21" s="366" t="s">
        <v>428</v>
      </c>
      <c r="G21" s="367">
        <v>0</v>
      </c>
    </row>
    <row r="22" spans="2:7" ht="12" customHeight="1">
      <c r="B22" s="364"/>
      <c r="C22" s="368"/>
      <c r="D22" s="3757" t="s">
        <v>634</v>
      </c>
      <c r="E22" s="3757"/>
      <c r="F22" s="366" t="s">
        <v>431</v>
      </c>
      <c r="G22" s="367">
        <v>-3828</v>
      </c>
    </row>
    <row r="23" spans="2:7" ht="12" customHeight="1">
      <c r="B23" s="369"/>
      <c r="C23" s="374"/>
      <c r="D23" s="375" t="s">
        <v>623</v>
      </c>
      <c r="E23" s="376" t="s">
        <v>635</v>
      </c>
      <c r="F23" s="366"/>
      <c r="G23" s="363"/>
    </row>
    <row r="24" spans="2:7" ht="12" customHeight="1">
      <c r="B24" s="369"/>
      <c r="C24" s="374"/>
      <c r="D24" s="375"/>
      <c r="E24" s="377" t="s">
        <v>636</v>
      </c>
      <c r="F24" s="378" t="s">
        <v>435</v>
      </c>
      <c r="G24" s="363">
        <v>0</v>
      </c>
    </row>
    <row r="25" spans="2:7" ht="12" customHeight="1">
      <c r="B25" s="364"/>
      <c r="C25" s="368"/>
      <c r="D25" s="365"/>
      <c r="E25" s="365" t="s">
        <v>624</v>
      </c>
      <c r="F25" s="366" t="s">
        <v>503</v>
      </c>
      <c r="G25" s="367">
        <v>0</v>
      </c>
    </row>
    <row r="26" spans="2:7" ht="12" customHeight="1">
      <c r="B26" s="364"/>
      <c r="C26" s="368"/>
      <c r="D26" s="365"/>
      <c r="E26" s="368" t="s">
        <v>637</v>
      </c>
      <c r="F26" s="366" t="s">
        <v>437</v>
      </c>
      <c r="G26" s="367">
        <v>0</v>
      </c>
    </row>
    <row r="27" spans="2:7" ht="12" customHeight="1">
      <c r="B27" s="364"/>
      <c r="C27" s="368"/>
      <c r="D27" s="365"/>
      <c r="E27" s="368" t="s">
        <v>638</v>
      </c>
      <c r="F27" s="366" t="s">
        <v>439</v>
      </c>
      <c r="G27" s="367">
        <v>0</v>
      </c>
    </row>
    <row r="28" spans="2:7" ht="12" customHeight="1">
      <c r="B28" s="372"/>
      <c r="C28" s="3765" t="s">
        <v>639</v>
      </c>
      <c r="D28" s="3765"/>
      <c r="E28" s="3765"/>
      <c r="F28" s="373" t="s">
        <v>108</v>
      </c>
      <c r="G28" s="367">
        <v>-3828</v>
      </c>
    </row>
    <row r="29" spans="2:7" ht="12" customHeight="1">
      <c r="B29" s="364"/>
      <c r="C29" s="3757" t="s">
        <v>640</v>
      </c>
      <c r="D29" s="3757"/>
      <c r="E29" s="3757"/>
      <c r="F29" s="366" t="s">
        <v>109</v>
      </c>
      <c r="G29" s="367">
        <v>0</v>
      </c>
    </row>
    <row r="30" spans="2:7" ht="12" customHeight="1">
      <c r="B30" s="364"/>
      <c r="C30" s="3757" t="s">
        <v>641</v>
      </c>
      <c r="D30" s="3757"/>
      <c r="E30" s="3757"/>
      <c r="F30" s="366" t="s">
        <v>110</v>
      </c>
      <c r="G30" s="367">
        <v>0</v>
      </c>
    </row>
    <row r="31" spans="2:7" ht="12" customHeight="1">
      <c r="B31" s="364"/>
      <c r="C31" s="368"/>
      <c r="D31" s="3757" t="s">
        <v>642</v>
      </c>
      <c r="E31" s="3757"/>
      <c r="F31" s="366" t="s">
        <v>442</v>
      </c>
      <c r="G31" s="367">
        <v>0</v>
      </c>
    </row>
    <row r="32" spans="2:7" ht="12" customHeight="1">
      <c r="B32" s="364"/>
      <c r="C32" s="368"/>
      <c r="D32" s="3757" t="s">
        <v>643</v>
      </c>
      <c r="E32" s="3757"/>
      <c r="F32" s="366" t="s">
        <v>444</v>
      </c>
      <c r="G32" s="367">
        <v>0</v>
      </c>
    </row>
    <row r="33" spans="2:7" ht="12" customHeight="1">
      <c r="B33" s="379"/>
      <c r="C33" s="370"/>
      <c r="D33" s="380" t="s">
        <v>630</v>
      </c>
      <c r="E33" s="381" t="s">
        <v>644</v>
      </c>
      <c r="F33" s="366" t="s">
        <v>446</v>
      </c>
      <c r="G33" s="382">
        <v>0</v>
      </c>
    </row>
    <row r="34" spans="2:7" ht="12" customHeight="1">
      <c r="B34" s="383"/>
      <c r="C34" s="3756" t="s">
        <v>645</v>
      </c>
      <c r="D34" s="3756"/>
      <c r="E34" s="3756"/>
      <c r="F34" s="366" t="s">
        <v>448</v>
      </c>
      <c r="G34" s="382">
        <v>0</v>
      </c>
    </row>
    <row r="35" spans="2:7" ht="12" customHeight="1">
      <c r="B35" s="364"/>
      <c r="C35" s="3757" t="s">
        <v>646</v>
      </c>
      <c r="D35" s="3757"/>
      <c r="E35" s="3757"/>
      <c r="F35" s="366" t="s">
        <v>450</v>
      </c>
      <c r="G35" s="367">
        <v>0</v>
      </c>
    </row>
    <row r="36" spans="2:7" ht="12" customHeight="1">
      <c r="B36" s="364"/>
      <c r="C36" s="3756" t="s">
        <v>461</v>
      </c>
      <c r="D36" s="3756"/>
      <c r="E36" s="3756"/>
      <c r="F36" s="366" t="s">
        <v>647</v>
      </c>
      <c r="G36" s="367">
        <v>0</v>
      </c>
    </row>
    <row r="37" spans="2:7" ht="12" customHeight="1">
      <c r="B37" s="372"/>
      <c r="C37" s="3764" t="s">
        <v>648</v>
      </c>
      <c r="D37" s="3764"/>
      <c r="E37" s="3764"/>
      <c r="F37" s="373" t="s">
        <v>194</v>
      </c>
      <c r="G37" s="367">
        <v>102066</v>
      </c>
    </row>
    <row r="38" spans="2:7" ht="12" customHeight="1">
      <c r="B38" s="3759" t="s">
        <v>649</v>
      </c>
      <c r="C38" s="3760"/>
      <c r="D38" s="3760"/>
      <c r="E38" s="3760"/>
      <c r="F38" s="384"/>
      <c r="G38" s="363"/>
    </row>
    <row r="39" spans="2:7" ht="12" customHeight="1">
      <c r="B39" s="385"/>
      <c r="C39" s="3761" t="s">
        <v>650</v>
      </c>
      <c r="D39" s="3761"/>
      <c r="E39" s="3761"/>
      <c r="F39" s="386" t="s">
        <v>594</v>
      </c>
      <c r="G39" s="387">
        <v>0</v>
      </c>
    </row>
    <row r="40" spans="2:7" ht="12" customHeight="1">
      <c r="B40" s="364"/>
      <c r="C40" s="3757" t="s">
        <v>651</v>
      </c>
      <c r="D40" s="3757"/>
      <c r="E40" s="3757"/>
      <c r="F40" s="386" t="s">
        <v>652</v>
      </c>
      <c r="G40" s="387">
        <v>0</v>
      </c>
    </row>
    <row r="41" spans="2:7" ht="12" customHeight="1">
      <c r="B41" s="364"/>
      <c r="C41" s="3757" t="s">
        <v>653</v>
      </c>
      <c r="D41" s="3757"/>
      <c r="E41" s="3757"/>
      <c r="F41" s="386" t="s">
        <v>15</v>
      </c>
      <c r="G41" s="387">
        <v>0</v>
      </c>
    </row>
    <row r="42" spans="2:7" ht="12" customHeight="1">
      <c r="B42" s="364"/>
      <c r="C42" s="3757" t="s">
        <v>654</v>
      </c>
      <c r="D42" s="3757"/>
      <c r="E42" s="3757"/>
      <c r="F42" s="386" t="s">
        <v>458</v>
      </c>
      <c r="G42" s="387">
        <v>0</v>
      </c>
    </row>
    <row r="43" spans="2:7" ht="12" customHeight="1">
      <c r="B43" s="364"/>
      <c r="C43" s="3757" t="s">
        <v>655</v>
      </c>
      <c r="D43" s="3757"/>
      <c r="E43" s="3757"/>
      <c r="F43" s="386" t="s">
        <v>16</v>
      </c>
      <c r="G43" s="387">
        <v>0</v>
      </c>
    </row>
    <row r="44" spans="2:7" ht="12" customHeight="1">
      <c r="B44" s="364"/>
      <c r="C44" s="3757" t="s">
        <v>656</v>
      </c>
      <c r="D44" s="3757"/>
      <c r="E44" s="3757"/>
      <c r="F44" s="386" t="s">
        <v>17</v>
      </c>
      <c r="G44" s="387">
        <v>0</v>
      </c>
    </row>
    <row r="45" spans="2:7" ht="12" customHeight="1">
      <c r="B45" s="379"/>
      <c r="C45" s="3756" t="s">
        <v>657</v>
      </c>
      <c r="D45" s="3756"/>
      <c r="E45" s="3756"/>
      <c r="F45" s="386" t="s">
        <v>71</v>
      </c>
      <c r="G45" s="382">
        <v>0</v>
      </c>
    </row>
    <row r="46" spans="2:7" ht="12" customHeight="1">
      <c r="B46" s="379"/>
      <c r="C46" s="3756" t="s">
        <v>658</v>
      </c>
      <c r="D46" s="3756"/>
      <c r="E46" s="3756"/>
      <c r="F46" s="386" t="s">
        <v>659</v>
      </c>
      <c r="G46" s="388">
        <v>0</v>
      </c>
    </row>
    <row r="47" spans="2:7" ht="12" customHeight="1">
      <c r="B47" s="364"/>
      <c r="C47" s="3757" t="s">
        <v>660</v>
      </c>
      <c r="D47" s="3757"/>
      <c r="E47" s="3757"/>
      <c r="F47" s="386" t="s">
        <v>72</v>
      </c>
      <c r="G47" s="367">
        <v>0</v>
      </c>
    </row>
    <row r="48" spans="2:7" ht="12" customHeight="1">
      <c r="B48" s="364"/>
      <c r="C48" s="3757" t="s">
        <v>661</v>
      </c>
      <c r="D48" s="3757"/>
      <c r="E48" s="3757"/>
      <c r="F48" s="386" t="s">
        <v>193</v>
      </c>
      <c r="G48" s="367">
        <v>163</v>
      </c>
    </row>
    <row r="49" spans="2:7" ht="12" customHeight="1">
      <c r="B49" s="364"/>
      <c r="C49" s="3757" t="s">
        <v>662</v>
      </c>
      <c r="D49" s="3757"/>
      <c r="E49" s="3757"/>
      <c r="F49" s="386" t="s">
        <v>456</v>
      </c>
      <c r="G49" s="367">
        <v>0</v>
      </c>
    </row>
    <row r="50" spans="2:7" ht="12" customHeight="1">
      <c r="B50" s="364"/>
      <c r="C50" s="3757" t="s">
        <v>663</v>
      </c>
      <c r="D50" s="3757"/>
      <c r="E50" s="3757"/>
      <c r="F50" s="386" t="s">
        <v>460</v>
      </c>
      <c r="G50" s="367">
        <v>0</v>
      </c>
    </row>
    <row r="51" spans="2:7" ht="12" customHeight="1">
      <c r="B51" s="364"/>
      <c r="C51" s="3757" t="s">
        <v>664</v>
      </c>
      <c r="D51" s="3757"/>
      <c r="E51" s="3757"/>
      <c r="F51" s="386" t="s">
        <v>462</v>
      </c>
      <c r="G51" s="367">
        <v>4908</v>
      </c>
    </row>
    <row r="52" spans="2:7" ht="12" customHeight="1">
      <c r="B52" s="364"/>
      <c r="C52" s="3757" t="s">
        <v>665</v>
      </c>
      <c r="D52" s="3757"/>
      <c r="E52" s="3757"/>
      <c r="F52" s="386" t="s">
        <v>464</v>
      </c>
      <c r="G52" s="367">
        <v>0</v>
      </c>
    </row>
    <row r="53" spans="2:7" ht="12" customHeight="1">
      <c r="B53" s="369"/>
      <c r="C53" s="3757" t="s">
        <v>666</v>
      </c>
      <c r="D53" s="3757"/>
      <c r="E53" s="3757"/>
      <c r="F53" s="386" t="s">
        <v>468</v>
      </c>
      <c r="G53" s="389">
        <v>0</v>
      </c>
    </row>
    <row r="54" spans="2:7" ht="12" customHeight="1">
      <c r="B54" s="364"/>
      <c r="C54" s="3757" t="s">
        <v>461</v>
      </c>
      <c r="D54" s="3757"/>
      <c r="E54" s="3757"/>
      <c r="F54" s="386" t="s">
        <v>525</v>
      </c>
      <c r="G54" s="367">
        <v>0</v>
      </c>
    </row>
    <row r="55" spans="2:7" ht="12" customHeight="1">
      <c r="B55" s="372"/>
      <c r="C55" s="3765" t="s">
        <v>667</v>
      </c>
      <c r="D55" s="3765"/>
      <c r="E55" s="3765"/>
      <c r="F55" s="390" t="s">
        <v>475</v>
      </c>
      <c r="G55" s="367">
        <v>5071</v>
      </c>
    </row>
    <row r="56" spans="2:7" ht="12" customHeight="1">
      <c r="B56" s="3767" t="s">
        <v>668</v>
      </c>
      <c r="C56" s="3768"/>
      <c r="D56" s="3768"/>
      <c r="E56" s="3768"/>
      <c r="F56" s="391" t="s">
        <v>136</v>
      </c>
      <c r="G56" s="389">
        <v>96995</v>
      </c>
    </row>
    <row r="57" spans="2:7" ht="12" customHeight="1">
      <c r="B57" s="392"/>
      <c r="C57" s="3769" t="s">
        <v>669</v>
      </c>
      <c r="D57" s="3769"/>
      <c r="E57" s="3769"/>
      <c r="F57" s="386" t="s">
        <v>610</v>
      </c>
      <c r="G57" s="393">
        <v>0</v>
      </c>
    </row>
    <row r="58" spans="2:7" ht="12" customHeight="1">
      <c r="B58" s="394"/>
      <c r="C58" s="3770" t="s">
        <v>670</v>
      </c>
      <c r="D58" s="3770"/>
      <c r="E58" s="3770"/>
      <c r="F58" s="395" t="s">
        <v>671</v>
      </c>
      <c r="G58" s="393">
        <v>0</v>
      </c>
    </row>
    <row r="59" spans="2:7" ht="12" customHeight="1">
      <c r="B59" s="287"/>
      <c r="C59" s="287"/>
      <c r="D59" s="287"/>
      <c r="E59" s="287"/>
      <c r="F59" s="396"/>
      <c r="G59" s="397"/>
    </row>
    <row r="60" spans="2:7" ht="12" customHeight="1">
      <c r="B60" s="3771" t="s">
        <v>672</v>
      </c>
      <c r="C60" s="3771"/>
      <c r="D60" s="3771"/>
      <c r="E60" s="3771"/>
      <c r="F60" s="306"/>
      <c r="G60" s="398"/>
    </row>
    <row r="61" spans="2:7" ht="12" customHeight="1">
      <c r="B61" s="3772" t="s">
        <v>673</v>
      </c>
      <c r="C61" s="3773"/>
      <c r="D61" s="3773"/>
      <c r="E61" s="3773"/>
      <c r="F61" s="399"/>
      <c r="G61" s="400"/>
    </row>
    <row r="62" spans="2:7" ht="12" customHeight="1">
      <c r="B62" s="369"/>
      <c r="C62" s="3766" t="s">
        <v>674</v>
      </c>
      <c r="D62" s="3766"/>
      <c r="E62" s="3766"/>
      <c r="F62" s="362" t="s">
        <v>191</v>
      </c>
      <c r="G62" s="363">
        <v>0</v>
      </c>
    </row>
    <row r="63" spans="2:7" ht="12" customHeight="1">
      <c r="B63" s="364"/>
      <c r="C63" s="3757" t="s">
        <v>675</v>
      </c>
      <c r="D63" s="3757"/>
      <c r="E63" s="3757"/>
      <c r="F63" s="366" t="s">
        <v>676</v>
      </c>
      <c r="G63" s="367">
        <v>0</v>
      </c>
    </row>
    <row r="64" spans="2:7" ht="12" customHeight="1">
      <c r="B64" s="364"/>
      <c r="C64" s="3757" t="s">
        <v>677</v>
      </c>
      <c r="D64" s="3757"/>
      <c r="E64" s="3757"/>
      <c r="F64" s="366" t="s">
        <v>678</v>
      </c>
      <c r="G64" s="367">
        <v>0</v>
      </c>
    </row>
    <row r="65" spans="2:11" ht="12" customHeight="1">
      <c r="B65" s="364"/>
      <c r="C65" s="3757" t="s">
        <v>679</v>
      </c>
      <c r="D65" s="3757"/>
      <c r="E65" s="3757"/>
      <c r="F65" s="366" t="s">
        <v>680</v>
      </c>
      <c r="G65" s="367">
        <v>0</v>
      </c>
    </row>
    <row r="66" spans="2:11" ht="12" customHeight="1">
      <c r="B66" s="364"/>
      <c r="C66" s="3757" t="s">
        <v>681</v>
      </c>
      <c r="D66" s="3757"/>
      <c r="E66" s="3757"/>
      <c r="F66" s="366" t="s">
        <v>682</v>
      </c>
      <c r="G66" s="367">
        <v>0</v>
      </c>
    </row>
    <row r="67" spans="2:11" ht="12" customHeight="1">
      <c r="B67" s="3759" t="s">
        <v>683</v>
      </c>
      <c r="C67" s="3760"/>
      <c r="D67" s="3760"/>
      <c r="E67" s="3760"/>
      <c r="F67" s="384"/>
      <c r="G67" s="401"/>
    </row>
    <row r="68" spans="2:11" ht="12" customHeight="1">
      <c r="B68" s="369"/>
      <c r="C68" s="3766" t="s">
        <v>684</v>
      </c>
      <c r="D68" s="3766"/>
      <c r="E68" s="3766"/>
      <c r="F68" s="362" t="s">
        <v>685</v>
      </c>
      <c r="G68" s="402">
        <v>0</v>
      </c>
    </row>
    <row r="69" spans="2:11" ht="12" customHeight="1">
      <c r="B69" s="364"/>
      <c r="C69" s="3757" t="s">
        <v>686</v>
      </c>
      <c r="D69" s="3757"/>
      <c r="E69" s="3757"/>
      <c r="F69" s="366" t="s">
        <v>687</v>
      </c>
      <c r="G69" s="393">
        <v>0</v>
      </c>
    </row>
    <row r="70" spans="2:11" ht="12" customHeight="1">
      <c r="B70" s="364"/>
      <c r="C70" s="3757" t="s">
        <v>688</v>
      </c>
      <c r="D70" s="3757"/>
      <c r="E70" s="3757"/>
      <c r="F70" s="366" t="s">
        <v>689</v>
      </c>
      <c r="G70" s="393">
        <v>0</v>
      </c>
    </row>
    <row r="71" spans="2:11" ht="12" customHeight="1">
      <c r="B71" s="394"/>
      <c r="C71" s="3770" t="s">
        <v>690</v>
      </c>
      <c r="D71" s="3770"/>
      <c r="E71" s="3770"/>
      <c r="F71" s="403" t="s">
        <v>691</v>
      </c>
      <c r="G71" s="393">
        <v>0</v>
      </c>
    </row>
    <row r="73" spans="2:11" ht="12" customHeight="1">
      <c r="B73" s="3758" t="s">
        <v>616</v>
      </c>
      <c r="C73" s="3758"/>
      <c r="D73" s="3758"/>
      <c r="E73" s="3758"/>
      <c r="F73" s="279"/>
      <c r="G73" s="279"/>
    </row>
    <row r="74" spans="2:11" ht="12" customHeight="1">
      <c r="B74" s="287"/>
      <c r="C74" s="287"/>
      <c r="D74" s="287"/>
      <c r="E74" s="287"/>
      <c r="F74" s="287"/>
      <c r="G74" s="405"/>
    </row>
    <row r="75" spans="2:11" ht="12" customHeight="1">
      <c r="B75" s="65" t="s">
        <v>105</v>
      </c>
      <c r="C75" s="65"/>
      <c r="D75" s="65"/>
      <c r="E75" s="65"/>
      <c r="F75" s="65"/>
      <c r="G75" s="65"/>
      <c r="H75" s="65"/>
      <c r="I75" s="65"/>
      <c r="J75" s="65"/>
      <c r="K75" s="65"/>
    </row>
    <row r="76" spans="2:11" ht="12" customHeight="1">
      <c r="B76" s="44" t="s">
        <v>477</v>
      </c>
      <c r="C76" s="44"/>
      <c r="D76" s="44"/>
      <c r="E76" s="44"/>
      <c r="F76" s="44"/>
      <c r="G76" s="44"/>
      <c r="H76" s="44"/>
      <c r="I76" s="44"/>
      <c r="J76" s="44"/>
      <c r="K76" s="44"/>
    </row>
  </sheetData>
  <mergeCells count="57">
    <mergeCell ref="B2:F2"/>
    <mergeCell ref="C69:E69"/>
    <mergeCell ref="C70:E70"/>
    <mergeCell ref="C71:E71"/>
    <mergeCell ref="C64:E64"/>
    <mergeCell ref="C65:E65"/>
    <mergeCell ref="C66:E66"/>
    <mergeCell ref="B67:E67"/>
    <mergeCell ref="C68:E68"/>
    <mergeCell ref="C62:E62"/>
    <mergeCell ref="C63:E63"/>
    <mergeCell ref="C55:E55"/>
    <mergeCell ref="B56:E56"/>
    <mergeCell ref="C57:E57"/>
    <mergeCell ref="C58:E58"/>
    <mergeCell ref="B60:E60"/>
    <mergeCell ref="B61:E61"/>
    <mergeCell ref="C54:E54"/>
    <mergeCell ref="C11:E11"/>
    <mergeCell ref="C53:E53"/>
    <mergeCell ref="C49:E49"/>
    <mergeCell ref="C50:E50"/>
    <mergeCell ref="C51:E51"/>
    <mergeCell ref="C52:E52"/>
    <mergeCell ref="C46:E46"/>
    <mergeCell ref="C47:E47"/>
    <mergeCell ref="C48:E48"/>
    <mergeCell ref="C42:E42"/>
    <mergeCell ref="C43:E43"/>
    <mergeCell ref="C44:E44"/>
    <mergeCell ref="C45:E45"/>
    <mergeCell ref="B10:E10"/>
    <mergeCell ref="C37:E37"/>
    <mergeCell ref="C28:E28"/>
    <mergeCell ref="D22:E22"/>
    <mergeCell ref="C21:E21"/>
    <mergeCell ref="C30:E30"/>
    <mergeCell ref="C29:E29"/>
    <mergeCell ref="C12:E12"/>
    <mergeCell ref="C20:E20"/>
    <mergeCell ref="C17:E17"/>
    <mergeCell ref="B75:K75"/>
    <mergeCell ref="B76:K76"/>
    <mergeCell ref="B3:G3"/>
    <mergeCell ref="B9:F9"/>
    <mergeCell ref="C36:E36"/>
    <mergeCell ref="C35:E35"/>
    <mergeCell ref="C34:E34"/>
    <mergeCell ref="D32:E32"/>
    <mergeCell ref="D31:E31"/>
    <mergeCell ref="C18:E18"/>
    <mergeCell ref="B73:E73"/>
    <mergeCell ref="D13:E13"/>
    <mergeCell ref="B38:E38"/>
    <mergeCell ref="C39:E39"/>
    <mergeCell ref="C40:E40"/>
    <mergeCell ref="C41:E41"/>
  </mergeCells>
  <hyperlinks>
    <hyperlink ref="B76" r:id="rId1" xr:uid="{00000000-0004-0000-0900-000000000000}"/>
  </hyperlinks>
  <pageMargins left="0.7" right="0.7" top="0.75" bottom="0.75" header="0.3" footer="0.3"/>
  <pageSetup orientation="landscape"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pageSetUpPr fitToPage="1"/>
  </sheetPr>
  <dimension ref="B2:J58"/>
  <sheetViews>
    <sheetView showGridLines="0" workbookViewId="0"/>
  </sheetViews>
  <sheetFormatPr defaultColWidth="10.27734375" defaultRowHeight="14.1"/>
  <cols>
    <col min="1" max="1" width="1.71875" style="3042" customWidth="1"/>
    <col min="2" max="2" width="3" style="3042" customWidth="1"/>
    <col min="3" max="3" width="62.71875" style="3042" customWidth="1"/>
    <col min="4" max="4" width="4.71875" style="3068" customWidth="1"/>
    <col min="5" max="6" width="17.83203125" style="3042" customWidth="1"/>
    <col min="7" max="7" width="10.27734375" style="3042" customWidth="1"/>
    <col min="8" max="16384" width="10.27734375" style="3042"/>
  </cols>
  <sheetData>
    <row r="2" spans="2:9">
      <c r="B2" s="4760" t="s">
        <v>478</v>
      </c>
      <c r="C2" s="4766"/>
      <c r="D2" s="4767"/>
      <c r="E2" s="4766"/>
      <c r="F2" s="4766"/>
    </row>
    <row r="4" spans="2:9" ht="18.75" customHeight="1">
      <c r="B4" s="4759" t="s">
        <v>2687</v>
      </c>
      <c r="C4" s="4760"/>
      <c r="D4" s="3042"/>
      <c r="E4" s="4753" t="s">
        <v>852</v>
      </c>
      <c r="F4" s="4753"/>
      <c r="G4" s="3043"/>
      <c r="H4" s="3043"/>
      <c r="I4" s="3043"/>
    </row>
    <row r="5" spans="2:9">
      <c r="B5" s="4760"/>
      <c r="C5" s="4760"/>
      <c r="D5" s="3042"/>
      <c r="E5" s="4754" t="s">
        <v>300</v>
      </c>
      <c r="F5" s="4754"/>
      <c r="G5" s="3043"/>
      <c r="H5" s="3043"/>
      <c r="I5" s="3043"/>
    </row>
    <row r="6" spans="2:9" ht="24" customHeight="1">
      <c r="B6" s="4759" t="s">
        <v>538</v>
      </c>
      <c r="C6" s="4760"/>
      <c r="D6" s="3042"/>
      <c r="G6" s="3044"/>
      <c r="H6" s="3044"/>
      <c r="I6" s="3044"/>
    </row>
    <row r="7" spans="2:9">
      <c r="B7" s="4754"/>
      <c r="C7" s="4754"/>
      <c r="D7" s="4754"/>
      <c r="E7" s="4754"/>
      <c r="F7" s="4754"/>
    </row>
    <row r="8" spans="2:9" s="3045" customFormat="1" ht="12.3">
      <c r="B8" s="3046"/>
      <c r="C8" s="3046"/>
      <c r="D8" s="3046"/>
      <c r="E8" s="3046"/>
      <c r="F8" s="3046"/>
    </row>
    <row r="9" spans="2:9" s="3045" customFormat="1" ht="15" customHeight="1">
      <c r="B9" s="3047"/>
      <c r="C9" s="3048"/>
      <c r="D9" s="3049"/>
      <c r="E9" s="3050" t="s">
        <v>2688</v>
      </c>
      <c r="F9" s="3050" t="s">
        <v>2689</v>
      </c>
    </row>
    <row r="10" spans="2:9" s="3045" customFormat="1" ht="15" customHeight="1">
      <c r="B10" s="3051"/>
      <c r="C10" s="3052"/>
      <c r="D10" s="3053"/>
      <c r="E10" s="3054" t="s">
        <v>2690</v>
      </c>
      <c r="F10" s="3054" t="s">
        <v>1638</v>
      </c>
    </row>
    <row r="11" spans="2:9" s="3045" customFormat="1" ht="15" customHeight="1">
      <c r="B11" s="3051"/>
      <c r="C11" s="3052"/>
      <c r="D11" s="3053"/>
      <c r="E11" s="3055" t="s">
        <v>125</v>
      </c>
      <c r="F11" s="3055" t="s">
        <v>127</v>
      </c>
    </row>
    <row r="12" spans="2:9" s="3045" customFormat="1" ht="15" customHeight="1">
      <c r="B12" s="4755" t="s">
        <v>1324</v>
      </c>
      <c r="C12" s="4756"/>
      <c r="D12" s="3056" t="s">
        <v>1837</v>
      </c>
      <c r="E12" s="3057"/>
      <c r="F12" s="3057"/>
    </row>
    <row r="13" spans="2:9" s="3045" customFormat="1" ht="15" customHeight="1">
      <c r="B13" s="4757" t="s">
        <v>1325</v>
      </c>
      <c r="C13" s="4758"/>
      <c r="D13" s="2678" t="s">
        <v>1840</v>
      </c>
      <c r="E13" s="3057"/>
      <c r="F13" s="3058"/>
    </row>
    <row r="14" spans="2:9" s="3045" customFormat="1" ht="15" customHeight="1">
      <c r="B14" s="4757" t="s">
        <v>112</v>
      </c>
      <c r="C14" s="4758"/>
      <c r="D14" s="2678" t="s">
        <v>1726</v>
      </c>
      <c r="E14" s="3057"/>
      <c r="F14" s="3059"/>
    </row>
    <row r="15" spans="2:9" s="3045" customFormat="1" ht="15" customHeight="1">
      <c r="B15" s="4757" t="s">
        <v>73</v>
      </c>
      <c r="C15" s="4758"/>
      <c r="D15" s="2678" t="s">
        <v>1727</v>
      </c>
      <c r="E15" s="3058"/>
      <c r="F15" s="3059"/>
    </row>
    <row r="16" spans="2:9" s="3045" customFormat="1" ht="15" customHeight="1">
      <c r="B16" s="4757" t="s">
        <v>491</v>
      </c>
      <c r="C16" s="4758"/>
      <c r="D16" s="2678" t="s">
        <v>1728</v>
      </c>
      <c r="E16" s="3059"/>
      <c r="F16" s="3059"/>
    </row>
    <row r="17" spans="2:10" s="3045" customFormat="1" ht="15" customHeight="1">
      <c r="B17" s="4762" t="s">
        <v>2691</v>
      </c>
      <c r="C17" s="4763"/>
      <c r="D17" s="2678" t="s">
        <v>1842</v>
      </c>
      <c r="E17" s="3059"/>
      <c r="F17" s="3059"/>
    </row>
    <row r="18" spans="2:10" s="3045" customFormat="1" ht="15" customHeight="1">
      <c r="B18" s="4764" t="s">
        <v>919</v>
      </c>
      <c r="C18" s="4765"/>
      <c r="D18" s="3060" t="s">
        <v>1768</v>
      </c>
      <c r="E18" s="3061"/>
      <c r="F18" s="3061"/>
    </row>
    <row r="19" spans="2:10" s="3062" customFormat="1" ht="12" customHeight="1">
      <c r="D19" s="3063"/>
    </row>
    <row r="20" spans="2:10" s="3062" customFormat="1" ht="12" customHeight="1">
      <c r="B20" s="65" t="s">
        <v>105</v>
      </c>
      <c r="C20" s="65"/>
      <c r="D20" s="65"/>
      <c r="E20" s="65"/>
      <c r="F20" s="65"/>
      <c r="G20" s="65"/>
      <c r="H20" s="65"/>
      <c r="I20" s="65"/>
      <c r="J20" s="65"/>
    </row>
    <row r="21" spans="2:10" s="3062" customFormat="1" ht="15" customHeight="1">
      <c r="B21" s="4054" t="s">
        <v>477</v>
      </c>
      <c r="C21" s="4054"/>
      <c r="D21" s="4054"/>
      <c r="E21" s="4054"/>
      <c r="F21" s="4054"/>
      <c r="G21" s="4054"/>
      <c r="H21" s="4054"/>
      <c r="I21" s="4054"/>
      <c r="J21" s="4054"/>
    </row>
    <row r="22" spans="2:10" s="3062" customFormat="1" ht="15" customHeight="1">
      <c r="D22" s="3063"/>
      <c r="F22" s="1808"/>
    </row>
    <row r="23" spans="2:10" s="3062" customFormat="1" ht="15" customHeight="1">
      <c r="D23" s="3063"/>
    </row>
    <row r="24" spans="2:10" s="3062" customFormat="1" ht="15" customHeight="1">
      <c r="D24" s="3063"/>
    </row>
    <row r="25" spans="2:10" s="3062" customFormat="1" ht="15" customHeight="1">
      <c r="D25" s="3063"/>
    </row>
    <row r="26" spans="2:10" s="3064" customFormat="1" ht="15" customHeight="1">
      <c r="B26" s="3042"/>
      <c r="D26" s="3063"/>
    </row>
    <row r="27" spans="2:10" ht="15" customHeight="1">
      <c r="D27" s="3065"/>
    </row>
    <row r="28" spans="2:10" ht="15" customHeight="1">
      <c r="D28" s="3065"/>
    </row>
    <row r="29" spans="2:10" ht="15" customHeight="1">
      <c r="D29" s="3065"/>
    </row>
    <row r="30" spans="2:10" ht="15" customHeight="1">
      <c r="D30" s="3065"/>
    </row>
    <row r="31" spans="2:10" ht="15" customHeight="1">
      <c r="D31" s="3065"/>
    </row>
    <row r="32" spans="2:10" ht="15" customHeight="1">
      <c r="D32" s="3065"/>
    </row>
    <row r="33" spans="2:4" ht="15" customHeight="1">
      <c r="D33" s="3065"/>
    </row>
    <row r="34" spans="2:4" ht="15" customHeight="1">
      <c r="D34" s="3065"/>
    </row>
    <row r="35" spans="2:4" ht="20.5" customHeight="1">
      <c r="B35" s="3041"/>
      <c r="D35" s="3065"/>
    </row>
    <row r="36" spans="2:4" ht="15" customHeight="1">
      <c r="D36" s="3065"/>
    </row>
    <row r="37" spans="2:4" ht="15" customHeight="1">
      <c r="D37" s="3065"/>
    </row>
    <row r="38" spans="2:4" ht="20.5" customHeight="1">
      <c r="B38" s="3041"/>
      <c r="D38" s="3065"/>
    </row>
    <row r="39" spans="2:4" ht="25.5" customHeight="1">
      <c r="B39" s="3041"/>
    </row>
    <row r="40" spans="2:4" ht="15" customHeight="1">
      <c r="D40" s="3065"/>
    </row>
    <row r="41" spans="2:4" ht="15" customHeight="1">
      <c r="D41" s="3065"/>
    </row>
    <row r="42" spans="2:4" ht="20.5" customHeight="1">
      <c r="B42" s="3041"/>
      <c r="D42" s="3065"/>
    </row>
    <row r="45" spans="2:4">
      <c r="B45" s="4761"/>
      <c r="C45" s="4761"/>
      <c r="D45" s="4761"/>
    </row>
    <row r="46" spans="2:4">
      <c r="B46" s="4761"/>
      <c r="C46" s="4761"/>
      <c r="D46" s="4761"/>
    </row>
    <row r="49" spans="2:4">
      <c r="C49" s="2606"/>
      <c r="D49" s="3065"/>
    </row>
    <row r="50" spans="2:4" ht="15.75" customHeight="1">
      <c r="C50" s="3066"/>
      <c r="D50" s="3065"/>
    </row>
    <row r="51" spans="2:4" ht="15.75" customHeight="1">
      <c r="C51" s="3066"/>
      <c r="D51" s="3065"/>
    </row>
    <row r="52" spans="2:4" ht="15.75" customHeight="1">
      <c r="C52" s="3067"/>
      <c r="D52" s="3065"/>
    </row>
    <row r="53" spans="2:4">
      <c r="C53" s="2606"/>
      <c r="D53" s="3065"/>
    </row>
    <row r="54" spans="2:4">
      <c r="D54" s="3065"/>
    </row>
    <row r="55" spans="2:4" ht="15" customHeight="1">
      <c r="D55" s="3065"/>
    </row>
    <row r="56" spans="2:4" ht="15" customHeight="1">
      <c r="B56" s="3062"/>
      <c r="D56" s="3063"/>
    </row>
    <row r="57" spans="2:4">
      <c r="D57" s="3065"/>
    </row>
    <row r="58" spans="2:4">
      <c r="B58" s="3041"/>
      <c r="D58" s="3065"/>
    </row>
  </sheetData>
  <mergeCells count="18">
    <mergeCell ref="B2:F2"/>
    <mergeCell ref="B46:D46"/>
    <mergeCell ref="B7:F7"/>
    <mergeCell ref="B45:D45"/>
    <mergeCell ref="B14:C14"/>
    <mergeCell ref="B15:C15"/>
    <mergeCell ref="B16:C16"/>
    <mergeCell ref="B17:C17"/>
    <mergeCell ref="B18:C18"/>
    <mergeCell ref="B20:J20"/>
    <mergeCell ref="B21:J21"/>
    <mergeCell ref="E4:F4"/>
    <mergeCell ref="E5:F5"/>
    <mergeCell ref="B12:C12"/>
    <mergeCell ref="B13:C13"/>
    <mergeCell ref="B4:C4"/>
    <mergeCell ref="B5:C5"/>
    <mergeCell ref="B6:C6"/>
  </mergeCells>
  <hyperlinks>
    <hyperlink ref="B21" r:id="rId1" xr:uid="{00000000-0004-0000-6300-000000000000}"/>
  </hyperlinks>
  <printOptions horizontalCentered="1"/>
  <pageMargins left="0.39370078740157499" right="0.39370078740157499" top="0.59055118110236204" bottom="0.39370078740157499" header="0.31496062992126" footer="0.31496062992126"/>
  <pageSetup paperSize="5" orientation="portrait"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
    <pageSetUpPr fitToPage="1"/>
  </sheetPr>
  <dimension ref="B2:Y51"/>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9.1640625" customWidth="1"/>
    <col min="16" max="16" width="23.83203125" customWidth="1"/>
    <col min="17" max="17" width="3.27734375" customWidth="1"/>
    <col min="18" max="18" width="16.5546875" customWidth="1"/>
    <col min="19" max="19" width="18.27734375" customWidth="1"/>
    <col min="20" max="20" width="8" customWidth="1"/>
  </cols>
  <sheetData>
    <row r="2" spans="2:25" ht="15" customHeight="1">
      <c r="B2" s="10" t="s">
        <v>478</v>
      </c>
      <c r="C2" s="9"/>
      <c r="D2" s="9"/>
      <c r="E2" s="9"/>
      <c r="F2" s="9"/>
    </row>
    <row r="4" spans="2:25" ht="12" customHeight="1">
      <c r="B4" s="29" t="s">
        <v>2692</v>
      </c>
      <c r="C4" s="28"/>
      <c r="D4" s="150"/>
      <c r="E4" s="150"/>
      <c r="F4" s="150"/>
      <c r="G4" s="150"/>
      <c r="H4" s="12" t="s">
        <v>2693</v>
      </c>
      <c r="I4" s="12"/>
      <c r="J4" s="12"/>
      <c r="K4" s="12"/>
      <c r="L4" s="12"/>
      <c r="M4" s="12"/>
      <c r="N4" s="12"/>
      <c r="O4" s="12"/>
      <c r="P4" s="12"/>
      <c r="Q4" s="12"/>
      <c r="R4" s="12"/>
      <c r="S4" s="12"/>
      <c r="T4" s="152"/>
      <c r="U4" s="152"/>
      <c r="V4" s="152"/>
      <c r="W4" s="152"/>
      <c r="X4" s="152"/>
      <c r="Y4" s="152"/>
    </row>
    <row r="5" spans="2:25" ht="12" customHeight="1">
      <c r="B5" s="28"/>
      <c r="C5" s="28"/>
      <c r="D5" s="150"/>
      <c r="E5" s="150"/>
      <c r="F5" s="150"/>
      <c r="G5" s="150"/>
      <c r="H5" s="14"/>
      <c r="I5" s="14"/>
      <c r="J5" s="14"/>
      <c r="K5" s="14"/>
      <c r="L5" s="14"/>
      <c r="M5" s="14"/>
      <c r="N5" s="14"/>
      <c r="O5" s="14"/>
      <c r="P5" s="14"/>
      <c r="Q5" s="14"/>
      <c r="R5" s="14"/>
      <c r="S5" s="14"/>
      <c r="T5" s="179"/>
      <c r="U5" s="179"/>
      <c r="V5" s="179"/>
      <c r="W5" s="179"/>
      <c r="X5" s="176"/>
      <c r="Y5" s="179"/>
    </row>
    <row r="6" spans="2:25" ht="12" customHeight="1">
      <c r="B6" s="27">
        <v>2023.4</v>
      </c>
      <c r="C6" s="14"/>
      <c r="D6" s="150"/>
      <c r="E6" s="150"/>
      <c r="F6" s="150"/>
      <c r="G6" s="150"/>
      <c r="H6" s="27" t="s">
        <v>2694</v>
      </c>
      <c r="I6" s="27"/>
      <c r="J6" s="27"/>
      <c r="K6" s="27"/>
      <c r="L6" s="27"/>
      <c r="M6" s="27"/>
      <c r="N6" s="27"/>
      <c r="O6" s="27"/>
      <c r="P6" s="27"/>
      <c r="Q6" s="27"/>
      <c r="R6" s="27"/>
      <c r="S6" s="27"/>
      <c r="T6" s="153"/>
      <c r="U6" s="153"/>
      <c r="V6" s="153"/>
      <c r="W6" s="153"/>
      <c r="X6" s="153"/>
      <c r="Y6" s="153"/>
    </row>
    <row r="7" spans="2:25" ht="12" customHeight="1">
      <c r="B7" s="3722"/>
      <c r="C7" s="3722"/>
      <c r="D7" s="3722"/>
      <c r="E7" s="3722"/>
      <c r="F7" s="3722"/>
      <c r="G7" s="3722"/>
      <c r="H7" s="3722"/>
      <c r="I7" s="3722"/>
      <c r="J7" s="3722"/>
      <c r="K7" s="3722"/>
      <c r="L7" s="3722"/>
      <c r="M7" s="3722"/>
      <c r="N7" s="3722"/>
      <c r="O7" s="3722"/>
      <c r="P7" s="3722"/>
      <c r="Q7" s="3722"/>
      <c r="R7" s="3722"/>
      <c r="S7" s="3722"/>
    </row>
    <row r="8" spans="2:25" ht="12" customHeight="1">
      <c r="N8" s="268"/>
    </row>
    <row r="9" spans="2:25" ht="12" customHeight="1">
      <c r="B9" s="155" t="s">
        <v>2022</v>
      </c>
      <c r="C9" s="156"/>
      <c r="D9" s="156"/>
      <c r="E9" s="156"/>
      <c r="F9" s="156"/>
      <c r="G9" s="156"/>
      <c r="H9" s="156"/>
      <c r="I9" s="156"/>
      <c r="J9" s="156"/>
      <c r="K9" s="156"/>
      <c r="L9" s="156"/>
      <c r="M9" s="156"/>
      <c r="N9" s="156"/>
      <c r="O9" s="156"/>
      <c r="P9" s="156"/>
      <c r="Q9" s="156"/>
      <c r="R9" s="2167" t="s">
        <v>578</v>
      </c>
      <c r="S9" s="1751" t="s">
        <v>2695</v>
      </c>
    </row>
    <row r="10" spans="2:25" ht="12" customHeight="1">
      <c r="B10" s="1033" t="s">
        <v>196</v>
      </c>
      <c r="R10" s="160" t="s">
        <v>125</v>
      </c>
      <c r="S10" s="182" t="s">
        <v>127</v>
      </c>
    </row>
    <row r="11" spans="2:25" ht="12" customHeight="1">
      <c r="B11" s="161"/>
      <c r="R11" s="162"/>
      <c r="S11" s="183"/>
    </row>
    <row r="12" spans="2:25" ht="12" customHeight="1">
      <c r="B12" s="161"/>
      <c r="C12" s="163"/>
      <c r="D12" s="165"/>
      <c r="E12" s="165"/>
      <c r="F12" s="165"/>
      <c r="G12" s="165"/>
      <c r="H12" s="165"/>
      <c r="I12" s="165"/>
      <c r="J12" s="165"/>
      <c r="K12" s="165"/>
      <c r="L12" s="165"/>
      <c r="M12" s="165"/>
      <c r="N12" s="165"/>
      <c r="O12" s="165"/>
      <c r="P12" s="165"/>
      <c r="Q12" s="166"/>
      <c r="R12" s="174"/>
      <c r="S12" s="174"/>
    </row>
    <row r="13" spans="2:25" ht="12" customHeight="1">
      <c r="B13" s="161"/>
      <c r="C13" s="168"/>
      <c r="D13" s="43" t="s">
        <v>2696</v>
      </c>
      <c r="E13" s="43"/>
      <c r="F13" s="43"/>
      <c r="G13" s="43"/>
      <c r="H13" s="43"/>
      <c r="I13" s="43"/>
      <c r="J13" s="43"/>
      <c r="K13" s="43"/>
      <c r="L13" s="43"/>
      <c r="M13" s="43"/>
      <c r="N13" s="43"/>
      <c r="O13" s="43"/>
      <c r="P13" s="43"/>
      <c r="Q13" s="171" t="s">
        <v>1837</v>
      </c>
      <c r="R13" s="174"/>
      <c r="S13" s="174"/>
    </row>
    <row r="14" spans="2:25" ht="12" customHeight="1">
      <c r="B14" s="161"/>
      <c r="C14" s="168"/>
      <c r="D14" s="4254" t="s">
        <v>1492</v>
      </c>
      <c r="E14" s="4254"/>
      <c r="F14" s="4254"/>
      <c r="G14" s="4254"/>
      <c r="H14" s="4254"/>
      <c r="I14" s="4254"/>
      <c r="J14" s="4254"/>
      <c r="K14" s="4254"/>
      <c r="L14" s="4254"/>
      <c r="M14" s="4254"/>
      <c r="N14" s="4254"/>
      <c r="O14" s="4254"/>
      <c r="P14" s="4254"/>
      <c r="Q14" s="171" t="s">
        <v>1840</v>
      </c>
      <c r="R14" s="172"/>
      <c r="S14" s="172"/>
    </row>
    <row r="15" spans="2:25" ht="12" customHeight="1">
      <c r="B15" s="161"/>
      <c r="D15" s="8" t="s">
        <v>1493</v>
      </c>
      <c r="E15" s="8"/>
      <c r="F15" s="8"/>
      <c r="G15" s="8"/>
      <c r="H15" s="8"/>
      <c r="I15" s="8"/>
      <c r="J15" s="8"/>
      <c r="K15" s="8"/>
      <c r="L15" s="8"/>
      <c r="M15" s="8"/>
      <c r="N15" s="8"/>
      <c r="O15" s="8"/>
      <c r="P15" s="8"/>
      <c r="Q15" s="171" t="s">
        <v>1726</v>
      </c>
      <c r="R15" s="172"/>
      <c r="S15" s="172"/>
    </row>
    <row r="16" spans="2:25" ht="12" customHeight="1">
      <c r="B16" s="158"/>
      <c r="C16" s="163"/>
      <c r="D16" s="7" t="s">
        <v>1494</v>
      </c>
      <c r="E16" s="7"/>
      <c r="F16" s="7"/>
      <c r="G16" s="7"/>
      <c r="H16" s="7"/>
      <c r="I16" s="7"/>
      <c r="J16" s="7"/>
      <c r="K16" s="7"/>
      <c r="L16" s="7"/>
      <c r="M16" s="7"/>
      <c r="N16" s="7"/>
      <c r="O16" s="7"/>
      <c r="P16" s="7"/>
      <c r="Q16" s="166" t="s">
        <v>1727</v>
      </c>
      <c r="R16" s="167"/>
      <c r="S16" s="167"/>
    </row>
    <row r="17" spans="2:19" ht="12" customHeight="1">
      <c r="B17" s="158"/>
      <c r="C17" s="168"/>
      <c r="D17" s="8" t="s">
        <v>1495</v>
      </c>
      <c r="E17" s="8"/>
      <c r="F17" s="8"/>
      <c r="G17" s="8"/>
      <c r="H17" s="8"/>
      <c r="I17" s="8"/>
      <c r="J17" s="8"/>
      <c r="K17" s="8"/>
      <c r="L17" s="8"/>
      <c r="M17" s="8"/>
      <c r="N17" s="8"/>
      <c r="O17" s="8"/>
      <c r="P17" s="8"/>
      <c r="Q17" s="171" t="s">
        <v>1728</v>
      </c>
      <c r="R17" s="172"/>
      <c r="S17" s="172"/>
    </row>
    <row r="18" spans="2:19" ht="12" customHeight="1">
      <c r="B18" s="158"/>
      <c r="C18" s="168"/>
      <c r="D18" s="8" t="s">
        <v>1496</v>
      </c>
      <c r="E18" s="8"/>
      <c r="F18" s="8"/>
      <c r="G18" s="8"/>
      <c r="H18" s="8"/>
      <c r="I18" s="8"/>
      <c r="J18" s="8"/>
      <c r="K18" s="8"/>
      <c r="L18" s="8"/>
      <c r="M18" s="8"/>
      <c r="N18" s="8"/>
      <c r="O18" s="8"/>
      <c r="P18" s="8"/>
      <c r="Q18" s="171" t="s">
        <v>1730</v>
      </c>
      <c r="R18" s="172"/>
      <c r="S18" s="172"/>
    </row>
    <row r="19" spans="2:19" ht="12" customHeight="1">
      <c r="B19" s="158"/>
      <c r="C19" s="168"/>
      <c r="D19" s="8" t="s">
        <v>2697</v>
      </c>
      <c r="E19" s="8"/>
      <c r="F19" s="8"/>
      <c r="G19" s="8"/>
      <c r="H19" s="8"/>
      <c r="I19" s="8"/>
      <c r="J19" s="8"/>
      <c r="K19" s="8"/>
      <c r="L19" s="8"/>
      <c r="M19" s="8"/>
      <c r="N19" s="8"/>
      <c r="O19" s="8"/>
      <c r="P19" s="8"/>
      <c r="Q19" s="171" t="s">
        <v>1732</v>
      </c>
      <c r="R19" s="172"/>
      <c r="S19" s="172"/>
    </row>
    <row r="20" spans="2:19" ht="12" customHeight="1">
      <c r="B20" s="158"/>
      <c r="C20" s="168"/>
      <c r="D20" s="8" t="s">
        <v>2698</v>
      </c>
      <c r="E20" s="8"/>
      <c r="F20" s="8"/>
      <c r="G20" s="8"/>
      <c r="H20" s="8"/>
      <c r="I20" s="8"/>
      <c r="J20" s="8"/>
      <c r="K20" s="8"/>
      <c r="L20" s="8"/>
      <c r="M20" s="8"/>
      <c r="N20" s="8"/>
      <c r="O20" s="8"/>
      <c r="P20" s="8"/>
      <c r="Q20" s="171" t="s">
        <v>1752</v>
      </c>
      <c r="R20" s="172"/>
      <c r="S20" s="172"/>
    </row>
    <row r="21" spans="2:19" ht="12" customHeight="1">
      <c r="B21" s="162"/>
      <c r="C21" s="168"/>
      <c r="D21" s="8" t="s">
        <v>1467</v>
      </c>
      <c r="E21" s="8"/>
      <c r="F21" s="8"/>
      <c r="G21" s="8"/>
      <c r="H21" s="8"/>
      <c r="I21" s="8"/>
      <c r="J21" s="8"/>
      <c r="K21" s="8"/>
      <c r="L21" s="8"/>
      <c r="M21" s="8"/>
      <c r="N21" s="8"/>
      <c r="O21" s="8"/>
      <c r="P21" s="8"/>
      <c r="Q21" s="171" t="s">
        <v>1754</v>
      </c>
      <c r="R21" s="172"/>
      <c r="S21" s="172"/>
    </row>
    <row r="22" spans="2:19" ht="12" customHeight="1">
      <c r="B22" s="162"/>
      <c r="C22" s="168"/>
      <c r="D22" s="8" t="s">
        <v>2699</v>
      </c>
      <c r="E22" s="8"/>
      <c r="F22" s="8"/>
      <c r="G22" s="8"/>
      <c r="H22" s="8"/>
      <c r="I22" s="8"/>
      <c r="J22" s="8"/>
      <c r="K22" s="8"/>
      <c r="L22" s="8"/>
      <c r="M22" s="8"/>
      <c r="N22" s="8"/>
      <c r="O22" s="8"/>
      <c r="P22" s="8"/>
      <c r="Q22" s="171" t="s">
        <v>2700</v>
      </c>
      <c r="R22" s="174"/>
      <c r="S22" s="174"/>
    </row>
    <row r="23" spans="2:19" ht="12" customHeight="1">
      <c r="B23" s="162"/>
      <c r="C23" s="163"/>
      <c r="D23" s="8" t="s">
        <v>2701</v>
      </c>
      <c r="E23" s="8"/>
      <c r="F23" s="8"/>
      <c r="G23" s="8"/>
      <c r="H23" s="8"/>
      <c r="I23" s="8"/>
      <c r="J23" s="8"/>
      <c r="K23" s="8"/>
      <c r="L23" s="8"/>
      <c r="M23" s="8"/>
      <c r="N23" s="8"/>
      <c r="O23" s="8"/>
      <c r="P23" s="8"/>
      <c r="Q23" s="166" t="s">
        <v>1761</v>
      </c>
      <c r="R23" s="174"/>
      <c r="S23" s="174"/>
    </row>
    <row r="24" spans="2:19" ht="12" customHeight="1">
      <c r="B24" s="162"/>
      <c r="C24" s="163"/>
      <c r="D24" s="8" t="s">
        <v>2702</v>
      </c>
      <c r="E24" s="8"/>
      <c r="F24" s="8"/>
      <c r="G24" s="8"/>
      <c r="H24" s="8"/>
      <c r="I24" s="8"/>
      <c r="J24" s="8"/>
      <c r="K24" s="8"/>
      <c r="L24" s="8"/>
      <c r="M24" s="8"/>
      <c r="N24" s="8"/>
      <c r="O24" s="8"/>
      <c r="P24" s="8"/>
      <c r="Q24" s="166" t="s">
        <v>1755</v>
      </c>
      <c r="R24" s="174"/>
      <c r="S24" s="174"/>
    </row>
    <row r="25" spans="2:19" ht="12" customHeight="1">
      <c r="B25" s="162"/>
      <c r="C25" s="163"/>
      <c r="D25" s="8" t="s">
        <v>2703</v>
      </c>
      <c r="E25" s="8"/>
      <c r="F25" s="8"/>
      <c r="G25" s="8"/>
      <c r="H25" s="8"/>
      <c r="I25" s="8"/>
      <c r="J25" s="8"/>
      <c r="K25" s="8"/>
      <c r="L25" s="8"/>
      <c r="M25" s="8"/>
      <c r="N25" s="8"/>
      <c r="O25" s="8"/>
      <c r="P25" s="8"/>
      <c r="Q25" s="166" t="s">
        <v>1757</v>
      </c>
      <c r="R25" s="174"/>
      <c r="S25" s="174"/>
    </row>
    <row r="26" spans="2:19" ht="12" customHeight="1">
      <c r="B26" s="162"/>
      <c r="C26" s="163"/>
      <c r="D26" s="8" t="s">
        <v>2704</v>
      </c>
      <c r="E26" s="8"/>
      <c r="F26" s="8"/>
      <c r="G26" s="8"/>
      <c r="H26" s="8"/>
      <c r="I26" s="8"/>
      <c r="J26" s="8"/>
      <c r="K26" s="8"/>
      <c r="L26" s="8"/>
      <c r="M26" s="8"/>
      <c r="N26" s="8"/>
      <c r="O26" s="8"/>
      <c r="P26" s="8"/>
      <c r="Q26" s="166" t="s">
        <v>1758</v>
      </c>
      <c r="R26" s="174"/>
      <c r="S26" s="174"/>
    </row>
    <row r="27" spans="2:19" ht="12" customHeight="1">
      <c r="B27" s="162"/>
      <c r="C27" s="163"/>
      <c r="D27" s="8" t="s">
        <v>2705</v>
      </c>
      <c r="E27" s="8"/>
      <c r="F27" s="8"/>
      <c r="G27" s="8"/>
      <c r="H27" s="8"/>
      <c r="I27" s="8"/>
      <c r="J27" s="8"/>
      <c r="K27" s="8"/>
      <c r="L27" s="8"/>
      <c r="M27" s="8"/>
      <c r="N27" s="8"/>
      <c r="O27" s="8"/>
      <c r="P27" s="8"/>
      <c r="Q27" s="166" t="s">
        <v>1760</v>
      </c>
      <c r="R27" s="174"/>
      <c r="S27" s="174"/>
    </row>
    <row r="28" spans="2:19" ht="12" customHeight="1">
      <c r="B28" s="162"/>
      <c r="C28" s="163"/>
      <c r="D28" s="8" t="s">
        <v>2706</v>
      </c>
      <c r="E28" s="8"/>
      <c r="F28" s="8"/>
      <c r="G28" s="8"/>
      <c r="H28" s="8"/>
      <c r="I28" s="8"/>
      <c r="J28" s="8"/>
      <c r="K28" s="8"/>
      <c r="L28" s="8"/>
      <c r="M28" s="8"/>
      <c r="N28" s="8"/>
      <c r="O28" s="8"/>
      <c r="P28" s="8"/>
      <c r="Q28" s="166" t="s">
        <v>1735</v>
      </c>
      <c r="R28" s="174"/>
      <c r="S28" s="174"/>
    </row>
    <row r="29" spans="2:19" ht="12" customHeight="1">
      <c r="B29" s="162"/>
      <c r="C29" s="163"/>
      <c r="D29" s="8" t="s">
        <v>1499</v>
      </c>
      <c r="E29" s="8"/>
      <c r="F29" s="8"/>
      <c r="G29" s="8"/>
      <c r="H29" s="8"/>
      <c r="I29" s="8"/>
      <c r="J29" s="8"/>
      <c r="K29" s="8"/>
      <c r="L29" s="8"/>
      <c r="M29" s="8"/>
      <c r="N29" s="8"/>
      <c r="O29" s="8"/>
      <c r="P29" s="8"/>
      <c r="Q29" s="166" t="s">
        <v>1739</v>
      </c>
      <c r="R29" s="174"/>
      <c r="S29" s="174"/>
    </row>
    <row r="30" spans="2:19" ht="12" customHeight="1">
      <c r="B30" s="162"/>
      <c r="C30" s="163"/>
      <c r="D30" s="8" t="s">
        <v>1500</v>
      </c>
      <c r="E30" s="8"/>
      <c r="F30" s="8"/>
      <c r="G30" s="8"/>
      <c r="H30" s="8"/>
      <c r="I30" s="8"/>
      <c r="J30" s="8"/>
      <c r="K30" s="8"/>
      <c r="L30" s="8"/>
      <c r="M30" s="8"/>
      <c r="N30" s="8"/>
      <c r="O30" s="8"/>
      <c r="P30" s="8"/>
      <c r="Q30" s="166" t="s">
        <v>1744</v>
      </c>
      <c r="R30" s="174"/>
      <c r="S30" s="174"/>
    </row>
    <row r="31" spans="2:19" ht="12" customHeight="1">
      <c r="B31" s="162"/>
      <c r="C31" s="163"/>
      <c r="D31" s="8" t="s">
        <v>1502</v>
      </c>
      <c r="E31" s="8"/>
      <c r="F31" s="8"/>
      <c r="G31" s="8"/>
      <c r="H31" s="8"/>
      <c r="I31" s="8"/>
      <c r="J31" s="8"/>
      <c r="K31" s="8"/>
      <c r="L31" s="8"/>
      <c r="M31" s="8"/>
      <c r="N31" s="8"/>
      <c r="O31" s="8"/>
      <c r="P31" s="8"/>
      <c r="Q31" s="166" t="s">
        <v>1748</v>
      </c>
      <c r="R31" s="174"/>
      <c r="S31" s="174"/>
    </row>
    <row r="32" spans="2:19" ht="12" customHeight="1">
      <c r="B32" s="162"/>
      <c r="C32" s="163"/>
      <c r="D32" s="8" t="s">
        <v>1503</v>
      </c>
      <c r="E32" s="8"/>
      <c r="F32" s="8"/>
      <c r="G32" s="8"/>
      <c r="H32" s="8"/>
      <c r="I32" s="8"/>
      <c r="J32" s="8"/>
      <c r="K32" s="8"/>
      <c r="L32" s="8"/>
      <c r="M32" s="8"/>
      <c r="N32" s="8"/>
      <c r="O32" s="8"/>
      <c r="P32" s="8"/>
      <c r="Q32" s="166" t="s">
        <v>1764</v>
      </c>
      <c r="R32" s="174"/>
      <c r="S32" s="174"/>
    </row>
    <row r="33" spans="2:19" ht="12" customHeight="1">
      <c r="B33" s="162"/>
      <c r="C33" s="163"/>
      <c r="D33" s="8" t="s">
        <v>2707</v>
      </c>
      <c r="E33" s="8"/>
      <c r="F33" s="8"/>
      <c r="G33" s="8"/>
      <c r="H33" s="8"/>
      <c r="I33" s="8"/>
      <c r="J33" s="8"/>
      <c r="K33" s="8"/>
      <c r="L33" s="8"/>
      <c r="M33" s="8"/>
      <c r="N33" s="8"/>
      <c r="O33" s="8"/>
      <c r="P33" s="8"/>
      <c r="Q33" s="166" t="s">
        <v>2708</v>
      </c>
      <c r="R33" s="174"/>
      <c r="S33" s="174"/>
    </row>
    <row r="34" spans="2:19" ht="12" customHeight="1">
      <c r="B34" s="162"/>
      <c r="C34" s="163"/>
      <c r="D34" s="8" t="s">
        <v>2709</v>
      </c>
      <c r="E34" s="8"/>
      <c r="F34" s="8"/>
      <c r="G34" s="8"/>
      <c r="H34" s="8"/>
      <c r="I34" s="8"/>
      <c r="J34" s="8"/>
      <c r="K34" s="8"/>
      <c r="L34" s="8"/>
      <c r="M34" s="8"/>
      <c r="N34" s="8"/>
      <c r="O34" s="8"/>
      <c r="P34" s="8"/>
      <c r="Q34" s="166" t="s">
        <v>2710</v>
      </c>
      <c r="R34" s="174"/>
      <c r="S34" s="174"/>
    </row>
    <row r="35" spans="2:19" ht="12" customHeight="1">
      <c r="B35" s="162"/>
      <c r="C35" s="163"/>
      <c r="D35" s="8" t="s">
        <v>2711</v>
      </c>
      <c r="E35" s="8"/>
      <c r="F35" s="8"/>
      <c r="G35" s="8"/>
      <c r="H35" s="8"/>
      <c r="I35" s="8"/>
      <c r="J35" s="8"/>
      <c r="K35" s="8"/>
      <c r="L35" s="8"/>
      <c r="M35" s="8"/>
      <c r="N35" s="8"/>
      <c r="O35" s="8"/>
      <c r="P35" s="8"/>
      <c r="Q35" s="166" t="s">
        <v>2712</v>
      </c>
      <c r="R35" s="174"/>
      <c r="S35" s="174"/>
    </row>
    <row r="36" spans="2:19" ht="12" customHeight="1">
      <c r="B36" s="162"/>
      <c r="C36" s="163"/>
      <c r="D36" s="8" t="s">
        <v>2713</v>
      </c>
      <c r="E36" s="8"/>
      <c r="F36" s="8"/>
      <c r="G36" s="8"/>
      <c r="H36" s="8"/>
      <c r="I36" s="8"/>
      <c r="J36" s="8"/>
      <c r="K36" s="8"/>
      <c r="L36" s="8"/>
      <c r="M36" s="8"/>
      <c r="N36" s="8"/>
      <c r="O36" s="8"/>
      <c r="P36" s="8"/>
      <c r="Q36" s="166" t="s">
        <v>2714</v>
      </c>
      <c r="R36" s="174"/>
      <c r="S36" s="174"/>
    </row>
    <row r="37" spans="2:19" ht="12" customHeight="1">
      <c r="B37" s="162"/>
      <c r="C37" s="163"/>
      <c r="D37" s="11" t="s">
        <v>2715</v>
      </c>
      <c r="E37" s="11"/>
      <c r="F37" s="11"/>
      <c r="G37" s="11"/>
      <c r="H37" s="11"/>
      <c r="I37" s="11"/>
      <c r="J37" s="11"/>
      <c r="K37" s="11"/>
      <c r="L37" s="11"/>
      <c r="M37" s="11"/>
      <c r="N37" s="11"/>
      <c r="O37" s="11"/>
      <c r="P37" s="11"/>
      <c r="Q37" s="183"/>
      <c r="R37" s="167"/>
      <c r="S37" s="167"/>
    </row>
    <row r="38" spans="2:19" ht="12" customHeight="1">
      <c r="B38" s="162"/>
      <c r="C38" s="163"/>
      <c r="D38" s="164"/>
      <c r="E38" s="7" t="s">
        <v>461</v>
      </c>
      <c r="F38" s="7"/>
      <c r="G38" s="7"/>
      <c r="H38" s="7"/>
      <c r="I38" s="7"/>
      <c r="J38" s="7"/>
      <c r="K38" s="7"/>
      <c r="L38" s="7"/>
      <c r="M38" s="7"/>
      <c r="N38" s="7"/>
      <c r="O38" s="7"/>
      <c r="P38" s="7"/>
      <c r="Q38" s="166" t="s">
        <v>1899</v>
      </c>
      <c r="R38" s="174"/>
      <c r="S38" s="174"/>
    </row>
    <row r="39" spans="2:19" ht="12" customHeight="1">
      <c r="B39" s="162"/>
      <c r="C39" s="163"/>
      <c r="D39" s="169"/>
      <c r="E39" s="8" t="s">
        <v>461</v>
      </c>
      <c r="F39" s="8"/>
      <c r="G39" s="8"/>
      <c r="H39" s="8"/>
      <c r="I39" s="8"/>
      <c r="J39" s="8"/>
      <c r="K39" s="8"/>
      <c r="L39" s="8"/>
      <c r="M39" s="8"/>
      <c r="N39" s="8"/>
      <c r="O39" s="8"/>
      <c r="P39" s="8"/>
      <c r="Q39" s="166" t="s">
        <v>1852</v>
      </c>
      <c r="R39" s="174"/>
      <c r="S39" s="174"/>
    </row>
    <row r="40" spans="2:19" ht="12" customHeight="1">
      <c r="B40" s="162"/>
      <c r="C40" s="163"/>
      <c r="D40" s="169"/>
      <c r="E40" s="8" t="s">
        <v>461</v>
      </c>
      <c r="F40" s="8"/>
      <c r="G40" s="8"/>
      <c r="H40" s="8"/>
      <c r="I40" s="8"/>
      <c r="J40" s="8"/>
      <c r="K40" s="8"/>
      <c r="L40" s="8"/>
      <c r="M40" s="8"/>
      <c r="N40" s="8"/>
      <c r="O40" s="8"/>
      <c r="P40" s="8"/>
      <c r="Q40" s="166" t="s">
        <v>1854</v>
      </c>
      <c r="R40" s="174"/>
      <c r="S40" s="174"/>
    </row>
    <row r="41" spans="2:19" ht="12" customHeight="1">
      <c r="B41" s="162"/>
      <c r="C41" s="163"/>
      <c r="D41" s="8" t="s">
        <v>2716</v>
      </c>
      <c r="E41" s="8"/>
      <c r="F41" s="8"/>
      <c r="G41" s="8"/>
      <c r="H41" s="8"/>
      <c r="I41" s="8"/>
      <c r="J41" s="8"/>
      <c r="K41" s="8"/>
      <c r="L41" s="8"/>
      <c r="M41" s="8"/>
      <c r="N41" s="8"/>
      <c r="O41" s="8"/>
      <c r="P41" s="8"/>
      <c r="Q41" s="166" t="s">
        <v>1770</v>
      </c>
      <c r="R41" s="174"/>
      <c r="S41" s="174"/>
    </row>
    <row r="42" spans="2:19" ht="12" customHeight="1">
      <c r="B42" s="162"/>
      <c r="C42" s="163"/>
      <c r="D42" s="8" t="s">
        <v>2717</v>
      </c>
      <c r="E42" s="8"/>
      <c r="F42" s="8"/>
      <c r="G42" s="8"/>
      <c r="H42" s="8"/>
      <c r="I42" s="8"/>
      <c r="J42" s="8"/>
      <c r="K42" s="8"/>
      <c r="L42" s="8"/>
      <c r="M42" s="8"/>
      <c r="N42" s="8"/>
      <c r="O42" s="8"/>
      <c r="P42" s="8"/>
      <c r="Q42" s="166" t="s">
        <v>1775</v>
      </c>
      <c r="R42" s="174"/>
      <c r="S42" s="174"/>
    </row>
    <row r="43" spans="2:19" ht="12" customHeight="1">
      <c r="B43" s="162"/>
      <c r="C43" s="163"/>
      <c r="D43" s="8" t="s">
        <v>1898</v>
      </c>
      <c r="E43" s="8"/>
      <c r="F43" s="8"/>
      <c r="G43" s="8"/>
      <c r="H43" s="8"/>
      <c r="I43" s="8"/>
      <c r="J43" s="8"/>
      <c r="K43" s="8"/>
      <c r="L43" s="8"/>
      <c r="M43" s="8"/>
      <c r="N43" s="8"/>
      <c r="O43" s="8"/>
      <c r="P43" s="8"/>
      <c r="Q43" s="166" t="s">
        <v>2450</v>
      </c>
      <c r="R43" s="174"/>
      <c r="S43" s="174"/>
    </row>
    <row r="44" spans="2:19" ht="12" customHeight="1">
      <c r="B44" s="162"/>
      <c r="C44" s="163"/>
      <c r="D44" s="8" t="s">
        <v>131</v>
      </c>
      <c r="E44" s="8"/>
      <c r="F44" s="8"/>
      <c r="G44" s="8"/>
      <c r="H44" s="8"/>
      <c r="I44" s="8"/>
      <c r="J44" s="8"/>
      <c r="K44" s="8"/>
      <c r="L44" s="8"/>
      <c r="M44" s="8"/>
      <c r="N44" s="8"/>
      <c r="O44" s="8"/>
      <c r="P44" s="8"/>
      <c r="Q44" s="166" t="s">
        <v>1815</v>
      </c>
      <c r="R44" s="174"/>
      <c r="S44" s="174"/>
    </row>
    <row r="45" spans="2:19" ht="12" customHeight="1">
      <c r="B45" s="162"/>
      <c r="C45" s="163"/>
      <c r="D45" s="3719" t="s">
        <v>2718</v>
      </c>
      <c r="E45" s="3719"/>
      <c r="F45" s="3719"/>
      <c r="G45" s="3719"/>
      <c r="H45" s="3719"/>
      <c r="I45" s="3719"/>
      <c r="J45" s="3719"/>
      <c r="K45" s="3719"/>
      <c r="L45" s="3719"/>
      <c r="M45" s="3719"/>
      <c r="N45" s="3719"/>
      <c r="O45" s="3719"/>
      <c r="P45" s="3719"/>
      <c r="Q45" s="183"/>
      <c r="R45" s="167"/>
      <c r="S45" s="167"/>
    </row>
    <row r="46" spans="2:19" ht="12" customHeight="1">
      <c r="B46" s="161"/>
      <c r="D46" s="7" t="s">
        <v>1984</v>
      </c>
      <c r="E46" s="7"/>
      <c r="F46" s="7"/>
      <c r="G46" s="7"/>
      <c r="H46" s="7"/>
      <c r="I46" s="7"/>
      <c r="J46" s="7"/>
      <c r="K46" s="7"/>
      <c r="L46" s="7"/>
      <c r="M46" s="7"/>
      <c r="N46" s="7"/>
      <c r="O46" s="7"/>
      <c r="P46" s="7"/>
      <c r="Q46" s="166" t="s">
        <v>1785</v>
      </c>
      <c r="R46" s="174"/>
      <c r="S46" s="174"/>
    </row>
    <row r="47" spans="2:19" ht="12" customHeight="1">
      <c r="B47" s="162"/>
      <c r="C47" s="163"/>
      <c r="D47" s="7" t="s">
        <v>2719</v>
      </c>
      <c r="E47" s="7"/>
      <c r="F47" s="7"/>
      <c r="G47" s="7"/>
      <c r="H47" s="7"/>
      <c r="I47" s="7"/>
      <c r="J47" s="7"/>
      <c r="K47" s="7"/>
      <c r="L47" s="7"/>
      <c r="M47" s="7"/>
      <c r="N47" s="7"/>
      <c r="O47" s="7"/>
      <c r="P47" s="7"/>
      <c r="Q47" s="166" t="s">
        <v>1789</v>
      </c>
      <c r="R47" s="172"/>
      <c r="S47" s="172"/>
    </row>
    <row r="48" spans="2:19" ht="12" customHeight="1">
      <c r="B48" s="1033"/>
      <c r="C48" s="192"/>
      <c r="D48" s="3720" t="s">
        <v>131</v>
      </c>
      <c r="E48" s="3720"/>
      <c r="F48" s="3720"/>
      <c r="G48" s="3720"/>
      <c r="H48" s="3720"/>
      <c r="I48" s="3720"/>
      <c r="J48" s="3720"/>
      <c r="K48" s="3720"/>
      <c r="L48" s="3720"/>
      <c r="M48" s="3720"/>
      <c r="N48" s="3720"/>
      <c r="O48" s="3720"/>
      <c r="P48" s="3720"/>
      <c r="Q48" s="194" t="s">
        <v>1793</v>
      </c>
      <c r="R48" s="172"/>
      <c r="S48" s="172"/>
    </row>
    <row r="49" spans="2:19" ht="12" customHeight="1">
      <c r="D49" s="153"/>
      <c r="E49" s="153"/>
      <c r="F49" s="153"/>
      <c r="G49" s="153"/>
      <c r="H49" s="153"/>
      <c r="I49" s="153"/>
      <c r="J49" s="153"/>
      <c r="K49" s="153"/>
      <c r="L49" s="153"/>
      <c r="M49" s="153"/>
      <c r="N49" s="153"/>
      <c r="O49" s="153"/>
      <c r="P49" s="153"/>
      <c r="Q49" s="177"/>
      <c r="R49" s="1238"/>
      <c r="S49" s="1238"/>
    </row>
    <row r="50" spans="2:19" ht="12" customHeight="1">
      <c r="B50" s="65" t="s">
        <v>105</v>
      </c>
      <c r="C50" s="65"/>
      <c r="D50" s="65"/>
      <c r="E50" s="65"/>
      <c r="F50" s="65"/>
      <c r="G50" s="65"/>
      <c r="H50" s="65"/>
      <c r="I50" s="65"/>
      <c r="J50" s="65"/>
      <c r="K50" s="65"/>
      <c r="L50" s="65"/>
      <c r="M50" s="65"/>
      <c r="N50" s="65"/>
      <c r="O50" s="65"/>
      <c r="P50" s="65"/>
      <c r="Q50" s="65"/>
      <c r="R50" s="65"/>
      <c r="S50" s="65"/>
    </row>
    <row r="51" spans="2:19" ht="12" customHeight="1">
      <c r="B51" s="4054" t="s">
        <v>477</v>
      </c>
      <c r="C51" s="4054"/>
      <c r="D51" s="4054"/>
      <c r="E51" s="4054"/>
      <c r="F51" s="4054"/>
      <c r="G51" s="4054"/>
      <c r="H51" s="4054"/>
      <c r="I51" s="4054"/>
      <c r="J51" s="4054"/>
      <c r="K51" s="4054"/>
      <c r="L51" s="4054"/>
      <c r="M51" s="4054"/>
      <c r="N51" s="4054"/>
      <c r="O51" s="4054"/>
      <c r="P51" s="4054"/>
      <c r="Q51" s="4054"/>
      <c r="R51" s="4054"/>
      <c r="S51" s="4054"/>
    </row>
  </sheetData>
  <mergeCells count="46">
    <mergeCell ref="D19:P19"/>
    <mergeCell ref="D27:P27"/>
    <mergeCell ref="B2:F2"/>
    <mergeCell ref="D15:P15"/>
    <mergeCell ref="B51:S51"/>
    <mergeCell ref="D48:P48"/>
    <mergeCell ref="B7:S7"/>
    <mergeCell ref="D13:P13"/>
    <mergeCell ref="B50:S50"/>
    <mergeCell ref="D16:P16"/>
    <mergeCell ref="D17:P17"/>
    <mergeCell ref="D18:P18"/>
    <mergeCell ref="D30:P30"/>
    <mergeCell ref="D25:P25"/>
    <mergeCell ref="D26:P26"/>
    <mergeCell ref="D28:P28"/>
    <mergeCell ref="D29:P29"/>
    <mergeCell ref="D21:P21"/>
    <mergeCell ref="D22:P22"/>
    <mergeCell ref="H4:S4"/>
    <mergeCell ref="H5:S5"/>
    <mergeCell ref="H6:S6"/>
    <mergeCell ref="B4:C4"/>
    <mergeCell ref="D14:P14"/>
    <mergeCell ref="B5:C5"/>
    <mergeCell ref="B6:C6"/>
    <mergeCell ref="D24:P24"/>
    <mergeCell ref="D20:P20"/>
    <mergeCell ref="D42:P42"/>
    <mergeCell ref="D31:P31"/>
    <mergeCell ref="D32:P32"/>
    <mergeCell ref="D33:P33"/>
    <mergeCell ref="D34:P34"/>
    <mergeCell ref="D35:P35"/>
    <mergeCell ref="D36:P36"/>
    <mergeCell ref="D23:P23"/>
    <mergeCell ref="D37:P37"/>
    <mergeCell ref="E38:P38"/>
    <mergeCell ref="E39:P39"/>
    <mergeCell ref="E40:P40"/>
    <mergeCell ref="D41:P41"/>
    <mergeCell ref="D43:P43"/>
    <mergeCell ref="D44:P44"/>
    <mergeCell ref="D45:P45"/>
    <mergeCell ref="D46:P46"/>
    <mergeCell ref="D47:P47"/>
  </mergeCells>
  <hyperlinks>
    <hyperlink ref="B51" r:id="rId1" xr:uid="{00000000-0004-0000-6400-000000000000}"/>
  </hyperlinks>
  <pageMargins left="0.7" right="0.7" top="0.75" bottom="0.75" header="0.3" footer="0.3"/>
  <pageSetup scale="10" orientation="landscape"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
    <pageSetUpPr fitToPage="1"/>
  </sheetPr>
  <dimension ref="B2:Y26"/>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9.1640625" customWidth="1"/>
    <col min="16" max="16" width="23.83203125" customWidth="1"/>
    <col min="17" max="17" width="3.27734375" customWidth="1"/>
    <col min="18" max="18" width="16.5546875" customWidth="1"/>
    <col min="19" max="19" width="18.27734375" customWidth="1"/>
    <col min="20" max="20" width="8" customWidth="1"/>
  </cols>
  <sheetData>
    <row r="2" spans="2:25" ht="15" customHeight="1">
      <c r="B2" s="10" t="s">
        <v>478</v>
      </c>
      <c r="C2" s="9"/>
      <c r="D2" s="9"/>
      <c r="E2" s="9"/>
      <c r="F2" s="9"/>
    </row>
    <row r="4" spans="2:25" ht="12" customHeight="1">
      <c r="B4" s="29" t="s">
        <v>2720</v>
      </c>
      <c r="C4" s="28"/>
      <c r="D4" s="150"/>
      <c r="E4" s="150"/>
      <c r="F4" s="150"/>
      <c r="G4" s="150"/>
      <c r="H4" s="12" t="s">
        <v>2693</v>
      </c>
      <c r="I4" s="12"/>
      <c r="J4" s="12"/>
      <c r="K4" s="12"/>
      <c r="L4" s="12"/>
      <c r="M4" s="12"/>
      <c r="N4" s="12"/>
      <c r="O4" s="12"/>
      <c r="P4" s="12"/>
      <c r="Q4" s="12"/>
      <c r="R4" s="12"/>
      <c r="S4" s="12"/>
      <c r="T4" s="152"/>
      <c r="U4" s="152"/>
      <c r="V4" s="152"/>
      <c r="W4" s="152"/>
      <c r="X4" s="152"/>
      <c r="Y4" s="152"/>
    </row>
    <row r="5" spans="2:25" ht="12" customHeight="1">
      <c r="B5" s="28"/>
      <c r="C5" s="28"/>
      <c r="D5" s="150"/>
      <c r="E5" s="150"/>
      <c r="F5" s="150"/>
      <c r="G5" s="150"/>
      <c r="H5" s="14"/>
      <c r="I5" s="14"/>
      <c r="J5" s="14"/>
      <c r="K5" s="14"/>
      <c r="L5" s="14"/>
      <c r="M5" s="14"/>
      <c r="N5" s="14"/>
      <c r="O5" s="14"/>
      <c r="P5" s="14"/>
      <c r="Q5" s="14"/>
      <c r="R5" s="14"/>
      <c r="S5" s="14"/>
      <c r="T5" s="179"/>
      <c r="U5" s="179"/>
      <c r="V5" s="179"/>
      <c r="W5" s="179"/>
      <c r="X5" s="176"/>
      <c r="Y5" s="179"/>
    </row>
    <row r="6" spans="2:25" ht="12" customHeight="1">
      <c r="B6" s="27">
        <v>2023.4</v>
      </c>
      <c r="C6" s="14"/>
      <c r="D6" s="150"/>
      <c r="E6" s="150"/>
      <c r="F6" s="150"/>
      <c r="G6" s="150"/>
      <c r="H6" s="27" t="s">
        <v>2721</v>
      </c>
      <c r="I6" s="27"/>
      <c r="J6" s="27"/>
      <c r="K6" s="27"/>
      <c r="L6" s="27"/>
      <c r="M6" s="27"/>
      <c r="N6" s="27"/>
      <c r="O6" s="27"/>
      <c r="P6" s="27"/>
      <c r="Q6" s="27"/>
      <c r="R6" s="27"/>
      <c r="S6" s="27"/>
      <c r="T6" s="153"/>
      <c r="U6" s="153"/>
      <c r="V6" s="153"/>
      <c r="W6" s="153"/>
      <c r="X6" s="153"/>
      <c r="Y6" s="153"/>
    </row>
    <row r="7" spans="2:25" ht="12" customHeight="1">
      <c r="B7" s="3722"/>
      <c r="C7" s="3722"/>
      <c r="D7" s="3722"/>
      <c r="E7" s="3722"/>
      <c r="F7" s="3722"/>
      <c r="G7" s="3722"/>
      <c r="H7" s="3722"/>
      <c r="I7" s="3722"/>
      <c r="J7" s="3722"/>
      <c r="K7" s="3722"/>
      <c r="L7" s="3722"/>
      <c r="M7" s="3722"/>
      <c r="N7" s="3722"/>
      <c r="O7" s="3722"/>
      <c r="P7" s="3722"/>
      <c r="Q7" s="3722"/>
      <c r="R7" s="3722"/>
      <c r="S7" s="3722"/>
    </row>
    <row r="8" spans="2:25" ht="12" customHeight="1">
      <c r="N8" s="268"/>
    </row>
    <row r="9" spans="2:25" ht="12" customHeight="1">
      <c r="B9" s="155" t="s">
        <v>2022</v>
      </c>
      <c r="C9" s="156"/>
      <c r="D9" s="156"/>
      <c r="E9" s="156"/>
      <c r="F9" s="156"/>
      <c r="G9" s="156"/>
      <c r="H9" s="156"/>
      <c r="I9" s="156"/>
      <c r="J9" s="156"/>
      <c r="K9" s="156"/>
      <c r="L9" s="156"/>
      <c r="M9" s="156"/>
      <c r="N9" s="156"/>
      <c r="O9" s="156"/>
      <c r="P9" s="156"/>
      <c r="Q9" s="156"/>
      <c r="R9" s="2167" t="s">
        <v>578</v>
      </c>
      <c r="S9" s="1751" t="s">
        <v>2695</v>
      </c>
    </row>
    <row r="10" spans="2:25" ht="12" customHeight="1">
      <c r="B10" s="1033" t="s">
        <v>196</v>
      </c>
      <c r="R10" s="160" t="s">
        <v>125</v>
      </c>
      <c r="S10" s="182" t="s">
        <v>127</v>
      </c>
    </row>
    <row r="11" spans="2:25" ht="12" customHeight="1">
      <c r="B11" s="161"/>
      <c r="R11" s="162"/>
      <c r="S11" s="183"/>
    </row>
    <row r="12" spans="2:25" ht="12" customHeight="1">
      <c r="B12" s="161"/>
      <c r="C12" s="163"/>
      <c r="D12" s="165"/>
      <c r="E12" s="165"/>
      <c r="F12" s="165"/>
      <c r="G12" s="165"/>
      <c r="H12" s="165"/>
      <c r="I12" s="165"/>
      <c r="J12" s="165"/>
      <c r="K12" s="165"/>
      <c r="L12" s="165"/>
      <c r="M12" s="165"/>
      <c r="N12" s="165"/>
      <c r="O12" s="165"/>
      <c r="P12" s="165"/>
      <c r="Q12" s="166"/>
      <c r="R12" s="174"/>
      <c r="S12" s="174"/>
    </row>
    <row r="13" spans="2:25" ht="12" customHeight="1">
      <c r="B13" s="161"/>
      <c r="C13" s="168"/>
      <c r="D13" s="43" t="s">
        <v>490</v>
      </c>
      <c r="E13" s="43"/>
      <c r="F13" s="43"/>
      <c r="G13" s="43"/>
      <c r="H13" s="43"/>
      <c r="I13" s="43"/>
      <c r="J13" s="43"/>
      <c r="K13" s="43"/>
      <c r="L13" s="43"/>
      <c r="M13" s="43"/>
      <c r="N13" s="43"/>
      <c r="O13" s="43"/>
      <c r="P13" s="43"/>
      <c r="Q13" s="171" t="s">
        <v>1837</v>
      </c>
      <c r="R13" s="174"/>
      <c r="S13" s="174"/>
    </row>
    <row r="14" spans="2:25" ht="12" customHeight="1">
      <c r="B14" s="161"/>
      <c r="C14" s="168"/>
      <c r="D14" s="4254" t="s">
        <v>2722</v>
      </c>
      <c r="E14" s="4254"/>
      <c r="F14" s="4254"/>
      <c r="G14" s="4254"/>
      <c r="H14" s="4254"/>
      <c r="I14" s="4254"/>
      <c r="J14" s="4254"/>
      <c r="K14" s="4254"/>
      <c r="L14" s="4254"/>
      <c r="M14" s="4254"/>
      <c r="N14" s="4254"/>
      <c r="O14" s="4254"/>
      <c r="P14" s="4254"/>
      <c r="Q14" s="171" t="s">
        <v>1840</v>
      </c>
      <c r="R14" s="172"/>
      <c r="S14" s="172"/>
    </row>
    <row r="15" spans="2:25" ht="12" customHeight="1">
      <c r="B15" s="161"/>
      <c r="D15" s="8" t="s">
        <v>521</v>
      </c>
      <c r="E15" s="8"/>
      <c r="F15" s="8"/>
      <c r="G15" s="8"/>
      <c r="H15" s="8"/>
      <c r="I15" s="8"/>
      <c r="J15" s="8"/>
      <c r="K15" s="8"/>
      <c r="L15" s="8"/>
      <c r="M15" s="8"/>
      <c r="N15" s="8"/>
      <c r="O15" s="8"/>
      <c r="P15" s="8"/>
      <c r="Q15" s="171" t="s">
        <v>1730</v>
      </c>
      <c r="R15" s="172"/>
      <c r="S15" s="172"/>
    </row>
    <row r="16" spans="2:25" ht="12" customHeight="1">
      <c r="B16" s="158"/>
      <c r="C16" s="163"/>
      <c r="D16" s="8" t="s">
        <v>2723</v>
      </c>
      <c r="E16" s="8"/>
      <c r="F16" s="8"/>
      <c r="G16" s="8"/>
      <c r="H16" s="8"/>
      <c r="I16" s="8"/>
      <c r="J16" s="8"/>
      <c r="K16" s="8"/>
      <c r="L16" s="8"/>
      <c r="M16" s="8"/>
      <c r="N16" s="8"/>
      <c r="O16" s="8"/>
      <c r="P16" s="8"/>
      <c r="Q16" s="166"/>
      <c r="R16" s="167"/>
      <c r="S16" s="167"/>
    </row>
    <row r="17" spans="2:19" ht="12" customHeight="1">
      <c r="B17" s="158"/>
      <c r="C17" s="168"/>
      <c r="D17" s="169"/>
      <c r="E17" s="8" t="s">
        <v>461</v>
      </c>
      <c r="F17" s="8"/>
      <c r="G17" s="8"/>
      <c r="H17" s="8"/>
      <c r="I17" s="8"/>
      <c r="J17" s="8"/>
      <c r="K17" s="8"/>
      <c r="L17" s="8"/>
      <c r="M17" s="8"/>
      <c r="N17" s="8"/>
      <c r="O17" s="8"/>
      <c r="P17" s="8"/>
      <c r="Q17" s="171" t="s">
        <v>1761</v>
      </c>
      <c r="R17" s="172"/>
      <c r="S17" s="172"/>
    </row>
    <row r="18" spans="2:19" ht="12" customHeight="1">
      <c r="B18" s="158"/>
      <c r="C18" s="168"/>
      <c r="D18" s="169"/>
      <c r="E18" s="8" t="s">
        <v>461</v>
      </c>
      <c r="F18" s="8"/>
      <c r="G18" s="8"/>
      <c r="H18" s="8"/>
      <c r="I18" s="8"/>
      <c r="J18" s="8"/>
      <c r="K18" s="8"/>
      <c r="L18" s="8"/>
      <c r="M18" s="8"/>
      <c r="N18" s="8"/>
      <c r="O18" s="8"/>
      <c r="P18" s="8"/>
      <c r="Q18" s="171" t="s">
        <v>1755</v>
      </c>
      <c r="R18" s="172"/>
      <c r="S18" s="172"/>
    </row>
    <row r="19" spans="2:19" ht="12" customHeight="1">
      <c r="B19" s="158"/>
      <c r="C19" s="168"/>
      <c r="D19" s="169"/>
      <c r="E19" s="8" t="s">
        <v>461</v>
      </c>
      <c r="F19" s="8"/>
      <c r="G19" s="8"/>
      <c r="H19" s="8"/>
      <c r="I19" s="8"/>
      <c r="J19" s="8"/>
      <c r="K19" s="8"/>
      <c r="L19" s="8"/>
      <c r="M19" s="8"/>
      <c r="N19" s="8"/>
      <c r="O19" s="8"/>
      <c r="P19" s="8"/>
      <c r="Q19" s="171" t="s">
        <v>1757</v>
      </c>
      <c r="R19" s="172"/>
      <c r="S19" s="172"/>
    </row>
    <row r="20" spans="2:19" ht="12" customHeight="1">
      <c r="B20" s="158"/>
      <c r="C20" s="168"/>
      <c r="D20" s="169"/>
      <c r="E20" s="8" t="s">
        <v>461</v>
      </c>
      <c r="F20" s="8"/>
      <c r="G20" s="8"/>
      <c r="H20" s="8"/>
      <c r="I20" s="8"/>
      <c r="J20" s="8"/>
      <c r="K20" s="8"/>
      <c r="L20" s="8"/>
      <c r="M20" s="8"/>
      <c r="N20" s="8"/>
      <c r="O20" s="8"/>
      <c r="P20" s="8"/>
      <c r="Q20" s="171" t="s">
        <v>1758</v>
      </c>
      <c r="R20" s="172"/>
      <c r="S20" s="172"/>
    </row>
    <row r="21" spans="2:19" ht="12" customHeight="1">
      <c r="B21" s="1033"/>
      <c r="C21" s="192"/>
      <c r="D21" s="3720" t="s">
        <v>131</v>
      </c>
      <c r="E21" s="3720"/>
      <c r="F21" s="3720"/>
      <c r="G21" s="3720"/>
      <c r="H21" s="3720"/>
      <c r="I21" s="3720"/>
      <c r="J21" s="3720"/>
      <c r="K21" s="3720"/>
      <c r="L21" s="3720"/>
      <c r="M21" s="3720"/>
      <c r="N21" s="3720"/>
      <c r="O21" s="3720"/>
      <c r="P21" s="3720"/>
      <c r="Q21" s="194" t="s">
        <v>1815</v>
      </c>
      <c r="R21" s="172"/>
      <c r="S21" s="172"/>
    </row>
    <row r="22" spans="2:19" ht="12" customHeight="1">
      <c r="D22" s="153"/>
      <c r="E22" s="153"/>
      <c r="F22" s="153"/>
      <c r="G22" s="153"/>
      <c r="H22" s="153"/>
      <c r="I22" s="153"/>
      <c r="J22" s="153"/>
      <c r="K22" s="153"/>
      <c r="L22" s="153"/>
      <c r="M22" s="153"/>
      <c r="N22" s="153"/>
      <c r="O22" s="153"/>
      <c r="P22" s="153"/>
      <c r="Q22" s="177"/>
      <c r="R22" s="1238"/>
      <c r="S22" s="1238"/>
    </row>
    <row r="23" spans="2:19" ht="12" customHeight="1">
      <c r="D23" s="153"/>
      <c r="E23" s="153"/>
      <c r="F23" s="153"/>
      <c r="G23" s="27" t="s">
        <v>2724</v>
      </c>
      <c r="H23" s="27"/>
      <c r="I23" s="27"/>
      <c r="J23" s="27"/>
      <c r="K23" s="27"/>
      <c r="L23" s="27"/>
      <c r="M23" s="27"/>
      <c r="N23" s="27"/>
      <c r="O23" s="27"/>
      <c r="P23" s="27"/>
      <c r="Q23" s="177" t="s">
        <v>1840</v>
      </c>
      <c r="R23" s="172"/>
      <c r="S23" s="1238"/>
    </row>
    <row r="24" spans="2:19" ht="12" customHeight="1">
      <c r="D24" s="153"/>
      <c r="E24" s="153"/>
      <c r="F24" s="153"/>
      <c r="G24" s="153"/>
      <c r="H24" s="153"/>
      <c r="I24" s="153"/>
      <c r="J24" s="153"/>
      <c r="K24" s="153"/>
      <c r="L24" s="153"/>
      <c r="M24" s="153"/>
      <c r="N24" s="153"/>
      <c r="O24" s="153"/>
      <c r="P24" s="153"/>
      <c r="Q24" s="177"/>
      <c r="R24" s="1238"/>
      <c r="S24" s="1238"/>
    </row>
    <row r="25" spans="2:19" ht="12" customHeight="1">
      <c r="B25" s="65" t="s">
        <v>105</v>
      </c>
      <c r="C25" s="65"/>
      <c r="D25" s="65"/>
      <c r="E25" s="65"/>
      <c r="F25" s="65"/>
      <c r="G25" s="65"/>
      <c r="H25" s="65"/>
      <c r="I25" s="65"/>
      <c r="J25" s="65"/>
      <c r="K25" s="65"/>
      <c r="L25" s="65"/>
      <c r="M25" s="65"/>
      <c r="N25" s="65"/>
      <c r="O25" s="65"/>
      <c r="P25" s="65"/>
      <c r="Q25" s="65"/>
      <c r="R25" s="65"/>
      <c r="S25" s="65"/>
    </row>
    <row r="26" spans="2:19" ht="12" customHeight="1">
      <c r="B26" s="4054" t="s">
        <v>477</v>
      </c>
      <c r="C26" s="4054"/>
      <c r="D26" s="4054"/>
      <c r="E26" s="4054"/>
      <c r="F26" s="4054"/>
      <c r="G26" s="4054"/>
      <c r="H26" s="4054"/>
      <c r="I26" s="4054"/>
      <c r="J26" s="4054"/>
      <c r="K26" s="4054"/>
      <c r="L26" s="4054"/>
      <c r="M26" s="4054"/>
      <c r="N26" s="4054"/>
      <c r="O26" s="4054"/>
      <c r="P26" s="4054"/>
      <c r="Q26" s="4054"/>
      <c r="R26" s="4054"/>
      <c r="S26" s="4054"/>
    </row>
  </sheetData>
  <mergeCells count="20">
    <mergeCell ref="B2:F2"/>
    <mergeCell ref="G23:P23"/>
    <mergeCell ref="B26:S26"/>
    <mergeCell ref="D21:P21"/>
    <mergeCell ref="B7:S7"/>
    <mergeCell ref="D13:P13"/>
    <mergeCell ref="B25:S25"/>
    <mergeCell ref="D16:P16"/>
    <mergeCell ref="E19:P19"/>
    <mergeCell ref="E20:P20"/>
    <mergeCell ref="E17:P17"/>
    <mergeCell ref="E18:P18"/>
    <mergeCell ref="B5:C5"/>
    <mergeCell ref="H4:S4"/>
    <mergeCell ref="H5:S5"/>
    <mergeCell ref="H6:S6"/>
    <mergeCell ref="B4:C4"/>
    <mergeCell ref="D14:P14"/>
    <mergeCell ref="D15:P15"/>
    <mergeCell ref="B6:C6"/>
  </mergeCells>
  <hyperlinks>
    <hyperlink ref="B26" r:id="rId1" xr:uid="{00000000-0004-0000-6500-000000000000}"/>
  </hyperlinks>
  <pageMargins left="0.7" right="0.7" top="0.75" bottom="0.75" header="0.3" footer="0.3"/>
  <pageSetup scale="10" orientation="landscape"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
    <pageSetUpPr fitToPage="1"/>
  </sheetPr>
  <dimension ref="B2:Y35"/>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4.71875" customWidth="1"/>
    <col min="16" max="16" width="10" customWidth="1"/>
    <col min="17" max="17" width="3.27734375" customWidth="1"/>
    <col min="18" max="18" width="16" customWidth="1"/>
    <col min="19" max="19" width="19.71875" customWidth="1"/>
    <col min="20" max="20" width="8" customWidth="1"/>
  </cols>
  <sheetData>
    <row r="2" spans="2:25" ht="15" customHeight="1">
      <c r="B2" s="10" t="s">
        <v>478</v>
      </c>
      <c r="C2" s="9"/>
      <c r="D2" s="9"/>
      <c r="E2" s="9"/>
      <c r="F2" s="9"/>
    </row>
    <row r="4" spans="2:25" ht="12" customHeight="1">
      <c r="B4" s="29" t="s">
        <v>2725</v>
      </c>
      <c r="C4" s="28"/>
      <c r="D4" s="150"/>
      <c r="E4" s="150"/>
      <c r="F4" s="150"/>
      <c r="G4" s="150"/>
      <c r="H4" s="12" t="s">
        <v>1530</v>
      </c>
      <c r="I4" s="12"/>
      <c r="J4" s="12"/>
      <c r="K4" s="12"/>
      <c r="L4" s="12"/>
      <c r="M4" s="12"/>
      <c r="N4" s="12"/>
      <c r="O4" s="12"/>
      <c r="P4" s="12"/>
      <c r="Q4" s="12"/>
      <c r="R4" s="12"/>
      <c r="S4" s="12"/>
      <c r="T4" s="152"/>
      <c r="U4" s="152"/>
      <c r="V4" s="152"/>
      <c r="W4" s="152"/>
      <c r="X4" s="152"/>
      <c r="Y4" s="152"/>
    </row>
    <row r="5" spans="2:25" ht="12" customHeight="1">
      <c r="B5" s="28"/>
      <c r="C5" s="28"/>
      <c r="D5" s="150"/>
      <c r="E5" s="150"/>
      <c r="F5" s="150"/>
      <c r="G5" s="150"/>
      <c r="H5" s="14"/>
      <c r="I5" s="14"/>
      <c r="J5" s="14"/>
      <c r="K5" s="14"/>
      <c r="L5" s="14"/>
      <c r="M5" s="14"/>
      <c r="N5" s="14"/>
      <c r="O5" s="14"/>
      <c r="P5" s="14"/>
      <c r="Q5" s="14"/>
      <c r="R5" s="14"/>
      <c r="S5" s="14"/>
      <c r="T5" s="179"/>
      <c r="U5" s="179"/>
      <c r="V5" s="179"/>
      <c r="W5" s="179"/>
      <c r="X5" s="176"/>
      <c r="Y5" s="179"/>
    </row>
    <row r="6" spans="2:25" ht="12" customHeight="1">
      <c r="B6" s="27">
        <v>2023.4</v>
      </c>
      <c r="C6" s="14"/>
      <c r="D6" s="150"/>
      <c r="E6" s="150"/>
      <c r="F6" s="150"/>
      <c r="G6" s="150"/>
      <c r="H6" s="27" t="s">
        <v>2726</v>
      </c>
      <c r="I6" s="27"/>
      <c r="J6" s="27"/>
      <c r="K6" s="27"/>
      <c r="L6" s="27"/>
      <c r="M6" s="27"/>
      <c r="N6" s="27"/>
      <c r="O6" s="27"/>
      <c r="P6" s="27"/>
      <c r="Q6" s="27"/>
      <c r="R6" s="27"/>
      <c r="S6" s="27"/>
      <c r="T6" s="153"/>
      <c r="U6" s="153"/>
      <c r="V6" s="153"/>
      <c r="W6" s="153"/>
      <c r="X6" s="153"/>
      <c r="Y6" s="153"/>
    </row>
    <row r="7" spans="2:25" ht="12" customHeight="1">
      <c r="B7" s="3722"/>
      <c r="C7" s="3722"/>
      <c r="D7" s="3722"/>
      <c r="E7" s="3722"/>
      <c r="F7" s="3722"/>
      <c r="G7" s="3722"/>
      <c r="H7" s="3722"/>
      <c r="I7" s="3722"/>
      <c r="J7" s="3722"/>
      <c r="K7" s="3722"/>
      <c r="L7" s="3722"/>
      <c r="M7" s="3722"/>
      <c r="N7" s="3722"/>
      <c r="O7" s="3722"/>
      <c r="P7" s="3722"/>
      <c r="Q7" s="3722"/>
      <c r="R7" s="3722"/>
      <c r="S7" s="3722"/>
    </row>
    <row r="8" spans="2:25" ht="12" customHeight="1">
      <c r="N8" s="268"/>
    </row>
    <row r="9" spans="2:25" ht="12" customHeight="1">
      <c r="B9" s="155"/>
      <c r="C9" s="156"/>
      <c r="D9" s="156"/>
      <c r="E9" s="156"/>
      <c r="F9" s="156"/>
      <c r="G9" s="156"/>
      <c r="H9" s="156"/>
      <c r="I9" s="156"/>
      <c r="J9" s="156"/>
      <c r="K9" s="156"/>
      <c r="L9" s="156"/>
      <c r="M9" s="156"/>
      <c r="N9" s="156"/>
      <c r="O9" s="156"/>
      <c r="P9" s="156"/>
      <c r="Q9" s="156"/>
      <c r="R9" s="1418" t="s">
        <v>1608</v>
      </c>
      <c r="S9" s="1418" t="s">
        <v>1698</v>
      </c>
    </row>
    <row r="10" spans="2:25" ht="12" customHeight="1">
      <c r="B10" s="158" t="s">
        <v>196</v>
      </c>
      <c r="R10" s="162" t="s">
        <v>131</v>
      </c>
      <c r="S10" s="183" t="s">
        <v>131</v>
      </c>
    </row>
    <row r="11" spans="2:25" ht="12" customHeight="1">
      <c r="B11" s="158"/>
      <c r="R11" s="162"/>
      <c r="S11" s="183"/>
    </row>
    <row r="12" spans="2:25" ht="12" customHeight="1">
      <c r="B12" s="159"/>
      <c r="R12" s="160" t="s">
        <v>125</v>
      </c>
      <c r="S12" s="182" t="s">
        <v>127</v>
      </c>
    </row>
    <row r="13" spans="2:25" ht="12" customHeight="1">
      <c r="B13" s="161"/>
      <c r="R13" s="162"/>
      <c r="S13" s="183"/>
    </row>
    <row r="14" spans="2:25" ht="12" customHeight="1">
      <c r="B14" s="161"/>
      <c r="C14" s="163"/>
      <c r="D14" s="40" t="s">
        <v>1704</v>
      </c>
      <c r="E14" s="40"/>
      <c r="F14" s="40"/>
      <c r="G14" s="40"/>
      <c r="H14" s="40"/>
      <c r="I14" s="40"/>
      <c r="J14" s="40"/>
      <c r="K14" s="40"/>
      <c r="L14" s="40"/>
      <c r="M14" s="40"/>
      <c r="N14" s="40"/>
      <c r="O14" s="40"/>
      <c r="P14" s="40"/>
      <c r="Q14" s="166" t="s">
        <v>403</v>
      </c>
      <c r="R14" s="174">
        <v>18373</v>
      </c>
      <c r="S14" s="174">
        <v>27509</v>
      </c>
    </row>
    <row r="15" spans="2:25" ht="12" customHeight="1">
      <c r="B15" s="161"/>
      <c r="C15" s="168"/>
      <c r="D15" s="43" t="s">
        <v>1705</v>
      </c>
      <c r="E15" s="43"/>
      <c r="F15" s="43"/>
      <c r="G15" s="43"/>
      <c r="H15" s="43"/>
      <c r="I15" s="43"/>
      <c r="J15" s="43"/>
      <c r="K15" s="43"/>
      <c r="L15" s="43"/>
      <c r="M15" s="43"/>
      <c r="N15" s="43"/>
      <c r="O15" s="43"/>
      <c r="P15" s="43"/>
      <c r="Q15" s="171" t="s">
        <v>422</v>
      </c>
      <c r="R15" s="174"/>
      <c r="S15" s="174"/>
    </row>
    <row r="16" spans="2:25" ht="12" customHeight="1">
      <c r="B16" s="161"/>
      <c r="C16" s="168"/>
      <c r="D16" s="4254" t="s">
        <v>1706</v>
      </c>
      <c r="E16" s="4254"/>
      <c r="F16" s="4254"/>
      <c r="G16" s="4254"/>
      <c r="H16" s="4254"/>
      <c r="I16" s="4254"/>
      <c r="J16" s="4254"/>
      <c r="K16" s="4254"/>
      <c r="L16" s="4254"/>
      <c r="M16" s="4254"/>
      <c r="N16" s="4254"/>
      <c r="O16" s="4254"/>
      <c r="P16" s="4254"/>
      <c r="Q16" s="171" t="s">
        <v>607</v>
      </c>
      <c r="R16" s="172">
        <v>2433</v>
      </c>
      <c r="S16" s="172">
        <v>509</v>
      </c>
    </row>
    <row r="17" spans="2:19" ht="12" customHeight="1">
      <c r="B17" s="161"/>
      <c r="D17" s="8" t="s">
        <v>1707</v>
      </c>
      <c r="E17" s="8"/>
      <c r="F17" s="8"/>
      <c r="G17" s="8"/>
      <c r="H17" s="8"/>
      <c r="I17" s="8"/>
      <c r="J17" s="8"/>
      <c r="K17" s="8"/>
      <c r="L17" s="8"/>
      <c r="M17" s="8"/>
      <c r="N17" s="8"/>
      <c r="O17" s="8"/>
      <c r="P17" s="8"/>
      <c r="Q17" s="171" t="s">
        <v>528</v>
      </c>
      <c r="R17" s="172">
        <v>0</v>
      </c>
      <c r="S17" s="172">
        <v>0</v>
      </c>
    </row>
    <row r="18" spans="2:19" ht="12" customHeight="1">
      <c r="B18" s="158"/>
      <c r="C18" s="163"/>
      <c r="D18" s="7" t="s">
        <v>1708</v>
      </c>
      <c r="E18" s="7"/>
      <c r="F18" s="7"/>
      <c r="G18" s="7"/>
      <c r="H18" s="7"/>
      <c r="I18" s="7"/>
      <c r="J18" s="7"/>
      <c r="K18" s="7"/>
      <c r="L18" s="7"/>
      <c r="M18" s="7"/>
      <c r="N18" s="7"/>
      <c r="O18" s="7"/>
      <c r="P18" s="7"/>
      <c r="Q18" s="166" t="s">
        <v>439</v>
      </c>
      <c r="R18" s="167"/>
      <c r="S18" s="167"/>
    </row>
    <row r="19" spans="2:19" ht="12" customHeight="1">
      <c r="B19" s="158">
        <v>40.08</v>
      </c>
      <c r="C19" s="168"/>
      <c r="D19" s="8" t="s">
        <v>1709</v>
      </c>
      <c r="E19" s="8"/>
      <c r="F19" s="8"/>
      <c r="G19" s="8"/>
      <c r="H19" s="8"/>
      <c r="I19" s="8"/>
      <c r="J19" s="8"/>
      <c r="K19" s="8"/>
      <c r="L19" s="8"/>
      <c r="M19" s="8"/>
      <c r="N19" s="8"/>
      <c r="O19" s="8"/>
      <c r="P19" s="8"/>
      <c r="Q19" s="171" t="s">
        <v>431</v>
      </c>
      <c r="R19" s="172"/>
      <c r="S19" s="172"/>
    </row>
    <row r="20" spans="2:19" ht="12" customHeight="1">
      <c r="B20" s="158">
        <v>40.840000000000003</v>
      </c>
      <c r="C20" s="168"/>
      <c r="D20" s="8" t="s">
        <v>1710</v>
      </c>
      <c r="E20" s="8"/>
      <c r="F20" s="8"/>
      <c r="G20" s="8"/>
      <c r="H20" s="8"/>
      <c r="I20" s="8"/>
      <c r="J20" s="8"/>
      <c r="K20" s="8"/>
      <c r="L20" s="8"/>
      <c r="M20" s="8"/>
      <c r="N20" s="8"/>
      <c r="O20" s="8"/>
      <c r="P20" s="8"/>
      <c r="Q20" s="171" t="s">
        <v>435</v>
      </c>
      <c r="R20" s="172"/>
      <c r="S20" s="172"/>
    </row>
    <row r="21" spans="2:19" ht="12" customHeight="1">
      <c r="B21" s="158"/>
      <c r="C21" s="168"/>
      <c r="D21" s="8" t="s">
        <v>1711</v>
      </c>
      <c r="E21" s="8"/>
      <c r="F21" s="8"/>
      <c r="G21" s="8"/>
      <c r="H21" s="8"/>
      <c r="I21" s="8"/>
      <c r="J21" s="8"/>
      <c r="K21" s="8"/>
      <c r="L21" s="8"/>
      <c r="M21" s="8"/>
      <c r="N21" s="8"/>
      <c r="O21" s="8"/>
      <c r="P21" s="8"/>
      <c r="Q21" s="171" t="s">
        <v>503</v>
      </c>
      <c r="R21" s="172"/>
      <c r="S21" s="172"/>
    </row>
    <row r="22" spans="2:19" ht="12" customHeight="1">
      <c r="B22" s="158" t="s">
        <v>1712</v>
      </c>
      <c r="C22" s="168"/>
      <c r="D22" s="8" t="s">
        <v>1713</v>
      </c>
      <c r="E22" s="8"/>
      <c r="F22" s="8"/>
      <c r="G22" s="8"/>
      <c r="H22" s="8"/>
      <c r="I22" s="8"/>
      <c r="J22" s="8"/>
      <c r="K22" s="8"/>
      <c r="L22" s="8"/>
      <c r="M22" s="8"/>
      <c r="N22" s="8"/>
      <c r="O22" s="8"/>
      <c r="P22" s="8"/>
      <c r="Q22" s="171" t="s">
        <v>142</v>
      </c>
      <c r="R22" s="172"/>
      <c r="S22" s="172"/>
    </row>
    <row r="23" spans="2:19" ht="12" customHeight="1">
      <c r="B23" s="162" t="s">
        <v>1714</v>
      </c>
      <c r="C23" s="168"/>
      <c r="D23" s="8" t="s">
        <v>1715</v>
      </c>
      <c r="E23" s="8"/>
      <c r="F23" s="8"/>
      <c r="G23" s="8"/>
      <c r="H23" s="8"/>
      <c r="I23" s="8"/>
      <c r="J23" s="8"/>
      <c r="K23" s="8"/>
      <c r="L23" s="8"/>
      <c r="M23" s="8"/>
      <c r="N23" s="8"/>
      <c r="O23" s="8"/>
      <c r="P23" s="8"/>
      <c r="Q23" s="171" t="s">
        <v>144</v>
      </c>
      <c r="R23" s="172"/>
      <c r="S23" s="172"/>
    </row>
    <row r="24" spans="2:19" ht="12" customHeight="1">
      <c r="B24" s="162"/>
      <c r="C24" s="168"/>
      <c r="D24" s="8" t="s">
        <v>1118</v>
      </c>
      <c r="E24" s="8"/>
      <c r="F24" s="8"/>
      <c r="G24" s="8"/>
      <c r="H24" s="8"/>
      <c r="I24" s="8"/>
      <c r="J24" s="8"/>
      <c r="K24" s="8"/>
      <c r="L24" s="8"/>
      <c r="M24" s="8"/>
      <c r="N24" s="8"/>
      <c r="O24" s="8"/>
      <c r="P24" s="8"/>
      <c r="Q24" s="171" t="s">
        <v>437</v>
      </c>
      <c r="R24" s="174"/>
      <c r="S24" s="174"/>
    </row>
    <row r="25" spans="2:19" ht="12" customHeight="1">
      <c r="B25" s="162" t="s">
        <v>420</v>
      </c>
      <c r="C25" s="163"/>
      <c r="D25" s="43" t="s">
        <v>1716</v>
      </c>
      <c r="E25" s="43"/>
      <c r="F25" s="43"/>
      <c r="G25" s="43"/>
      <c r="H25" s="43"/>
      <c r="I25" s="43"/>
      <c r="J25" s="43"/>
      <c r="K25" s="43"/>
      <c r="L25" s="43"/>
      <c r="M25" s="43"/>
      <c r="N25" s="43"/>
      <c r="O25" s="43"/>
      <c r="P25" s="43"/>
      <c r="Q25" s="166" t="s">
        <v>456</v>
      </c>
      <c r="R25" s="174">
        <v>2</v>
      </c>
      <c r="S25" s="174">
        <v>5</v>
      </c>
    </row>
    <row r="26" spans="2:19" ht="12" customHeight="1">
      <c r="B26" s="161"/>
      <c r="C26" s="168"/>
      <c r="D26" s="8" t="s">
        <v>1717</v>
      </c>
      <c r="E26" s="8"/>
      <c r="F26" s="8"/>
      <c r="G26" s="8"/>
      <c r="H26" s="8"/>
      <c r="I26" s="8"/>
      <c r="J26" s="8"/>
      <c r="K26" s="8"/>
      <c r="L26" s="8"/>
      <c r="M26" s="8"/>
      <c r="N26" s="8"/>
      <c r="O26" s="8"/>
      <c r="P26" s="8"/>
      <c r="Q26" s="171" t="s">
        <v>759</v>
      </c>
      <c r="R26" s="172">
        <v>0</v>
      </c>
      <c r="S26" s="172">
        <v>0</v>
      </c>
    </row>
    <row r="27" spans="2:19" ht="12" customHeight="1">
      <c r="B27" s="162"/>
      <c r="C27" s="163"/>
      <c r="D27" s="7" t="s">
        <v>674</v>
      </c>
      <c r="E27" s="7"/>
      <c r="F27" s="7"/>
      <c r="G27" s="7"/>
      <c r="H27" s="7"/>
      <c r="I27" s="7"/>
      <c r="J27" s="7"/>
      <c r="K27" s="7"/>
      <c r="L27" s="7"/>
      <c r="M27" s="7"/>
      <c r="N27" s="7"/>
      <c r="O27" s="7"/>
      <c r="P27" s="7"/>
      <c r="Q27" s="166" t="s">
        <v>755</v>
      </c>
      <c r="R27" s="167">
        <v>163</v>
      </c>
      <c r="S27" s="167">
        <v>163</v>
      </c>
    </row>
    <row r="28" spans="2:19" ht="12" customHeight="1">
      <c r="B28" s="161"/>
      <c r="C28" s="168"/>
      <c r="D28" s="8" t="s">
        <v>443</v>
      </c>
      <c r="E28" s="8"/>
      <c r="F28" s="8"/>
      <c r="G28" s="8"/>
      <c r="H28" s="8"/>
      <c r="I28" s="8"/>
      <c r="J28" s="8"/>
      <c r="K28" s="8"/>
      <c r="L28" s="8"/>
      <c r="M28" s="8"/>
      <c r="N28" s="8"/>
      <c r="O28" s="8"/>
      <c r="P28" s="8"/>
      <c r="Q28" s="171" t="s">
        <v>763</v>
      </c>
      <c r="R28" s="172">
        <v>4908</v>
      </c>
      <c r="S28" s="172">
        <v>5676</v>
      </c>
    </row>
    <row r="29" spans="2:19" ht="12" customHeight="1">
      <c r="B29" s="161"/>
      <c r="C29" s="168"/>
      <c r="D29" s="3939" t="s">
        <v>1718</v>
      </c>
      <c r="E29" s="3939"/>
      <c r="F29" s="3939"/>
      <c r="G29" s="3939"/>
      <c r="H29" s="3939"/>
      <c r="I29" s="3939"/>
      <c r="J29" s="3939"/>
      <c r="K29" s="3939"/>
      <c r="L29" s="3939"/>
      <c r="M29" s="3939"/>
      <c r="N29" s="3939"/>
      <c r="O29" s="3939"/>
      <c r="P29" s="3939"/>
      <c r="Q29" s="171" t="s">
        <v>610</v>
      </c>
      <c r="R29" s="172"/>
      <c r="S29" s="172"/>
    </row>
    <row r="30" spans="2:19" ht="12" customHeight="1">
      <c r="B30" s="162"/>
      <c r="C30" s="168"/>
      <c r="D30" s="8" t="s">
        <v>1719</v>
      </c>
      <c r="E30" s="8"/>
      <c r="F30" s="8"/>
      <c r="G30" s="8"/>
      <c r="H30" s="8"/>
      <c r="I30" s="8"/>
      <c r="J30" s="8"/>
      <c r="K30" s="8"/>
      <c r="L30" s="8"/>
      <c r="M30" s="8"/>
      <c r="N30" s="8"/>
      <c r="O30" s="8"/>
      <c r="P30" s="8"/>
      <c r="Q30" s="171" t="s">
        <v>464</v>
      </c>
      <c r="R30" s="172">
        <v>279</v>
      </c>
      <c r="S30" s="172">
        <v>476</v>
      </c>
    </row>
    <row r="31" spans="2:19" ht="12" customHeight="1">
      <c r="B31" s="161"/>
      <c r="C31" s="168"/>
      <c r="D31" s="3939" t="s">
        <v>916</v>
      </c>
      <c r="E31" s="3939"/>
      <c r="F31" s="3939"/>
      <c r="G31" s="3939"/>
      <c r="H31" s="3939"/>
      <c r="I31" s="3939"/>
      <c r="J31" s="3939"/>
      <c r="K31" s="3939"/>
      <c r="L31" s="3939"/>
      <c r="M31" s="3939"/>
      <c r="N31" s="3939"/>
      <c r="O31" s="3939"/>
      <c r="P31" s="3939"/>
      <c r="Q31" s="171" t="s">
        <v>103</v>
      </c>
      <c r="R31" s="172">
        <v>2</v>
      </c>
      <c r="S31" s="172">
        <v>0</v>
      </c>
    </row>
    <row r="32" spans="2:19" ht="12" customHeight="1">
      <c r="B32" s="159"/>
      <c r="C32" s="192"/>
      <c r="D32" s="3720" t="s">
        <v>1720</v>
      </c>
      <c r="E32" s="3720"/>
      <c r="F32" s="3720"/>
      <c r="G32" s="3720"/>
      <c r="H32" s="3720"/>
      <c r="I32" s="3720"/>
      <c r="J32" s="3720"/>
      <c r="K32" s="3720"/>
      <c r="L32" s="3720"/>
      <c r="M32" s="3720"/>
      <c r="N32" s="3720"/>
      <c r="O32" s="3720"/>
      <c r="P32" s="3720"/>
      <c r="Q32" s="194" t="s">
        <v>104</v>
      </c>
      <c r="R32" s="174">
        <v>142961</v>
      </c>
      <c r="S32" s="174">
        <v>152415</v>
      </c>
    </row>
    <row r="34" spans="2:19" ht="12" customHeight="1">
      <c r="B34" s="65" t="s">
        <v>105</v>
      </c>
      <c r="C34" s="65"/>
      <c r="D34" s="65"/>
      <c r="E34" s="65"/>
      <c r="F34" s="65"/>
      <c r="G34" s="65"/>
      <c r="H34" s="65"/>
      <c r="I34" s="65"/>
      <c r="J34" s="65"/>
      <c r="K34" s="65"/>
      <c r="L34" s="65"/>
      <c r="M34" s="65"/>
      <c r="N34" s="65"/>
      <c r="O34" s="65"/>
      <c r="P34" s="65"/>
      <c r="Q34" s="65"/>
      <c r="R34" s="65"/>
      <c r="S34" s="65"/>
    </row>
    <row r="35" spans="2:19" ht="12" customHeight="1">
      <c r="B35" s="4054" t="s">
        <v>477</v>
      </c>
      <c r="C35" s="4054"/>
      <c r="D35" s="4054"/>
      <c r="E35" s="4054"/>
      <c r="F35" s="4054"/>
      <c r="G35" s="4054"/>
      <c r="H35" s="4054"/>
      <c r="I35" s="4054"/>
      <c r="J35" s="4054"/>
      <c r="K35" s="4054"/>
      <c r="L35" s="4054"/>
      <c r="M35" s="4054"/>
      <c r="N35" s="4054"/>
      <c r="O35" s="4054"/>
      <c r="P35" s="4054"/>
      <c r="Q35" s="4054"/>
      <c r="R35" s="4054"/>
      <c r="S35" s="4054"/>
    </row>
  </sheetData>
  <mergeCells count="29">
    <mergeCell ref="B2:F2"/>
    <mergeCell ref="D26:P26"/>
    <mergeCell ref="D16:P16"/>
    <mergeCell ref="D28:P28"/>
    <mergeCell ref="B35:S35"/>
    <mergeCell ref="D32:P32"/>
    <mergeCell ref="D17:P17"/>
    <mergeCell ref="D23:P23"/>
    <mergeCell ref="D27:P27"/>
    <mergeCell ref="B34:S34"/>
    <mergeCell ref="D31:P31"/>
    <mergeCell ref="D29:P29"/>
    <mergeCell ref="D30:P30"/>
    <mergeCell ref="D25:P25"/>
    <mergeCell ref="D24:P24"/>
    <mergeCell ref="D22:P22"/>
    <mergeCell ref="B4:C4"/>
    <mergeCell ref="D20:P20"/>
    <mergeCell ref="D21:P21"/>
    <mergeCell ref="B5:C5"/>
    <mergeCell ref="B6:C6"/>
    <mergeCell ref="D18:P18"/>
    <mergeCell ref="D19:P19"/>
    <mergeCell ref="H4:S4"/>
    <mergeCell ref="H5:S5"/>
    <mergeCell ref="H6:S6"/>
    <mergeCell ref="B7:S7"/>
    <mergeCell ref="D14:P14"/>
    <mergeCell ref="D15:P15"/>
  </mergeCells>
  <hyperlinks>
    <hyperlink ref="B35" r:id="rId1" xr:uid="{00000000-0004-0000-6600-000000000000}"/>
  </hyperlinks>
  <pageMargins left="0.7" right="0.7" top="0.75" bottom="0.75" header="0.3" footer="0.3"/>
  <pageSetup scale="10" orientation="landscape"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
    <pageSetUpPr fitToPage="1"/>
  </sheetPr>
  <dimension ref="B2:Z76"/>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7.27734375" customWidth="1"/>
    <col min="16" max="16" width="27.44140625" customWidth="1"/>
    <col min="17" max="17" width="3.27734375" customWidth="1"/>
    <col min="18" max="18" width="11" customWidth="1"/>
    <col min="19" max="20" width="18.83203125" customWidth="1"/>
    <col min="21" max="21" width="8" customWidth="1"/>
  </cols>
  <sheetData>
    <row r="2" spans="2:26" ht="15" customHeight="1">
      <c r="B2" s="10" t="s">
        <v>478</v>
      </c>
      <c r="C2" s="9"/>
      <c r="D2" s="9"/>
      <c r="E2" s="9"/>
      <c r="F2" s="9"/>
    </row>
    <row r="4" spans="2:26" ht="12" customHeight="1">
      <c r="B4" s="29" t="s">
        <v>2727</v>
      </c>
      <c r="C4" s="28"/>
      <c r="D4" s="150"/>
      <c r="E4" s="150"/>
      <c r="F4" s="150"/>
      <c r="G4" s="150"/>
      <c r="H4" s="12" t="s">
        <v>1530</v>
      </c>
      <c r="I4" s="12"/>
      <c r="J4" s="12"/>
      <c r="K4" s="12"/>
      <c r="L4" s="12"/>
      <c r="M4" s="12"/>
      <c r="N4" s="12"/>
      <c r="O4" s="12"/>
      <c r="P4" s="12"/>
      <c r="Q4" s="12"/>
      <c r="R4" s="12"/>
      <c r="S4" s="12"/>
      <c r="T4" s="152"/>
      <c r="U4" s="152"/>
      <c r="V4" s="152"/>
      <c r="W4" s="152"/>
      <c r="X4" s="152"/>
      <c r="Y4" s="152"/>
      <c r="Z4" s="152"/>
    </row>
    <row r="5" spans="2:26" ht="12" customHeight="1">
      <c r="B5" s="28"/>
      <c r="C5" s="28"/>
      <c r="D5" s="150"/>
      <c r="E5" s="150"/>
      <c r="F5" s="150"/>
      <c r="G5" s="150"/>
      <c r="H5" s="14"/>
      <c r="I5" s="14"/>
      <c r="J5" s="14"/>
      <c r="K5" s="14"/>
      <c r="L5" s="14"/>
      <c r="M5" s="14"/>
      <c r="N5" s="14"/>
      <c r="O5" s="14"/>
      <c r="P5" s="14"/>
      <c r="Q5" s="14"/>
      <c r="R5" s="14"/>
      <c r="S5" s="14"/>
      <c r="T5" s="179"/>
      <c r="U5" s="179"/>
      <c r="V5" s="179"/>
      <c r="W5" s="179"/>
      <c r="X5" s="179"/>
      <c r="Y5" s="176"/>
      <c r="Z5" s="179"/>
    </row>
    <row r="6" spans="2:26" ht="12" customHeight="1">
      <c r="B6" s="27">
        <v>2023.4</v>
      </c>
      <c r="C6" s="14"/>
      <c r="D6" s="150"/>
      <c r="E6" s="150"/>
      <c r="F6" s="150"/>
      <c r="G6" s="150"/>
      <c r="H6" s="27" t="s">
        <v>2728</v>
      </c>
      <c r="I6" s="27"/>
      <c r="J6" s="27"/>
      <c r="K6" s="27"/>
      <c r="L6" s="27"/>
      <c r="M6" s="27"/>
      <c r="N6" s="27"/>
      <c r="O6" s="27"/>
      <c r="P6" s="27"/>
      <c r="Q6" s="27"/>
      <c r="R6" s="27"/>
      <c r="S6" s="27"/>
      <c r="T6" s="153"/>
      <c r="U6" s="153"/>
      <c r="V6" s="153"/>
      <c r="W6" s="153"/>
      <c r="X6" s="153"/>
      <c r="Y6" s="153"/>
      <c r="Z6" s="153"/>
    </row>
    <row r="7" spans="2:26" ht="12" customHeight="1">
      <c r="B7" s="3722"/>
      <c r="C7" s="3722"/>
      <c r="D7" s="3722"/>
      <c r="E7" s="3722"/>
      <c r="F7" s="3722"/>
      <c r="G7" s="3722"/>
      <c r="H7" s="3722"/>
      <c r="I7" s="3722"/>
      <c r="J7" s="3722"/>
      <c r="K7" s="3722"/>
      <c r="L7" s="3722"/>
      <c r="M7" s="3722"/>
      <c r="N7" s="3722"/>
      <c r="O7" s="3722"/>
      <c r="P7" s="3722"/>
      <c r="Q7" s="3722"/>
      <c r="R7" s="3722"/>
      <c r="S7" s="3722"/>
      <c r="T7" s="3722"/>
    </row>
    <row r="8" spans="2:26" ht="12" customHeight="1">
      <c r="N8" s="268"/>
    </row>
    <row r="9" spans="2:26" ht="12" customHeight="1">
      <c r="B9" s="155"/>
      <c r="C9" s="156"/>
      <c r="D9" s="156"/>
      <c r="E9" s="156"/>
      <c r="F9" s="156"/>
      <c r="G9" s="156"/>
      <c r="H9" s="156"/>
      <c r="I9" s="156"/>
      <c r="J9" s="156"/>
      <c r="K9" s="156"/>
      <c r="L9" s="156"/>
      <c r="M9" s="156"/>
      <c r="N9" s="156"/>
      <c r="O9" s="156"/>
      <c r="P9" s="156"/>
      <c r="Q9" s="156"/>
      <c r="R9" s="1418" t="s">
        <v>1608</v>
      </c>
      <c r="S9" s="1418" t="s">
        <v>1698</v>
      </c>
      <c r="T9" s="1754" t="s">
        <v>1699</v>
      </c>
    </row>
    <row r="10" spans="2:26" ht="12" customHeight="1">
      <c r="B10" s="159"/>
      <c r="R10" s="160" t="s">
        <v>125</v>
      </c>
      <c r="S10" s="182" t="s">
        <v>127</v>
      </c>
      <c r="T10" s="160" t="s">
        <v>140</v>
      </c>
    </row>
    <row r="11" spans="2:26" ht="12" customHeight="1">
      <c r="B11" s="161"/>
      <c r="R11" s="162"/>
      <c r="S11" s="183"/>
      <c r="T11" s="269"/>
    </row>
    <row r="12" spans="2:26" ht="12" customHeight="1">
      <c r="B12" s="161"/>
      <c r="C12" s="163"/>
      <c r="D12" s="40" t="s">
        <v>1724</v>
      </c>
      <c r="E12" s="40"/>
      <c r="F12" s="40"/>
      <c r="G12" s="40"/>
      <c r="H12" s="40"/>
      <c r="I12" s="40"/>
      <c r="J12" s="40"/>
      <c r="K12" s="40"/>
      <c r="L12" s="40"/>
      <c r="M12" s="40"/>
      <c r="N12" s="40"/>
      <c r="O12" s="40"/>
      <c r="P12" s="40"/>
      <c r="Q12" s="166"/>
      <c r="R12" s="174"/>
      <c r="S12" s="174"/>
      <c r="T12" s="167"/>
    </row>
    <row r="13" spans="2:26" ht="12" customHeight="1">
      <c r="B13" s="161"/>
      <c r="C13" s="168"/>
      <c r="D13" s="43" t="s">
        <v>1725</v>
      </c>
      <c r="E13" s="43"/>
      <c r="F13" s="43"/>
      <c r="G13" s="43"/>
      <c r="H13" s="43"/>
      <c r="I13" s="43"/>
      <c r="J13" s="43"/>
      <c r="K13" s="43"/>
      <c r="L13" s="43"/>
      <c r="M13" s="43"/>
      <c r="N13" s="43"/>
      <c r="O13" s="43"/>
      <c r="P13" s="43"/>
      <c r="Q13" s="1755" t="s">
        <v>1726</v>
      </c>
      <c r="R13" s="174"/>
      <c r="S13" s="174"/>
      <c r="T13" s="172"/>
    </row>
    <row r="14" spans="2:26" ht="12" customHeight="1">
      <c r="B14" s="161"/>
      <c r="C14" s="168"/>
      <c r="D14" s="4257" t="s">
        <v>436</v>
      </c>
      <c r="E14" s="4254"/>
      <c r="F14" s="4254"/>
      <c r="G14" s="4254"/>
      <c r="H14" s="4254"/>
      <c r="I14" s="4254"/>
      <c r="J14" s="4254"/>
      <c r="K14" s="4254"/>
      <c r="L14" s="4254"/>
      <c r="M14" s="4254"/>
      <c r="N14" s="4254"/>
      <c r="O14" s="4254"/>
      <c r="P14" s="4254"/>
      <c r="Q14" s="1755" t="s">
        <v>1727</v>
      </c>
      <c r="R14" s="172"/>
      <c r="S14" s="172"/>
      <c r="T14" s="172"/>
    </row>
    <row r="15" spans="2:26" ht="12" customHeight="1">
      <c r="B15" s="161"/>
      <c r="D15" s="8" t="s">
        <v>1533</v>
      </c>
      <c r="E15" s="8"/>
      <c r="F15" s="8"/>
      <c r="G15" s="8"/>
      <c r="H15" s="8"/>
      <c r="I15" s="8"/>
      <c r="J15" s="8"/>
      <c r="K15" s="8"/>
      <c r="L15" s="8"/>
      <c r="M15" s="8"/>
      <c r="N15" s="8"/>
      <c r="O15" s="8"/>
      <c r="P15" s="8"/>
      <c r="Q15" s="1756" t="s">
        <v>1728</v>
      </c>
      <c r="R15" s="172"/>
      <c r="S15" s="172"/>
      <c r="T15" s="172"/>
    </row>
    <row r="16" spans="2:26" ht="12" customHeight="1">
      <c r="B16" s="158"/>
      <c r="C16" s="163"/>
      <c r="D16" s="3948" t="s">
        <v>1729</v>
      </c>
      <c r="E16" s="7"/>
      <c r="F16" s="7"/>
      <c r="G16" s="7"/>
      <c r="H16" s="7"/>
      <c r="I16" s="7"/>
      <c r="J16" s="7"/>
      <c r="K16" s="7"/>
      <c r="L16" s="7"/>
      <c r="M16" s="7"/>
      <c r="N16" s="7"/>
      <c r="O16" s="7"/>
      <c r="P16" s="7"/>
      <c r="Q16" s="1757" t="s">
        <v>1730</v>
      </c>
      <c r="R16" s="167"/>
      <c r="S16" s="167"/>
      <c r="T16" s="167"/>
    </row>
    <row r="17" spans="2:20" ht="12" customHeight="1">
      <c r="B17" s="158"/>
      <c r="C17" s="168"/>
      <c r="D17" s="3939" t="s">
        <v>1731</v>
      </c>
      <c r="E17" s="8"/>
      <c r="F17" s="8"/>
      <c r="G17" s="8"/>
      <c r="H17" s="8"/>
      <c r="I17" s="8"/>
      <c r="J17" s="8"/>
      <c r="K17" s="8"/>
      <c r="L17" s="8"/>
      <c r="M17" s="8"/>
      <c r="N17" s="8"/>
      <c r="O17" s="8"/>
      <c r="P17" s="8"/>
      <c r="Q17" s="1757" t="s">
        <v>1732</v>
      </c>
      <c r="R17" s="172"/>
      <c r="S17" s="172"/>
      <c r="T17" s="172"/>
    </row>
    <row r="18" spans="2:20" ht="12" customHeight="1">
      <c r="B18" s="158"/>
      <c r="C18" s="1758"/>
      <c r="D18" s="4258" t="s">
        <v>1733</v>
      </c>
      <c r="E18" s="11"/>
      <c r="F18" s="11"/>
      <c r="G18" s="11"/>
      <c r="H18" s="11"/>
      <c r="I18" s="11"/>
      <c r="J18" s="11"/>
      <c r="K18" s="11"/>
      <c r="L18" s="11"/>
      <c r="M18" s="11"/>
      <c r="N18" s="11"/>
      <c r="O18" s="11"/>
      <c r="P18" s="11"/>
      <c r="Q18" s="1759"/>
      <c r="R18" s="1231"/>
      <c r="S18" s="1231"/>
      <c r="T18" s="1231"/>
    </row>
    <row r="19" spans="2:20" ht="12" customHeight="1">
      <c r="B19" s="158"/>
      <c r="C19" s="163"/>
      <c r="D19" s="164"/>
      <c r="E19" s="7" t="s">
        <v>1734</v>
      </c>
      <c r="F19" s="7"/>
      <c r="G19" s="7"/>
      <c r="H19" s="7"/>
      <c r="I19" s="7"/>
      <c r="J19" s="7"/>
      <c r="K19" s="7"/>
      <c r="L19" s="7"/>
      <c r="M19" s="7"/>
      <c r="N19" s="7"/>
      <c r="O19" s="7"/>
      <c r="P19" s="7"/>
      <c r="Q19" s="1757" t="s">
        <v>1735</v>
      </c>
      <c r="R19" s="174"/>
      <c r="S19" s="174"/>
      <c r="T19" s="174"/>
    </row>
    <row r="20" spans="2:20" ht="12" customHeight="1">
      <c r="B20" s="158"/>
      <c r="C20" s="168"/>
      <c r="D20" s="169"/>
      <c r="E20" s="8" t="s">
        <v>1736</v>
      </c>
      <c r="F20" s="8"/>
      <c r="G20" s="8"/>
      <c r="H20" s="8"/>
      <c r="I20" s="8"/>
      <c r="J20" s="8"/>
      <c r="K20" s="8"/>
      <c r="L20" s="8"/>
      <c r="M20" s="8"/>
      <c r="N20" s="8"/>
      <c r="O20" s="8"/>
      <c r="P20" s="8"/>
      <c r="Q20" s="1757" t="s">
        <v>1737</v>
      </c>
      <c r="R20" s="172"/>
      <c r="S20" s="172"/>
      <c r="T20" s="172"/>
    </row>
    <row r="21" spans="2:20" ht="12" customHeight="1">
      <c r="B21" s="162"/>
      <c r="C21" s="168"/>
      <c r="D21" s="169"/>
      <c r="E21" s="8" t="s">
        <v>1738</v>
      </c>
      <c r="F21" s="8"/>
      <c r="G21" s="8"/>
      <c r="H21" s="8"/>
      <c r="I21" s="8"/>
      <c r="J21" s="8"/>
      <c r="K21" s="8"/>
      <c r="L21" s="8"/>
      <c r="M21" s="8"/>
      <c r="N21" s="8"/>
      <c r="O21" s="8"/>
      <c r="P21" s="8"/>
      <c r="Q21" s="1757" t="s">
        <v>1739</v>
      </c>
      <c r="R21" s="172"/>
      <c r="S21" s="172"/>
      <c r="T21" s="172"/>
    </row>
    <row r="22" spans="2:20" ht="12" customHeight="1">
      <c r="B22" s="162"/>
      <c r="C22" s="168"/>
      <c r="D22" s="8" t="s">
        <v>1740</v>
      </c>
      <c r="E22" s="8"/>
      <c r="F22" s="8"/>
      <c r="G22" s="8"/>
      <c r="H22" s="8"/>
      <c r="I22" s="8"/>
      <c r="J22" s="8"/>
      <c r="K22" s="8"/>
      <c r="L22" s="8"/>
      <c r="M22" s="8"/>
      <c r="N22" s="8"/>
      <c r="O22" s="8"/>
      <c r="P22" s="8"/>
      <c r="Q22" s="1757" t="s">
        <v>1741</v>
      </c>
      <c r="R22" s="174"/>
      <c r="S22" s="174"/>
      <c r="T22" s="172"/>
    </row>
    <row r="23" spans="2:20" ht="12" customHeight="1">
      <c r="B23" s="162"/>
      <c r="C23" s="1758"/>
      <c r="D23" s="4258" t="s">
        <v>1742</v>
      </c>
      <c r="E23" s="4258"/>
      <c r="F23" s="4258"/>
      <c r="G23" s="4258"/>
      <c r="H23" s="4258"/>
      <c r="I23" s="4258"/>
      <c r="J23" s="4258"/>
      <c r="K23" s="4258"/>
      <c r="L23" s="4258"/>
      <c r="M23" s="4258"/>
      <c r="N23" s="4258"/>
      <c r="O23" s="4258"/>
      <c r="P23" s="4258"/>
      <c r="Q23" s="1759"/>
      <c r="R23" s="167"/>
      <c r="S23" s="167"/>
      <c r="T23" s="167"/>
    </row>
    <row r="24" spans="2:20" ht="12" customHeight="1">
      <c r="B24" s="162"/>
      <c r="C24" s="163"/>
      <c r="D24" s="165"/>
      <c r="E24" s="40" t="s">
        <v>1743</v>
      </c>
      <c r="F24" s="40"/>
      <c r="G24" s="40"/>
      <c r="H24" s="40"/>
      <c r="I24" s="40"/>
      <c r="J24" s="40"/>
      <c r="K24" s="40"/>
      <c r="L24" s="40"/>
      <c r="M24" s="40"/>
      <c r="N24" s="40"/>
      <c r="O24" s="40"/>
      <c r="P24" s="40"/>
      <c r="Q24" s="1757" t="s">
        <v>1744</v>
      </c>
      <c r="R24" s="174"/>
      <c r="S24" s="174"/>
      <c r="T24" s="174"/>
    </row>
    <row r="25" spans="2:20" ht="12" customHeight="1">
      <c r="B25" s="161"/>
      <c r="D25" s="173"/>
      <c r="E25" s="8" t="s">
        <v>1745</v>
      </c>
      <c r="F25" s="8"/>
      <c r="G25" s="8"/>
      <c r="H25" s="8"/>
      <c r="I25" s="8"/>
      <c r="J25" s="8"/>
      <c r="K25" s="8"/>
      <c r="L25" s="8"/>
      <c r="M25" s="8"/>
      <c r="N25" s="8"/>
      <c r="O25" s="8"/>
      <c r="P25" s="8"/>
      <c r="Q25" s="1756" t="s">
        <v>1746</v>
      </c>
      <c r="R25" s="172"/>
      <c r="S25" s="172"/>
      <c r="T25" s="172"/>
    </row>
    <row r="26" spans="2:20" ht="12" customHeight="1">
      <c r="B26" s="162"/>
      <c r="C26" s="163"/>
      <c r="D26" s="164"/>
      <c r="E26" s="7" t="s">
        <v>1747</v>
      </c>
      <c r="F26" s="7"/>
      <c r="G26" s="7"/>
      <c r="H26" s="7"/>
      <c r="I26" s="7"/>
      <c r="J26" s="7"/>
      <c r="K26" s="7"/>
      <c r="L26" s="7"/>
      <c r="M26" s="7"/>
      <c r="N26" s="7"/>
      <c r="O26" s="7"/>
      <c r="P26" s="7"/>
      <c r="Q26" s="1757" t="s">
        <v>1748</v>
      </c>
      <c r="R26" s="167"/>
      <c r="S26" s="167"/>
      <c r="T26" s="167"/>
    </row>
    <row r="27" spans="2:20" ht="12" customHeight="1">
      <c r="B27" s="161"/>
      <c r="C27" s="168"/>
      <c r="D27" s="169" t="s">
        <v>1749</v>
      </c>
      <c r="E27" s="169"/>
      <c r="F27" s="169"/>
      <c r="G27" s="169"/>
      <c r="H27" s="169"/>
      <c r="I27" s="169"/>
      <c r="J27" s="169"/>
      <c r="K27" s="169"/>
      <c r="L27" s="169"/>
      <c r="M27" s="169"/>
      <c r="N27" s="169"/>
      <c r="O27" s="169"/>
      <c r="P27" s="169"/>
      <c r="Q27" s="1757" t="s">
        <v>1750</v>
      </c>
      <c r="R27" s="172"/>
      <c r="S27" s="172"/>
      <c r="T27" s="172"/>
    </row>
    <row r="28" spans="2:20" ht="12" customHeight="1">
      <c r="B28" s="161"/>
      <c r="C28" s="168"/>
      <c r="D28" s="3939" t="s">
        <v>1751</v>
      </c>
      <c r="E28" s="3939"/>
      <c r="F28" s="3939"/>
      <c r="G28" s="3939"/>
      <c r="H28" s="3939"/>
      <c r="I28" s="3939"/>
      <c r="J28" s="3939"/>
      <c r="K28" s="3939"/>
      <c r="L28" s="3939"/>
      <c r="M28" s="3939"/>
      <c r="N28" s="3939"/>
      <c r="O28" s="3939"/>
      <c r="P28" s="3939"/>
      <c r="Q28" s="1757" t="s">
        <v>1752</v>
      </c>
      <c r="R28" s="172"/>
      <c r="S28" s="172"/>
      <c r="T28" s="172"/>
    </row>
    <row r="29" spans="2:20" ht="12" customHeight="1">
      <c r="B29" s="162"/>
      <c r="C29" s="168"/>
      <c r="D29" s="3939" t="s">
        <v>1753</v>
      </c>
      <c r="E29" s="3939"/>
      <c r="F29" s="3939"/>
      <c r="G29" s="3939"/>
      <c r="H29" s="3939"/>
      <c r="I29" s="3939"/>
      <c r="J29" s="3939"/>
      <c r="K29" s="3939"/>
      <c r="L29" s="3939"/>
      <c r="M29" s="3939"/>
      <c r="N29" s="3939"/>
      <c r="O29" s="3939"/>
      <c r="P29" s="3939"/>
      <c r="Q29" s="1757" t="s">
        <v>1754</v>
      </c>
      <c r="R29" s="172"/>
      <c r="S29" s="172"/>
      <c r="T29" s="172"/>
    </row>
    <row r="30" spans="2:20" ht="12" customHeight="1">
      <c r="B30" s="162"/>
      <c r="C30" s="168"/>
      <c r="D30" s="3939" t="s">
        <v>443</v>
      </c>
      <c r="E30" s="3939"/>
      <c r="F30" s="3939"/>
      <c r="G30" s="3939"/>
      <c r="H30" s="3939"/>
      <c r="I30" s="3939"/>
      <c r="J30" s="3939"/>
      <c r="K30" s="3939"/>
      <c r="L30" s="3939"/>
      <c r="M30" s="3939"/>
      <c r="N30" s="3939"/>
      <c r="O30" s="3939"/>
      <c r="P30" s="3939"/>
      <c r="Q30" s="1757" t="s">
        <v>1755</v>
      </c>
      <c r="R30" s="172"/>
      <c r="S30" s="172"/>
      <c r="T30" s="172"/>
    </row>
    <row r="31" spans="2:20" ht="12" customHeight="1">
      <c r="B31" s="162"/>
      <c r="C31" s="168"/>
      <c r="D31" s="3939" t="s">
        <v>1756</v>
      </c>
      <c r="E31" s="3939"/>
      <c r="F31" s="3939"/>
      <c r="G31" s="3939"/>
      <c r="H31" s="3939"/>
      <c r="I31" s="3939"/>
      <c r="J31" s="3939"/>
      <c r="K31" s="3939"/>
      <c r="L31" s="3939"/>
      <c r="M31" s="3939"/>
      <c r="N31" s="3939"/>
      <c r="O31" s="3939"/>
      <c r="P31" s="3939"/>
      <c r="Q31" s="1757" t="s">
        <v>1757</v>
      </c>
      <c r="R31" s="172"/>
      <c r="S31" s="172"/>
      <c r="T31" s="172"/>
    </row>
    <row r="32" spans="2:20" ht="12" customHeight="1">
      <c r="B32" s="162"/>
      <c r="C32" s="168"/>
      <c r="D32" s="3939" t="s">
        <v>447</v>
      </c>
      <c r="E32" s="3939"/>
      <c r="F32" s="3939"/>
      <c r="G32" s="3939"/>
      <c r="H32" s="3939"/>
      <c r="I32" s="3939"/>
      <c r="J32" s="3939"/>
      <c r="K32" s="3939"/>
      <c r="L32" s="3939"/>
      <c r="M32" s="3939"/>
      <c r="N32" s="3939"/>
      <c r="O32" s="3939"/>
      <c r="P32" s="3939"/>
      <c r="Q32" s="1757" t="s">
        <v>1758</v>
      </c>
      <c r="R32" s="172"/>
      <c r="S32" s="172"/>
      <c r="T32" s="172"/>
    </row>
    <row r="33" spans="2:20" ht="12" customHeight="1">
      <c r="B33" s="162"/>
      <c r="C33" s="168"/>
      <c r="D33" s="3939" t="s">
        <v>1759</v>
      </c>
      <c r="E33" s="3939"/>
      <c r="F33" s="3939"/>
      <c r="G33" s="3939"/>
      <c r="H33" s="3939"/>
      <c r="I33" s="3939"/>
      <c r="J33" s="3939"/>
      <c r="K33" s="3939"/>
      <c r="L33" s="3939"/>
      <c r="M33" s="3939"/>
      <c r="N33" s="3939"/>
      <c r="O33" s="3939"/>
      <c r="P33" s="3939"/>
      <c r="Q33" s="1757" t="s">
        <v>1760</v>
      </c>
      <c r="R33" s="172"/>
      <c r="S33" s="172"/>
      <c r="T33" s="172"/>
    </row>
    <row r="34" spans="2:20" ht="12" customHeight="1">
      <c r="B34" s="162"/>
      <c r="C34" s="168"/>
      <c r="D34" s="3939" t="s">
        <v>440</v>
      </c>
      <c r="E34" s="3939"/>
      <c r="F34" s="3939"/>
      <c r="G34" s="3939"/>
      <c r="H34" s="3939"/>
      <c r="I34" s="3939"/>
      <c r="J34" s="3939"/>
      <c r="K34" s="3939"/>
      <c r="L34" s="3939"/>
      <c r="M34" s="3939"/>
      <c r="N34" s="3939"/>
      <c r="O34" s="3939"/>
      <c r="P34" s="3939"/>
      <c r="Q34" s="1757" t="s">
        <v>1761</v>
      </c>
      <c r="R34" s="172"/>
      <c r="S34" s="172"/>
      <c r="T34" s="172"/>
    </row>
    <row r="35" spans="2:20" ht="12" customHeight="1">
      <c r="B35" s="162"/>
      <c r="C35" s="1758"/>
      <c r="D35" s="4258" t="s">
        <v>1762</v>
      </c>
      <c r="E35" s="4258"/>
      <c r="F35" s="4258"/>
      <c r="G35" s="4258"/>
      <c r="H35" s="4258"/>
      <c r="I35" s="4258"/>
      <c r="J35" s="4258"/>
      <c r="K35" s="4258"/>
      <c r="L35" s="4258"/>
      <c r="M35" s="4258"/>
      <c r="N35" s="4258"/>
      <c r="O35" s="4258"/>
      <c r="P35" s="4258"/>
      <c r="Q35" s="1046"/>
      <c r="R35" s="1231"/>
      <c r="S35" s="1231"/>
      <c r="T35" s="1231"/>
    </row>
    <row r="36" spans="2:20" ht="12" customHeight="1">
      <c r="B36" s="162"/>
      <c r="C36" s="163"/>
      <c r="D36" s="1096"/>
      <c r="E36" s="3948" t="s">
        <v>1763</v>
      </c>
      <c r="F36" s="3948"/>
      <c r="G36" s="3948"/>
      <c r="H36" s="3948"/>
      <c r="I36" s="3948"/>
      <c r="J36" s="3948"/>
      <c r="K36" s="3948"/>
      <c r="L36" s="3948"/>
      <c r="M36" s="3948"/>
      <c r="N36" s="3948"/>
      <c r="O36" s="3948"/>
      <c r="P36" s="3948"/>
      <c r="Q36" s="1757" t="s">
        <v>1764</v>
      </c>
      <c r="R36" s="174"/>
      <c r="S36" s="174"/>
      <c r="T36" s="174"/>
    </row>
    <row r="37" spans="2:20" ht="12" customHeight="1">
      <c r="B37" s="162"/>
      <c r="C37" s="168"/>
      <c r="D37" s="1042"/>
      <c r="E37" s="3939" t="s">
        <v>1765</v>
      </c>
      <c r="F37" s="3939"/>
      <c r="G37" s="3939"/>
      <c r="H37" s="3939"/>
      <c r="I37" s="3939"/>
      <c r="J37" s="3939"/>
      <c r="K37" s="3939"/>
      <c r="L37" s="3939"/>
      <c r="M37" s="3939"/>
      <c r="N37" s="3939"/>
      <c r="O37" s="3939"/>
      <c r="P37" s="3939"/>
      <c r="Q37" s="1757" t="s">
        <v>1766</v>
      </c>
      <c r="R37" s="172"/>
      <c r="S37" s="172"/>
      <c r="T37" s="172"/>
    </row>
    <row r="38" spans="2:20" ht="12" customHeight="1">
      <c r="B38" s="162"/>
      <c r="C38" s="168"/>
      <c r="D38" s="3939" t="s">
        <v>1767</v>
      </c>
      <c r="E38" s="3939"/>
      <c r="F38" s="3939"/>
      <c r="G38" s="3939"/>
      <c r="H38" s="3939"/>
      <c r="I38" s="3939"/>
      <c r="J38" s="3939"/>
      <c r="K38" s="3939"/>
      <c r="L38" s="3939"/>
      <c r="M38" s="3939"/>
      <c r="N38" s="3939"/>
      <c r="O38" s="3939"/>
      <c r="P38" s="3939"/>
      <c r="Q38" s="1757" t="s">
        <v>1768</v>
      </c>
      <c r="R38" s="172"/>
      <c r="S38" s="172"/>
      <c r="T38" s="172"/>
    </row>
    <row r="39" spans="2:20" ht="12" customHeight="1">
      <c r="B39" s="162"/>
      <c r="C39" s="168"/>
      <c r="D39" s="3939" t="s">
        <v>1769</v>
      </c>
      <c r="E39" s="3939"/>
      <c r="F39" s="3939"/>
      <c r="G39" s="3939"/>
      <c r="H39" s="3939"/>
      <c r="I39" s="3939"/>
      <c r="J39" s="3939"/>
      <c r="K39" s="3939"/>
      <c r="L39" s="3939"/>
      <c r="M39" s="3939"/>
      <c r="N39" s="3939"/>
      <c r="O39" s="3939"/>
      <c r="P39" s="3939"/>
      <c r="Q39" s="1757" t="s">
        <v>1770</v>
      </c>
      <c r="R39" s="172"/>
      <c r="S39" s="172"/>
      <c r="T39" s="172"/>
    </row>
    <row r="40" spans="2:20" ht="12" customHeight="1">
      <c r="B40" s="162"/>
      <c r="C40" s="1758"/>
      <c r="D40" s="4258" t="s">
        <v>1771</v>
      </c>
      <c r="E40" s="4258"/>
      <c r="F40" s="4258"/>
      <c r="G40" s="4258"/>
      <c r="H40" s="4258"/>
      <c r="I40" s="4258"/>
      <c r="J40" s="4258"/>
      <c r="K40" s="4258"/>
      <c r="L40" s="4258"/>
      <c r="M40" s="4258"/>
      <c r="N40" s="4258"/>
      <c r="O40" s="4258"/>
      <c r="P40" s="4258"/>
      <c r="Q40" s="1046"/>
      <c r="R40" s="1231"/>
      <c r="S40" s="1231"/>
      <c r="T40" s="1231"/>
    </row>
    <row r="41" spans="2:20" ht="12" customHeight="1">
      <c r="B41" s="162"/>
      <c r="C41" s="163"/>
      <c r="D41" s="1096"/>
      <c r="E41" s="3948" t="s">
        <v>1772</v>
      </c>
      <c r="F41" s="3948"/>
      <c r="G41" s="3948"/>
      <c r="H41" s="3948"/>
      <c r="I41" s="3948"/>
      <c r="J41" s="3948"/>
      <c r="K41" s="3948"/>
      <c r="L41" s="3948"/>
      <c r="M41" s="3948"/>
      <c r="N41" s="3948"/>
      <c r="O41" s="3948"/>
      <c r="P41" s="3948"/>
      <c r="Q41" s="1757" t="s">
        <v>1773</v>
      </c>
      <c r="R41" s="174"/>
      <c r="S41" s="174"/>
      <c r="T41" s="174"/>
    </row>
    <row r="42" spans="2:20" ht="12" customHeight="1">
      <c r="B42" s="162"/>
      <c r="C42" s="168"/>
      <c r="D42" s="1042"/>
      <c r="E42" s="3939" t="s">
        <v>1774</v>
      </c>
      <c r="F42" s="3939"/>
      <c r="G42" s="3939"/>
      <c r="H42" s="3939"/>
      <c r="I42" s="3939"/>
      <c r="J42" s="3939"/>
      <c r="K42" s="3939"/>
      <c r="L42" s="3939"/>
      <c r="M42" s="3939"/>
      <c r="N42" s="3939"/>
      <c r="O42" s="3939"/>
      <c r="P42" s="3939"/>
      <c r="Q42" s="1757" t="s">
        <v>1775</v>
      </c>
      <c r="R42" s="172"/>
      <c r="S42" s="172"/>
      <c r="T42" s="172"/>
    </row>
    <row r="43" spans="2:20" ht="12" customHeight="1">
      <c r="B43" s="162"/>
      <c r="C43" s="168"/>
      <c r="D43" s="1042"/>
      <c r="E43" s="3939" t="s">
        <v>1776</v>
      </c>
      <c r="F43" s="3939"/>
      <c r="G43" s="3939"/>
      <c r="H43" s="3939"/>
      <c r="I43" s="3939"/>
      <c r="J43" s="3939"/>
      <c r="K43" s="3939"/>
      <c r="L43" s="3939"/>
      <c r="M43" s="3939"/>
      <c r="N43" s="3939"/>
      <c r="O43" s="3939"/>
      <c r="P43" s="3939"/>
      <c r="Q43" s="1756" t="s">
        <v>1777</v>
      </c>
      <c r="R43" s="172"/>
      <c r="S43" s="172"/>
      <c r="T43" s="172"/>
    </row>
    <row r="44" spans="2:20" ht="12" customHeight="1">
      <c r="B44" s="162"/>
      <c r="C44" s="168"/>
      <c r="D44" s="1042"/>
      <c r="E44" s="3939" t="s">
        <v>1778</v>
      </c>
      <c r="F44" s="3939"/>
      <c r="G44" s="3939"/>
      <c r="H44" s="3939"/>
      <c r="I44" s="3939"/>
      <c r="J44" s="3939"/>
      <c r="K44" s="3939"/>
      <c r="L44" s="3939"/>
      <c r="M44" s="3939"/>
      <c r="N44" s="3939"/>
      <c r="O44" s="3939"/>
      <c r="P44" s="3939"/>
      <c r="Q44" s="1757" t="s">
        <v>1779</v>
      </c>
      <c r="R44" s="172"/>
      <c r="S44" s="172"/>
      <c r="T44" s="172"/>
    </row>
    <row r="45" spans="2:20" ht="12" customHeight="1">
      <c r="B45" s="162"/>
      <c r="C45" s="168"/>
      <c r="D45" s="3939" t="s">
        <v>1780</v>
      </c>
      <c r="E45" s="3939"/>
      <c r="F45" s="3939"/>
      <c r="G45" s="3939"/>
      <c r="H45" s="3939"/>
      <c r="I45" s="3939"/>
      <c r="J45" s="3939"/>
      <c r="K45" s="3939"/>
      <c r="L45" s="3939"/>
      <c r="M45" s="3939"/>
      <c r="N45" s="3939"/>
      <c r="O45" s="3939"/>
      <c r="P45" s="3939"/>
      <c r="Q45" s="1757" t="s">
        <v>1781</v>
      </c>
      <c r="R45" s="172"/>
      <c r="S45" s="172"/>
      <c r="T45" s="172"/>
    </row>
    <row r="46" spans="2:20" ht="12" customHeight="1">
      <c r="B46" s="162"/>
      <c r="C46" s="1758"/>
      <c r="D46" s="4258" t="s">
        <v>1534</v>
      </c>
      <c r="E46" s="4258"/>
      <c r="F46" s="4258"/>
      <c r="G46" s="4258"/>
      <c r="H46" s="4258"/>
      <c r="I46" s="4258"/>
      <c r="J46" s="4258"/>
      <c r="K46" s="4258"/>
      <c r="L46" s="4258"/>
      <c r="M46" s="4258"/>
      <c r="N46" s="4258"/>
      <c r="O46" s="4258"/>
      <c r="P46" s="4258"/>
      <c r="Q46" s="1046"/>
      <c r="R46" s="1231"/>
      <c r="S46" s="1231"/>
      <c r="T46" s="1231"/>
    </row>
    <row r="47" spans="2:20" ht="12" customHeight="1">
      <c r="B47" s="162"/>
      <c r="C47" s="188"/>
      <c r="D47" s="4247" t="s">
        <v>1673</v>
      </c>
      <c r="E47" s="4247"/>
      <c r="F47" s="4247"/>
      <c r="G47" s="4247"/>
      <c r="H47" s="4247"/>
      <c r="I47" s="4247"/>
      <c r="J47" s="4247"/>
      <c r="K47" s="4247"/>
      <c r="L47" s="4247"/>
      <c r="M47" s="4247"/>
      <c r="N47" s="4247"/>
      <c r="O47" s="4247"/>
      <c r="P47" s="4247"/>
      <c r="Q47" s="183"/>
      <c r="R47" s="167"/>
      <c r="S47" s="167"/>
      <c r="T47" s="167"/>
    </row>
    <row r="48" spans="2:20" ht="12" customHeight="1">
      <c r="B48" s="162"/>
      <c r="C48" s="188"/>
      <c r="D48" s="4247" t="s">
        <v>1782</v>
      </c>
      <c r="E48" s="4247"/>
      <c r="F48" s="4247"/>
      <c r="G48" s="4247"/>
      <c r="H48" s="4247"/>
      <c r="I48" s="4247"/>
      <c r="J48" s="4247"/>
      <c r="K48" s="4247"/>
      <c r="L48" s="4247"/>
      <c r="M48" s="4247"/>
      <c r="N48" s="4247"/>
      <c r="O48" s="4247"/>
      <c r="P48" s="4247"/>
      <c r="Q48" s="183"/>
      <c r="R48" s="167"/>
      <c r="S48" s="167"/>
      <c r="T48" s="167"/>
    </row>
    <row r="49" spans="2:20" ht="12" customHeight="1">
      <c r="B49" s="162"/>
      <c r="C49" s="163"/>
      <c r="D49" s="1096"/>
      <c r="E49" s="3948" t="s">
        <v>1772</v>
      </c>
      <c r="F49" s="3948"/>
      <c r="G49" s="3948"/>
      <c r="H49" s="3948"/>
      <c r="I49" s="3948"/>
      <c r="J49" s="3948"/>
      <c r="K49" s="3948"/>
      <c r="L49" s="3948"/>
      <c r="M49" s="3948"/>
      <c r="N49" s="3948"/>
      <c r="O49" s="3948"/>
      <c r="P49" s="3948"/>
      <c r="Q49" s="1757" t="s">
        <v>1783</v>
      </c>
      <c r="R49" s="174"/>
      <c r="S49" s="174"/>
      <c r="T49" s="174"/>
    </row>
    <row r="50" spans="2:20" ht="12" customHeight="1">
      <c r="B50" s="162"/>
      <c r="C50" s="168"/>
      <c r="D50" s="1042"/>
      <c r="E50" s="3939" t="s">
        <v>1784</v>
      </c>
      <c r="F50" s="3939"/>
      <c r="G50" s="3939"/>
      <c r="H50" s="3939"/>
      <c r="I50" s="3939"/>
      <c r="J50" s="3939"/>
      <c r="K50" s="3939"/>
      <c r="L50" s="3939"/>
      <c r="M50" s="3939"/>
      <c r="N50" s="3939"/>
      <c r="O50" s="3939"/>
      <c r="P50" s="3939"/>
      <c r="Q50" s="1757" t="s">
        <v>1785</v>
      </c>
      <c r="R50" s="172"/>
      <c r="S50" s="172"/>
      <c r="T50" s="172"/>
    </row>
    <row r="51" spans="2:20" ht="12" customHeight="1">
      <c r="B51" s="162"/>
      <c r="C51" s="168"/>
      <c r="D51" s="1042"/>
      <c r="E51" s="3939" t="s">
        <v>1786</v>
      </c>
      <c r="F51" s="3939"/>
      <c r="G51" s="3939"/>
      <c r="H51" s="3939"/>
      <c r="I51" s="3939"/>
      <c r="J51" s="3939"/>
      <c r="K51" s="3939"/>
      <c r="L51" s="3939"/>
      <c r="M51" s="3939"/>
      <c r="N51" s="3939"/>
      <c r="O51" s="3939"/>
      <c r="P51" s="3939"/>
      <c r="Q51" s="1756" t="s">
        <v>1787</v>
      </c>
      <c r="R51" s="172"/>
      <c r="S51" s="172"/>
      <c r="T51" s="172"/>
    </row>
    <row r="52" spans="2:20" ht="12" customHeight="1">
      <c r="B52" s="162"/>
      <c r="C52" s="168"/>
      <c r="D52" s="1042"/>
      <c r="E52" s="3939" t="s">
        <v>1788</v>
      </c>
      <c r="F52" s="3939"/>
      <c r="G52" s="3939"/>
      <c r="H52" s="3939"/>
      <c r="I52" s="3939"/>
      <c r="J52" s="3939"/>
      <c r="K52" s="3939"/>
      <c r="L52" s="3939"/>
      <c r="M52" s="3939"/>
      <c r="N52" s="3939"/>
      <c r="O52" s="3939"/>
      <c r="P52" s="3939"/>
      <c r="Q52" s="1756" t="s">
        <v>1789</v>
      </c>
      <c r="R52" s="172"/>
      <c r="S52" s="172"/>
      <c r="T52" s="172"/>
    </row>
    <row r="53" spans="2:20" ht="12" customHeight="1">
      <c r="B53" s="162"/>
      <c r="C53" s="168"/>
      <c r="D53" s="1042"/>
      <c r="E53" s="3939" t="s">
        <v>1790</v>
      </c>
      <c r="F53" s="3939"/>
      <c r="G53" s="3939"/>
      <c r="H53" s="3939"/>
      <c r="I53" s="3939"/>
      <c r="J53" s="3939"/>
      <c r="K53" s="3939"/>
      <c r="L53" s="3939"/>
      <c r="M53" s="3939"/>
      <c r="N53" s="3939"/>
      <c r="O53" s="3939"/>
      <c r="P53" s="3939"/>
      <c r="Q53" s="1756" t="s">
        <v>1791</v>
      </c>
      <c r="R53" s="172"/>
      <c r="S53" s="172"/>
      <c r="T53" s="172"/>
    </row>
    <row r="54" spans="2:20" ht="12" customHeight="1">
      <c r="B54" s="162"/>
      <c r="C54" s="168"/>
      <c r="D54" s="3939" t="s">
        <v>1792</v>
      </c>
      <c r="E54" s="3939"/>
      <c r="F54" s="3939"/>
      <c r="G54" s="3939"/>
      <c r="H54" s="3939"/>
      <c r="I54" s="3939"/>
      <c r="J54" s="3939"/>
      <c r="K54" s="3939"/>
      <c r="L54" s="3939"/>
      <c r="M54" s="3939"/>
      <c r="N54" s="3939"/>
      <c r="O54" s="3939"/>
      <c r="P54" s="3939"/>
      <c r="Q54" s="1756" t="s">
        <v>1793</v>
      </c>
      <c r="R54" s="172"/>
      <c r="S54" s="172"/>
      <c r="T54" s="172"/>
    </row>
    <row r="55" spans="2:20" ht="12" customHeight="1">
      <c r="B55" s="162"/>
      <c r="C55" s="1758"/>
      <c r="D55" s="4258" t="s">
        <v>1794</v>
      </c>
      <c r="E55" s="4258"/>
      <c r="F55" s="4258"/>
      <c r="G55" s="4258"/>
      <c r="H55" s="4258"/>
      <c r="I55" s="4258"/>
      <c r="J55" s="4258"/>
      <c r="K55" s="4258"/>
      <c r="L55" s="4258"/>
      <c r="M55" s="4258"/>
      <c r="N55" s="4258"/>
      <c r="O55" s="4258"/>
      <c r="P55" s="4258"/>
      <c r="Q55" s="1046"/>
      <c r="R55" s="1231"/>
      <c r="S55" s="1231"/>
      <c r="T55" s="1231"/>
    </row>
    <row r="56" spans="2:20" ht="12" customHeight="1">
      <c r="B56" s="162"/>
      <c r="C56" s="163"/>
      <c r="D56" s="1096"/>
      <c r="E56" s="3948" t="s">
        <v>1117</v>
      </c>
      <c r="F56" s="3948"/>
      <c r="G56" s="3948"/>
      <c r="H56" s="3948"/>
      <c r="I56" s="3948"/>
      <c r="J56" s="3948"/>
      <c r="K56" s="3948"/>
      <c r="L56" s="3948"/>
      <c r="M56" s="3948"/>
      <c r="N56" s="3948"/>
      <c r="O56" s="3948"/>
      <c r="P56" s="3948"/>
      <c r="Q56" s="1757" t="s">
        <v>1795</v>
      </c>
      <c r="R56" s="174"/>
      <c r="S56" s="174"/>
      <c r="T56" s="174"/>
    </row>
    <row r="57" spans="2:20" ht="12" customHeight="1">
      <c r="B57" s="162"/>
      <c r="C57" s="168"/>
      <c r="D57" s="1042"/>
      <c r="E57" s="3939" t="s">
        <v>881</v>
      </c>
      <c r="F57" s="3939"/>
      <c r="G57" s="3939"/>
      <c r="H57" s="3939"/>
      <c r="I57" s="3939"/>
      <c r="J57" s="3939"/>
      <c r="K57" s="3939"/>
      <c r="L57" s="3939"/>
      <c r="M57" s="3939"/>
      <c r="N57" s="3939"/>
      <c r="O57" s="3939"/>
      <c r="P57" s="3939"/>
      <c r="Q57" s="1757" t="s">
        <v>1796</v>
      </c>
      <c r="R57" s="172"/>
      <c r="S57" s="172"/>
      <c r="T57" s="172"/>
    </row>
    <row r="58" spans="2:20" ht="12" customHeight="1">
      <c r="B58" s="162"/>
      <c r="C58" s="168"/>
      <c r="D58" s="1042"/>
      <c r="E58" s="3939" t="s">
        <v>459</v>
      </c>
      <c r="F58" s="3939"/>
      <c r="G58" s="3939"/>
      <c r="H58" s="3939"/>
      <c r="I58" s="3939"/>
      <c r="J58" s="3939"/>
      <c r="K58" s="3939"/>
      <c r="L58" s="3939"/>
      <c r="M58" s="3939"/>
      <c r="N58" s="3939"/>
      <c r="O58" s="3939"/>
      <c r="P58" s="3939"/>
      <c r="Q58" s="1757" t="s">
        <v>1797</v>
      </c>
      <c r="R58" s="172"/>
      <c r="S58" s="172"/>
      <c r="T58" s="172"/>
    </row>
    <row r="59" spans="2:20" ht="12" customHeight="1">
      <c r="B59" s="162"/>
      <c r="C59" s="168"/>
      <c r="D59" s="1042"/>
      <c r="E59" s="3939" t="s">
        <v>1798</v>
      </c>
      <c r="F59" s="3939"/>
      <c r="G59" s="3939"/>
      <c r="H59" s="3939"/>
      <c r="I59" s="3939"/>
      <c r="J59" s="3939"/>
      <c r="K59" s="3939"/>
      <c r="L59" s="3939"/>
      <c r="M59" s="3939"/>
      <c r="N59" s="3939"/>
      <c r="O59" s="3939"/>
      <c r="P59" s="3939"/>
      <c r="Q59" s="1757" t="s">
        <v>1799</v>
      </c>
      <c r="R59" s="172"/>
      <c r="S59" s="172"/>
      <c r="T59" s="172"/>
    </row>
    <row r="60" spans="2:20" ht="12" customHeight="1">
      <c r="B60" s="162"/>
      <c r="C60" s="168"/>
      <c r="D60" s="1042"/>
      <c r="E60" s="3939" t="s">
        <v>463</v>
      </c>
      <c r="F60" s="3939"/>
      <c r="G60" s="3939"/>
      <c r="H60" s="3939"/>
      <c r="I60" s="3939"/>
      <c r="J60" s="3939"/>
      <c r="K60" s="3939"/>
      <c r="L60" s="3939"/>
      <c r="M60" s="3939"/>
      <c r="N60" s="3939"/>
      <c r="O60" s="3939"/>
      <c r="P60" s="3939"/>
      <c r="Q60" s="1757" t="s">
        <v>1800</v>
      </c>
      <c r="R60" s="172"/>
      <c r="S60" s="172"/>
      <c r="T60" s="172"/>
    </row>
    <row r="61" spans="2:20" ht="12" customHeight="1">
      <c r="B61" s="162"/>
      <c r="C61" s="168"/>
      <c r="D61" s="1042"/>
      <c r="E61" s="3939" t="s">
        <v>1801</v>
      </c>
      <c r="F61" s="3939"/>
      <c r="G61" s="3939"/>
      <c r="H61" s="3939"/>
      <c r="I61" s="3939"/>
      <c r="J61" s="3939"/>
      <c r="K61" s="3939"/>
      <c r="L61" s="3939"/>
      <c r="M61" s="3939"/>
      <c r="N61" s="3939"/>
      <c r="O61" s="3939"/>
      <c r="P61" s="3939"/>
      <c r="Q61" s="1757" t="s">
        <v>1802</v>
      </c>
      <c r="R61" s="172"/>
      <c r="S61" s="172"/>
      <c r="T61" s="172"/>
    </row>
    <row r="62" spans="2:20" ht="12" customHeight="1">
      <c r="B62" s="162"/>
      <c r="C62" s="168"/>
      <c r="D62" s="1042"/>
      <c r="E62" s="3939" t="s">
        <v>469</v>
      </c>
      <c r="F62" s="3939"/>
      <c r="G62" s="3939"/>
      <c r="H62" s="3939"/>
      <c r="I62" s="3939"/>
      <c r="J62" s="3939"/>
      <c r="K62" s="3939"/>
      <c r="L62" s="3939"/>
      <c r="M62" s="3939"/>
      <c r="N62" s="3939"/>
      <c r="O62" s="3939"/>
      <c r="P62" s="3939"/>
      <c r="Q62" s="1757" t="s">
        <v>1803</v>
      </c>
      <c r="R62" s="172"/>
      <c r="S62" s="172"/>
      <c r="T62" s="172"/>
    </row>
    <row r="63" spans="2:20" ht="12" customHeight="1">
      <c r="B63" s="162"/>
      <c r="C63" s="168"/>
      <c r="D63" s="3939" t="s">
        <v>1804</v>
      </c>
      <c r="E63" s="3939"/>
      <c r="F63" s="3939"/>
      <c r="G63" s="3939"/>
      <c r="H63" s="3939"/>
      <c r="I63" s="3939"/>
      <c r="J63" s="3939"/>
      <c r="K63" s="3939"/>
      <c r="L63" s="3939"/>
      <c r="M63" s="3939"/>
      <c r="N63" s="3939"/>
      <c r="O63" s="3939"/>
      <c r="P63" s="3939"/>
      <c r="Q63" s="1757" t="s">
        <v>1805</v>
      </c>
      <c r="R63" s="172"/>
      <c r="S63" s="172"/>
      <c r="T63" s="172"/>
    </row>
    <row r="64" spans="2:20" ht="12" customHeight="1">
      <c r="B64" s="162"/>
      <c r="C64" s="168"/>
      <c r="D64" s="3939" t="s">
        <v>474</v>
      </c>
      <c r="E64" s="3939"/>
      <c r="F64" s="3939"/>
      <c r="G64" s="3939"/>
      <c r="H64" s="3939"/>
      <c r="I64" s="3939"/>
      <c r="J64" s="3939"/>
      <c r="K64" s="3939"/>
      <c r="L64" s="3939"/>
      <c r="M64" s="3939"/>
      <c r="N64" s="3939"/>
      <c r="O64" s="3939"/>
      <c r="P64" s="3939"/>
      <c r="Q64" s="1756" t="s">
        <v>1807</v>
      </c>
      <c r="R64" s="172"/>
      <c r="S64" s="172"/>
      <c r="T64" s="172"/>
    </row>
    <row r="65" spans="2:20" ht="12" customHeight="1">
      <c r="B65" s="162"/>
      <c r="C65" s="168"/>
      <c r="D65" s="3939" t="s">
        <v>476</v>
      </c>
      <c r="E65" s="3939"/>
      <c r="F65" s="3939"/>
      <c r="G65" s="3939"/>
      <c r="H65" s="3939"/>
      <c r="I65" s="3939"/>
      <c r="J65" s="3939"/>
      <c r="K65" s="3939"/>
      <c r="L65" s="3939"/>
      <c r="M65" s="3939"/>
      <c r="N65" s="3939"/>
      <c r="O65" s="3939"/>
      <c r="P65" s="3939"/>
      <c r="Q65" s="1756" t="s">
        <v>1808</v>
      </c>
      <c r="R65" s="172"/>
      <c r="S65" s="172"/>
      <c r="T65" s="172"/>
    </row>
    <row r="66" spans="2:20" ht="12" customHeight="1">
      <c r="B66" s="162"/>
      <c r="C66" s="1758"/>
      <c r="D66" s="4258" t="s">
        <v>1681</v>
      </c>
      <c r="E66" s="4258"/>
      <c r="F66" s="4258"/>
      <c r="G66" s="4258"/>
      <c r="H66" s="4258"/>
      <c r="I66" s="4258"/>
      <c r="J66" s="4258"/>
      <c r="K66" s="4258"/>
      <c r="L66" s="4258"/>
      <c r="M66" s="4258"/>
      <c r="N66" s="4258"/>
      <c r="O66" s="4258"/>
      <c r="P66" s="4258"/>
      <c r="Q66" s="1046"/>
      <c r="R66" s="1231"/>
      <c r="S66" s="1231"/>
      <c r="T66" s="1231"/>
    </row>
    <row r="67" spans="2:20" ht="12" customHeight="1">
      <c r="B67" s="162"/>
      <c r="C67" s="188"/>
      <c r="D67" s="4247" t="s">
        <v>1809</v>
      </c>
      <c r="E67" s="4247"/>
      <c r="F67" s="4247"/>
      <c r="G67" s="4247"/>
      <c r="H67" s="4247"/>
      <c r="I67" s="4247"/>
      <c r="J67" s="4247"/>
      <c r="K67" s="4247"/>
      <c r="L67" s="4247"/>
      <c r="M67" s="4247"/>
      <c r="N67" s="4247"/>
      <c r="O67" s="4247"/>
      <c r="P67" s="4247"/>
      <c r="Q67" s="183"/>
      <c r="R67" s="167"/>
      <c r="S67" s="167"/>
      <c r="T67" s="167"/>
    </row>
    <row r="68" spans="2:20" ht="12" customHeight="1">
      <c r="B68" s="162"/>
      <c r="C68" s="163"/>
      <c r="D68" s="1096"/>
      <c r="E68" s="3948" t="s">
        <v>465</v>
      </c>
      <c r="F68" s="3948"/>
      <c r="G68" s="3948"/>
      <c r="H68" s="3948"/>
      <c r="I68" s="3948"/>
      <c r="J68" s="3948"/>
      <c r="K68" s="3948"/>
      <c r="L68" s="3948"/>
      <c r="M68" s="3948"/>
      <c r="N68" s="3948"/>
      <c r="O68" s="3948"/>
      <c r="P68" s="3948"/>
      <c r="Q68" s="1757" t="s">
        <v>1810</v>
      </c>
      <c r="R68" s="174"/>
      <c r="S68" s="174"/>
      <c r="T68" s="174"/>
    </row>
    <row r="69" spans="2:20" ht="12" customHeight="1">
      <c r="B69" s="162"/>
      <c r="C69" s="168"/>
      <c r="D69" s="1042"/>
      <c r="E69" s="3939" t="s">
        <v>467</v>
      </c>
      <c r="F69" s="3939"/>
      <c r="G69" s="3939"/>
      <c r="H69" s="3939"/>
      <c r="I69" s="3939"/>
      <c r="J69" s="3939"/>
      <c r="K69" s="3939"/>
      <c r="L69" s="3939"/>
      <c r="M69" s="3939"/>
      <c r="N69" s="3939"/>
      <c r="O69" s="3939"/>
      <c r="P69" s="3939"/>
      <c r="Q69" s="1757" t="s">
        <v>1811</v>
      </c>
      <c r="R69" s="172"/>
      <c r="S69" s="172"/>
      <c r="T69" s="172"/>
    </row>
    <row r="70" spans="2:20" ht="12" customHeight="1">
      <c r="B70" s="162"/>
      <c r="C70" s="168"/>
      <c r="D70" s="1042"/>
      <c r="E70" s="3939" t="s">
        <v>461</v>
      </c>
      <c r="F70" s="3939"/>
      <c r="G70" s="3939"/>
      <c r="H70" s="3939"/>
      <c r="I70" s="3939"/>
      <c r="J70" s="3939"/>
      <c r="K70" s="3939"/>
      <c r="L70" s="3939"/>
      <c r="M70" s="3939"/>
      <c r="N70" s="3939"/>
      <c r="O70" s="3939"/>
      <c r="P70" s="3939"/>
      <c r="Q70" s="1757" t="s">
        <v>1812</v>
      </c>
      <c r="R70" s="172"/>
      <c r="S70" s="172"/>
      <c r="T70" s="172"/>
    </row>
    <row r="71" spans="2:20" ht="12" customHeight="1">
      <c r="B71" s="162"/>
      <c r="C71" s="168"/>
      <c r="D71" s="1042"/>
      <c r="E71" s="3939" t="s">
        <v>469</v>
      </c>
      <c r="F71" s="3939"/>
      <c r="G71" s="3939"/>
      <c r="H71" s="3939"/>
      <c r="I71" s="3939"/>
      <c r="J71" s="3939"/>
      <c r="K71" s="3939"/>
      <c r="L71" s="3939"/>
      <c r="M71" s="3939"/>
      <c r="N71" s="3939"/>
      <c r="O71" s="3939"/>
      <c r="P71" s="3939"/>
      <c r="Q71" s="1756" t="s">
        <v>1813</v>
      </c>
      <c r="R71" s="172"/>
      <c r="S71" s="172"/>
      <c r="T71" s="172"/>
    </row>
    <row r="72" spans="2:20" ht="12" customHeight="1">
      <c r="B72" s="162"/>
      <c r="C72" s="168"/>
      <c r="D72" s="3939" t="s">
        <v>1814</v>
      </c>
      <c r="E72" s="3939"/>
      <c r="F72" s="3939"/>
      <c r="G72" s="3939"/>
      <c r="H72" s="3939"/>
      <c r="I72" s="3939"/>
      <c r="J72" s="3939"/>
      <c r="K72" s="3939"/>
      <c r="L72" s="3939"/>
      <c r="M72" s="3939"/>
      <c r="N72" s="3939"/>
      <c r="O72" s="3939"/>
      <c r="P72" s="3939"/>
      <c r="Q72" s="1756" t="s">
        <v>1815</v>
      </c>
      <c r="R72" s="172"/>
      <c r="S72" s="172"/>
      <c r="T72" s="172"/>
    </row>
    <row r="73" spans="2:20" ht="12" customHeight="1">
      <c r="B73" s="159"/>
      <c r="C73" s="192"/>
      <c r="D73" s="3720" t="s">
        <v>1816</v>
      </c>
      <c r="E73" s="3720"/>
      <c r="F73" s="3720"/>
      <c r="G73" s="3720"/>
      <c r="H73" s="3720"/>
      <c r="I73" s="3720"/>
      <c r="J73" s="3720"/>
      <c r="K73" s="3720"/>
      <c r="L73" s="3720"/>
      <c r="M73" s="3720"/>
      <c r="N73" s="3720"/>
      <c r="O73" s="3720"/>
      <c r="P73" s="3720"/>
      <c r="Q73" s="1760" t="s">
        <v>1817</v>
      </c>
      <c r="R73" s="174"/>
      <c r="S73" s="174"/>
      <c r="T73" s="174"/>
    </row>
    <row r="75" spans="2:20" ht="12" customHeight="1">
      <c r="B75" s="65" t="s">
        <v>105</v>
      </c>
      <c r="C75" s="65"/>
      <c r="D75" s="65"/>
      <c r="E75" s="65"/>
      <c r="F75" s="65"/>
      <c r="G75" s="65"/>
      <c r="H75" s="65"/>
      <c r="I75" s="65"/>
      <c r="J75" s="65"/>
      <c r="K75" s="65"/>
      <c r="L75" s="65"/>
      <c r="M75" s="65"/>
      <c r="N75" s="65"/>
      <c r="O75" s="65"/>
      <c r="P75" s="65"/>
      <c r="Q75" s="65"/>
      <c r="R75" s="65"/>
      <c r="S75" s="65"/>
      <c r="T75" s="65"/>
    </row>
    <row r="76" spans="2:20" ht="12" customHeight="1">
      <c r="B76" s="4054" t="s">
        <v>477</v>
      </c>
      <c r="C76" s="4054"/>
      <c r="D76" s="4054"/>
      <c r="E76" s="4054"/>
      <c r="F76" s="4054"/>
      <c r="G76" s="4054"/>
      <c r="H76" s="4054"/>
      <c r="I76" s="4054"/>
      <c r="J76" s="4054"/>
      <c r="K76" s="4054"/>
      <c r="L76" s="4054"/>
      <c r="M76" s="4054"/>
      <c r="N76" s="4054"/>
      <c r="O76" s="4054"/>
      <c r="P76" s="4054"/>
      <c r="Q76" s="4054"/>
      <c r="R76" s="4054"/>
      <c r="S76" s="4054"/>
      <c r="T76" s="4054"/>
    </row>
  </sheetData>
  <mergeCells count="71">
    <mergeCell ref="B2:F2"/>
    <mergeCell ref="H4:S4"/>
    <mergeCell ref="H5:S5"/>
    <mergeCell ref="H6:S6"/>
    <mergeCell ref="B4:C4"/>
    <mergeCell ref="D31:P31"/>
    <mergeCell ref="B5:C5"/>
    <mergeCell ref="B6:C6"/>
    <mergeCell ref="D22:P22"/>
    <mergeCell ref="B76:T76"/>
    <mergeCell ref="D73:P73"/>
    <mergeCell ref="D15:P15"/>
    <mergeCell ref="B7:T7"/>
    <mergeCell ref="D12:P12"/>
    <mergeCell ref="D13:P13"/>
    <mergeCell ref="D30:P30"/>
    <mergeCell ref="D14:P14"/>
    <mergeCell ref="D28:P28"/>
    <mergeCell ref="D29:P29"/>
    <mergeCell ref="B75:T75"/>
    <mergeCell ref="D32:P32"/>
    <mergeCell ref="D35:P35"/>
    <mergeCell ref="D16:P16"/>
    <mergeCell ref="D17:P17"/>
    <mergeCell ref="D18:P18"/>
    <mergeCell ref="E19:P19"/>
    <mergeCell ref="E20:P20"/>
    <mergeCell ref="E21:P21"/>
    <mergeCell ref="E24:P24"/>
    <mergeCell ref="E25:P25"/>
    <mergeCell ref="E26:P26"/>
    <mergeCell ref="D33:P33"/>
    <mergeCell ref="D34:P34"/>
    <mergeCell ref="D47:P47"/>
    <mergeCell ref="E36:P36"/>
    <mergeCell ref="E37:P37"/>
    <mergeCell ref="D38:P38"/>
    <mergeCell ref="D39:P39"/>
    <mergeCell ref="D40:P40"/>
    <mergeCell ref="E41:P41"/>
    <mergeCell ref="E69:P69"/>
    <mergeCell ref="E70:P70"/>
    <mergeCell ref="E71:P71"/>
    <mergeCell ref="D72:P72"/>
    <mergeCell ref="D54:P54"/>
    <mergeCell ref="D55:P55"/>
    <mergeCell ref="E56:P56"/>
    <mergeCell ref="D66:P66"/>
    <mergeCell ref="D67:P67"/>
    <mergeCell ref="E57:P57"/>
    <mergeCell ref="E68:P68"/>
    <mergeCell ref="E58:P58"/>
    <mergeCell ref="E59:P59"/>
    <mergeCell ref="E60:P60"/>
    <mergeCell ref="E61:P61"/>
    <mergeCell ref="D23:P23"/>
    <mergeCell ref="D63:P63"/>
    <mergeCell ref="D64:P64"/>
    <mergeCell ref="D65:P65"/>
    <mergeCell ref="E62:P62"/>
    <mergeCell ref="D48:P48"/>
    <mergeCell ref="E49:P49"/>
    <mergeCell ref="E50:P50"/>
    <mergeCell ref="E51:P51"/>
    <mergeCell ref="E52:P52"/>
    <mergeCell ref="E53:P53"/>
    <mergeCell ref="E42:P42"/>
    <mergeCell ref="E43:P43"/>
    <mergeCell ref="E44:P44"/>
    <mergeCell ref="D45:P45"/>
    <mergeCell ref="D46:P46"/>
  </mergeCells>
  <hyperlinks>
    <hyperlink ref="B76" r:id="rId1" xr:uid="{00000000-0004-0000-6700-000000000000}"/>
  </hyperlinks>
  <pageMargins left="0.7" right="0.7" top="0.75" bottom="0.75" header="0.3" footer="0.3"/>
  <pageSetup scale="10" orientation="landscape"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B2:R48"/>
  <sheetViews>
    <sheetView showGridLines="0" workbookViewId="0"/>
  </sheetViews>
  <sheetFormatPr defaultColWidth="8.83203125" defaultRowHeight="12.3"/>
  <cols>
    <col min="1" max="1" width="1.5546875" style="1816" customWidth="1"/>
    <col min="2" max="4" width="2.5546875" style="1816" customWidth="1"/>
    <col min="5" max="5" width="75.83203125" style="1816" customWidth="1"/>
    <col min="6" max="6" width="3.83203125" style="1816" customWidth="1"/>
    <col min="7" max="7" width="15.27734375" style="1816" customWidth="1"/>
    <col min="8" max="8" width="12.71875" style="1816" customWidth="1"/>
    <col min="9" max="9" width="9.71875" style="1816" customWidth="1"/>
    <col min="10" max="10" width="10.44140625" style="1816" customWidth="1"/>
    <col min="11" max="11" width="11.83203125" style="1816" customWidth="1"/>
    <col min="12" max="12" width="8.83203125" style="1816" customWidth="1"/>
    <col min="13" max="13" width="11.83203125" style="1816" customWidth="1"/>
    <col min="14" max="14" width="10.5546875" style="1816" customWidth="1"/>
    <col min="15" max="15" width="8.83203125" style="1816" customWidth="1"/>
    <col min="16" max="16384" width="8.83203125" style="1816"/>
  </cols>
  <sheetData>
    <row r="2" spans="2:18">
      <c r="B2" s="4290" t="s">
        <v>478</v>
      </c>
      <c r="C2" s="4298"/>
      <c r="D2" s="4298"/>
      <c r="E2" s="4298"/>
      <c r="F2" s="4298"/>
    </row>
    <row r="4" spans="2:18">
      <c r="B4" s="4290" t="s">
        <v>2729</v>
      </c>
      <c r="C4" s="4290"/>
      <c r="D4" s="4290"/>
      <c r="G4" s="4290" t="s">
        <v>1530</v>
      </c>
      <c r="H4" s="4290"/>
      <c r="I4" s="4290"/>
      <c r="J4" s="4290"/>
      <c r="K4" s="4290"/>
      <c r="L4" s="4290"/>
      <c r="M4" s="4290"/>
      <c r="N4" s="4290"/>
      <c r="O4" s="4290"/>
      <c r="P4" s="4290"/>
      <c r="Q4" s="4290"/>
    </row>
    <row r="5" spans="2:18">
      <c r="B5" s="4291">
        <v>2023.4</v>
      </c>
      <c r="C5" s="4291"/>
      <c r="D5" s="4291"/>
      <c r="G5" s="4290" t="s">
        <v>275</v>
      </c>
      <c r="H5" s="4290"/>
      <c r="I5" s="4290"/>
      <c r="J5" s="4290"/>
      <c r="K5" s="4290"/>
      <c r="L5" s="4290"/>
      <c r="M5" s="4290"/>
      <c r="N5" s="4290"/>
      <c r="O5" s="4290"/>
      <c r="P5" s="4290"/>
      <c r="Q5" s="4290"/>
      <c r="R5" s="4290"/>
    </row>
    <row r="7" spans="2:18">
      <c r="G7" s="4305" t="s">
        <v>578</v>
      </c>
      <c r="H7" s="4305"/>
      <c r="I7" s="4305"/>
      <c r="J7" s="4305"/>
      <c r="K7" s="4305"/>
      <c r="L7" s="4305"/>
      <c r="M7" s="4305" t="s">
        <v>1698</v>
      </c>
      <c r="N7" s="4305"/>
      <c r="O7" s="4305"/>
      <c r="P7" s="4305"/>
      <c r="Q7" s="4305"/>
      <c r="R7" s="4305"/>
    </row>
    <row r="8" spans="2:18">
      <c r="G8" s="1817" t="s">
        <v>1819</v>
      </c>
      <c r="H8" s="1817" t="s">
        <v>934</v>
      </c>
      <c r="I8" s="4292" t="s">
        <v>1821</v>
      </c>
      <c r="J8" s="4293"/>
      <c r="K8" s="4294"/>
      <c r="L8" s="1817" t="s">
        <v>919</v>
      </c>
      <c r="M8" s="1817" t="s">
        <v>1819</v>
      </c>
      <c r="N8" s="1817" t="s">
        <v>1820</v>
      </c>
      <c r="O8" s="4292" t="s">
        <v>1821</v>
      </c>
      <c r="P8" s="4293"/>
      <c r="Q8" s="4294"/>
      <c r="R8" s="1817" t="s">
        <v>919</v>
      </c>
    </row>
    <row r="9" spans="2:18">
      <c r="G9" s="1820" t="s">
        <v>1915</v>
      </c>
      <c r="H9" s="1820" t="s">
        <v>1913</v>
      </c>
      <c r="I9" s="1817" t="s">
        <v>2730</v>
      </c>
      <c r="J9" s="1817" t="s">
        <v>2731</v>
      </c>
      <c r="K9" s="1817" t="s">
        <v>2732</v>
      </c>
      <c r="L9" s="1820"/>
      <c r="M9" s="1820" t="s">
        <v>1908</v>
      </c>
      <c r="N9" s="1820" t="s">
        <v>1823</v>
      </c>
      <c r="O9" s="1817" t="s">
        <v>2730</v>
      </c>
      <c r="P9" s="1817" t="s">
        <v>2731</v>
      </c>
      <c r="Q9" s="1817" t="s">
        <v>2732</v>
      </c>
      <c r="R9" s="1820"/>
    </row>
    <row r="10" spans="2:18">
      <c r="G10" s="1820" t="s">
        <v>1918</v>
      </c>
      <c r="H10" s="1820"/>
      <c r="I10" s="1820" t="s">
        <v>1829</v>
      </c>
      <c r="J10" s="1820"/>
      <c r="K10" s="1820"/>
      <c r="L10" s="1820"/>
      <c r="M10" s="1820" t="s">
        <v>2733</v>
      </c>
      <c r="N10" s="1820"/>
      <c r="O10" s="1820" t="s">
        <v>1829</v>
      </c>
      <c r="P10" s="1820"/>
      <c r="Q10" s="1820"/>
      <c r="R10" s="1820"/>
    </row>
    <row r="11" spans="2:18">
      <c r="G11" s="1820"/>
      <c r="H11" s="1820"/>
      <c r="I11" s="1820"/>
      <c r="J11" s="1820"/>
      <c r="K11" s="1820"/>
      <c r="L11" s="1820"/>
      <c r="M11" s="1820" t="s">
        <v>2734</v>
      </c>
      <c r="N11" s="1820"/>
      <c r="O11" s="1820"/>
      <c r="P11" s="1820"/>
      <c r="Q11" s="1820"/>
      <c r="R11" s="1820"/>
    </row>
    <row r="12" spans="2:18">
      <c r="G12" s="1820"/>
      <c r="H12" s="1820"/>
      <c r="I12" s="1820"/>
      <c r="J12" s="1820"/>
      <c r="K12" s="1820"/>
      <c r="L12" s="1820"/>
      <c r="M12" s="1820"/>
      <c r="N12" s="1820"/>
      <c r="O12" s="1820"/>
      <c r="P12" s="1820"/>
      <c r="Q12" s="1820"/>
      <c r="R12" s="1820"/>
    </row>
    <row r="13" spans="2:18">
      <c r="G13" s="1822" t="s">
        <v>126</v>
      </c>
      <c r="H13" s="1822" t="s">
        <v>141</v>
      </c>
      <c r="I13" s="1822" t="s">
        <v>74</v>
      </c>
      <c r="J13" s="1822" t="s">
        <v>91</v>
      </c>
      <c r="K13" s="1822" t="s">
        <v>92</v>
      </c>
      <c r="L13" s="1822" t="s">
        <v>736</v>
      </c>
      <c r="M13" s="1822" t="s">
        <v>1013</v>
      </c>
      <c r="N13" s="1822" t="s">
        <v>1831</v>
      </c>
      <c r="O13" s="1822" t="s">
        <v>1589</v>
      </c>
      <c r="P13" s="1822" t="s">
        <v>1832</v>
      </c>
      <c r="Q13" s="1822" t="s">
        <v>1833</v>
      </c>
      <c r="R13" s="1822" t="s">
        <v>1834</v>
      </c>
    </row>
    <row r="14" spans="2:18">
      <c r="B14" s="4298" t="s">
        <v>1835</v>
      </c>
      <c r="C14" s="4298"/>
      <c r="D14" s="4298"/>
      <c r="E14" s="4298"/>
      <c r="G14" s="1825"/>
      <c r="H14" s="1825"/>
      <c r="I14" s="1825"/>
      <c r="J14" s="1825"/>
      <c r="K14" s="1825"/>
      <c r="L14" s="1825"/>
      <c r="M14" s="1825"/>
      <c r="N14" s="1825"/>
      <c r="O14" s="1825"/>
      <c r="P14" s="1825"/>
      <c r="Q14" s="1825"/>
      <c r="R14" s="1825"/>
    </row>
    <row r="15" spans="2:18">
      <c r="B15" s="4300" t="s">
        <v>1836</v>
      </c>
      <c r="C15" s="4300"/>
      <c r="D15" s="4300"/>
      <c r="E15" s="4300"/>
      <c r="F15" s="1829" t="s">
        <v>1837</v>
      </c>
      <c r="G15" s="1830" t="s">
        <v>1838</v>
      </c>
      <c r="H15" s="1830" t="s">
        <v>1838</v>
      </c>
      <c r="I15" s="1830" t="s">
        <v>1838</v>
      </c>
      <c r="J15" s="1830"/>
      <c r="K15" s="1830"/>
      <c r="L15" s="1830" t="s">
        <v>1838</v>
      </c>
      <c r="M15" s="1830" t="s">
        <v>1838</v>
      </c>
      <c r="N15" s="1830" t="s">
        <v>1838</v>
      </c>
      <c r="O15" s="1830" t="s">
        <v>1838</v>
      </c>
      <c r="P15" s="1830"/>
      <c r="Q15" s="1830"/>
      <c r="R15" s="1830" t="s">
        <v>1838</v>
      </c>
    </row>
    <row r="16" spans="2:18">
      <c r="B16" s="4302" t="s">
        <v>1839</v>
      </c>
      <c r="C16" s="4302"/>
      <c r="D16" s="4302"/>
      <c r="E16" s="4302"/>
      <c r="F16" s="1833" t="s">
        <v>1840</v>
      </c>
      <c r="G16" s="1834"/>
      <c r="H16" s="1834"/>
      <c r="I16" s="1834"/>
      <c r="J16" s="1834"/>
      <c r="K16" s="1834"/>
      <c r="L16" s="1834"/>
      <c r="M16" s="1834"/>
      <c r="N16" s="1834"/>
      <c r="O16" s="1834"/>
      <c r="P16" s="1834"/>
      <c r="Q16" s="1834"/>
      <c r="R16" s="1834"/>
    </row>
    <row r="17" spans="2:18">
      <c r="B17" s="4302" t="s">
        <v>1841</v>
      </c>
      <c r="C17" s="4302"/>
      <c r="D17" s="4302"/>
      <c r="E17" s="4302"/>
      <c r="F17" s="1833" t="s">
        <v>1842</v>
      </c>
      <c r="G17" s="1834"/>
      <c r="H17" s="1834"/>
      <c r="I17" s="1834"/>
      <c r="J17" s="1834"/>
      <c r="K17" s="1834"/>
      <c r="L17" s="1834"/>
      <c r="M17" s="1834"/>
      <c r="N17" s="1834"/>
      <c r="O17" s="1834"/>
      <c r="P17" s="1834"/>
      <c r="Q17" s="1834"/>
      <c r="R17" s="1834"/>
    </row>
    <row r="18" spans="2:18">
      <c r="B18" s="4298" t="s">
        <v>1843</v>
      </c>
      <c r="C18" s="4298"/>
      <c r="D18" s="4298"/>
      <c r="E18" s="4298"/>
      <c r="G18" s="1825"/>
      <c r="H18" s="1825"/>
      <c r="I18" s="1825"/>
      <c r="J18" s="1825"/>
      <c r="K18" s="1825"/>
      <c r="L18" s="1825"/>
      <c r="M18" s="1825"/>
      <c r="N18" s="1825"/>
      <c r="O18" s="1825"/>
      <c r="P18" s="1825"/>
      <c r="Q18" s="1825"/>
      <c r="R18" s="1825"/>
    </row>
    <row r="19" spans="2:18">
      <c r="E19" s="1828" t="s">
        <v>1844</v>
      </c>
      <c r="F19" s="1829" t="s">
        <v>1755</v>
      </c>
      <c r="G19" s="1830"/>
      <c r="H19" s="1830"/>
      <c r="I19" s="1830"/>
      <c r="J19" s="1830"/>
      <c r="K19" s="1830"/>
      <c r="L19" s="1830"/>
      <c r="M19" s="1830"/>
      <c r="N19" s="1830"/>
      <c r="O19" s="1830"/>
      <c r="P19" s="1830"/>
      <c r="Q19" s="1830"/>
      <c r="R19" s="1830"/>
    </row>
    <row r="20" spans="2:18">
      <c r="E20" s="1832" t="s">
        <v>1845</v>
      </c>
      <c r="F20" s="1833" t="s">
        <v>1757</v>
      </c>
      <c r="G20" s="1834"/>
      <c r="H20" s="1834"/>
      <c r="I20" s="1834"/>
      <c r="J20" s="1834"/>
      <c r="K20" s="1834"/>
      <c r="L20" s="1834"/>
      <c r="M20" s="1834"/>
      <c r="N20" s="1834"/>
      <c r="O20" s="1834"/>
      <c r="P20" s="1834"/>
      <c r="Q20" s="1834"/>
      <c r="R20" s="1834"/>
    </row>
    <row r="21" spans="2:18">
      <c r="E21" s="1832" t="s">
        <v>1846</v>
      </c>
      <c r="F21" s="1833" t="s">
        <v>1758</v>
      </c>
      <c r="G21" s="1834"/>
      <c r="H21" s="1834"/>
      <c r="I21" s="1834"/>
      <c r="J21" s="1834"/>
      <c r="K21" s="1834"/>
      <c r="L21" s="1834"/>
      <c r="M21" s="1834"/>
      <c r="N21" s="1834"/>
      <c r="O21" s="1834"/>
      <c r="P21" s="1834"/>
      <c r="Q21" s="1834"/>
      <c r="R21" s="1834"/>
    </row>
    <row r="22" spans="2:18">
      <c r="E22" s="1832" t="s">
        <v>1847</v>
      </c>
      <c r="F22" s="1833" t="s">
        <v>1760</v>
      </c>
      <c r="G22" s="1834"/>
      <c r="H22" s="1834"/>
      <c r="I22" s="1834"/>
      <c r="J22" s="1834"/>
      <c r="K22" s="1834"/>
      <c r="L22" s="1834"/>
      <c r="M22" s="1834"/>
      <c r="N22" s="1834"/>
      <c r="O22" s="1834"/>
      <c r="P22" s="1834"/>
      <c r="Q22" s="1834"/>
      <c r="R22" s="1834"/>
    </row>
    <row r="23" spans="2:18">
      <c r="D23" s="4300" t="s">
        <v>1848</v>
      </c>
      <c r="E23" s="4300"/>
      <c r="F23" s="1829" t="s">
        <v>1768</v>
      </c>
      <c r="G23" s="1834"/>
      <c r="H23" s="1834"/>
      <c r="I23" s="1834"/>
      <c r="J23" s="1834"/>
      <c r="K23" s="1834"/>
      <c r="L23" s="1834"/>
      <c r="M23" s="1834"/>
      <c r="N23" s="1834"/>
      <c r="O23" s="1834"/>
      <c r="P23" s="1834"/>
      <c r="Q23" s="1834"/>
      <c r="R23" s="1834"/>
    </row>
    <row r="24" spans="2:18">
      <c r="E24" s="1832" t="s">
        <v>1849</v>
      </c>
      <c r="F24" s="1833" t="s">
        <v>1850</v>
      </c>
      <c r="G24" s="1834"/>
      <c r="H24" s="1834"/>
      <c r="I24" s="1834"/>
      <c r="J24" s="1834"/>
      <c r="K24" s="1834"/>
      <c r="L24" s="1834"/>
      <c r="M24" s="1834"/>
      <c r="N24" s="1834"/>
      <c r="O24" s="1834"/>
      <c r="P24" s="1834"/>
      <c r="Q24" s="1834"/>
      <c r="R24" s="1834"/>
    </row>
    <row r="25" spans="2:18">
      <c r="E25" s="1832" t="s">
        <v>1851</v>
      </c>
      <c r="F25" s="1833" t="s">
        <v>1852</v>
      </c>
      <c r="G25" s="1834"/>
      <c r="H25" s="1834"/>
      <c r="I25" s="1834"/>
      <c r="J25" s="1834"/>
      <c r="K25" s="1834"/>
      <c r="L25" s="1834"/>
      <c r="M25" s="1834"/>
      <c r="N25" s="1834"/>
      <c r="O25" s="1834"/>
      <c r="P25" s="1834"/>
      <c r="Q25" s="1834"/>
      <c r="R25" s="1834"/>
    </row>
    <row r="26" spans="2:18">
      <c r="E26" s="1832" t="s">
        <v>1853</v>
      </c>
      <c r="F26" s="1833" t="s">
        <v>1854</v>
      </c>
      <c r="G26" s="1834"/>
      <c r="H26" s="1834"/>
      <c r="I26" s="1834"/>
      <c r="J26" s="1834"/>
      <c r="K26" s="1834"/>
      <c r="L26" s="1834"/>
      <c r="M26" s="1834"/>
      <c r="N26" s="1834"/>
      <c r="O26" s="1834"/>
      <c r="P26" s="1834"/>
      <c r="Q26" s="1834"/>
      <c r="R26" s="1834"/>
    </row>
    <row r="27" spans="2:18">
      <c r="D27" s="4300" t="s">
        <v>1855</v>
      </c>
      <c r="E27" s="4300"/>
      <c r="F27" s="1829" t="s">
        <v>1770</v>
      </c>
      <c r="G27" s="1834"/>
      <c r="H27" s="1834"/>
      <c r="I27" s="1834"/>
      <c r="J27" s="1834"/>
      <c r="K27" s="1834"/>
      <c r="L27" s="1834"/>
      <c r="M27" s="1834"/>
      <c r="N27" s="1834"/>
      <c r="O27" s="1834"/>
      <c r="P27" s="1834"/>
      <c r="Q27" s="1834"/>
      <c r="R27" s="1834"/>
    </row>
    <row r="28" spans="2:18">
      <c r="E28" s="1832" t="s">
        <v>1856</v>
      </c>
      <c r="F28" s="1833" t="s">
        <v>1773</v>
      </c>
      <c r="G28" s="1834"/>
      <c r="H28" s="1834"/>
      <c r="I28" s="1834"/>
      <c r="J28" s="1834"/>
      <c r="K28" s="1834"/>
      <c r="L28" s="1834"/>
      <c r="M28" s="1834"/>
      <c r="N28" s="1834"/>
      <c r="O28" s="1834"/>
      <c r="P28" s="1834"/>
      <c r="Q28" s="1834"/>
      <c r="R28" s="1834"/>
    </row>
    <row r="29" spans="2:18">
      <c r="E29" s="1832" t="s">
        <v>1857</v>
      </c>
      <c r="F29" s="1833" t="s">
        <v>1775</v>
      </c>
      <c r="G29" s="1834"/>
      <c r="H29" s="1834"/>
      <c r="I29" s="1834"/>
      <c r="J29" s="1834"/>
      <c r="K29" s="1834"/>
      <c r="L29" s="1834"/>
      <c r="M29" s="1834"/>
      <c r="N29" s="1834"/>
      <c r="O29" s="1834"/>
      <c r="P29" s="1834"/>
      <c r="Q29" s="1834"/>
      <c r="R29" s="1834"/>
    </row>
    <row r="30" spans="2:18">
      <c r="D30" s="4300" t="s">
        <v>1858</v>
      </c>
      <c r="E30" s="4300"/>
      <c r="F30" s="1829" t="s">
        <v>1779</v>
      </c>
      <c r="G30" s="1834"/>
      <c r="H30" s="1834"/>
      <c r="I30" s="1834"/>
      <c r="J30" s="1834"/>
      <c r="K30" s="1834"/>
      <c r="L30" s="1834"/>
      <c r="M30" s="1834"/>
      <c r="N30" s="1834"/>
      <c r="O30" s="1834"/>
      <c r="P30" s="1834"/>
      <c r="Q30" s="1834"/>
      <c r="R30" s="1834"/>
    </row>
    <row r="31" spans="2:18">
      <c r="C31" s="4300" t="s">
        <v>1859</v>
      </c>
      <c r="D31" s="4300"/>
      <c r="E31" s="4300"/>
      <c r="F31" s="1829" t="s">
        <v>1781</v>
      </c>
      <c r="G31" s="1834" t="s">
        <v>1838</v>
      </c>
      <c r="H31" s="1834" t="s">
        <v>1838</v>
      </c>
      <c r="I31" s="1834" t="s">
        <v>1838</v>
      </c>
      <c r="J31" s="1834"/>
      <c r="K31" s="1834"/>
      <c r="L31" s="1834" t="s">
        <v>1838</v>
      </c>
      <c r="M31" s="1834" t="s">
        <v>1838</v>
      </c>
      <c r="N31" s="1834" t="s">
        <v>1838</v>
      </c>
      <c r="O31" s="1834" t="s">
        <v>1838</v>
      </c>
      <c r="P31" s="1834"/>
      <c r="Q31" s="1834"/>
      <c r="R31" s="1834" t="s">
        <v>1838</v>
      </c>
    </row>
    <row r="32" spans="2:18">
      <c r="C32" s="4302" t="s">
        <v>1860</v>
      </c>
      <c r="D32" s="4302"/>
      <c r="E32" s="4302"/>
      <c r="F32" s="1833" t="s">
        <v>1783</v>
      </c>
      <c r="G32" s="1834"/>
      <c r="H32" s="1834"/>
      <c r="I32" s="1834"/>
      <c r="J32" s="1834"/>
      <c r="K32" s="1834"/>
      <c r="L32" s="1834"/>
      <c r="M32" s="1834"/>
      <c r="N32" s="1834"/>
      <c r="O32" s="1834"/>
      <c r="P32" s="1834"/>
      <c r="Q32" s="1834"/>
      <c r="R32" s="1834"/>
    </row>
    <row r="33" spans="2:18">
      <c r="C33" s="4302" t="s">
        <v>1861</v>
      </c>
      <c r="D33" s="4302"/>
      <c r="E33" s="4302"/>
      <c r="F33" s="1833" t="s">
        <v>1785</v>
      </c>
      <c r="G33" s="1834"/>
      <c r="H33" s="1834"/>
      <c r="I33" s="1834"/>
      <c r="J33" s="1834"/>
      <c r="K33" s="1834"/>
      <c r="L33" s="1834"/>
      <c r="M33" s="1834"/>
      <c r="N33" s="1834"/>
      <c r="O33" s="1834"/>
      <c r="P33" s="1834"/>
      <c r="Q33" s="1834"/>
      <c r="R33" s="1834"/>
    </row>
    <row r="34" spans="2:18">
      <c r="B34" s="4300" t="s">
        <v>1862</v>
      </c>
      <c r="C34" s="4300"/>
      <c r="D34" s="4300"/>
      <c r="E34" s="4300"/>
      <c r="F34" s="1829" t="s">
        <v>1793</v>
      </c>
      <c r="G34" s="1834"/>
      <c r="H34" s="1834"/>
      <c r="I34" s="1834"/>
      <c r="J34" s="1834"/>
      <c r="K34" s="1834"/>
      <c r="L34" s="1834"/>
      <c r="M34" s="1834"/>
      <c r="N34" s="1834"/>
      <c r="O34" s="1834"/>
      <c r="P34" s="1834"/>
      <c r="Q34" s="1834"/>
      <c r="R34" s="1834"/>
    </row>
    <row r="35" spans="2:18">
      <c r="B35" s="4298" t="s">
        <v>1863</v>
      </c>
      <c r="C35" s="4298"/>
      <c r="D35" s="4298"/>
      <c r="E35" s="4298"/>
      <c r="G35" s="1825"/>
      <c r="H35" s="1825"/>
      <c r="I35" s="1825"/>
      <c r="J35" s="1825"/>
      <c r="K35" s="1825"/>
      <c r="L35" s="1825"/>
      <c r="M35" s="1825"/>
      <c r="N35" s="1825"/>
      <c r="O35" s="1825"/>
      <c r="P35" s="1825"/>
      <c r="Q35" s="1825"/>
      <c r="R35" s="1825"/>
    </row>
    <row r="36" spans="2:18">
      <c r="C36" s="4300" t="s">
        <v>1864</v>
      </c>
      <c r="D36" s="4300"/>
      <c r="E36" s="4300"/>
      <c r="F36" s="1829" t="s">
        <v>1795</v>
      </c>
      <c r="G36" s="1830"/>
      <c r="H36" s="1830"/>
      <c r="I36" s="1830"/>
      <c r="J36" s="1830"/>
      <c r="K36" s="1830"/>
      <c r="L36" s="1830"/>
      <c r="M36" s="1830"/>
      <c r="N36" s="1830"/>
      <c r="O36" s="1830"/>
      <c r="P36" s="1830"/>
      <c r="Q36" s="1830"/>
      <c r="R36" s="1830"/>
    </row>
    <row r="37" spans="2:18">
      <c r="C37" s="4302" t="s">
        <v>1865</v>
      </c>
      <c r="D37" s="4302"/>
      <c r="E37" s="4302"/>
      <c r="F37" s="1833" t="s">
        <v>1796</v>
      </c>
      <c r="G37" s="1834"/>
      <c r="H37" s="1834"/>
      <c r="I37" s="1834"/>
      <c r="J37" s="1834"/>
      <c r="K37" s="1834"/>
      <c r="L37" s="1834"/>
      <c r="M37" s="1834"/>
      <c r="N37" s="1834"/>
      <c r="O37" s="1834"/>
      <c r="P37" s="1834"/>
      <c r="Q37" s="1834"/>
      <c r="R37" s="1834"/>
    </row>
    <row r="38" spans="2:18">
      <c r="C38" s="4302" t="s">
        <v>1866</v>
      </c>
      <c r="D38" s="4302"/>
      <c r="E38" s="4302"/>
      <c r="F38" s="1833" t="s">
        <v>1797</v>
      </c>
      <c r="G38" s="1834"/>
      <c r="H38" s="1834"/>
      <c r="I38" s="1834"/>
      <c r="J38" s="1834"/>
      <c r="K38" s="1834"/>
      <c r="L38" s="1834"/>
      <c r="M38" s="1834"/>
      <c r="N38" s="1834"/>
      <c r="O38" s="1834"/>
      <c r="P38" s="1834"/>
      <c r="Q38" s="1834"/>
      <c r="R38" s="1834"/>
    </row>
    <row r="39" spans="2:18">
      <c r="B39" s="4300" t="s">
        <v>1867</v>
      </c>
      <c r="C39" s="4300"/>
      <c r="D39" s="4300"/>
      <c r="E39" s="4300"/>
      <c r="F39" s="1829" t="s">
        <v>1805</v>
      </c>
      <c r="G39" s="1834"/>
      <c r="H39" s="1834"/>
      <c r="I39" s="1834"/>
      <c r="J39" s="1834"/>
      <c r="K39" s="1834"/>
      <c r="L39" s="1834"/>
      <c r="M39" s="1834"/>
      <c r="N39" s="1834"/>
      <c r="O39" s="1834"/>
      <c r="P39" s="1834"/>
      <c r="Q39" s="1834"/>
      <c r="R39" s="1834"/>
    </row>
    <row r="40" spans="2:18">
      <c r="B40" s="4302" t="s">
        <v>1868</v>
      </c>
      <c r="C40" s="4302"/>
      <c r="D40" s="4302"/>
      <c r="E40" s="4302"/>
      <c r="F40" s="1833" t="s">
        <v>1869</v>
      </c>
      <c r="G40" s="1834"/>
      <c r="H40" s="1834"/>
      <c r="I40" s="1834"/>
      <c r="J40" s="1834"/>
      <c r="K40" s="1834"/>
      <c r="L40" s="1834"/>
      <c r="M40" s="1834"/>
      <c r="N40" s="1834"/>
      <c r="O40" s="1834"/>
      <c r="P40" s="1834"/>
      <c r="Q40" s="1834"/>
      <c r="R40" s="1834"/>
    </row>
    <row r="41" spans="2:18">
      <c r="B41" s="4302" t="s">
        <v>1870</v>
      </c>
      <c r="C41" s="4302"/>
      <c r="D41" s="4302"/>
      <c r="E41" s="4302"/>
      <c r="F41" s="1833" t="s">
        <v>1871</v>
      </c>
      <c r="G41" s="1834"/>
      <c r="H41" s="1834"/>
      <c r="I41" s="1834"/>
      <c r="J41" s="1834"/>
      <c r="K41" s="1834"/>
      <c r="L41" s="1834"/>
      <c r="M41" s="1834"/>
      <c r="N41" s="1834"/>
      <c r="O41" s="1834"/>
      <c r="P41" s="1834"/>
      <c r="Q41" s="1834"/>
      <c r="R41" s="1834"/>
    </row>
    <row r="42" spans="2:18">
      <c r="B42" s="4298" t="s">
        <v>1872</v>
      </c>
      <c r="C42" s="4298"/>
      <c r="D42" s="4298"/>
      <c r="E42" s="4298"/>
      <c r="G42" s="1825"/>
      <c r="H42" s="1825"/>
      <c r="I42" s="1825"/>
      <c r="J42" s="1825"/>
      <c r="K42" s="1825"/>
      <c r="L42" s="1825"/>
      <c r="M42" s="1825"/>
      <c r="N42" s="1825"/>
      <c r="O42" s="1825"/>
      <c r="P42" s="1825"/>
      <c r="Q42" s="1825"/>
      <c r="R42" s="1825"/>
    </row>
    <row r="43" spans="2:18">
      <c r="B43" s="4300" t="s">
        <v>1873</v>
      </c>
      <c r="C43" s="4300"/>
      <c r="D43" s="4300"/>
      <c r="E43" s="4300"/>
      <c r="F43" s="1829" t="s">
        <v>1874</v>
      </c>
      <c r="G43" s="1830"/>
      <c r="H43" s="1830"/>
      <c r="I43" s="1830"/>
      <c r="J43" s="1830"/>
      <c r="K43" s="1830"/>
      <c r="L43" s="1830"/>
      <c r="M43" s="1830"/>
      <c r="N43" s="1830"/>
      <c r="O43" s="1830"/>
      <c r="P43" s="1830"/>
      <c r="Q43" s="1830"/>
      <c r="R43" s="1830"/>
    </row>
    <row r="44" spans="2:18">
      <c r="B44" s="4302" t="s">
        <v>1875</v>
      </c>
      <c r="C44" s="4302"/>
      <c r="D44" s="4302"/>
      <c r="E44" s="4302"/>
      <c r="F44" s="1833" t="s">
        <v>1876</v>
      </c>
      <c r="G44" s="1834"/>
      <c r="H44" s="1834"/>
      <c r="I44" s="1834"/>
      <c r="J44" s="1834"/>
      <c r="K44" s="1834"/>
      <c r="L44" s="1834"/>
      <c r="M44" s="1834"/>
      <c r="N44" s="1834"/>
      <c r="O44" s="1834"/>
      <c r="P44" s="1834"/>
      <c r="Q44" s="1834"/>
      <c r="R44" s="1834"/>
    </row>
    <row r="45" spans="2:18">
      <c r="B45" s="4302" t="s">
        <v>1870</v>
      </c>
      <c r="C45" s="4302"/>
      <c r="D45" s="4302"/>
      <c r="E45" s="4302"/>
      <c r="F45" s="1833" t="s">
        <v>1808</v>
      </c>
      <c r="G45" s="1834"/>
      <c r="H45" s="1834"/>
      <c r="I45" s="1834"/>
      <c r="J45" s="1834"/>
      <c r="K45" s="1834"/>
      <c r="L45" s="1834"/>
      <c r="M45" s="1834"/>
      <c r="N45" s="1834"/>
      <c r="O45" s="1834"/>
      <c r="P45" s="1834"/>
      <c r="Q45" s="1834"/>
      <c r="R45" s="1834"/>
    </row>
    <row r="47" spans="2:18">
      <c r="B47" s="65" t="s">
        <v>105</v>
      </c>
      <c r="C47" s="65"/>
      <c r="D47" s="65"/>
      <c r="E47" s="65"/>
      <c r="F47" s="65"/>
      <c r="G47" s="65"/>
      <c r="H47" s="65"/>
    </row>
    <row r="48" spans="2:18" ht="12.6">
      <c r="B48" s="4054" t="s">
        <v>477</v>
      </c>
      <c r="C48" s="4054"/>
      <c r="D48" s="4054"/>
      <c r="E48" s="4054"/>
      <c r="F48" s="4054"/>
      <c r="G48" s="4054"/>
      <c r="H48" s="4054"/>
    </row>
  </sheetData>
  <mergeCells count="34">
    <mergeCell ref="B2:F2"/>
    <mergeCell ref="M7:R7"/>
    <mergeCell ref="B14:E14"/>
    <mergeCell ref="B15:E15"/>
    <mergeCell ref="B16:E16"/>
    <mergeCell ref="B17:E17"/>
    <mergeCell ref="B42:E42"/>
    <mergeCell ref="B43:E43"/>
    <mergeCell ref="B47:H47"/>
    <mergeCell ref="B48:H48"/>
    <mergeCell ref="G7:L7"/>
    <mergeCell ref="B18:E18"/>
    <mergeCell ref="D23:E23"/>
    <mergeCell ref="C38:E38"/>
    <mergeCell ref="D27:E27"/>
    <mergeCell ref="D30:E30"/>
    <mergeCell ref="C31:E31"/>
    <mergeCell ref="C32:E32"/>
    <mergeCell ref="B45:E45"/>
    <mergeCell ref="I8:K8"/>
    <mergeCell ref="O8:Q8"/>
    <mergeCell ref="B4:D4"/>
    <mergeCell ref="B5:D5"/>
    <mergeCell ref="G4:Q4"/>
    <mergeCell ref="G5:R5"/>
    <mergeCell ref="B39:E39"/>
    <mergeCell ref="B40:E40"/>
    <mergeCell ref="B41:E41"/>
    <mergeCell ref="B44:E44"/>
    <mergeCell ref="C33:E33"/>
    <mergeCell ref="B34:E34"/>
    <mergeCell ref="B35:E35"/>
    <mergeCell ref="C36:E36"/>
    <mergeCell ref="C37:E37"/>
  </mergeCells>
  <hyperlinks>
    <hyperlink ref="B48" r:id="rId1" xr:uid="{00000000-0004-0000-6800-000000000000}"/>
  </hyperlinks>
  <pageMargins left="0.7" right="0.7" top="0.75" bottom="0.75" header="0.3" footer="0.3"/>
  <pageSetup paperSize="9" orientation="portrai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B2:R46"/>
  <sheetViews>
    <sheetView showGridLines="0" workbookViewId="0"/>
  </sheetViews>
  <sheetFormatPr defaultColWidth="8.83203125" defaultRowHeight="12.3"/>
  <cols>
    <col min="1" max="1" width="1.5546875" style="1816" customWidth="1"/>
    <col min="2" max="4" width="2.5546875" style="1816" customWidth="1"/>
    <col min="5" max="5" width="66.27734375" style="1816" customWidth="1"/>
    <col min="6" max="6" width="4.27734375" style="1816" customWidth="1"/>
    <col min="7" max="7" width="14.27734375" style="1816" customWidth="1"/>
    <col min="8" max="8" width="12.5546875" style="1816" customWidth="1"/>
    <col min="9" max="9" width="12.27734375" style="1816" customWidth="1"/>
    <col min="10" max="10" width="16.27734375" style="1816" customWidth="1"/>
    <col min="11" max="11" width="15.71875" style="1816" customWidth="1"/>
    <col min="12" max="12" width="9.27734375" style="1816" customWidth="1"/>
    <col min="13" max="13" width="14.27734375" style="1816" customWidth="1"/>
    <col min="14" max="14" width="14.71875" style="1816" customWidth="1"/>
    <col min="15" max="15" width="11.44140625" style="1816" customWidth="1"/>
    <col min="16" max="17" width="16.44140625" style="1816" customWidth="1"/>
    <col min="18" max="18" width="8.83203125" style="1816" customWidth="1"/>
    <col min="19" max="16384" width="8.83203125" style="1816"/>
  </cols>
  <sheetData>
    <row r="2" spans="2:18">
      <c r="B2" s="4290" t="s">
        <v>478</v>
      </c>
      <c r="C2" s="4298"/>
      <c r="D2" s="4298"/>
      <c r="E2" s="4298"/>
      <c r="F2" s="4298"/>
    </row>
    <row r="4" spans="2:18">
      <c r="B4" s="4290" t="s">
        <v>2735</v>
      </c>
      <c r="C4" s="4290"/>
      <c r="D4" s="4290"/>
      <c r="G4" s="4290" t="s">
        <v>1530</v>
      </c>
      <c r="H4" s="4290"/>
      <c r="I4" s="4290"/>
      <c r="J4" s="4290"/>
      <c r="K4" s="4290"/>
      <c r="L4" s="4290"/>
      <c r="M4" s="4290"/>
      <c r="N4" s="4290"/>
    </row>
    <row r="5" spans="2:18">
      <c r="B5" s="4291">
        <v>2023.4</v>
      </c>
      <c r="C5" s="4291"/>
      <c r="D5" s="4291"/>
      <c r="G5" s="4290" t="s">
        <v>276</v>
      </c>
      <c r="H5" s="4290"/>
      <c r="I5" s="4290"/>
      <c r="J5" s="4290"/>
      <c r="K5" s="4290"/>
      <c r="L5" s="4290"/>
      <c r="M5" s="4290"/>
      <c r="N5" s="4290"/>
    </row>
    <row r="7" spans="2:18">
      <c r="G7" s="4292" t="s">
        <v>578</v>
      </c>
      <c r="H7" s="4293"/>
      <c r="I7" s="4293"/>
      <c r="J7" s="4293"/>
      <c r="K7" s="4293"/>
      <c r="L7" s="4294"/>
      <c r="M7" s="4292" t="s">
        <v>1698</v>
      </c>
      <c r="N7" s="4293"/>
      <c r="O7" s="4293"/>
      <c r="P7" s="4293"/>
      <c r="Q7" s="4293"/>
      <c r="R7" s="4294"/>
    </row>
    <row r="8" spans="2:18">
      <c r="G8" s="4292" t="s">
        <v>1878</v>
      </c>
      <c r="H8" s="4294"/>
      <c r="I8" s="1817" t="s">
        <v>2479</v>
      </c>
      <c r="J8" s="4292" t="s">
        <v>1880</v>
      </c>
      <c r="K8" s="4294"/>
      <c r="L8" s="1819" t="s">
        <v>919</v>
      </c>
      <c r="M8" s="4292" t="s">
        <v>1878</v>
      </c>
      <c r="N8" s="4294"/>
      <c r="O8" s="1817" t="s">
        <v>2479</v>
      </c>
      <c r="P8" s="4292" t="s">
        <v>1880</v>
      </c>
      <c r="Q8" s="4294"/>
      <c r="R8" s="1817" t="s">
        <v>919</v>
      </c>
    </row>
    <row r="9" spans="2:18">
      <c r="G9" s="1817" t="s">
        <v>2736</v>
      </c>
      <c r="H9" s="1817" t="s">
        <v>2737</v>
      </c>
      <c r="I9" s="1820" t="s">
        <v>1946</v>
      </c>
      <c r="J9" s="1817" t="s">
        <v>2738</v>
      </c>
      <c r="K9" s="1817" t="s">
        <v>2739</v>
      </c>
      <c r="L9" s="1819"/>
      <c r="M9" s="1817" t="s">
        <v>2736</v>
      </c>
      <c r="N9" s="1817" t="s">
        <v>2740</v>
      </c>
      <c r="O9" s="1820" t="s">
        <v>1434</v>
      </c>
      <c r="P9" s="1817" t="s">
        <v>2741</v>
      </c>
      <c r="Q9" s="1817" t="s">
        <v>2739</v>
      </c>
      <c r="R9" s="1820"/>
    </row>
    <row r="10" spans="2:18">
      <c r="G10" s="1820" t="s">
        <v>1890</v>
      </c>
      <c r="H10" s="1820" t="s">
        <v>1956</v>
      </c>
      <c r="I10" s="1820" t="s">
        <v>1950</v>
      </c>
      <c r="J10" s="1820" t="s">
        <v>2742</v>
      </c>
      <c r="K10" s="1820"/>
      <c r="L10" s="1819"/>
      <c r="M10" s="1820" t="s">
        <v>1887</v>
      </c>
      <c r="N10" s="1820"/>
      <c r="O10" s="1820" t="s">
        <v>1953</v>
      </c>
      <c r="P10" s="1820" t="s">
        <v>2743</v>
      </c>
      <c r="Q10" s="1820"/>
      <c r="R10" s="1820"/>
    </row>
    <row r="11" spans="2:18">
      <c r="G11" s="1820"/>
      <c r="H11" s="1820"/>
      <c r="I11" s="1820" t="s">
        <v>1892</v>
      </c>
      <c r="J11" s="1820" t="s">
        <v>1954</v>
      </c>
      <c r="K11" s="1820"/>
      <c r="L11" s="1819"/>
      <c r="M11" s="1820"/>
      <c r="N11" s="1820"/>
      <c r="O11" s="1820" t="s">
        <v>1892</v>
      </c>
      <c r="P11" s="1820" t="s">
        <v>1954</v>
      </c>
      <c r="Q11" s="1820"/>
      <c r="R11" s="1820"/>
    </row>
    <row r="12" spans="2:18">
      <c r="G12" s="1820"/>
      <c r="H12" s="1820"/>
      <c r="I12" s="1820"/>
      <c r="J12" s="1820" t="s">
        <v>1957</v>
      </c>
      <c r="K12" s="1820"/>
      <c r="L12" s="1819"/>
      <c r="M12" s="1820"/>
      <c r="N12" s="1820"/>
      <c r="O12" s="1820"/>
      <c r="P12" s="1820" t="s">
        <v>1957</v>
      </c>
      <c r="Q12" s="1820"/>
      <c r="R12" s="1820"/>
    </row>
    <row r="13" spans="2:18">
      <c r="G13" s="1822" t="s">
        <v>126</v>
      </c>
      <c r="H13" s="1822" t="s">
        <v>141</v>
      </c>
      <c r="I13" s="1822" t="s">
        <v>74</v>
      </c>
      <c r="J13" s="1822" t="s">
        <v>81</v>
      </c>
      <c r="K13" s="1822" t="s">
        <v>733</v>
      </c>
      <c r="L13" s="1824" t="s">
        <v>170</v>
      </c>
      <c r="M13" s="1822" t="s">
        <v>735</v>
      </c>
      <c r="N13" s="1822" t="s">
        <v>1895</v>
      </c>
      <c r="O13" s="1822" t="s">
        <v>1011</v>
      </c>
      <c r="P13" s="1822" t="s">
        <v>1013</v>
      </c>
      <c r="Q13" s="1822" t="s">
        <v>1831</v>
      </c>
      <c r="R13" s="1822" t="s">
        <v>1016</v>
      </c>
    </row>
    <row r="14" spans="2:18">
      <c r="B14" s="4298" t="s">
        <v>1835</v>
      </c>
      <c r="C14" s="4298"/>
      <c r="D14" s="4298"/>
      <c r="E14" s="4298"/>
      <c r="G14" s="1825"/>
      <c r="H14" s="1825"/>
      <c r="I14" s="1825"/>
      <c r="J14" s="1825"/>
      <c r="K14" s="1825"/>
      <c r="L14" s="1825"/>
      <c r="M14" s="1825"/>
      <c r="N14" s="1825"/>
      <c r="O14" s="1825"/>
      <c r="P14" s="1825"/>
      <c r="Q14" s="1825"/>
      <c r="R14" s="1825"/>
    </row>
    <row r="15" spans="2:18">
      <c r="B15" s="4300" t="s">
        <v>1836</v>
      </c>
      <c r="C15" s="4300"/>
      <c r="D15" s="4300"/>
      <c r="E15" s="4300"/>
      <c r="F15" s="1829" t="s">
        <v>1837</v>
      </c>
      <c r="G15" s="1830"/>
      <c r="H15" s="1830"/>
      <c r="I15" s="1830"/>
      <c r="J15" s="1830"/>
      <c r="K15" s="1830"/>
      <c r="L15" s="1830"/>
      <c r="M15" s="1830"/>
      <c r="N15" s="1830"/>
      <c r="O15" s="1830"/>
      <c r="P15" s="1830"/>
      <c r="Q15" s="1830"/>
      <c r="R15" s="1830"/>
    </row>
    <row r="16" spans="2:18">
      <c r="B16" s="4302" t="s">
        <v>1839</v>
      </c>
      <c r="C16" s="4302"/>
      <c r="D16" s="4302"/>
      <c r="E16" s="4302"/>
      <c r="F16" s="1833" t="s">
        <v>1840</v>
      </c>
      <c r="G16" s="1834"/>
      <c r="H16" s="1834"/>
      <c r="I16" s="1834"/>
      <c r="J16" s="1834"/>
      <c r="K16" s="1834"/>
      <c r="L16" s="1834"/>
      <c r="M16" s="1834"/>
      <c r="N16" s="1834"/>
      <c r="O16" s="1834"/>
      <c r="P16" s="1834"/>
      <c r="Q16" s="1834"/>
      <c r="R16" s="1834"/>
    </row>
    <row r="17" spans="2:18">
      <c r="B17" s="4302" t="s">
        <v>1841</v>
      </c>
      <c r="C17" s="4302"/>
      <c r="D17" s="4302"/>
      <c r="E17" s="4302"/>
      <c r="F17" s="1833" t="s">
        <v>1842</v>
      </c>
      <c r="G17" s="1834"/>
      <c r="H17" s="1834"/>
      <c r="I17" s="1834"/>
      <c r="J17" s="1834"/>
      <c r="K17" s="1834"/>
      <c r="L17" s="1834"/>
      <c r="M17" s="1834"/>
      <c r="N17" s="1834"/>
      <c r="O17" s="1834"/>
      <c r="P17" s="1834"/>
      <c r="Q17" s="1834"/>
      <c r="R17" s="1834"/>
    </row>
    <row r="18" spans="2:18">
      <c r="B18" s="4298" t="s">
        <v>1843</v>
      </c>
      <c r="C18" s="4298"/>
      <c r="D18" s="4298"/>
      <c r="E18" s="4298"/>
      <c r="G18" s="1825"/>
      <c r="H18" s="1825"/>
      <c r="I18" s="1825"/>
      <c r="J18" s="1825"/>
      <c r="K18" s="1825"/>
      <c r="L18" s="1825"/>
      <c r="M18" s="1825"/>
      <c r="N18" s="1825"/>
      <c r="O18" s="1825"/>
      <c r="P18" s="1825"/>
      <c r="Q18" s="1825"/>
      <c r="R18" s="1825"/>
    </row>
    <row r="19" spans="2:18">
      <c r="E19" s="1828" t="s">
        <v>1896</v>
      </c>
      <c r="F19" s="1829" t="s">
        <v>1755</v>
      </c>
      <c r="G19" s="1830"/>
      <c r="H19" s="1830"/>
      <c r="I19" s="1830"/>
      <c r="J19" s="1830"/>
      <c r="K19" s="1830"/>
      <c r="L19" s="1830"/>
      <c r="M19" s="1830"/>
      <c r="N19" s="1830"/>
      <c r="O19" s="1830"/>
      <c r="P19" s="1830"/>
      <c r="Q19" s="1830"/>
      <c r="R19" s="1830"/>
    </row>
    <row r="20" spans="2:18">
      <c r="E20" s="1832" t="s">
        <v>775</v>
      </c>
      <c r="F20" s="1833" t="s">
        <v>1757</v>
      </c>
      <c r="G20" s="1834"/>
      <c r="H20" s="1834"/>
      <c r="I20" s="1834"/>
      <c r="J20" s="1834"/>
      <c r="K20" s="1834"/>
      <c r="L20" s="1834"/>
      <c r="M20" s="1834"/>
      <c r="N20" s="1834"/>
      <c r="O20" s="1834"/>
      <c r="P20" s="1834"/>
      <c r="Q20" s="1834"/>
      <c r="R20" s="1834"/>
    </row>
    <row r="21" spans="2:18">
      <c r="E21" s="1832" t="s">
        <v>491</v>
      </c>
      <c r="F21" s="1833" t="s">
        <v>1758</v>
      </c>
      <c r="G21" s="1834"/>
      <c r="H21" s="1834"/>
      <c r="I21" s="1834"/>
      <c r="J21" s="1834"/>
      <c r="K21" s="1834"/>
      <c r="L21" s="1834"/>
      <c r="M21" s="1834"/>
      <c r="N21" s="1834"/>
      <c r="O21" s="1834"/>
      <c r="P21" s="1834"/>
      <c r="Q21" s="1834"/>
      <c r="R21" s="1834"/>
    </row>
    <row r="22" spans="2:18">
      <c r="D22" s="4300" t="s">
        <v>1661</v>
      </c>
      <c r="E22" s="4300"/>
      <c r="F22" s="1829" t="s">
        <v>1768</v>
      </c>
      <c r="G22" s="1834"/>
      <c r="H22" s="1834"/>
      <c r="I22" s="1834"/>
      <c r="J22" s="1834"/>
      <c r="K22" s="1834"/>
      <c r="L22" s="1834"/>
      <c r="M22" s="1834"/>
      <c r="N22" s="1834"/>
      <c r="O22" s="1834"/>
      <c r="P22" s="1834"/>
      <c r="Q22" s="1834"/>
      <c r="R22" s="1834"/>
    </row>
    <row r="23" spans="2:18">
      <c r="E23" s="1832" t="s">
        <v>1897</v>
      </c>
      <c r="F23" s="1833" t="s">
        <v>1850</v>
      </c>
      <c r="G23" s="1834"/>
      <c r="H23" s="1834"/>
      <c r="I23" s="1834"/>
      <c r="J23" s="1834"/>
      <c r="K23" s="1834"/>
      <c r="L23" s="1834"/>
      <c r="M23" s="1834"/>
      <c r="N23" s="1834"/>
      <c r="O23" s="1834"/>
      <c r="P23" s="1834"/>
      <c r="Q23" s="1834"/>
      <c r="R23" s="1834"/>
    </row>
    <row r="24" spans="2:18">
      <c r="E24" s="1832" t="s">
        <v>1898</v>
      </c>
      <c r="F24" s="1833" t="s">
        <v>1899</v>
      </c>
      <c r="G24" s="1834"/>
      <c r="H24" s="1834"/>
      <c r="I24" s="1834"/>
      <c r="J24" s="1834"/>
      <c r="K24" s="1834"/>
      <c r="L24" s="1834"/>
      <c r="M24" s="1834"/>
      <c r="N24" s="1834"/>
      <c r="O24" s="1834"/>
      <c r="P24" s="1834"/>
      <c r="Q24" s="1834"/>
      <c r="R24" s="1834"/>
    </row>
    <row r="25" spans="2:18">
      <c r="E25" s="1832" t="s">
        <v>1900</v>
      </c>
      <c r="F25" s="1833" t="s">
        <v>1852</v>
      </c>
      <c r="G25" s="1834"/>
      <c r="H25" s="1834"/>
      <c r="I25" s="1834"/>
      <c r="J25" s="1834"/>
      <c r="K25" s="1834"/>
      <c r="L25" s="1834"/>
      <c r="M25" s="1834"/>
      <c r="N25" s="1834"/>
      <c r="O25" s="1834"/>
      <c r="P25" s="1834"/>
      <c r="Q25" s="1834"/>
      <c r="R25" s="1834"/>
    </row>
    <row r="26" spans="2:18">
      <c r="E26" s="1832" t="s">
        <v>1856</v>
      </c>
      <c r="F26" s="1833" t="s">
        <v>1854</v>
      </c>
      <c r="G26" s="1834"/>
      <c r="H26" s="1834"/>
      <c r="I26" s="1834"/>
      <c r="J26" s="1834"/>
      <c r="K26" s="1834"/>
      <c r="L26" s="1834"/>
      <c r="M26" s="1834"/>
      <c r="N26" s="1834"/>
      <c r="O26" s="1834"/>
      <c r="P26" s="1834"/>
      <c r="Q26" s="1834"/>
      <c r="R26" s="1834"/>
    </row>
    <row r="27" spans="2:18">
      <c r="D27" s="4300" t="s">
        <v>1662</v>
      </c>
      <c r="E27" s="4300"/>
      <c r="F27" s="1829" t="s">
        <v>1770</v>
      </c>
      <c r="G27" s="1834"/>
      <c r="H27" s="1834"/>
      <c r="I27" s="1834"/>
      <c r="J27" s="1834"/>
      <c r="K27" s="1834"/>
      <c r="L27" s="1834"/>
      <c r="M27" s="1834"/>
      <c r="N27" s="1834"/>
      <c r="O27" s="1834"/>
      <c r="P27" s="1834"/>
      <c r="Q27" s="1834"/>
      <c r="R27" s="1834"/>
    </row>
    <row r="28" spans="2:18">
      <c r="D28" s="4302" t="s">
        <v>1901</v>
      </c>
      <c r="E28" s="4302"/>
      <c r="F28" s="1833" t="s">
        <v>1773</v>
      </c>
      <c r="G28" s="1834"/>
      <c r="H28" s="1834"/>
      <c r="I28" s="1834"/>
      <c r="J28" s="1834"/>
      <c r="K28" s="1834"/>
      <c r="L28" s="1834"/>
      <c r="M28" s="1834"/>
      <c r="N28" s="1834"/>
      <c r="O28" s="1834"/>
      <c r="P28" s="1834"/>
      <c r="Q28" s="1834"/>
      <c r="R28" s="1834"/>
    </row>
    <row r="29" spans="2:18">
      <c r="C29" s="4300" t="s">
        <v>1859</v>
      </c>
      <c r="D29" s="4300"/>
      <c r="E29" s="4300"/>
      <c r="F29" s="1829" t="s">
        <v>1781</v>
      </c>
      <c r="G29" s="1834"/>
      <c r="H29" s="1834"/>
      <c r="I29" s="1834"/>
      <c r="J29" s="1834"/>
      <c r="K29" s="1834"/>
      <c r="L29" s="1834"/>
      <c r="M29" s="1834"/>
      <c r="N29" s="1834"/>
      <c r="O29" s="1834"/>
      <c r="P29" s="1834"/>
      <c r="Q29" s="1834"/>
      <c r="R29" s="1834"/>
    </row>
    <row r="30" spans="2:18">
      <c r="C30" s="4302" t="s">
        <v>1860</v>
      </c>
      <c r="D30" s="4302"/>
      <c r="E30" s="4302"/>
      <c r="F30" s="1833" t="s">
        <v>1783</v>
      </c>
      <c r="G30" s="1834"/>
      <c r="H30" s="1834"/>
      <c r="I30" s="1834"/>
      <c r="J30" s="1834"/>
      <c r="K30" s="1834"/>
      <c r="L30" s="1834"/>
      <c r="M30" s="1834"/>
      <c r="N30" s="1834"/>
      <c r="O30" s="1834"/>
      <c r="P30" s="1834"/>
      <c r="Q30" s="1834"/>
      <c r="R30" s="1834"/>
    </row>
    <row r="31" spans="2:18">
      <c r="C31" s="4302" t="s">
        <v>1861</v>
      </c>
      <c r="D31" s="4302"/>
      <c r="E31" s="4302"/>
      <c r="F31" s="1833" t="s">
        <v>1785</v>
      </c>
      <c r="G31" s="1834"/>
      <c r="H31" s="1834"/>
      <c r="I31" s="1834"/>
      <c r="J31" s="1834"/>
      <c r="K31" s="1834"/>
      <c r="L31" s="1834"/>
      <c r="M31" s="1834"/>
      <c r="N31" s="1834"/>
      <c r="O31" s="1834"/>
      <c r="P31" s="1834"/>
      <c r="Q31" s="1834"/>
      <c r="R31" s="1834"/>
    </row>
    <row r="32" spans="2:18">
      <c r="B32" s="4300" t="s">
        <v>1862</v>
      </c>
      <c r="C32" s="4300"/>
      <c r="D32" s="4300"/>
      <c r="E32" s="4300"/>
      <c r="F32" s="1829" t="s">
        <v>1793</v>
      </c>
      <c r="G32" s="1834"/>
      <c r="H32" s="1834"/>
      <c r="I32" s="1834"/>
      <c r="J32" s="1834"/>
      <c r="K32" s="1834"/>
      <c r="L32" s="1834"/>
      <c r="M32" s="1834"/>
      <c r="N32" s="1834"/>
      <c r="O32" s="1834"/>
      <c r="P32" s="1834"/>
      <c r="Q32" s="1834"/>
      <c r="R32" s="1834"/>
    </row>
    <row r="33" spans="2:18">
      <c r="B33" s="4298" t="s">
        <v>1863</v>
      </c>
      <c r="C33" s="4298"/>
      <c r="D33" s="4298"/>
      <c r="E33" s="4298"/>
      <c r="G33" s="1825"/>
      <c r="H33" s="1825"/>
      <c r="I33" s="1825"/>
      <c r="J33" s="1825"/>
      <c r="K33" s="1825"/>
      <c r="L33" s="1825"/>
      <c r="M33" s="1825"/>
      <c r="N33" s="1825"/>
      <c r="O33" s="1825"/>
      <c r="P33" s="1825"/>
      <c r="Q33" s="1825"/>
      <c r="R33" s="1825"/>
    </row>
    <row r="34" spans="2:18">
      <c r="C34" s="4300" t="s">
        <v>1864</v>
      </c>
      <c r="D34" s="4300"/>
      <c r="E34" s="4300"/>
      <c r="F34" s="1829" t="s">
        <v>1795</v>
      </c>
      <c r="G34" s="1830"/>
      <c r="H34" s="1830"/>
      <c r="I34" s="1830"/>
      <c r="J34" s="1830"/>
      <c r="K34" s="1830"/>
      <c r="L34" s="1830"/>
      <c r="M34" s="1830"/>
      <c r="N34" s="1830"/>
      <c r="O34" s="1830"/>
      <c r="P34" s="1830"/>
      <c r="Q34" s="1830"/>
      <c r="R34" s="1830"/>
    </row>
    <row r="35" spans="2:18">
      <c r="C35" s="4302" t="s">
        <v>1865</v>
      </c>
      <c r="D35" s="4302"/>
      <c r="E35" s="4302"/>
      <c r="F35" s="1833" t="s">
        <v>1796</v>
      </c>
      <c r="G35" s="1834"/>
      <c r="H35" s="1834"/>
      <c r="I35" s="1834"/>
      <c r="J35" s="1834"/>
      <c r="K35" s="1834"/>
      <c r="L35" s="1834"/>
      <c r="M35" s="1834"/>
      <c r="N35" s="1834"/>
      <c r="O35" s="1834"/>
      <c r="P35" s="1834"/>
      <c r="Q35" s="1834"/>
      <c r="R35" s="1834"/>
    </row>
    <row r="36" spans="2:18">
      <c r="C36" s="4302" t="s">
        <v>1866</v>
      </c>
      <c r="D36" s="4302"/>
      <c r="E36" s="4302"/>
      <c r="F36" s="1833" t="s">
        <v>1797</v>
      </c>
      <c r="G36" s="1834"/>
      <c r="H36" s="1834"/>
      <c r="I36" s="1834"/>
      <c r="J36" s="1834"/>
      <c r="K36" s="1834"/>
      <c r="L36" s="1834"/>
      <c r="M36" s="1834"/>
      <c r="N36" s="1834"/>
      <c r="O36" s="1834"/>
      <c r="P36" s="1834"/>
      <c r="Q36" s="1834"/>
      <c r="R36" s="1834"/>
    </row>
    <row r="37" spans="2:18">
      <c r="B37" s="4300" t="s">
        <v>1867</v>
      </c>
      <c r="C37" s="4300"/>
      <c r="D37" s="4300"/>
      <c r="E37" s="4300"/>
      <c r="F37" s="1829" t="s">
        <v>1805</v>
      </c>
      <c r="G37" s="1834"/>
      <c r="H37" s="1834"/>
      <c r="I37" s="1834"/>
      <c r="J37" s="1834"/>
      <c r="K37" s="1834"/>
      <c r="L37" s="1834"/>
      <c r="M37" s="1834"/>
      <c r="N37" s="1834"/>
      <c r="O37" s="1834"/>
      <c r="P37" s="1834"/>
      <c r="Q37" s="1834"/>
      <c r="R37" s="1834"/>
    </row>
    <row r="38" spans="2:18">
      <c r="B38" s="4302" t="s">
        <v>1903</v>
      </c>
      <c r="C38" s="4302"/>
      <c r="D38" s="4302"/>
      <c r="E38" s="4302"/>
      <c r="F38" s="1833" t="s">
        <v>1869</v>
      </c>
      <c r="G38" s="1834"/>
      <c r="H38" s="1834"/>
      <c r="I38" s="1834"/>
      <c r="J38" s="1834"/>
      <c r="K38" s="1834"/>
      <c r="L38" s="1834"/>
      <c r="M38" s="1834"/>
      <c r="N38" s="1834"/>
      <c r="O38" s="1834"/>
      <c r="P38" s="1834"/>
      <c r="Q38" s="1834"/>
      <c r="R38" s="1834"/>
    </row>
    <row r="39" spans="2:18">
      <c r="B39" s="4302" t="s">
        <v>1870</v>
      </c>
      <c r="C39" s="4302"/>
      <c r="D39" s="4302"/>
      <c r="E39" s="4302"/>
      <c r="F39" s="1833" t="s">
        <v>1871</v>
      </c>
      <c r="G39" s="1834"/>
      <c r="H39" s="1834"/>
      <c r="I39" s="1834"/>
      <c r="J39" s="1834"/>
      <c r="K39" s="1834"/>
      <c r="L39" s="1834"/>
      <c r="M39" s="1834"/>
      <c r="N39" s="1834"/>
      <c r="O39" s="1834"/>
      <c r="P39" s="1834"/>
      <c r="Q39" s="1834"/>
      <c r="R39" s="1834"/>
    </row>
    <row r="40" spans="2:18">
      <c r="B40" s="4298" t="s">
        <v>1872</v>
      </c>
      <c r="C40" s="4298"/>
      <c r="D40" s="4298"/>
      <c r="E40" s="4298"/>
      <c r="G40" s="1825"/>
      <c r="H40" s="1825"/>
      <c r="I40" s="1825"/>
      <c r="J40" s="1825"/>
      <c r="K40" s="1825"/>
      <c r="L40" s="1825"/>
      <c r="M40" s="1825"/>
      <c r="N40" s="1825"/>
      <c r="O40" s="1825"/>
      <c r="P40" s="1825"/>
      <c r="Q40" s="1825"/>
      <c r="R40" s="1825"/>
    </row>
    <row r="41" spans="2:18">
      <c r="B41" s="4300" t="s">
        <v>1904</v>
      </c>
      <c r="C41" s="4300"/>
      <c r="D41" s="4300"/>
      <c r="E41" s="4300"/>
      <c r="F41" s="1829" t="s">
        <v>1874</v>
      </c>
      <c r="G41" s="1830"/>
      <c r="H41" s="1830"/>
      <c r="I41" s="1830"/>
      <c r="J41" s="1830"/>
      <c r="K41" s="1830"/>
      <c r="L41" s="1830"/>
      <c r="M41" s="1830"/>
      <c r="N41" s="1830"/>
      <c r="O41" s="1830"/>
      <c r="P41" s="1830"/>
      <c r="Q41" s="1830"/>
      <c r="R41" s="1830"/>
    </row>
    <row r="42" spans="2:18">
      <c r="B42" s="4302" t="s">
        <v>1905</v>
      </c>
      <c r="C42" s="4302"/>
      <c r="D42" s="4302"/>
      <c r="E42" s="4302"/>
      <c r="F42" s="1833" t="s">
        <v>1876</v>
      </c>
      <c r="G42" s="1834"/>
      <c r="H42" s="1834"/>
      <c r="I42" s="1834"/>
      <c r="J42" s="1834"/>
      <c r="K42" s="1834"/>
      <c r="L42" s="1834"/>
      <c r="M42" s="1834"/>
      <c r="N42" s="1834"/>
      <c r="O42" s="1834"/>
      <c r="P42" s="1834"/>
      <c r="Q42" s="1834"/>
      <c r="R42" s="1834"/>
    </row>
    <row r="43" spans="2:18">
      <c r="B43" s="4302" t="s">
        <v>1870</v>
      </c>
      <c r="C43" s="4302"/>
      <c r="D43" s="4302"/>
      <c r="E43" s="4302"/>
      <c r="F43" s="1833" t="s">
        <v>1808</v>
      </c>
      <c r="G43" s="1834"/>
      <c r="H43" s="1834"/>
      <c r="I43" s="1834"/>
      <c r="J43" s="1834"/>
      <c r="K43" s="1834"/>
      <c r="L43" s="1834"/>
      <c r="M43" s="1834"/>
      <c r="N43" s="1834"/>
      <c r="O43" s="1834"/>
      <c r="P43" s="1834"/>
      <c r="Q43" s="1834"/>
      <c r="R43" s="1834"/>
    </row>
    <row r="45" spans="2:18">
      <c r="B45" s="65" t="s">
        <v>105</v>
      </c>
      <c r="C45" s="65"/>
      <c r="D45" s="65"/>
      <c r="E45" s="65"/>
      <c r="F45" s="65"/>
      <c r="G45" s="65"/>
      <c r="H45" s="65"/>
    </row>
    <row r="46" spans="2:18" ht="12.6">
      <c r="B46" s="4054" t="s">
        <v>477</v>
      </c>
      <c r="C46" s="4054"/>
      <c r="D46" s="4054"/>
      <c r="E46" s="4054"/>
      <c r="F46" s="4054"/>
      <c r="G46" s="4054"/>
      <c r="H46" s="4054"/>
    </row>
  </sheetData>
  <mergeCells count="36">
    <mergeCell ref="B2:F2"/>
    <mergeCell ref="B45:H45"/>
    <mergeCell ref="B46:H46"/>
    <mergeCell ref="G4:N4"/>
    <mergeCell ref="G5:N5"/>
    <mergeCell ref="B39:E39"/>
    <mergeCell ref="B40:E40"/>
    <mergeCell ref="B41:E41"/>
    <mergeCell ref="B42:E42"/>
    <mergeCell ref="D28:E28"/>
    <mergeCell ref="C29:E29"/>
    <mergeCell ref="B43:E43"/>
    <mergeCell ref="B4:D4"/>
    <mergeCell ref="B5:D5"/>
    <mergeCell ref="B33:E33"/>
    <mergeCell ref="C34:E34"/>
    <mergeCell ref="C35:E35"/>
    <mergeCell ref="C36:E36"/>
    <mergeCell ref="B37:E37"/>
    <mergeCell ref="B38:E38"/>
    <mergeCell ref="D27:E27"/>
    <mergeCell ref="B32:E32"/>
    <mergeCell ref="B14:E14"/>
    <mergeCell ref="B15:E15"/>
    <mergeCell ref="B16:E16"/>
    <mergeCell ref="B17:E17"/>
    <mergeCell ref="B18:E18"/>
    <mergeCell ref="D22:E22"/>
    <mergeCell ref="C30:E30"/>
    <mergeCell ref="C31:E31"/>
    <mergeCell ref="G8:H8"/>
    <mergeCell ref="G7:L7"/>
    <mergeCell ref="M7:R7"/>
    <mergeCell ref="J8:K8"/>
    <mergeCell ref="M8:N8"/>
    <mergeCell ref="P8:Q8"/>
  </mergeCells>
  <hyperlinks>
    <hyperlink ref="B46" r:id="rId1" xr:uid="{00000000-0004-0000-6900-000000000000}"/>
  </hyperlinks>
  <pageMargins left="0.7" right="0.7" top="0.75" bottom="0.75" header="0.3" footer="0.3"/>
  <pageSetup paperSize="9" orientation="portrai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B2:S49"/>
  <sheetViews>
    <sheetView showGridLines="0" workbookViewId="0"/>
  </sheetViews>
  <sheetFormatPr defaultColWidth="8.83203125" defaultRowHeight="12.3"/>
  <cols>
    <col min="1" max="1" width="1.5546875" style="1816" customWidth="1"/>
    <col min="2" max="4" width="2.5546875" style="1816" customWidth="1"/>
    <col min="5" max="5" width="84.71875" style="1816" customWidth="1"/>
    <col min="6" max="6" width="4.27734375" style="1816" customWidth="1"/>
    <col min="7" max="7" width="13.5546875" style="1816" customWidth="1"/>
    <col min="8" max="8" width="9.83203125" style="1816" customWidth="1"/>
    <col min="9" max="9" width="10.27734375" style="1816" customWidth="1"/>
    <col min="10" max="12" width="8.83203125" style="1816" customWidth="1"/>
    <col min="13" max="13" width="12.27734375" style="1816" customWidth="1"/>
    <col min="14" max="14" width="10.83203125" style="1816" customWidth="1"/>
    <col min="15" max="15" width="8.83203125" style="1816" customWidth="1"/>
    <col min="16" max="16384" width="8.83203125" style="1816"/>
  </cols>
  <sheetData>
    <row r="2" spans="2:19">
      <c r="B2" s="4290" t="s">
        <v>478</v>
      </c>
      <c r="C2" s="4298"/>
      <c r="D2" s="4298"/>
      <c r="E2" s="4298"/>
      <c r="F2" s="4298"/>
    </row>
    <row r="4" spans="2:19">
      <c r="B4" s="4290" t="s">
        <v>2744</v>
      </c>
      <c r="C4" s="4290"/>
      <c r="D4" s="4290"/>
      <c r="G4" s="4290" t="s">
        <v>1530</v>
      </c>
      <c r="H4" s="4290"/>
      <c r="I4" s="4290"/>
      <c r="J4" s="4290"/>
      <c r="K4" s="4290"/>
      <c r="L4" s="4290"/>
      <c r="M4" s="4290"/>
      <c r="N4" s="4290"/>
      <c r="O4" s="4290"/>
      <c r="P4" s="4290"/>
      <c r="Q4" s="4290"/>
      <c r="R4" s="4290"/>
      <c r="S4" s="4290"/>
    </row>
    <row r="5" spans="2:19">
      <c r="B5" s="4291">
        <v>2023.4</v>
      </c>
      <c r="C5" s="4291"/>
      <c r="D5" s="4291"/>
      <c r="G5" s="4290" t="s">
        <v>277</v>
      </c>
      <c r="H5" s="4290"/>
      <c r="I5" s="4290"/>
      <c r="J5" s="4290"/>
      <c r="K5" s="4290"/>
      <c r="L5" s="4290"/>
      <c r="M5" s="4290"/>
      <c r="N5" s="4290"/>
      <c r="O5" s="4290"/>
      <c r="P5" s="4290"/>
      <c r="Q5" s="4290"/>
      <c r="R5" s="4290"/>
      <c r="S5" s="4290"/>
    </row>
    <row r="7" spans="2:19">
      <c r="G7" s="4292" t="s">
        <v>578</v>
      </c>
      <c r="H7" s="4293"/>
      <c r="I7" s="4293"/>
      <c r="J7" s="4293"/>
      <c r="K7" s="4293"/>
      <c r="L7" s="4294"/>
      <c r="M7" s="4292" t="s">
        <v>1698</v>
      </c>
      <c r="N7" s="4293"/>
      <c r="O7" s="4293"/>
      <c r="P7" s="4293"/>
      <c r="Q7" s="4293"/>
      <c r="R7" s="4294"/>
    </row>
    <row r="8" spans="2:19">
      <c r="G8" s="1817" t="s">
        <v>1819</v>
      </c>
      <c r="H8" s="1817" t="s">
        <v>1820</v>
      </c>
      <c r="I8" s="4292" t="s">
        <v>1821</v>
      </c>
      <c r="J8" s="4293"/>
      <c r="K8" s="4294"/>
      <c r="L8" s="1817" t="s">
        <v>919</v>
      </c>
      <c r="M8" s="1817" t="s">
        <v>1819</v>
      </c>
      <c r="N8" s="1817" t="s">
        <v>1820</v>
      </c>
      <c r="O8" s="4292" t="s">
        <v>1821</v>
      </c>
      <c r="P8" s="4293"/>
      <c r="Q8" s="4294"/>
      <c r="R8" s="3069" t="s">
        <v>919</v>
      </c>
    </row>
    <row r="9" spans="2:19">
      <c r="G9" s="1820" t="s">
        <v>1908</v>
      </c>
      <c r="H9" s="1820" t="s">
        <v>1823</v>
      </c>
      <c r="I9" s="1817" t="s">
        <v>2730</v>
      </c>
      <c r="J9" s="1817" t="s">
        <v>2731</v>
      </c>
      <c r="K9" s="1817" t="s">
        <v>2732</v>
      </c>
      <c r="L9" s="1820"/>
      <c r="M9" s="1820" t="s">
        <v>1822</v>
      </c>
      <c r="N9" s="1820" t="s">
        <v>1823</v>
      </c>
      <c r="O9" s="1817" t="s">
        <v>2730</v>
      </c>
      <c r="P9" s="1817" t="s">
        <v>2731</v>
      </c>
      <c r="Q9" s="1817" t="s">
        <v>2732</v>
      </c>
      <c r="R9" s="3069"/>
    </row>
    <row r="10" spans="2:19">
      <c r="G10" s="1820" t="s">
        <v>1828</v>
      </c>
      <c r="H10" s="1820"/>
      <c r="I10" s="1820" t="s">
        <v>1829</v>
      </c>
      <c r="J10" s="1820"/>
      <c r="K10" s="1820"/>
      <c r="L10" s="1820"/>
      <c r="M10" s="1820" t="s">
        <v>2745</v>
      </c>
      <c r="N10" s="1820"/>
      <c r="O10" s="1820" t="s">
        <v>1829</v>
      </c>
      <c r="P10" s="1820"/>
      <c r="Q10" s="1820"/>
      <c r="R10" s="3069"/>
    </row>
    <row r="11" spans="2:19">
      <c r="G11" s="1820" t="s">
        <v>1917</v>
      </c>
      <c r="H11" s="1820"/>
      <c r="I11" s="1820" t="s">
        <v>1823</v>
      </c>
      <c r="J11" s="1820"/>
      <c r="K11" s="1820"/>
      <c r="L11" s="1820"/>
      <c r="M11" s="1820" t="s">
        <v>1918</v>
      </c>
      <c r="N11" s="1820"/>
      <c r="O11" s="1820"/>
      <c r="P11" s="1820"/>
      <c r="Q11" s="1820"/>
      <c r="R11" s="3069"/>
    </row>
    <row r="12" spans="2:19">
      <c r="G12" s="1822" t="s">
        <v>126</v>
      </c>
      <c r="H12" s="1822" t="s">
        <v>141</v>
      </c>
      <c r="I12" s="1822" t="s">
        <v>74</v>
      </c>
      <c r="J12" s="1822" t="s">
        <v>91</v>
      </c>
      <c r="K12" s="1822" t="s">
        <v>92</v>
      </c>
      <c r="L12" s="1822" t="s">
        <v>736</v>
      </c>
      <c r="M12" s="1822" t="s">
        <v>1013</v>
      </c>
      <c r="N12" s="1822" t="s">
        <v>1831</v>
      </c>
      <c r="O12" s="1822" t="s">
        <v>1589</v>
      </c>
      <c r="P12" s="1822" t="s">
        <v>1832</v>
      </c>
      <c r="Q12" s="1822" t="s">
        <v>1833</v>
      </c>
      <c r="R12" s="3070" t="s">
        <v>1834</v>
      </c>
    </row>
    <row r="13" spans="2:19">
      <c r="B13" s="4298" t="s">
        <v>1835</v>
      </c>
      <c r="C13" s="4298"/>
      <c r="D13" s="4298"/>
      <c r="E13" s="4298"/>
      <c r="G13" s="1825"/>
      <c r="H13" s="1825"/>
      <c r="I13" s="1825"/>
      <c r="J13" s="1825"/>
      <c r="K13" s="1825"/>
      <c r="L13" s="1825"/>
      <c r="M13" s="1825"/>
      <c r="N13" s="1825"/>
      <c r="O13" s="1825"/>
      <c r="P13" s="1825"/>
      <c r="Q13" s="1825"/>
      <c r="R13" s="1825"/>
    </row>
    <row r="14" spans="2:19">
      <c r="B14" s="4300" t="s">
        <v>1919</v>
      </c>
      <c r="C14" s="4300"/>
      <c r="D14" s="4300"/>
      <c r="E14" s="4300"/>
      <c r="F14" s="1829" t="s">
        <v>1837</v>
      </c>
      <c r="G14" s="1830"/>
      <c r="H14" s="1830"/>
      <c r="I14" s="1830"/>
      <c r="J14" s="1830"/>
      <c r="K14" s="1830"/>
      <c r="L14" s="1830"/>
      <c r="M14" s="1830"/>
      <c r="N14" s="1830"/>
      <c r="O14" s="1830"/>
      <c r="P14" s="1830"/>
      <c r="Q14" s="1830"/>
      <c r="R14" s="1830"/>
    </row>
    <row r="15" spans="2:19">
      <c r="B15" s="4302" t="s">
        <v>1920</v>
      </c>
      <c r="C15" s="4302"/>
      <c r="D15" s="4302"/>
      <c r="E15" s="4302"/>
      <c r="F15" s="1833" t="s">
        <v>1840</v>
      </c>
      <c r="G15" s="1834" t="s">
        <v>1838</v>
      </c>
      <c r="H15" s="1834" t="s">
        <v>1838</v>
      </c>
      <c r="I15" s="1834" t="s">
        <v>1838</v>
      </c>
      <c r="J15" s="1834"/>
      <c r="K15" s="1834"/>
      <c r="L15" s="1834" t="s">
        <v>1838</v>
      </c>
      <c r="M15" s="1834" t="s">
        <v>1838</v>
      </c>
      <c r="N15" s="1834" t="s">
        <v>1838</v>
      </c>
      <c r="O15" s="1834" t="s">
        <v>1838</v>
      </c>
      <c r="P15" s="1834"/>
      <c r="Q15" s="1834"/>
      <c r="R15" s="1834" t="s">
        <v>1838</v>
      </c>
    </row>
    <row r="16" spans="2:19">
      <c r="B16" s="4302" t="s">
        <v>1921</v>
      </c>
      <c r="C16" s="4302"/>
      <c r="D16" s="4302"/>
      <c r="E16" s="4302"/>
      <c r="F16" s="1833" t="s">
        <v>1842</v>
      </c>
      <c r="G16" s="1834"/>
      <c r="H16" s="1834"/>
      <c r="I16" s="1834"/>
      <c r="J16" s="1834"/>
      <c r="K16" s="1834"/>
      <c r="L16" s="1834"/>
      <c r="M16" s="1834"/>
      <c r="N16" s="1834"/>
      <c r="O16" s="1834"/>
      <c r="P16" s="1834"/>
      <c r="Q16" s="1834"/>
      <c r="R16" s="1834"/>
    </row>
    <row r="17" spans="2:18">
      <c r="B17" s="4298" t="s">
        <v>1843</v>
      </c>
      <c r="C17" s="4298"/>
      <c r="D17" s="4298"/>
      <c r="E17" s="4298"/>
      <c r="G17" s="1825"/>
      <c r="H17" s="1825"/>
      <c r="I17" s="1825"/>
      <c r="J17" s="1825"/>
      <c r="K17" s="1825"/>
      <c r="L17" s="1825"/>
      <c r="M17" s="1825"/>
      <c r="N17" s="1825"/>
      <c r="O17" s="1825"/>
      <c r="P17" s="1825"/>
      <c r="Q17" s="1825"/>
      <c r="R17" s="1825"/>
    </row>
    <row r="18" spans="2:18">
      <c r="E18" s="1828" t="s">
        <v>1922</v>
      </c>
      <c r="F18" s="1829" t="s">
        <v>1755</v>
      </c>
      <c r="G18" s="1830"/>
      <c r="H18" s="1830"/>
      <c r="I18" s="1830"/>
      <c r="J18" s="1830"/>
      <c r="K18" s="1830"/>
      <c r="L18" s="1830"/>
      <c r="M18" s="1830"/>
      <c r="N18" s="1830"/>
      <c r="O18" s="1830"/>
      <c r="P18" s="1830"/>
      <c r="Q18" s="1830"/>
      <c r="R18" s="1830"/>
    </row>
    <row r="19" spans="2:18">
      <c r="E19" s="1832" t="s">
        <v>1845</v>
      </c>
      <c r="F19" s="1833" t="s">
        <v>1757</v>
      </c>
      <c r="G19" s="1834"/>
      <c r="H19" s="1834"/>
      <c r="I19" s="1834"/>
      <c r="J19" s="1834"/>
      <c r="K19" s="1834"/>
      <c r="L19" s="1834"/>
      <c r="M19" s="1834"/>
      <c r="N19" s="1834"/>
      <c r="O19" s="1834"/>
      <c r="P19" s="1834"/>
      <c r="Q19" s="1834"/>
      <c r="R19" s="1834"/>
    </row>
    <row r="20" spans="2:18">
      <c r="E20" s="1832" t="s">
        <v>1846</v>
      </c>
      <c r="F20" s="1833" t="s">
        <v>1758</v>
      </c>
      <c r="G20" s="1834"/>
      <c r="H20" s="1834"/>
      <c r="I20" s="1834"/>
      <c r="J20" s="1834"/>
      <c r="K20" s="1834"/>
      <c r="L20" s="1834"/>
      <c r="M20" s="1834"/>
      <c r="N20" s="1834"/>
      <c r="O20" s="1834"/>
      <c r="P20" s="1834"/>
      <c r="Q20" s="1834"/>
      <c r="R20" s="1834"/>
    </row>
    <row r="21" spans="2:18">
      <c r="E21" s="1832" t="s">
        <v>1923</v>
      </c>
      <c r="F21" s="1833" t="s">
        <v>1760</v>
      </c>
      <c r="G21" s="1834"/>
      <c r="H21" s="1834"/>
      <c r="I21" s="1834"/>
      <c r="J21" s="1834"/>
      <c r="K21" s="1834"/>
      <c r="L21" s="1834"/>
      <c r="M21" s="1834"/>
      <c r="N21" s="1834"/>
      <c r="O21" s="1834"/>
      <c r="P21" s="1834"/>
      <c r="Q21" s="1834"/>
      <c r="R21" s="1834"/>
    </row>
    <row r="22" spans="2:18">
      <c r="D22" s="4300" t="s">
        <v>1848</v>
      </c>
      <c r="E22" s="4300"/>
      <c r="F22" s="1829" t="s">
        <v>1768</v>
      </c>
      <c r="G22" s="1834"/>
      <c r="H22" s="1834"/>
      <c r="I22" s="1834"/>
      <c r="J22" s="1834"/>
      <c r="K22" s="1834"/>
      <c r="L22" s="1834"/>
      <c r="M22" s="1834"/>
      <c r="N22" s="1834"/>
      <c r="O22" s="1834"/>
      <c r="P22" s="1834"/>
      <c r="Q22" s="1834"/>
      <c r="R22" s="1834"/>
    </row>
    <row r="23" spans="2:18">
      <c r="E23" s="1832" t="s">
        <v>1849</v>
      </c>
      <c r="F23" s="1833" t="s">
        <v>1850</v>
      </c>
      <c r="G23" s="1834"/>
      <c r="H23" s="1834"/>
      <c r="I23" s="1834"/>
      <c r="J23" s="1834"/>
      <c r="K23" s="1834"/>
      <c r="L23" s="1834"/>
      <c r="M23" s="1834"/>
      <c r="N23" s="1834"/>
      <c r="O23" s="1834"/>
      <c r="P23" s="1834"/>
      <c r="Q23" s="1834"/>
      <c r="R23" s="1834"/>
    </row>
    <row r="24" spans="2:18">
      <c r="E24" s="1832" t="s">
        <v>1851</v>
      </c>
      <c r="F24" s="1833" t="s">
        <v>1899</v>
      </c>
      <c r="G24" s="1834"/>
      <c r="H24" s="1834"/>
      <c r="I24" s="1834"/>
      <c r="J24" s="1834"/>
      <c r="K24" s="1834"/>
      <c r="L24" s="1834"/>
      <c r="M24" s="1834"/>
      <c r="N24" s="1834"/>
      <c r="O24" s="1834"/>
      <c r="P24" s="1834"/>
      <c r="Q24" s="1834"/>
      <c r="R24" s="1834"/>
    </row>
    <row r="25" spans="2:18">
      <c r="E25" s="1832" t="s">
        <v>1924</v>
      </c>
      <c r="F25" s="1833" t="s">
        <v>1852</v>
      </c>
      <c r="G25" s="1834"/>
      <c r="H25" s="1834"/>
      <c r="I25" s="1834"/>
      <c r="J25" s="1834"/>
      <c r="K25" s="1834"/>
      <c r="L25" s="1834"/>
      <c r="M25" s="1834"/>
      <c r="N25" s="1834"/>
      <c r="O25" s="1834"/>
      <c r="P25" s="1834"/>
      <c r="Q25" s="1834"/>
      <c r="R25" s="1834"/>
    </row>
    <row r="26" spans="2:18">
      <c r="E26" s="1832" t="s">
        <v>1925</v>
      </c>
      <c r="F26" s="1833" t="s">
        <v>1854</v>
      </c>
      <c r="G26" s="1834"/>
      <c r="H26" s="1834"/>
      <c r="I26" s="1834"/>
      <c r="J26" s="1834"/>
      <c r="K26" s="1834"/>
      <c r="L26" s="1834"/>
      <c r="M26" s="1834"/>
      <c r="N26" s="1834"/>
      <c r="O26" s="1834"/>
      <c r="P26" s="1834"/>
      <c r="Q26" s="1834"/>
      <c r="R26" s="1834"/>
    </row>
    <row r="27" spans="2:18">
      <c r="D27" s="4300" t="s">
        <v>1855</v>
      </c>
      <c r="E27" s="4300"/>
      <c r="F27" s="1829" t="s">
        <v>1770</v>
      </c>
      <c r="G27" s="1834"/>
      <c r="H27" s="1834"/>
      <c r="I27" s="1834"/>
      <c r="J27" s="1834"/>
      <c r="K27" s="1834"/>
      <c r="L27" s="1834"/>
      <c r="M27" s="1834"/>
      <c r="N27" s="1834"/>
      <c r="O27" s="1834"/>
      <c r="P27" s="1834"/>
      <c r="Q27" s="1834"/>
      <c r="R27" s="1834"/>
    </row>
    <row r="28" spans="2:18">
      <c r="E28" s="1832" t="s">
        <v>1926</v>
      </c>
      <c r="F28" s="1833" t="s">
        <v>1773</v>
      </c>
      <c r="G28" s="1834"/>
      <c r="H28" s="1834"/>
      <c r="I28" s="1834"/>
      <c r="J28" s="1834"/>
      <c r="K28" s="1834"/>
      <c r="L28" s="1834"/>
      <c r="M28" s="1834"/>
      <c r="N28" s="1834"/>
      <c r="O28" s="1834"/>
      <c r="P28" s="1834"/>
      <c r="Q28" s="1834"/>
      <c r="R28" s="1834"/>
    </row>
    <row r="29" spans="2:18">
      <c r="E29" s="1832" t="s">
        <v>1857</v>
      </c>
      <c r="F29" s="1833" t="s">
        <v>1775</v>
      </c>
      <c r="G29" s="1834"/>
      <c r="H29" s="1834"/>
      <c r="I29" s="1834"/>
      <c r="J29" s="1834"/>
      <c r="K29" s="1834"/>
      <c r="L29" s="1834"/>
      <c r="M29" s="1834"/>
      <c r="N29" s="1834"/>
      <c r="O29" s="1834"/>
      <c r="P29" s="1834"/>
      <c r="Q29" s="1834"/>
      <c r="R29" s="1834"/>
    </row>
    <row r="30" spans="2:18">
      <c r="D30" s="4300" t="s">
        <v>1858</v>
      </c>
      <c r="E30" s="4300"/>
      <c r="F30" s="1829" t="s">
        <v>1779</v>
      </c>
      <c r="G30" s="1834"/>
      <c r="H30" s="1834"/>
      <c r="I30" s="1834"/>
      <c r="J30" s="1834"/>
      <c r="K30" s="1834"/>
      <c r="L30" s="1834"/>
      <c r="M30" s="1834"/>
      <c r="N30" s="1834"/>
      <c r="O30" s="1834"/>
      <c r="P30" s="1834"/>
      <c r="Q30" s="1834"/>
      <c r="R30" s="1834"/>
    </row>
    <row r="31" spans="2:18">
      <c r="D31" s="4302" t="s">
        <v>1927</v>
      </c>
      <c r="E31" s="4302"/>
      <c r="F31" s="1833" t="s">
        <v>1928</v>
      </c>
      <c r="G31" s="1834"/>
      <c r="H31" s="1834"/>
      <c r="I31" s="1834"/>
      <c r="J31" s="1834"/>
      <c r="K31" s="1834"/>
      <c r="L31" s="1834"/>
      <c r="M31" s="1834"/>
      <c r="N31" s="1834"/>
      <c r="O31" s="1834"/>
      <c r="P31" s="1834"/>
      <c r="Q31" s="1834"/>
      <c r="R31" s="1834"/>
    </row>
    <row r="32" spans="2:18">
      <c r="C32" s="4300" t="s">
        <v>1929</v>
      </c>
      <c r="D32" s="4300"/>
      <c r="E32" s="4300"/>
      <c r="F32" s="1829" t="s">
        <v>1930</v>
      </c>
      <c r="G32" s="1834" t="s">
        <v>1838</v>
      </c>
      <c r="H32" s="1834" t="s">
        <v>1838</v>
      </c>
      <c r="I32" s="1834" t="s">
        <v>1838</v>
      </c>
      <c r="J32" s="1834"/>
      <c r="K32" s="1834"/>
      <c r="L32" s="1834" t="s">
        <v>1838</v>
      </c>
      <c r="M32" s="1834" t="s">
        <v>1838</v>
      </c>
      <c r="N32" s="1834" t="s">
        <v>1838</v>
      </c>
      <c r="O32" s="1834" t="s">
        <v>1838</v>
      </c>
      <c r="P32" s="1834"/>
      <c r="Q32" s="1834"/>
      <c r="R32" s="1834" t="s">
        <v>1838</v>
      </c>
    </row>
    <row r="33" spans="2:18">
      <c r="C33" s="4302" t="s">
        <v>1931</v>
      </c>
      <c r="D33" s="4302"/>
      <c r="E33" s="4302"/>
      <c r="F33" s="1833" t="s">
        <v>1783</v>
      </c>
      <c r="G33" s="1834"/>
      <c r="H33" s="1834"/>
      <c r="I33" s="1834"/>
      <c r="J33" s="1834"/>
      <c r="K33" s="1834"/>
      <c r="L33" s="1834"/>
      <c r="M33" s="1834"/>
      <c r="N33" s="1834"/>
      <c r="O33" s="1834"/>
      <c r="P33" s="1834"/>
      <c r="Q33" s="1834"/>
      <c r="R33" s="1834"/>
    </row>
    <row r="34" spans="2:18">
      <c r="C34" s="4302" t="s">
        <v>1861</v>
      </c>
      <c r="D34" s="4302"/>
      <c r="E34" s="4302"/>
      <c r="F34" s="1833" t="s">
        <v>1787</v>
      </c>
      <c r="G34" s="1834"/>
      <c r="H34" s="1834"/>
      <c r="I34" s="1834"/>
      <c r="J34" s="1834"/>
      <c r="K34" s="1834"/>
      <c r="L34" s="1834"/>
      <c r="M34" s="1834"/>
      <c r="N34" s="1834"/>
      <c r="O34" s="1834"/>
      <c r="P34" s="1834"/>
      <c r="Q34" s="1834"/>
      <c r="R34" s="1834"/>
    </row>
    <row r="35" spans="2:18">
      <c r="B35" s="4300" t="s">
        <v>1862</v>
      </c>
      <c r="C35" s="4300"/>
      <c r="D35" s="4300"/>
      <c r="E35" s="4300"/>
      <c r="F35" s="1829" t="s">
        <v>1793</v>
      </c>
      <c r="G35" s="1834"/>
      <c r="H35" s="1834"/>
      <c r="I35" s="1834"/>
      <c r="J35" s="1834"/>
      <c r="K35" s="1834"/>
      <c r="L35" s="1834"/>
      <c r="M35" s="1834"/>
      <c r="N35" s="1834"/>
      <c r="O35" s="1834"/>
      <c r="P35" s="1834"/>
      <c r="Q35" s="1834"/>
      <c r="R35" s="1834"/>
    </row>
    <row r="36" spans="2:18">
      <c r="B36" s="4298" t="s">
        <v>1863</v>
      </c>
      <c r="C36" s="4298"/>
      <c r="D36" s="4298"/>
      <c r="E36" s="4298"/>
      <c r="G36" s="1825"/>
      <c r="H36" s="1825"/>
      <c r="I36" s="1825"/>
      <c r="J36" s="1825"/>
      <c r="K36" s="1825"/>
      <c r="L36" s="1825"/>
      <c r="M36" s="1825"/>
      <c r="N36" s="1825"/>
      <c r="O36" s="1825"/>
      <c r="P36" s="1825"/>
      <c r="Q36" s="1825"/>
      <c r="R36" s="1825"/>
    </row>
    <row r="37" spans="2:18">
      <c r="C37" s="4300" t="s">
        <v>1932</v>
      </c>
      <c r="D37" s="4300"/>
      <c r="E37" s="4300"/>
      <c r="F37" s="1829" t="s">
        <v>1795</v>
      </c>
      <c r="G37" s="1830"/>
      <c r="H37" s="1830"/>
      <c r="I37" s="1830"/>
      <c r="J37" s="1830"/>
      <c r="K37" s="1830"/>
      <c r="L37" s="1830"/>
      <c r="M37" s="1830"/>
      <c r="N37" s="1830"/>
      <c r="O37" s="1830"/>
      <c r="P37" s="1830"/>
      <c r="Q37" s="1830"/>
      <c r="R37" s="1830"/>
    </row>
    <row r="38" spans="2:18">
      <c r="C38" s="4302" t="s">
        <v>1933</v>
      </c>
      <c r="D38" s="4302"/>
      <c r="E38" s="4302"/>
      <c r="F38" s="1833" t="s">
        <v>1796</v>
      </c>
      <c r="G38" s="1834"/>
      <c r="H38" s="1834"/>
      <c r="I38" s="1834"/>
      <c r="J38" s="1834"/>
      <c r="K38" s="1834"/>
      <c r="L38" s="1834"/>
      <c r="M38" s="1834"/>
      <c r="N38" s="1834"/>
      <c r="O38" s="1834"/>
      <c r="P38" s="1834"/>
      <c r="Q38" s="1834"/>
      <c r="R38" s="1834"/>
    </row>
    <row r="39" spans="2:18">
      <c r="C39" s="4302" t="s">
        <v>1934</v>
      </c>
      <c r="D39" s="4302"/>
      <c r="E39" s="4302"/>
      <c r="F39" s="1833" t="s">
        <v>1797</v>
      </c>
      <c r="G39" s="1834"/>
      <c r="H39" s="1834"/>
      <c r="I39" s="1834"/>
      <c r="J39" s="1834"/>
      <c r="K39" s="1834"/>
      <c r="L39" s="1834"/>
      <c r="M39" s="1834"/>
      <c r="N39" s="1834"/>
      <c r="O39" s="1834"/>
      <c r="P39" s="1834"/>
      <c r="Q39" s="1834"/>
      <c r="R39" s="1834"/>
    </row>
    <row r="40" spans="2:18">
      <c r="B40" s="4300" t="s">
        <v>1867</v>
      </c>
      <c r="C40" s="4300"/>
      <c r="D40" s="4300"/>
      <c r="E40" s="4300"/>
      <c r="F40" s="1829" t="s">
        <v>1805</v>
      </c>
      <c r="G40" s="1834"/>
      <c r="H40" s="1834"/>
      <c r="I40" s="1834"/>
      <c r="J40" s="1834"/>
      <c r="K40" s="1834"/>
      <c r="L40" s="1834"/>
      <c r="M40" s="1834"/>
      <c r="N40" s="1834"/>
      <c r="O40" s="1834"/>
      <c r="P40" s="1834"/>
      <c r="Q40" s="1834"/>
      <c r="R40" s="1834"/>
    </row>
    <row r="41" spans="2:18">
      <c r="B41" s="4302" t="s">
        <v>1935</v>
      </c>
      <c r="C41" s="4302"/>
      <c r="D41" s="4302"/>
      <c r="E41" s="4302"/>
      <c r="F41" s="1833" t="s">
        <v>1869</v>
      </c>
      <c r="G41" s="1834"/>
      <c r="H41" s="1834"/>
      <c r="I41" s="1834"/>
      <c r="J41" s="1834"/>
      <c r="K41" s="1834"/>
      <c r="L41" s="1834"/>
      <c r="M41" s="1834"/>
      <c r="N41" s="1834"/>
      <c r="O41" s="1834"/>
      <c r="P41" s="1834"/>
      <c r="Q41" s="1834"/>
      <c r="R41" s="1834"/>
    </row>
    <row r="42" spans="2:18">
      <c r="B42" s="4302" t="s">
        <v>1936</v>
      </c>
      <c r="C42" s="4302"/>
      <c r="D42" s="4302"/>
      <c r="E42" s="4302"/>
      <c r="F42" s="1833" t="s">
        <v>1871</v>
      </c>
      <c r="G42" s="1834"/>
      <c r="H42" s="1834"/>
      <c r="I42" s="1834"/>
      <c r="J42" s="1834"/>
      <c r="K42" s="1834"/>
      <c r="L42" s="1834"/>
      <c r="M42" s="1834"/>
      <c r="N42" s="1834"/>
      <c r="O42" s="1834"/>
      <c r="P42" s="1834"/>
      <c r="Q42" s="1834"/>
      <c r="R42" s="1834"/>
    </row>
    <row r="43" spans="2:18">
      <c r="B43" s="4298" t="s">
        <v>1872</v>
      </c>
      <c r="C43" s="4298"/>
      <c r="D43" s="4298"/>
      <c r="E43" s="4298"/>
      <c r="G43" s="1825"/>
      <c r="H43" s="1825"/>
      <c r="I43" s="1825"/>
      <c r="J43" s="1825"/>
      <c r="K43" s="1825"/>
      <c r="L43" s="1825"/>
      <c r="M43" s="1825"/>
      <c r="N43" s="1825"/>
      <c r="O43" s="1825"/>
      <c r="P43" s="1825"/>
      <c r="Q43" s="1825"/>
      <c r="R43" s="1825"/>
    </row>
    <row r="44" spans="2:18">
      <c r="B44" s="4300" t="s">
        <v>1937</v>
      </c>
      <c r="C44" s="4300"/>
      <c r="D44" s="4300"/>
      <c r="E44" s="4300"/>
      <c r="F44" s="1829" t="s">
        <v>1874</v>
      </c>
      <c r="G44" s="1830"/>
      <c r="H44" s="1830"/>
      <c r="I44" s="1830"/>
      <c r="J44" s="1830"/>
      <c r="K44" s="1830"/>
      <c r="L44" s="1830"/>
      <c r="M44" s="1830"/>
      <c r="N44" s="1830"/>
      <c r="O44" s="1830"/>
      <c r="P44" s="1830"/>
      <c r="Q44" s="1830"/>
      <c r="R44" s="1830"/>
    </row>
    <row r="45" spans="2:18">
      <c r="B45" s="4302" t="s">
        <v>1938</v>
      </c>
      <c r="C45" s="4302"/>
      <c r="D45" s="4302"/>
      <c r="E45" s="4302"/>
      <c r="F45" s="1833" t="s">
        <v>1876</v>
      </c>
      <c r="G45" s="1834"/>
      <c r="H45" s="1834"/>
      <c r="I45" s="1834"/>
      <c r="J45" s="1834"/>
      <c r="K45" s="1834"/>
      <c r="L45" s="1834"/>
      <c r="M45" s="1834"/>
      <c r="N45" s="1834"/>
      <c r="O45" s="1834"/>
      <c r="P45" s="1834"/>
      <c r="Q45" s="1834"/>
      <c r="R45" s="1834"/>
    </row>
    <row r="46" spans="2:18">
      <c r="B46" s="4302" t="s">
        <v>1936</v>
      </c>
      <c r="C46" s="4302"/>
      <c r="D46" s="4302"/>
      <c r="E46" s="4302"/>
      <c r="F46" s="1833" t="s">
        <v>1808</v>
      </c>
      <c r="G46" s="1834"/>
      <c r="H46" s="1834"/>
      <c r="I46" s="1834"/>
      <c r="J46" s="1834"/>
      <c r="K46" s="1834"/>
      <c r="L46" s="1834"/>
      <c r="M46" s="1834"/>
      <c r="N46" s="1834"/>
      <c r="O46" s="1834"/>
      <c r="P46" s="1834"/>
      <c r="Q46" s="1834"/>
      <c r="R46" s="1834"/>
    </row>
    <row r="48" spans="2:18">
      <c r="B48" s="65" t="s">
        <v>105</v>
      </c>
      <c r="C48" s="65"/>
      <c r="D48" s="65"/>
      <c r="E48" s="65"/>
      <c r="F48" s="65"/>
      <c r="G48" s="65"/>
    </row>
    <row r="49" spans="2:7" ht="12.6">
      <c r="B49" s="4054" t="s">
        <v>477</v>
      </c>
      <c r="C49" s="4054"/>
      <c r="D49" s="4054"/>
      <c r="E49" s="4054"/>
      <c r="F49" s="4054"/>
      <c r="G49" s="4054"/>
    </row>
  </sheetData>
  <mergeCells count="35">
    <mergeCell ref="B2:F2"/>
    <mergeCell ref="B48:G48"/>
    <mergeCell ref="B49:G49"/>
    <mergeCell ref="G7:L7"/>
    <mergeCell ref="M7:R7"/>
    <mergeCell ref="I8:K8"/>
    <mergeCell ref="O8:Q8"/>
    <mergeCell ref="B13:E13"/>
    <mergeCell ref="B14:E14"/>
    <mergeCell ref="B15:E15"/>
    <mergeCell ref="B16:E16"/>
    <mergeCell ref="B46:E46"/>
    <mergeCell ref="B4:D4"/>
    <mergeCell ref="B5:D5"/>
    <mergeCell ref="C37:E37"/>
    <mergeCell ref="C38:E38"/>
    <mergeCell ref="B41:E41"/>
    <mergeCell ref="B42:E42"/>
    <mergeCell ref="D31:E31"/>
    <mergeCell ref="C32:E32"/>
    <mergeCell ref="C33:E33"/>
    <mergeCell ref="C34:E34"/>
    <mergeCell ref="B35:E35"/>
    <mergeCell ref="B36:E36"/>
    <mergeCell ref="B17:E17"/>
    <mergeCell ref="D22:E22"/>
    <mergeCell ref="D27:E27"/>
    <mergeCell ref="G4:S4"/>
    <mergeCell ref="G5:S5"/>
    <mergeCell ref="B43:E43"/>
    <mergeCell ref="B44:E44"/>
    <mergeCell ref="B45:E45"/>
    <mergeCell ref="D30:E30"/>
    <mergeCell ref="C39:E39"/>
    <mergeCell ref="B40:E40"/>
  </mergeCells>
  <hyperlinks>
    <hyperlink ref="B49" r:id="rId1" xr:uid="{00000000-0004-0000-6A00-000000000000}"/>
  </hyperlinks>
  <pageMargins left="0.7" right="0.7" top="0.75" bottom="0.75" header="0.3" footer="0.3"/>
  <pageSetup paperSize="9" orientation="portrai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B2:R47"/>
  <sheetViews>
    <sheetView showGridLines="0" workbookViewId="0"/>
  </sheetViews>
  <sheetFormatPr defaultColWidth="8.83203125" defaultRowHeight="12.3"/>
  <cols>
    <col min="1" max="1" width="1.5546875" style="1816" customWidth="1"/>
    <col min="2" max="4" width="2.5546875" style="1816" customWidth="1"/>
    <col min="5" max="5" width="62.5546875" style="1816" customWidth="1"/>
    <col min="6" max="6" width="4.27734375" style="1816" customWidth="1"/>
    <col min="7" max="7" width="11.44140625" style="1816" customWidth="1"/>
    <col min="8" max="8" width="12" style="1816" customWidth="1"/>
    <col min="9" max="9" width="8.83203125" style="1816" customWidth="1"/>
    <col min="10" max="10" width="15.27734375" style="1816" customWidth="1"/>
    <col min="11" max="11" width="15" style="1816" customWidth="1"/>
    <col min="12" max="12" width="8.83203125" style="1816" customWidth="1"/>
    <col min="13" max="13" width="13.1640625" style="1816" customWidth="1"/>
    <col min="14" max="14" width="10.5546875" style="1816" customWidth="1"/>
    <col min="15" max="15" width="10.27734375" style="1816" customWidth="1"/>
    <col min="16" max="16" width="14.71875" style="1816" customWidth="1"/>
    <col min="17" max="17" width="13.5546875" style="1816" customWidth="1"/>
    <col min="18" max="18" width="8.83203125" style="1816" customWidth="1"/>
    <col min="19" max="16384" width="8.83203125" style="1816"/>
  </cols>
  <sheetData>
    <row r="2" spans="2:18">
      <c r="B2" s="4290" t="s">
        <v>478</v>
      </c>
      <c r="C2" s="4298"/>
      <c r="D2" s="4298"/>
      <c r="E2" s="4298"/>
      <c r="F2" s="4298"/>
    </row>
    <row r="4" spans="2:18">
      <c r="B4" s="4290" t="s">
        <v>2746</v>
      </c>
      <c r="C4" s="4290"/>
      <c r="D4" s="4290"/>
      <c r="G4" s="4290" t="s">
        <v>1530</v>
      </c>
      <c r="H4" s="4290"/>
      <c r="I4" s="4290"/>
      <c r="J4" s="4290"/>
      <c r="K4" s="4290"/>
      <c r="L4" s="4290"/>
      <c r="M4" s="4290"/>
      <c r="N4" s="4290"/>
      <c r="O4" s="4290"/>
      <c r="P4" s="4290"/>
      <c r="Q4" s="4290"/>
    </row>
    <row r="5" spans="2:18">
      <c r="B5" s="4291">
        <v>2023.4</v>
      </c>
      <c r="C5" s="4291"/>
      <c r="D5" s="4291"/>
      <c r="G5" s="4290" t="s">
        <v>278</v>
      </c>
      <c r="H5" s="4290"/>
      <c r="I5" s="4290"/>
      <c r="J5" s="4290"/>
      <c r="K5" s="4290"/>
      <c r="L5" s="4290"/>
      <c r="M5" s="4290"/>
      <c r="N5" s="4290"/>
      <c r="O5" s="4290"/>
      <c r="P5" s="4290"/>
      <c r="Q5" s="4290"/>
    </row>
    <row r="7" spans="2:18">
      <c r="G7" s="4305" t="s">
        <v>578</v>
      </c>
      <c r="H7" s="4305"/>
      <c r="I7" s="4305"/>
      <c r="J7" s="4305"/>
      <c r="K7" s="4305"/>
      <c r="L7" s="4305"/>
      <c r="M7" s="4305" t="s">
        <v>1698</v>
      </c>
      <c r="N7" s="4305"/>
      <c r="O7" s="4305"/>
      <c r="P7" s="4305"/>
      <c r="Q7" s="4305"/>
      <c r="R7" s="4305"/>
    </row>
    <row r="8" spans="2:18">
      <c r="G8" s="4292" t="s">
        <v>1940</v>
      </c>
      <c r="H8" s="4294"/>
      <c r="I8" s="1817" t="s">
        <v>1941</v>
      </c>
      <c r="J8" s="4292" t="s">
        <v>1942</v>
      </c>
      <c r="K8" s="4294"/>
      <c r="L8" s="1819" t="s">
        <v>919</v>
      </c>
      <c r="M8" s="4292" t="s">
        <v>1940</v>
      </c>
      <c r="N8" s="4294"/>
      <c r="O8" s="1817" t="s">
        <v>1943</v>
      </c>
      <c r="P8" s="4292" t="s">
        <v>1942</v>
      </c>
      <c r="Q8" s="4294"/>
      <c r="R8" s="3069" t="s">
        <v>919</v>
      </c>
    </row>
    <row r="9" spans="2:18">
      <c r="G9" s="1817" t="s">
        <v>2747</v>
      </c>
      <c r="H9" s="1817" t="s">
        <v>2748</v>
      </c>
      <c r="I9" s="1820" t="s">
        <v>1946</v>
      </c>
      <c r="J9" s="1817" t="s">
        <v>1819</v>
      </c>
      <c r="K9" s="1817" t="s">
        <v>1820</v>
      </c>
      <c r="L9" s="1819"/>
      <c r="M9" s="1817" t="s">
        <v>1947</v>
      </c>
      <c r="N9" s="1817" t="s">
        <v>1949</v>
      </c>
      <c r="O9" s="1820" t="s">
        <v>2749</v>
      </c>
      <c r="P9" s="1817" t="s">
        <v>2750</v>
      </c>
      <c r="Q9" s="1817" t="s">
        <v>934</v>
      </c>
      <c r="R9" s="3069"/>
    </row>
    <row r="10" spans="2:18">
      <c r="G10" s="1820" t="s">
        <v>1949</v>
      </c>
      <c r="H10" s="1820" t="s">
        <v>1887</v>
      </c>
      <c r="I10" s="1820" t="s">
        <v>1950</v>
      </c>
      <c r="J10" s="1820" t="s">
        <v>2751</v>
      </c>
      <c r="K10" s="1820" t="s">
        <v>2752</v>
      </c>
      <c r="L10" s="1819"/>
      <c r="M10" s="1820" t="s">
        <v>1952</v>
      </c>
      <c r="N10" s="1820" t="s">
        <v>1952</v>
      </c>
      <c r="O10" s="1820" t="s">
        <v>1950</v>
      </c>
      <c r="P10" s="1820" t="s">
        <v>2753</v>
      </c>
      <c r="Q10" s="1820" t="s">
        <v>2754</v>
      </c>
      <c r="R10" s="3069"/>
    </row>
    <row r="11" spans="2:18">
      <c r="G11" s="1820" t="s">
        <v>1952</v>
      </c>
      <c r="H11" s="1820"/>
      <c r="I11" s="1820" t="s">
        <v>1892</v>
      </c>
      <c r="J11" s="1820" t="s">
        <v>1954</v>
      </c>
      <c r="K11" s="1820"/>
      <c r="L11" s="1819"/>
      <c r="M11" s="1820" t="s">
        <v>1887</v>
      </c>
      <c r="N11" s="1820" t="s">
        <v>1956</v>
      </c>
      <c r="O11" s="1820" t="s">
        <v>1892</v>
      </c>
      <c r="P11" s="1820" t="s">
        <v>1915</v>
      </c>
      <c r="Q11" s="1820"/>
      <c r="R11" s="3069"/>
    </row>
    <row r="12" spans="2:18">
      <c r="G12" s="1820" t="s">
        <v>1887</v>
      </c>
      <c r="H12" s="1820"/>
      <c r="I12" s="1820"/>
      <c r="J12" s="1820" t="s">
        <v>1957</v>
      </c>
      <c r="K12" s="1820"/>
      <c r="L12" s="1819"/>
      <c r="M12" s="1820"/>
      <c r="N12" s="1820"/>
      <c r="O12" s="1820"/>
      <c r="P12" s="1820" t="s">
        <v>1957</v>
      </c>
      <c r="Q12" s="1820"/>
      <c r="R12" s="3069"/>
    </row>
    <row r="13" spans="2:18">
      <c r="G13" s="1822" t="s">
        <v>126</v>
      </c>
      <c r="H13" s="1822" t="s">
        <v>127</v>
      </c>
      <c r="I13" s="1822" t="s">
        <v>74</v>
      </c>
      <c r="J13" s="1822" t="s">
        <v>81</v>
      </c>
      <c r="K13" s="1822" t="s">
        <v>733</v>
      </c>
      <c r="L13" s="1824" t="s">
        <v>170</v>
      </c>
      <c r="M13" s="1822" t="s">
        <v>735</v>
      </c>
      <c r="N13" s="1822" t="s">
        <v>1009</v>
      </c>
      <c r="O13" s="1822" t="s">
        <v>1011</v>
      </c>
      <c r="P13" s="1822" t="s">
        <v>1013</v>
      </c>
      <c r="Q13" s="1822" t="s">
        <v>1831</v>
      </c>
      <c r="R13" s="3070" t="s">
        <v>1016</v>
      </c>
    </row>
    <row r="14" spans="2:18">
      <c r="B14" s="4298" t="s">
        <v>1835</v>
      </c>
      <c r="C14" s="4298"/>
      <c r="D14" s="4298"/>
      <c r="E14" s="4298"/>
      <c r="G14" s="1825"/>
      <c r="H14" s="1825"/>
      <c r="I14" s="1825"/>
      <c r="J14" s="1825"/>
      <c r="K14" s="1825"/>
      <c r="L14" s="1825"/>
      <c r="M14" s="1825"/>
      <c r="N14" s="1825"/>
      <c r="O14" s="1825"/>
      <c r="P14" s="1825"/>
      <c r="Q14" s="1825"/>
      <c r="R14" s="1825"/>
    </row>
    <row r="15" spans="2:18">
      <c r="B15" s="4300" t="s">
        <v>1919</v>
      </c>
      <c r="C15" s="4300"/>
      <c r="D15" s="4300"/>
      <c r="E15" s="4300"/>
      <c r="F15" s="1829" t="s">
        <v>1837</v>
      </c>
      <c r="G15" s="1830"/>
      <c r="H15" s="1830"/>
      <c r="I15" s="1830"/>
      <c r="J15" s="1830"/>
      <c r="K15" s="1830"/>
      <c r="L15" s="1830"/>
      <c r="M15" s="1830"/>
      <c r="N15" s="1830"/>
      <c r="O15" s="1830"/>
      <c r="P15" s="1830"/>
      <c r="Q15" s="1830"/>
      <c r="R15" s="1830"/>
    </row>
    <row r="16" spans="2:18">
      <c r="B16" s="4302" t="s">
        <v>1920</v>
      </c>
      <c r="C16" s="4302"/>
      <c r="D16" s="4302"/>
      <c r="E16" s="4302"/>
      <c r="F16" s="1833" t="s">
        <v>1840</v>
      </c>
      <c r="G16" s="1834"/>
      <c r="H16" s="1834"/>
      <c r="I16" s="1834"/>
      <c r="J16" s="1834"/>
      <c r="K16" s="1834"/>
      <c r="L16" s="1834"/>
      <c r="M16" s="1834"/>
      <c r="N16" s="1834"/>
      <c r="O16" s="1834"/>
      <c r="P16" s="1834"/>
      <c r="Q16" s="1834"/>
      <c r="R16" s="1834"/>
    </row>
    <row r="17" spans="2:18">
      <c r="B17" s="4302" t="s">
        <v>1921</v>
      </c>
      <c r="C17" s="4302"/>
      <c r="D17" s="4302"/>
      <c r="E17" s="4302"/>
      <c r="F17" s="1833" t="s">
        <v>1842</v>
      </c>
      <c r="G17" s="1834"/>
      <c r="H17" s="1834"/>
      <c r="I17" s="1834"/>
      <c r="J17" s="1834"/>
      <c r="K17" s="1834"/>
      <c r="L17" s="1834"/>
      <c r="M17" s="1834"/>
      <c r="N17" s="1834"/>
      <c r="O17" s="1834"/>
      <c r="P17" s="1834"/>
      <c r="Q17" s="1834"/>
      <c r="R17" s="1834"/>
    </row>
    <row r="18" spans="2:18">
      <c r="B18" s="4298" t="s">
        <v>1843</v>
      </c>
      <c r="C18" s="4298"/>
      <c r="D18" s="4298"/>
      <c r="E18" s="4298"/>
      <c r="G18" s="1825"/>
      <c r="H18" s="1825"/>
      <c r="I18" s="1825"/>
      <c r="J18" s="1825"/>
      <c r="K18" s="1825"/>
      <c r="L18" s="1825"/>
      <c r="M18" s="1825"/>
      <c r="N18" s="1825"/>
      <c r="O18" s="1825"/>
      <c r="P18" s="1825"/>
      <c r="Q18" s="1825"/>
      <c r="R18" s="1825"/>
    </row>
    <row r="19" spans="2:18">
      <c r="E19" s="1828" t="s">
        <v>1896</v>
      </c>
      <c r="F19" s="1829" t="s">
        <v>1959</v>
      </c>
      <c r="G19" s="1830"/>
      <c r="H19" s="1830"/>
      <c r="I19" s="1830"/>
      <c r="J19" s="1830"/>
      <c r="K19" s="1830"/>
      <c r="L19" s="1830"/>
      <c r="M19" s="1830"/>
      <c r="N19" s="1830"/>
      <c r="O19" s="1830"/>
      <c r="P19" s="1830"/>
      <c r="Q19" s="1830"/>
      <c r="R19" s="1830"/>
    </row>
    <row r="20" spans="2:18">
      <c r="E20" s="1832" t="s">
        <v>775</v>
      </c>
      <c r="F20" s="1833" t="s">
        <v>1755</v>
      </c>
      <c r="G20" s="1834"/>
      <c r="H20" s="1834"/>
      <c r="I20" s="1834"/>
      <c r="J20" s="1834"/>
      <c r="K20" s="1834"/>
      <c r="L20" s="1834"/>
      <c r="M20" s="1834"/>
      <c r="N20" s="1834"/>
      <c r="O20" s="1834"/>
      <c r="P20" s="1834"/>
      <c r="Q20" s="1834"/>
      <c r="R20" s="1834"/>
    </row>
    <row r="21" spans="2:18">
      <c r="E21" s="1832" t="s">
        <v>491</v>
      </c>
      <c r="F21" s="1833" t="s">
        <v>1960</v>
      </c>
      <c r="G21" s="1834"/>
      <c r="H21" s="1834"/>
      <c r="I21" s="1834"/>
      <c r="J21" s="1834"/>
      <c r="K21" s="1834"/>
      <c r="L21" s="1834"/>
      <c r="M21" s="1834"/>
      <c r="N21" s="1834"/>
      <c r="O21" s="1834"/>
      <c r="P21" s="1834"/>
      <c r="Q21" s="1834"/>
      <c r="R21" s="1834"/>
    </row>
    <row r="22" spans="2:18">
      <c r="D22" s="4300" t="s">
        <v>1961</v>
      </c>
      <c r="E22" s="4300"/>
      <c r="F22" s="1829" t="s">
        <v>1962</v>
      </c>
      <c r="G22" s="1834"/>
      <c r="H22" s="1834"/>
      <c r="I22" s="1834"/>
      <c r="J22" s="1834"/>
      <c r="K22" s="1834"/>
      <c r="L22" s="1834"/>
      <c r="M22" s="1834"/>
      <c r="N22" s="1834"/>
      <c r="O22" s="1834"/>
      <c r="P22" s="1834"/>
      <c r="Q22" s="1834"/>
      <c r="R22" s="1834"/>
    </row>
    <row r="23" spans="2:18">
      <c r="E23" s="1832" t="s">
        <v>1963</v>
      </c>
      <c r="F23" s="1833" t="s">
        <v>1758</v>
      </c>
      <c r="G23" s="1834"/>
      <c r="H23" s="1834"/>
      <c r="I23" s="1834"/>
      <c r="J23" s="1834"/>
      <c r="K23" s="1834"/>
      <c r="L23" s="1834"/>
      <c r="M23" s="1834"/>
      <c r="N23" s="1834"/>
      <c r="O23" s="1834"/>
      <c r="P23" s="1834"/>
      <c r="Q23" s="1834"/>
      <c r="R23" s="1834"/>
    </row>
    <row r="24" spans="2:18">
      <c r="E24" s="1832" t="s">
        <v>1964</v>
      </c>
      <c r="F24" s="1833" t="s">
        <v>1965</v>
      </c>
      <c r="G24" s="1834"/>
      <c r="H24" s="1834"/>
      <c r="I24" s="1834"/>
      <c r="J24" s="1834"/>
      <c r="K24" s="1834"/>
      <c r="L24" s="1834"/>
      <c r="M24" s="1834"/>
      <c r="N24" s="1834"/>
      <c r="O24" s="1834"/>
      <c r="P24" s="1834"/>
      <c r="Q24" s="1834"/>
      <c r="R24" s="1834"/>
    </row>
    <row r="25" spans="2:18">
      <c r="E25" s="1832" t="s">
        <v>1966</v>
      </c>
      <c r="F25" s="1833" t="s">
        <v>1760</v>
      </c>
      <c r="G25" s="1834"/>
      <c r="H25" s="1834"/>
      <c r="I25" s="1834"/>
      <c r="J25" s="1834"/>
      <c r="K25" s="1834"/>
      <c r="L25" s="1834"/>
      <c r="M25" s="1834"/>
      <c r="N25" s="1834"/>
      <c r="O25" s="1834"/>
      <c r="P25" s="1834"/>
      <c r="Q25" s="1834"/>
      <c r="R25" s="1834"/>
    </row>
    <row r="26" spans="2:18">
      <c r="E26" s="1832" t="s">
        <v>1967</v>
      </c>
      <c r="F26" s="1833" t="s">
        <v>1968</v>
      </c>
      <c r="G26" s="1834"/>
      <c r="H26" s="1834"/>
      <c r="I26" s="1834"/>
      <c r="J26" s="1834"/>
      <c r="K26" s="1834"/>
      <c r="L26" s="1834"/>
      <c r="M26" s="1834"/>
      <c r="N26" s="1834"/>
      <c r="O26" s="1834"/>
      <c r="P26" s="1834"/>
      <c r="Q26" s="1834"/>
      <c r="R26" s="1834"/>
    </row>
    <row r="27" spans="2:18">
      <c r="D27" s="4300" t="s">
        <v>1969</v>
      </c>
      <c r="E27" s="4300"/>
      <c r="F27" s="1829" t="s">
        <v>1970</v>
      </c>
      <c r="G27" s="1834"/>
      <c r="H27" s="1834"/>
      <c r="I27" s="1834"/>
      <c r="J27" s="1834"/>
      <c r="K27" s="1834"/>
      <c r="L27" s="1834"/>
      <c r="M27" s="1834"/>
      <c r="N27" s="1834"/>
      <c r="O27" s="1834"/>
      <c r="P27" s="1834"/>
      <c r="Q27" s="1834"/>
      <c r="R27" s="1834"/>
    </row>
    <row r="28" spans="2:18">
      <c r="D28" s="4302" t="s">
        <v>1971</v>
      </c>
      <c r="E28" s="4302"/>
      <c r="F28" s="1833" t="s">
        <v>1757</v>
      </c>
      <c r="G28" s="1834"/>
      <c r="H28" s="1834"/>
      <c r="I28" s="1834"/>
      <c r="J28" s="1834"/>
      <c r="K28" s="1834"/>
      <c r="L28" s="1834"/>
      <c r="M28" s="1834"/>
      <c r="N28" s="1834"/>
      <c r="O28" s="1834"/>
      <c r="P28" s="1834"/>
      <c r="Q28" s="1834"/>
      <c r="R28" s="1834"/>
    </row>
    <row r="29" spans="2:18">
      <c r="D29" s="4302" t="s">
        <v>1927</v>
      </c>
      <c r="E29" s="4302"/>
      <c r="F29" s="1833" t="s">
        <v>1739</v>
      </c>
      <c r="G29" s="1834"/>
      <c r="H29" s="1834"/>
      <c r="I29" s="1834"/>
      <c r="J29" s="1834"/>
      <c r="K29" s="1834"/>
      <c r="L29" s="1834"/>
      <c r="M29" s="1834"/>
      <c r="N29" s="1834"/>
      <c r="O29" s="1834"/>
      <c r="P29" s="1834"/>
      <c r="Q29" s="1834"/>
      <c r="R29" s="1834"/>
    </row>
    <row r="30" spans="2:18">
      <c r="C30" s="4300" t="s">
        <v>1929</v>
      </c>
      <c r="D30" s="4300"/>
      <c r="E30" s="4300"/>
      <c r="F30" s="1829" t="s">
        <v>1768</v>
      </c>
      <c r="G30" s="1834"/>
      <c r="H30" s="1834"/>
      <c r="I30" s="1834"/>
      <c r="J30" s="1834"/>
      <c r="K30" s="1834"/>
      <c r="L30" s="1834"/>
      <c r="M30" s="1834"/>
      <c r="N30" s="1834"/>
      <c r="O30" s="1834"/>
      <c r="P30" s="1834"/>
      <c r="Q30" s="1834"/>
      <c r="R30" s="1834"/>
    </row>
    <row r="31" spans="2:18">
      <c r="C31" s="4302" t="s">
        <v>1972</v>
      </c>
      <c r="D31" s="4302"/>
      <c r="E31" s="4302"/>
      <c r="F31" s="1833" t="s">
        <v>1850</v>
      </c>
      <c r="G31" s="1834"/>
      <c r="H31" s="1834"/>
      <c r="I31" s="1834"/>
      <c r="J31" s="1834"/>
      <c r="K31" s="1834"/>
      <c r="L31" s="1834"/>
      <c r="M31" s="1834"/>
      <c r="N31" s="1834"/>
      <c r="O31" s="1834"/>
      <c r="P31" s="1834"/>
      <c r="Q31" s="1834"/>
      <c r="R31" s="1834"/>
    </row>
    <row r="32" spans="2:18">
      <c r="C32" s="4302" t="s">
        <v>1861</v>
      </c>
      <c r="D32" s="4302"/>
      <c r="E32" s="4302"/>
      <c r="F32" s="1833" t="s">
        <v>1852</v>
      </c>
      <c r="G32" s="1834"/>
      <c r="H32" s="1834"/>
      <c r="I32" s="1834"/>
      <c r="J32" s="1834"/>
      <c r="K32" s="1834"/>
      <c r="L32" s="1834"/>
      <c r="M32" s="1834"/>
      <c r="N32" s="1834"/>
      <c r="O32" s="1834"/>
      <c r="P32" s="1834"/>
      <c r="Q32" s="1834"/>
      <c r="R32" s="1834"/>
    </row>
    <row r="33" spans="2:18">
      <c r="B33" s="4300" t="s">
        <v>1862</v>
      </c>
      <c r="C33" s="4300"/>
      <c r="D33" s="4300"/>
      <c r="E33" s="4300"/>
      <c r="F33" s="1829" t="s">
        <v>1770</v>
      </c>
      <c r="G33" s="1834"/>
      <c r="H33" s="1834"/>
      <c r="I33" s="1834"/>
      <c r="J33" s="1834"/>
      <c r="K33" s="1834"/>
      <c r="L33" s="1834"/>
      <c r="M33" s="1834"/>
      <c r="N33" s="1834"/>
      <c r="O33" s="1834"/>
      <c r="P33" s="1834"/>
      <c r="Q33" s="1834"/>
      <c r="R33" s="1834"/>
    </row>
    <row r="34" spans="2:18">
      <c r="B34" s="4298" t="s">
        <v>1863</v>
      </c>
      <c r="C34" s="4298"/>
      <c r="D34" s="4298"/>
      <c r="E34" s="4298"/>
      <c r="G34" s="1825"/>
      <c r="H34" s="1825"/>
      <c r="I34" s="1825"/>
      <c r="J34" s="1825"/>
      <c r="K34" s="1825"/>
      <c r="L34" s="1825"/>
      <c r="M34" s="1825"/>
      <c r="N34" s="1825"/>
      <c r="O34" s="1825"/>
      <c r="P34" s="1825"/>
      <c r="Q34" s="1825"/>
      <c r="R34" s="1825"/>
    </row>
    <row r="35" spans="2:18">
      <c r="C35" s="4300" t="s">
        <v>1932</v>
      </c>
      <c r="D35" s="4300"/>
      <c r="E35" s="4300"/>
      <c r="F35" s="1829" t="s">
        <v>1773</v>
      </c>
      <c r="G35" s="1830"/>
      <c r="H35" s="1830"/>
      <c r="I35" s="1830"/>
      <c r="J35" s="1830"/>
      <c r="K35" s="1830"/>
      <c r="L35" s="1830"/>
      <c r="M35" s="1830"/>
      <c r="N35" s="1830"/>
      <c r="O35" s="1830"/>
      <c r="P35" s="1830"/>
      <c r="Q35" s="1830"/>
      <c r="R35" s="1830"/>
    </row>
    <row r="36" spans="2:18">
      <c r="C36" s="4302" t="s">
        <v>1933</v>
      </c>
      <c r="D36" s="4302"/>
      <c r="E36" s="4302"/>
      <c r="F36" s="1833" t="s">
        <v>1775</v>
      </c>
      <c r="G36" s="1834"/>
      <c r="H36" s="1834"/>
      <c r="I36" s="1834"/>
      <c r="J36" s="1834"/>
      <c r="K36" s="1834"/>
      <c r="L36" s="1834"/>
      <c r="M36" s="1834"/>
      <c r="N36" s="1834"/>
      <c r="O36" s="1834"/>
      <c r="P36" s="1834"/>
      <c r="Q36" s="1834"/>
      <c r="R36" s="1834"/>
    </row>
    <row r="37" spans="2:18">
      <c r="C37" s="4302" t="s">
        <v>1934</v>
      </c>
      <c r="D37" s="4302"/>
      <c r="E37" s="4302"/>
      <c r="F37" s="1833" t="s">
        <v>1777</v>
      </c>
      <c r="G37" s="1834"/>
      <c r="H37" s="1834"/>
      <c r="I37" s="1834"/>
      <c r="J37" s="1834"/>
      <c r="K37" s="1834"/>
      <c r="L37" s="1834"/>
      <c r="M37" s="1834"/>
      <c r="N37" s="1834"/>
      <c r="O37" s="1834"/>
      <c r="P37" s="1834"/>
      <c r="Q37" s="1834"/>
      <c r="R37" s="1834"/>
    </row>
    <row r="38" spans="2:18">
      <c r="B38" s="4300" t="s">
        <v>1867</v>
      </c>
      <c r="C38" s="4300"/>
      <c r="D38" s="4300"/>
      <c r="E38" s="4300"/>
      <c r="F38" s="1829" t="s">
        <v>1781</v>
      </c>
      <c r="G38" s="1834"/>
      <c r="H38" s="1834"/>
      <c r="I38" s="1834"/>
      <c r="J38" s="1834"/>
      <c r="K38" s="1834"/>
      <c r="L38" s="1834"/>
      <c r="M38" s="1834"/>
      <c r="N38" s="1834"/>
      <c r="O38" s="1834"/>
      <c r="P38" s="1834"/>
      <c r="Q38" s="1834"/>
      <c r="R38" s="1834"/>
    </row>
    <row r="39" spans="2:18">
      <c r="B39" s="4302" t="s">
        <v>1935</v>
      </c>
      <c r="C39" s="4302"/>
      <c r="D39" s="4302"/>
      <c r="E39" s="4302"/>
      <c r="F39" s="1833" t="s">
        <v>1783</v>
      </c>
      <c r="G39" s="1834"/>
      <c r="H39" s="1834"/>
      <c r="I39" s="1834"/>
      <c r="J39" s="1834"/>
      <c r="K39" s="1834"/>
      <c r="L39" s="1834"/>
      <c r="M39" s="1834"/>
      <c r="N39" s="1834"/>
      <c r="O39" s="1834"/>
      <c r="P39" s="1834"/>
      <c r="Q39" s="1834"/>
      <c r="R39" s="1834"/>
    </row>
    <row r="40" spans="2:18">
      <c r="B40" s="4302" t="s">
        <v>1973</v>
      </c>
      <c r="C40" s="4302"/>
      <c r="D40" s="4302"/>
      <c r="E40" s="4302"/>
      <c r="F40" s="1833" t="s">
        <v>1974</v>
      </c>
      <c r="G40" s="1834"/>
      <c r="H40" s="1834"/>
      <c r="I40" s="1834"/>
      <c r="J40" s="1834"/>
      <c r="K40" s="1834"/>
      <c r="L40" s="1834"/>
      <c r="M40" s="1834"/>
      <c r="N40" s="1834"/>
      <c r="O40" s="1834"/>
      <c r="P40" s="1834"/>
      <c r="Q40" s="1834"/>
      <c r="R40" s="1834"/>
    </row>
    <row r="41" spans="2:18">
      <c r="B41" s="4298" t="s">
        <v>1872</v>
      </c>
      <c r="C41" s="4298"/>
      <c r="D41" s="4298"/>
      <c r="E41" s="4298"/>
      <c r="G41" s="1825"/>
      <c r="H41" s="1825"/>
      <c r="I41" s="1825"/>
      <c r="J41" s="1825"/>
      <c r="K41" s="1825"/>
      <c r="L41" s="1825"/>
      <c r="M41" s="1825"/>
      <c r="N41" s="1825"/>
      <c r="O41" s="1825"/>
      <c r="P41" s="1825"/>
      <c r="Q41" s="1825"/>
      <c r="R41" s="1825"/>
    </row>
    <row r="42" spans="2:18">
      <c r="B42" s="4300" t="s">
        <v>1975</v>
      </c>
      <c r="C42" s="4300"/>
      <c r="D42" s="4300"/>
      <c r="E42" s="4300"/>
      <c r="F42" s="1829" t="s">
        <v>1976</v>
      </c>
      <c r="G42" s="1830"/>
      <c r="H42" s="1830"/>
      <c r="I42" s="1830"/>
      <c r="J42" s="1830"/>
      <c r="K42" s="1830"/>
      <c r="L42" s="1830"/>
      <c r="M42" s="1830"/>
      <c r="N42" s="1830"/>
      <c r="O42" s="1830"/>
      <c r="P42" s="1830"/>
      <c r="Q42" s="1830"/>
      <c r="R42" s="1830"/>
    </row>
    <row r="43" spans="2:18">
      <c r="B43" s="4302" t="s">
        <v>1977</v>
      </c>
      <c r="C43" s="4302"/>
      <c r="D43" s="4302"/>
      <c r="E43" s="4302"/>
      <c r="F43" s="1833" t="s">
        <v>1978</v>
      </c>
      <c r="G43" s="1834"/>
      <c r="H43" s="1834"/>
      <c r="I43" s="1834"/>
      <c r="J43" s="1834"/>
      <c r="K43" s="1834"/>
      <c r="L43" s="1834"/>
      <c r="M43" s="1834"/>
      <c r="N43" s="1834"/>
      <c r="O43" s="1834"/>
      <c r="P43" s="1834"/>
      <c r="Q43" s="1834"/>
      <c r="R43" s="1834"/>
    </row>
    <row r="44" spans="2:18">
      <c r="B44" s="4302" t="s">
        <v>1973</v>
      </c>
      <c r="C44" s="4302"/>
      <c r="D44" s="4302"/>
      <c r="E44" s="4302"/>
      <c r="F44" s="1833" t="s">
        <v>1805</v>
      </c>
      <c r="G44" s="1834"/>
      <c r="H44" s="1834"/>
      <c r="I44" s="1834"/>
      <c r="J44" s="1834"/>
      <c r="K44" s="1834"/>
      <c r="L44" s="1834"/>
      <c r="M44" s="1834"/>
      <c r="N44" s="1834"/>
      <c r="O44" s="1834"/>
      <c r="P44" s="1834"/>
      <c r="Q44" s="1834"/>
      <c r="R44" s="1834"/>
    </row>
    <row r="46" spans="2:18">
      <c r="B46" s="65" t="s">
        <v>105</v>
      </c>
      <c r="C46" s="65"/>
      <c r="D46" s="65"/>
      <c r="E46" s="65"/>
      <c r="F46" s="65"/>
      <c r="G46" s="65"/>
      <c r="H46" s="65"/>
      <c r="I46" s="65"/>
    </row>
    <row r="47" spans="2:18" ht="12.6">
      <c r="B47" s="4054" t="s">
        <v>477</v>
      </c>
      <c r="C47" s="4054"/>
      <c r="D47" s="4054"/>
      <c r="E47" s="4054"/>
      <c r="F47" s="4054"/>
      <c r="G47" s="4054"/>
      <c r="H47" s="4054"/>
      <c r="I47" s="4054"/>
    </row>
  </sheetData>
  <mergeCells count="37">
    <mergeCell ref="B2:F2"/>
    <mergeCell ref="B46:I46"/>
    <mergeCell ref="B47:I47"/>
    <mergeCell ref="G7:L7"/>
    <mergeCell ref="M7:R7"/>
    <mergeCell ref="G8:H8"/>
    <mergeCell ref="J8:K8"/>
    <mergeCell ref="M8:N8"/>
    <mergeCell ref="P8:Q8"/>
    <mergeCell ref="C31:E31"/>
    <mergeCell ref="C32:E32"/>
    <mergeCell ref="B41:E41"/>
    <mergeCell ref="B42:E42"/>
    <mergeCell ref="B43:E43"/>
    <mergeCell ref="B44:E44"/>
    <mergeCell ref="B33:E33"/>
    <mergeCell ref="B34:E34"/>
    <mergeCell ref="C35:E35"/>
    <mergeCell ref="C36:E36"/>
    <mergeCell ref="C37:E37"/>
    <mergeCell ref="B38:E38"/>
    <mergeCell ref="B40:E40"/>
    <mergeCell ref="D27:E27"/>
    <mergeCell ref="D28:E28"/>
    <mergeCell ref="D29:E29"/>
    <mergeCell ref="C30:E30"/>
    <mergeCell ref="B4:D4"/>
    <mergeCell ref="B5:D5"/>
    <mergeCell ref="G4:Q4"/>
    <mergeCell ref="G5:Q5"/>
    <mergeCell ref="B39:E39"/>
    <mergeCell ref="B14:E14"/>
    <mergeCell ref="B15:E15"/>
    <mergeCell ref="B16:E16"/>
    <mergeCell ref="B17:E17"/>
    <mergeCell ref="B18:E18"/>
    <mergeCell ref="D22:E22"/>
  </mergeCells>
  <hyperlinks>
    <hyperlink ref="B47" r:id="rId1" xr:uid="{00000000-0004-0000-6B00-000000000000}"/>
  </hyperlinks>
  <pageMargins left="0.7" right="0.7" top="0.75" bottom="0.75" header="0.3" footer="0.3"/>
  <pageSetup paperSize="9" orientation="portrai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
    <pageSetUpPr fitToPage="1"/>
  </sheetPr>
  <dimension ref="B2:Y60"/>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4.71875" customWidth="1"/>
    <col min="16" max="16" width="32.1640625" customWidth="1"/>
    <col min="17" max="17" width="3.27734375" customWidth="1"/>
    <col min="18" max="18" width="15.5546875" customWidth="1"/>
    <col min="19" max="19" width="18.83203125" customWidth="1"/>
    <col min="20" max="20" width="8" customWidth="1"/>
  </cols>
  <sheetData>
    <row r="2" spans="2:25" ht="15" customHeight="1">
      <c r="B2" s="10" t="s">
        <v>478</v>
      </c>
      <c r="C2" s="9"/>
      <c r="D2" s="9"/>
      <c r="E2" s="9"/>
      <c r="F2" s="9"/>
    </row>
    <row r="4" spans="2:25" ht="12" customHeight="1">
      <c r="B4" s="29" t="s">
        <v>2755</v>
      </c>
      <c r="C4" s="28"/>
      <c r="D4" s="150"/>
      <c r="E4" s="150"/>
      <c r="F4" s="150"/>
      <c r="G4" s="150"/>
      <c r="H4" s="12" t="s">
        <v>393</v>
      </c>
      <c r="I4" s="12"/>
      <c r="J4" s="12"/>
      <c r="K4" s="12"/>
      <c r="L4" s="12"/>
      <c r="M4" s="12"/>
      <c r="N4" s="12"/>
      <c r="O4" s="12"/>
      <c r="P4" s="12"/>
      <c r="Q4" s="12"/>
      <c r="R4" s="12"/>
      <c r="S4" s="152"/>
      <c r="T4" s="152"/>
      <c r="U4" s="152"/>
      <c r="V4" s="152"/>
      <c r="W4" s="152"/>
      <c r="X4" s="152"/>
      <c r="Y4" s="152"/>
    </row>
    <row r="5" spans="2:25" ht="12" customHeight="1">
      <c r="B5" s="28"/>
      <c r="C5" s="28"/>
      <c r="D5" s="150"/>
      <c r="E5" s="150"/>
      <c r="F5" s="150"/>
      <c r="G5" s="150"/>
      <c r="H5" s="14"/>
      <c r="I5" s="14"/>
      <c r="J5" s="14"/>
      <c r="K5" s="14"/>
      <c r="L5" s="14"/>
      <c r="M5" s="14"/>
      <c r="N5" s="14"/>
      <c r="O5" s="14"/>
      <c r="P5" s="14"/>
      <c r="Q5" s="14"/>
      <c r="R5" s="14"/>
      <c r="S5" s="179"/>
      <c r="T5" s="179"/>
      <c r="U5" s="179"/>
      <c r="V5" s="179"/>
      <c r="W5" s="179"/>
      <c r="X5" s="176"/>
      <c r="Y5" s="179"/>
    </row>
    <row r="6" spans="2:25" ht="12" customHeight="1">
      <c r="B6" s="27">
        <v>2023.4</v>
      </c>
      <c r="C6" s="14"/>
      <c r="D6" s="150"/>
      <c r="E6" s="150"/>
      <c r="F6" s="150"/>
      <c r="G6" s="150"/>
      <c r="H6" s="27" t="s">
        <v>279</v>
      </c>
      <c r="I6" s="27"/>
      <c r="J6" s="27"/>
      <c r="K6" s="27"/>
      <c r="L6" s="27"/>
      <c r="M6" s="27"/>
      <c r="N6" s="27"/>
      <c r="O6" s="27"/>
      <c r="P6" s="27"/>
      <c r="Q6" s="27"/>
      <c r="R6" s="27"/>
      <c r="S6" s="153"/>
      <c r="T6" s="153"/>
      <c r="U6" s="153"/>
      <c r="V6" s="153"/>
      <c r="W6" s="153"/>
      <c r="X6" s="153"/>
      <c r="Y6" s="153"/>
    </row>
    <row r="7" spans="2:25" ht="12" customHeight="1">
      <c r="B7" s="3722"/>
      <c r="C7" s="3722"/>
      <c r="D7" s="3722"/>
      <c r="E7" s="3722"/>
      <c r="F7" s="3722"/>
      <c r="G7" s="3722"/>
      <c r="H7" s="3722"/>
      <c r="I7" s="3722"/>
      <c r="J7" s="3722"/>
      <c r="K7" s="3722"/>
      <c r="L7" s="3722"/>
      <c r="M7" s="3722"/>
      <c r="N7" s="3722"/>
      <c r="O7" s="3722"/>
      <c r="P7" s="3722"/>
      <c r="Q7" s="3722"/>
      <c r="R7" s="3722"/>
      <c r="S7" s="3722"/>
    </row>
    <row r="8" spans="2:25" ht="12" customHeight="1">
      <c r="N8" s="268"/>
    </row>
    <row r="9" spans="2:25" ht="12" customHeight="1">
      <c r="B9" s="155"/>
      <c r="C9" s="156"/>
      <c r="D9" s="156"/>
      <c r="E9" s="156"/>
      <c r="F9" s="156"/>
      <c r="G9" s="156"/>
      <c r="H9" s="156"/>
      <c r="I9" s="156"/>
      <c r="J9" s="156"/>
      <c r="K9" s="156"/>
      <c r="L9" s="156"/>
      <c r="M9" s="156"/>
      <c r="N9" s="156"/>
      <c r="O9" s="156"/>
      <c r="P9" s="156"/>
      <c r="Q9" s="156"/>
      <c r="R9" s="1418" t="s">
        <v>1608</v>
      </c>
      <c r="S9" s="1754" t="s">
        <v>1698</v>
      </c>
    </row>
    <row r="10" spans="2:25" ht="12" customHeight="1">
      <c r="B10" s="158" t="s">
        <v>196</v>
      </c>
      <c r="R10" s="162" t="s">
        <v>131</v>
      </c>
      <c r="S10" s="155" t="s">
        <v>1723</v>
      </c>
    </row>
    <row r="11" spans="2:25" ht="12" customHeight="1">
      <c r="B11" s="159"/>
      <c r="R11" s="160" t="s">
        <v>125</v>
      </c>
      <c r="S11" s="160" t="s">
        <v>127</v>
      </c>
    </row>
    <row r="12" spans="2:25" ht="12" customHeight="1">
      <c r="B12" s="161"/>
      <c r="R12" s="162"/>
      <c r="S12" s="269"/>
    </row>
    <row r="13" spans="2:25" ht="12" customHeight="1">
      <c r="B13" s="161"/>
      <c r="C13" s="163"/>
      <c r="D13" s="40"/>
      <c r="E13" s="40"/>
      <c r="F13" s="40"/>
      <c r="G13" s="40"/>
      <c r="H13" s="40"/>
      <c r="I13" s="40"/>
      <c r="J13" s="40"/>
      <c r="K13" s="40"/>
      <c r="L13" s="40"/>
      <c r="M13" s="40"/>
      <c r="N13" s="40"/>
      <c r="O13" s="40"/>
      <c r="P13" s="40"/>
      <c r="Q13" s="166"/>
      <c r="R13" s="174"/>
      <c r="S13" s="167"/>
    </row>
    <row r="14" spans="2:25" ht="12" customHeight="1">
      <c r="B14" s="161"/>
      <c r="C14" s="168"/>
      <c r="D14" s="43" t="s">
        <v>1980</v>
      </c>
      <c r="E14" s="43"/>
      <c r="F14" s="43"/>
      <c r="G14" s="43"/>
      <c r="H14" s="43"/>
      <c r="I14" s="43"/>
      <c r="J14" s="43"/>
      <c r="K14" s="43"/>
      <c r="L14" s="43"/>
      <c r="M14" s="43"/>
      <c r="N14" s="43"/>
      <c r="O14" s="43"/>
      <c r="P14" s="43"/>
      <c r="Q14" s="1757" t="s">
        <v>1837</v>
      </c>
      <c r="R14" s="174"/>
      <c r="S14" s="172"/>
    </row>
    <row r="15" spans="2:25" ht="12" customHeight="1">
      <c r="B15" s="161"/>
      <c r="C15" s="168"/>
      <c r="D15" s="4257" t="s">
        <v>1981</v>
      </c>
      <c r="E15" s="4257"/>
      <c r="F15" s="4257"/>
      <c r="G15" s="4257"/>
      <c r="H15" s="4257"/>
      <c r="I15" s="4257"/>
      <c r="J15" s="4257"/>
      <c r="K15" s="4257"/>
      <c r="L15" s="4257"/>
      <c r="M15" s="4257"/>
      <c r="N15" s="4257"/>
      <c r="O15" s="4257"/>
      <c r="P15" s="4257"/>
      <c r="Q15" s="1757" t="s">
        <v>1840</v>
      </c>
      <c r="R15" s="172"/>
      <c r="S15" s="172"/>
    </row>
    <row r="16" spans="2:25" ht="12" customHeight="1">
      <c r="B16" s="161"/>
      <c r="D16" s="8" t="s">
        <v>1982</v>
      </c>
      <c r="E16" s="8"/>
      <c r="F16" s="8"/>
      <c r="G16" s="8"/>
      <c r="H16" s="8"/>
      <c r="I16" s="8"/>
      <c r="J16" s="8"/>
      <c r="K16" s="8"/>
      <c r="L16" s="8"/>
      <c r="M16" s="8"/>
      <c r="N16" s="8"/>
      <c r="O16" s="8"/>
      <c r="P16" s="8"/>
      <c r="Q16" s="1756" t="s">
        <v>1726</v>
      </c>
      <c r="R16" s="172"/>
      <c r="S16" s="172"/>
    </row>
    <row r="17" spans="2:19" ht="12" customHeight="1">
      <c r="B17" s="158"/>
      <c r="C17" s="163"/>
      <c r="D17" s="3948" t="s">
        <v>1983</v>
      </c>
      <c r="E17" s="3948"/>
      <c r="F17" s="3948"/>
      <c r="G17" s="3948"/>
      <c r="H17" s="3948"/>
      <c r="I17" s="3948"/>
      <c r="J17" s="3948"/>
      <c r="K17" s="3948"/>
      <c r="L17" s="3948"/>
      <c r="M17" s="3948"/>
      <c r="N17" s="3948"/>
      <c r="O17" s="3948"/>
      <c r="P17" s="3948"/>
      <c r="Q17" s="1757" t="s">
        <v>1842</v>
      </c>
      <c r="R17" s="167"/>
      <c r="S17" s="167"/>
    </row>
    <row r="18" spans="2:19" ht="12" customHeight="1">
      <c r="B18" s="158"/>
      <c r="C18" s="168"/>
      <c r="D18" s="3939" t="s">
        <v>1984</v>
      </c>
      <c r="E18" s="3939"/>
      <c r="F18" s="3939"/>
      <c r="G18" s="3939"/>
      <c r="H18" s="3939"/>
      <c r="I18" s="3939"/>
      <c r="J18" s="3939"/>
      <c r="K18" s="3939"/>
      <c r="L18" s="3939"/>
      <c r="M18" s="3939"/>
      <c r="N18" s="3939"/>
      <c r="O18" s="3939"/>
      <c r="P18" s="3939"/>
      <c r="Q18" s="1756" t="s">
        <v>1755</v>
      </c>
      <c r="R18" s="172"/>
      <c r="S18" s="172"/>
    </row>
    <row r="19" spans="2:19" ht="12" customHeight="1">
      <c r="B19" s="1867"/>
      <c r="C19" s="168"/>
      <c r="D19" s="3939" t="s">
        <v>1929</v>
      </c>
      <c r="E19" s="3939"/>
      <c r="F19" s="3939"/>
      <c r="G19" s="3939"/>
      <c r="H19" s="3939"/>
      <c r="I19" s="3939"/>
      <c r="J19" s="3939"/>
      <c r="K19" s="3939"/>
      <c r="L19" s="3939"/>
      <c r="M19" s="3939"/>
      <c r="N19" s="3939"/>
      <c r="O19" s="3939"/>
      <c r="P19" s="3939"/>
      <c r="Q19" s="1756" t="s">
        <v>1757</v>
      </c>
      <c r="R19" s="172"/>
      <c r="S19" s="172"/>
    </row>
    <row r="20" spans="2:19" ht="12" customHeight="1">
      <c r="B20" s="158"/>
      <c r="C20" s="168"/>
      <c r="D20" s="7" t="s">
        <v>221</v>
      </c>
      <c r="E20" s="7"/>
      <c r="F20" s="7"/>
      <c r="G20" s="7"/>
      <c r="H20" s="7"/>
      <c r="I20" s="7"/>
      <c r="J20" s="7"/>
      <c r="K20" s="7"/>
      <c r="L20" s="7"/>
      <c r="M20" s="7"/>
      <c r="N20" s="7"/>
      <c r="O20" s="7"/>
      <c r="P20" s="7"/>
      <c r="Q20" s="1756" t="s">
        <v>1768</v>
      </c>
      <c r="R20" s="174"/>
      <c r="S20" s="174"/>
    </row>
    <row r="21" spans="2:19" ht="12" customHeight="1">
      <c r="B21" s="1867"/>
      <c r="C21" s="168"/>
      <c r="D21" s="8" t="s">
        <v>1987</v>
      </c>
      <c r="E21" s="8"/>
      <c r="F21" s="8"/>
      <c r="G21" s="8"/>
      <c r="H21" s="8"/>
      <c r="I21" s="8"/>
      <c r="J21" s="8"/>
      <c r="K21" s="8"/>
      <c r="L21" s="8"/>
      <c r="M21" s="8"/>
      <c r="N21" s="8"/>
      <c r="O21" s="8"/>
      <c r="P21" s="8"/>
      <c r="Q21" s="1757" t="s">
        <v>1899</v>
      </c>
      <c r="R21" s="172"/>
      <c r="S21" s="172"/>
    </row>
    <row r="22" spans="2:19" ht="12" customHeight="1">
      <c r="B22" s="1867"/>
      <c r="C22" s="168"/>
      <c r="D22" s="8" t="s">
        <v>1989</v>
      </c>
      <c r="E22" s="8"/>
      <c r="F22" s="8"/>
      <c r="G22" s="8"/>
      <c r="H22" s="8"/>
      <c r="I22" s="8"/>
      <c r="J22" s="8"/>
      <c r="K22" s="8"/>
      <c r="L22" s="8"/>
      <c r="M22" s="8"/>
      <c r="N22" s="8"/>
      <c r="O22" s="8"/>
      <c r="P22" s="8"/>
      <c r="Q22" s="1756" t="s">
        <v>1852</v>
      </c>
      <c r="R22" s="172"/>
      <c r="S22" s="172"/>
    </row>
    <row r="23" spans="2:19" ht="12" customHeight="1">
      <c r="B23" s="1867"/>
      <c r="C23" s="168"/>
      <c r="D23" s="8" t="s">
        <v>1990</v>
      </c>
      <c r="E23" s="8"/>
      <c r="F23" s="8"/>
      <c r="G23" s="8"/>
      <c r="H23" s="8"/>
      <c r="I23" s="8"/>
      <c r="J23" s="8"/>
      <c r="K23" s="8"/>
      <c r="L23" s="8"/>
      <c r="M23" s="8"/>
      <c r="N23" s="8"/>
      <c r="O23" s="8"/>
      <c r="P23" s="8"/>
      <c r="Q23" s="1756" t="s">
        <v>1854</v>
      </c>
      <c r="R23" s="174"/>
      <c r="S23" s="172"/>
    </row>
    <row r="24" spans="2:19" ht="12" customHeight="1">
      <c r="B24" s="1867"/>
      <c r="C24" s="163"/>
      <c r="D24" s="3939" t="s">
        <v>1992</v>
      </c>
      <c r="E24" s="3939"/>
      <c r="F24" s="3939"/>
      <c r="G24" s="3939"/>
      <c r="H24" s="3939"/>
      <c r="I24" s="3939"/>
      <c r="J24" s="3939"/>
      <c r="K24" s="3939"/>
      <c r="L24" s="3939"/>
      <c r="M24" s="3939"/>
      <c r="N24" s="3939"/>
      <c r="O24" s="3939"/>
      <c r="P24" s="3939"/>
      <c r="Q24" s="1756" t="s">
        <v>1993</v>
      </c>
      <c r="R24" s="172"/>
      <c r="S24" s="172"/>
    </row>
    <row r="25" spans="2:19" ht="12" customHeight="1">
      <c r="B25" s="1867"/>
      <c r="C25" s="163"/>
      <c r="D25" s="40" t="s">
        <v>1665</v>
      </c>
      <c r="E25" s="40"/>
      <c r="F25" s="40"/>
      <c r="G25" s="40"/>
      <c r="H25" s="40"/>
      <c r="I25" s="40"/>
      <c r="J25" s="40"/>
      <c r="K25" s="40"/>
      <c r="L25" s="40"/>
      <c r="M25" s="40"/>
      <c r="N25" s="40"/>
      <c r="O25" s="40"/>
      <c r="P25" s="40"/>
      <c r="Q25" s="1757" t="s">
        <v>1994</v>
      </c>
      <c r="R25" s="174"/>
      <c r="S25" s="174"/>
    </row>
    <row r="26" spans="2:19" ht="12" customHeight="1">
      <c r="B26" s="161"/>
      <c r="C26" s="168"/>
      <c r="D26" s="3939" t="s">
        <v>1995</v>
      </c>
      <c r="E26" s="3939"/>
      <c r="F26" s="3939"/>
      <c r="G26" s="3939"/>
      <c r="H26" s="3939"/>
      <c r="I26" s="3939"/>
      <c r="J26" s="3939"/>
      <c r="K26" s="3939"/>
      <c r="L26" s="3939"/>
      <c r="M26" s="3939"/>
      <c r="N26" s="3939"/>
      <c r="O26" s="3939"/>
      <c r="P26" s="3939"/>
      <c r="Q26" s="1756" t="s">
        <v>1773</v>
      </c>
      <c r="R26" s="172"/>
      <c r="S26" s="172"/>
    </row>
    <row r="27" spans="2:19" ht="12" customHeight="1">
      <c r="B27" s="162"/>
      <c r="C27" s="163"/>
      <c r="D27" s="3948" t="s">
        <v>1996</v>
      </c>
      <c r="E27" s="3948"/>
      <c r="F27" s="3948"/>
      <c r="G27" s="3948"/>
      <c r="H27" s="3948"/>
      <c r="I27" s="3948"/>
      <c r="J27" s="3948"/>
      <c r="K27" s="3948"/>
      <c r="L27" s="3948"/>
      <c r="M27" s="3948"/>
      <c r="N27" s="3948"/>
      <c r="O27" s="3948"/>
      <c r="P27" s="3948"/>
      <c r="Q27" s="1756" t="s">
        <v>1997</v>
      </c>
      <c r="R27" s="167"/>
      <c r="S27" s="167"/>
    </row>
    <row r="28" spans="2:19" ht="12" customHeight="1">
      <c r="B28" s="161"/>
      <c r="C28" s="168"/>
      <c r="D28" s="3939" t="s">
        <v>1998</v>
      </c>
      <c r="E28" s="3939"/>
      <c r="F28" s="3939"/>
      <c r="G28" s="3939"/>
      <c r="H28" s="3939"/>
      <c r="I28" s="3939"/>
      <c r="J28" s="3939"/>
      <c r="K28" s="3939"/>
      <c r="L28" s="3939"/>
      <c r="M28" s="3939"/>
      <c r="N28" s="3939"/>
      <c r="O28" s="3939"/>
      <c r="P28" s="3939"/>
      <c r="Q28" s="1756" t="s">
        <v>1775</v>
      </c>
      <c r="R28" s="172"/>
      <c r="S28" s="172"/>
    </row>
    <row r="29" spans="2:19" ht="12" customHeight="1">
      <c r="B29" s="161"/>
      <c r="C29" s="168"/>
      <c r="D29" s="3939" t="s">
        <v>1999</v>
      </c>
      <c r="E29" s="3939"/>
      <c r="F29" s="3939"/>
      <c r="G29" s="3939"/>
      <c r="H29" s="3939"/>
      <c r="I29" s="3939"/>
      <c r="J29" s="3939"/>
      <c r="K29" s="3939"/>
      <c r="L29" s="3939"/>
      <c r="M29" s="3939"/>
      <c r="N29" s="3939"/>
      <c r="O29" s="3939"/>
      <c r="P29" s="3939"/>
      <c r="Q29" s="1756" t="s">
        <v>1777</v>
      </c>
      <c r="R29" s="172"/>
      <c r="S29" s="172"/>
    </row>
    <row r="30" spans="2:19" ht="12" customHeight="1">
      <c r="B30" s="162"/>
      <c r="C30" s="168"/>
      <c r="D30" s="3939" t="s">
        <v>2000</v>
      </c>
      <c r="E30" s="3939"/>
      <c r="F30" s="3939"/>
      <c r="G30" s="3939"/>
      <c r="H30" s="3939"/>
      <c r="I30" s="3939"/>
      <c r="J30" s="3939"/>
      <c r="K30" s="3939"/>
      <c r="L30" s="3939"/>
      <c r="M30" s="3939"/>
      <c r="N30" s="3939"/>
      <c r="O30" s="3939"/>
      <c r="P30" s="3939"/>
      <c r="Q30" s="1756" t="s">
        <v>1781</v>
      </c>
      <c r="R30" s="172"/>
      <c r="S30" s="172"/>
    </row>
    <row r="31" spans="2:19" ht="12" customHeight="1">
      <c r="B31" s="162"/>
      <c r="C31" s="168"/>
      <c r="D31" s="3939"/>
      <c r="E31" s="3939"/>
      <c r="F31" s="3939"/>
      <c r="G31" s="3939"/>
      <c r="H31" s="3939"/>
      <c r="I31" s="3939"/>
      <c r="J31" s="3939"/>
      <c r="K31" s="3939"/>
      <c r="L31" s="3939"/>
      <c r="M31" s="3939"/>
      <c r="N31" s="3939"/>
      <c r="O31" s="3939"/>
      <c r="P31" s="3939"/>
      <c r="Q31" s="1759"/>
      <c r="R31" s="172"/>
      <c r="S31" s="172"/>
    </row>
    <row r="32" spans="2:19" ht="12" customHeight="1">
      <c r="B32" s="1867"/>
      <c r="C32" s="168"/>
      <c r="D32" s="3939" t="s">
        <v>2002</v>
      </c>
      <c r="E32" s="3939"/>
      <c r="F32" s="3939"/>
      <c r="G32" s="3939"/>
      <c r="H32" s="3939"/>
      <c r="I32" s="3939"/>
      <c r="J32" s="3939"/>
      <c r="K32" s="3939"/>
      <c r="L32" s="3939"/>
      <c r="M32" s="3939"/>
      <c r="N32" s="3939"/>
      <c r="O32" s="3939"/>
      <c r="P32" s="3939"/>
      <c r="Q32" s="1757" t="s">
        <v>1783</v>
      </c>
      <c r="R32" s="172"/>
      <c r="S32" s="172"/>
    </row>
    <row r="33" spans="2:19" ht="12" customHeight="1">
      <c r="B33" s="1867"/>
      <c r="C33" s="168"/>
      <c r="D33" s="3939" t="s">
        <v>2003</v>
      </c>
      <c r="E33" s="3939"/>
      <c r="F33" s="3939"/>
      <c r="G33" s="3939"/>
      <c r="H33" s="3939"/>
      <c r="I33" s="3939"/>
      <c r="J33" s="3939"/>
      <c r="K33" s="3939"/>
      <c r="L33" s="3939"/>
      <c r="M33" s="3939"/>
      <c r="N33" s="3939"/>
      <c r="O33" s="3939"/>
      <c r="P33" s="3939"/>
      <c r="Q33" s="1757" t="s">
        <v>2004</v>
      </c>
      <c r="R33" s="172"/>
      <c r="S33" s="172"/>
    </row>
    <row r="34" spans="2:19" ht="12" customHeight="1">
      <c r="B34" s="1867"/>
      <c r="C34" s="168"/>
      <c r="D34" s="3939" t="s">
        <v>2006</v>
      </c>
      <c r="E34" s="3939"/>
      <c r="F34" s="3939"/>
      <c r="G34" s="3939"/>
      <c r="H34" s="3939"/>
      <c r="I34" s="3939"/>
      <c r="J34" s="3939"/>
      <c r="K34" s="3939"/>
      <c r="L34" s="3939"/>
      <c r="M34" s="3939"/>
      <c r="N34" s="3939"/>
      <c r="O34" s="3939"/>
      <c r="P34" s="3939"/>
      <c r="Q34" s="1756" t="s">
        <v>1785</v>
      </c>
      <c r="R34" s="172"/>
      <c r="S34" s="172"/>
    </row>
    <row r="35" spans="2:19" ht="12" customHeight="1">
      <c r="B35" s="162"/>
      <c r="C35" s="168"/>
      <c r="D35" s="3939" t="s">
        <v>2007</v>
      </c>
      <c r="E35" s="3939"/>
      <c r="F35" s="3939"/>
      <c r="G35" s="3939"/>
      <c r="H35" s="3939"/>
      <c r="I35" s="3939"/>
      <c r="J35" s="3939"/>
      <c r="K35" s="3939"/>
      <c r="L35" s="3939"/>
      <c r="M35" s="3939"/>
      <c r="N35" s="3939"/>
      <c r="O35" s="3939"/>
      <c r="P35" s="3939"/>
      <c r="Q35" s="1756" t="s">
        <v>1787</v>
      </c>
      <c r="R35" s="172"/>
      <c r="S35" s="172"/>
    </row>
    <row r="36" spans="2:19" ht="12" customHeight="1">
      <c r="B36" s="162"/>
      <c r="C36" s="168"/>
      <c r="D36" s="4258"/>
      <c r="E36" s="4258"/>
      <c r="F36" s="4258"/>
      <c r="G36" s="4258"/>
      <c r="H36" s="4258"/>
      <c r="I36" s="4258"/>
      <c r="J36" s="4258"/>
      <c r="K36" s="4258"/>
      <c r="L36" s="4258"/>
      <c r="M36" s="4258"/>
      <c r="N36" s="4258"/>
      <c r="O36" s="4258"/>
      <c r="P36" s="4258"/>
      <c r="Q36" s="1868"/>
      <c r="R36" s="1231"/>
      <c r="S36" s="1231"/>
    </row>
    <row r="37" spans="2:19" ht="12" customHeight="1">
      <c r="B37" s="162"/>
      <c r="C37" s="168"/>
      <c r="D37" s="3948" t="s">
        <v>2008</v>
      </c>
      <c r="E37" s="3948"/>
      <c r="F37" s="3948"/>
      <c r="G37" s="3948"/>
      <c r="H37" s="3948"/>
      <c r="I37" s="3948"/>
      <c r="J37" s="3948"/>
      <c r="K37" s="3948"/>
      <c r="L37" s="3948"/>
      <c r="M37" s="3948"/>
      <c r="N37" s="3948"/>
      <c r="O37" s="3948"/>
      <c r="P37" s="3948"/>
      <c r="Q37" s="1869" t="s">
        <v>1789</v>
      </c>
      <c r="R37" s="174"/>
      <c r="S37" s="174"/>
    </row>
    <row r="38" spans="2:19" ht="12" customHeight="1">
      <c r="B38" s="162"/>
      <c r="C38" s="168"/>
      <c r="D38" s="3939"/>
      <c r="E38" s="3939"/>
      <c r="F38" s="3939"/>
      <c r="G38" s="3939"/>
      <c r="H38" s="3939"/>
      <c r="I38" s="3939"/>
      <c r="J38" s="3939"/>
      <c r="K38" s="3939"/>
      <c r="L38" s="3939"/>
      <c r="M38" s="3939"/>
      <c r="N38" s="3939"/>
      <c r="O38" s="3939"/>
      <c r="P38" s="3939"/>
      <c r="Q38" s="1870"/>
      <c r="R38" s="172"/>
      <c r="S38" s="172"/>
    </row>
    <row r="39" spans="2:19" ht="12" customHeight="1">
      <c r="B39" s="162"/>
      <c r="C39" s="168"/>
      <c r="D39" s="3939" t="s">
        <v>2009</v>
      </c>
      <c r="E39" s="3939"/>
      <c r="F39" s="3939"/>
      <c r="G39" s="3939"/>
      <c r="H39" s="3939"/>
      <c r="I39" s="3939"/>
      <c r="J39" s="3939"/>
      <c r="K39" s="3939"/>
      <c r="L39" s="3939"/>
      <c r="M39" s="3939"/>
      <c r="N39" s="3939"/>
      <c r="O39" s="3939"/>
      <c r="P39" s="3939"/>
      <c r="Q39" s="1869" t="s">
        <v>1791</v>
      </c>
      <c r="R39" s="172"/>
      <c r="S39" s="172"/>
    </row>
    <row r="40" spans="2:19" ht="12" customHeight="1">
      <c r="B40" s="162"/>
      <c r="C40" s="168"/>
      <c r="D40" s="3939" t="s">
        <v>2010</v>
      </c>
      <c r="E40" s="3939"/>
      <c r="F40" s="3939"/>
      <c r="G40" s="3939"/>
      <c r="H40" s="3939"/>
      <c r="I40" s="3939"/>
      <c r="J40" s="3939"/>
      <c r="K40" s="3939"/>
      <c r="L40" s="3939"/>
      <c r="M40" s="3939"/>
      <c r="N40" s="3939"/>
      <c r="O40" s="3939"/>
      <c r="P40" s="3939"/>
      <c r="Q40" s="1871" t="s">
        <v>2011</v>
      </c>
      <c r="R40" s="172"/>
      <c r="S40" s="172"/>
    </row>
    <row r="41" spans="2:19" ht="12" customHeight="1">
      <c r="B41" s="162"/>
      <c r="C41" s="168"/>
      <c r="D41" s="4258" t="s">
        <v>530</v>
      </c>
      <c r="E41" s="4258"/>
      <c r="F41" s="4258"/>
      <c r="G41" s="4258"/>
      <c r="H41" s="4258"/>
      <c r="I41" s="4258"/>
      <c r="J41" s="4258"/>
      <c r="K41" s="4258"/>
      <c r="L41" s="4258"/>
      <c r="M41" s="4258"/>
      <c r="N41" s="4258"/>
      <c r="O41" s="4258"/>
      <c r="P41" s="4258"/>
      <c r="Q41" s="1871" t="s">
        <v>1793</v>
      </c>
      <c r="R41" s="1231"/>
      <c r="S41" s="1231"/>
    </row>
    <row r="42" spans="2:19" ht="12" customHeight="1">
      <c r="B42" s="162"/>
      <c r="C42" s="168"/>
      <c r="D42" s="3948"/>
      <c r="E42" s="3948"/>
      <c r="F42" s="3948"/>
      <c r="G42" s="3948"/>
      <c r="H42" s="3948"/>
      <c r="I42" s="3948"/>
      <c r="J42" s="3948"/>
      <c r="K42" s="3948"/>
      <c r="L42" s="3948"/>
      <c r="M42" s="3948"/>
      <c r="N42" s="3948"/>
      <c r="O42" s="3948"/>
      <c r="P42" s="3948"/>
      <c r="Q42" s="1872"/>
      <c r="R42" s="174"/>
      <c r="S42" s="174"/>
    </row>
    <row r="43" spans="2:19" ht="12" customHeight="1">
      <c r="B43" s="162"/>
      <c r="C43" s="168"/>
      <c r="D43" s="3939" t="s">
        <v>2012</v>
      </c>
      <c r="E43" s="3939"/>
      <c r="F43" s="3939"/>
      <c r="G43" s="3939"/>
      <c r="H43" s="3939"/>
      <c r="I43" s="3939"/>
      <c r="J43" s="3939"/>
      <c r="K43" s="3939"/>
      <c r="L43" s="3939"/>
      <c r="M43" s="3939"/>
      <c r="N43" s="3939"/>
      <c r="O43" s="3939"/>
      <c r="P43" s="3939"/>
      <c r="Q43" s="1873" t="s">
        <v>1795</v>
      </c>
      <c r="R43" s="172"/>
      <c r="S43" s="172"/>
    </row>
    <row r="44" spans="2:19" ht="12" customHeight="1">
      <c r="B44" s="162"/>
      <c r="C44" s="168"/>
      <c r="D44" s="3939"/>
      <c r="E44" s="3939"/>
      <c r="F44" s="3939"/>
      <c r="G44" s="3939"/>
      <c r="H44" s="3939"/>
      <c r="I44" s="3939"/>
      <c r="J44" s="3939"/>
      <c r="K44" s="3939"/>
      <c r="L44" s="3939"/>
      <c r="M44" s="3939"/>
      <c r="N44" s="3939"/>
      <c r="O44" s="3939"/>
      <c r="P44" s="3939"/>
      <c r="Q44" s="1872"/>
      <c r="R44" s="172"/>
      <c r="S44" s="172"/>
    </row>
    <row r="45" spans="2:19" ht="12" customHeight="1">
      <c r="B45" s="162"/>
      <c r="C45" s="168"/>
      <c r="D45" s="3939" t="s">
        <v>2013</v>
      </c>
      <c r="E45" s="3939"/>
      <c r="F45" s="3939"/>
      <c r="G45" s="3939"/>
      <c r="H45" s="3939"/>
      <c r="I45" s="3939"/>
      <c r="J45" s="3939"/>
      <c r="K45" s="3939"/>
      <c r="L45" s="3939"/>
      <c r="M45" s="3939"/>
      <c r="N45" s="3939"/>
      <c r="O45" s="3939"/>
      <c r="P45" s="3939"/>
      <c r="Q45" s="1873" t="s">
        <v>1796</v>
      </c>
      <c r="R45" s="172"/>
      <c r="S45" s="172"/>
    </row>
    <row r="46" spans="2:19" ht="12" customHeight="1">
      <c r="B46" s="162"/>
      <c r="C46" s="168"/>
      <c r="D46" s="3939"/>
      <c r="E46" s="3939"/>
      <c r="F46" s="3939"/>
      <c r="G46" s="3939"/>
      <c r="H46" s="3939"/>
      <c r="I46" s="3939"/>
      <c r="J46" s="3939"/>
      <c r="K46" s="3939"/>
      <c r="L46" s="3939"/>
      <c r="M46" s="3939"/>
      <c r="N46" s="3939"/>
      <c r="O46" s="3939"/>
      <c r="P46" s="3939"/>
      <c r="Q46" s="1872"/>
      <c r="R46" s="172"/>
      <c r="S46" s="172"/>
    </row>
    <row r="47" spans="2:19" ht="12" customHeight="1">
      <c r="B47" s="162"/>
      <c r="C47" s="168"/>
      <c r="D47" s="4311" t="s">
        <v>531</v>
      </c>
      <c r="E47" s="4311"/>
      <c r="F47" s="4311"/>
      <c r="G47" s="4311"/>
      <c r="H47" s="4311"/>
      <c r="I47" s="4311"/>
      <c r="J47" s="4311"/>
      <c r="K47" s="4311"/>
      <c r="L47" s="4311"/>
      <c r="M47" s="4311"/>
      <c r="N47" s="4311"/>
      <c r="O47" s="4311"/>
      <c r="P47" s="4311"/>
      <c r="Q47" s="1874" t="s">
        <v>1817</v>
      </c>
      <c r="R47" s="172"/>
      <c r="S47" s="172"/>
    </row>
    <row r="48" spans="2:19" ht="12" customHeight="1">
      <c r="B48" s="162"/>
      <c r="C48" s="168"/>
      <c r="D48" s="4247"/>
      <c r="E48" s="4247"/>
      <c r="F48" s="4247"/>
      <c r="G48" s="4247"/>
      <c r="H48" s="4247"/>
      <c r="I48" s="4247"/>
      <c r="J48" s="4247"/>
      <c r="K48" s="4247"/>
      <c r="L48" s="4247"/>
      <c r="M48" s="4247"/>
      <c r="N48" s="4247"/>
      <c r="O48" s="4247"/>
      <c r="P48" s="4247"/>
      <c r="Q48" s="1759"/>
      <c r="R48" s="167"/>
      <c r="S48" s="167"/>
    </row>
    <row r="49" spans="2:19" ht="12" customHeight="1">
      <c r="B49" s="162"/>
      <c r="C49" s="168"/>
      <c r="D49" s="4247" t="s">
        <v>532</v>
      </c>
      <c r="E49" s="4247"/>
      <c r="F49" s="4247"/>
      <c r="G49" s="4247"/>
      <c r="H49" s="4247"/>
      <c r="I49" s="4247"/>
      <c r="J49" s="4247"/>
      <c r="K49" s="4247"/>
      <c r="L49" s="4247"/>
      <c r="M49" s="4247"/>
      <c r="N49" s="4247"/>
      <c r="O49" s="4247"/>
      <c r="P49" s="4247"/>
      <c r="Q49" s="1759"/>
      <c r="R49" s="167"/>
      <c r="S49" s="167"/>
    </row>
    <row r="50" spans="2:19" ht="12" customHeight="1">
      <c r="B50" s="162"/>
      <c r="C50" s="168"/>
      <c r="D50" s="3948" t="s">
        <v>2014</v>
      </c>
      <c r="E50" s="3948"/>
      <c r="F50" s="3948"/>
      <c r="G50" s="3948"/>
      <c r="H50" s="3948"/>
      <c r="I50" s="3948"/>
      <c r="J50" s="3948"/>
      <c r="K50" s="3948"/>
      <c r="L50" s="3948"/>
      <c r="M50" s="3948"/>
      <c r="N50" s="3948"/>
      <c r="O50" s="3948"/>
      <c r="P50" s="3948"/>
      <c r="Q50" s="1757" t="s">
        <v>1869</v>
      </c>
      <c r="R50" s="174"/>
      <c r="S50" s="174"/>
    </row>
    <row r="51" spans="2:19" ht="12" customHeight="1">
      <c r="B51" s="162"/>
      <c r="C51" s="168"/>
      <c r="D51" s="3939" t="s">
        <v>2015</v>
      </c>
      <c r="E51" s="3939"/>
      <c r="F51" s="3939"/>
      <c r="G51" s="3939"/>
      <c r="H51" s="3939"/>
      <c r="I51" s="3939"/>
      <c r="J51" s="3939"/>
      <c r="K51" s="3939"/>
      <c r="L51" s="3939"/>
      <c r="M51" s="3939"/>
      <c r="N51" s="3939"/>
      <c r="O51" s="3939"/>
      <c r="P51" s="3939"/>
      <c r="Q51" s="1756" t="s">
        <v>1806</v>
      </c>
      <c r="R51" s="172"/>
      <c r="S51" s="172"/>
    </row>
    <row r="52" spans="2:19" ht="12" customHeight="1">
      <c r="B52" s="162"/>
      <c r="C52" s="168"/>
      <c r="D52" s="3939" t="s">
        <v>2016</v>
      </c>
      <c r="E52" s="3939"/>
      <c r="F52" s="3939"/>
      <c r="G52" s="3939"/>
      <c r="H52" s="3939"/>
      <c r="I52" s="3939"/>
      <c r="J52" s="3939"/>
      <c r="K52" s="3939"/>
      <c r="L52" s="3939"/>
      <c r="M52" s="3939"/>
      <c r="N52" s="3939"/>
      <c r="O52" s="3939"/>
      <c r="P52" s="3939"/>
      <c r="Q52" s="1756" t="s">
        <v>2017</v>
      </c>
      <c r="R52" s="172"/>
      <c r="S52" s="172"/>
    </row>
    <row r="53" spans="2:19" ht="12" customHeight="1">
      <c r="B53" s="162"/>
      <c r="C53" s="168"/>
      <c r="D53" s="3939" t="s">
        <v>534</v>
      </c>
      <c r="E53" s="3939"/>
      <c r="F53" s="3939"/>
      <c r="G53" s="3939"/>
      <c r="H53" s="3939"/>
      <c r="I53" s="3939"/>
      <c r="J53" s="3939"/>
      <c r="K53" s="3939"/>
      <c r="L53" s="3939"/>
      <c r="M53" s="3939"/>
      <c r="N53" s="3939"/>
      <c r="O53" s="3939"/>
      <c r="P53" s="3939"/>
      <c r="Q53" s="1874" t="s">
        <v>2019</v>
      </c>
      <c r="R53" s="172"/>
      <c r="S53" s="172"/>
    </row>
    <row r="54" spans="2:19" ht="12" customHeight="1">
      <c r="B54" s="162"/>
      <c r="C54" s="168"/>
      <c r="D54" s="3939"/>
      <c r="E54" s="3939"/>
      <c r="F54" s="3939"/>
      <c r="G54" s="3939"/>
      <c r="H54" s="3939"/>
      <c r="I54" s="3939"/>
      <c r="J54" s="3939"/>
      <c r="K54" s="3939"/>
      <c r="L54" s="3939"/>
      <c r="M54" s="3939"/>
      <c r="N54" s="3939"/>
      <c r="O54" s="3939"/>
      <c r="P54" s="3939"/>
      <c r="Q54" s="1756"/>
      <c r="R54" s="172"/>
      <c r="S54" s="172"/>
    </row>
    <row r="55" spans="2:19" ht="12" customHeight="1">
      <c r="B55" s="162"/>
      <c r="C55" s="168"/>
      <c r="D55" s="4258"/>
      <c r="E55" s="4258"/>
      <c r="F55" s="4258"/>
      <c r="G55" s="4258"/>
      <c r="H55" s="4258"/>
      <c r="I55" s="4258"/>
      <c r="J55" s="4258"/>
      <c r="K55" s="4258"/>
      <c r="L55" s="4258"/>
      <c r="M55" s="4258"/>
      <c r="N55" s="4258"/>
      <c r="O55" s="4258"/>
      <c r="P55" s="4258"/>
      <c r="Q55" s="1046"/>
      <c r="R55" s="1875"/>
      <c r="S55" s="1231"/>
    </row>
    <row r="56" spans="2:19" ht="12" customHeight="1">
      <c r="B56" s="162"/>
      <c r="C56" s="168"/>
      <c r="D56" s="1096"/>
      <c r="E56" s="3948"/>
      <c r="F56" s="3948"/>
      <c r="G56" s="3948"/>
      <c r="H56" s="3948"/>
      <c r="I56" s="3948"/>
      <c r="J56" s="3948"/>
      <c r="K56" s="3948"/>
      <c r="L56" s="3948"/>
      <c r="M56" s="3948"/>
      <c r="N56" s="3948"/>
      <c r="O56" s="3948"/>
      <c r="P56" s="3948"/>
      <c r="Q56" s="1757"/>
      <c r="R56" s="174"/>
      <c r="S56" s="174"/>
    </row>
    <row r="57" spans="2:19" ht="12" customHeight="1">
      <c r="B57" s="159"/>
      <c r="C57" s="192"/>
      <c r="D57" s="4312" t="s">
        <v>2020</v>
      </c>
      <c r="E57" s="4312"/>
      <c r="F57" s="4312"/>
      <c r="G57" s="4312"/>
      <c r="H57" s="4312"/>
      <c r="I57" s="4312"/>
      <c r="J57" s="4312"/>
      <c r="K57" s="4312"/>
      <c r="L57" s="4312"/>
      <c r="M57" s="4312"/>
      <c r="N57" s="4312"/>
      <c r="O57" s="4312"/>
      <c r="P57" s="4312"/>
      <c r="Q57" s="1760" t="s">
        <v>1796</v>
      </c>
      <c r="R57" s="174"/>
      <c r="S57" s="174"/>
    </row>
    <row r="59" spans="2:19" ht="12" customHeight="1">
      <c r="B59" s="65" t="s">
        <v>105</v>
      </c>
      <c r="C59" s="65"/>
      <c r="D59" s="65"/>
      <c r="E59" s="65"/>
      <c r="F59" s="65"/>
      <c r="G59" s="65"/>
      <c r="H59" s="65"/>
      <c r="I59" s="65"/>
      <c r="J59" s="65"/>
      <c r="K59" s="65"/>
      <c r="L59" s="65"/>
      <c r="M59" s="65"/>
      <c r="N59" s="65"/>
      <c r="O59" s="65"/>
      <c r="P59" s="65"/>
      <c r="Q59" s="65"/>
      <c r="R59" s="65"/>
      <c r="S59" s="65"/>
    </row>
    <row r="60" spans="2:19" ht="12" customHeight="1">
      <c r="B60" s="4054" t="s">
        <v>477</v>
      </c>
      <c r="C60" s="4054"/>
      <c r="D60" s="4054"/>
      <c r="E60" s="4054"/>
      <c r="F60" s="4054"/>
      <c r="G60" s="4054"/>
      <c r="H60" s="4054"/>
      <c r="I60" s="4054"/>
      <c r="J60" s="4054"/>
      <c r="K60" s="4054"/>
      <c r="L60" s="4054"/>
      <c r="M60" s="4054"/>
      <c r="N60" s="4054"/>
      <c r="O60" s="4054"/>
      <c r="P60" s="4054"/>
      <c r="Q60" s="4054"/>
      <c r="R60" s="4054"/>
      <c r="S60" s="4054"/>
    </row>
  </sheetData>
  <mergeCells count="55">
    <mergeCell ref="B2:F2"/>
    <mergeCell ref="D48:P48"/>
    <mergeCell ref="D24:P24"/>
    <mergeCell ref="D20:P20"/>
    <mergeCell ref="D21:P21"/>
    <mergeCell ref="D22:P22"/>
    <mergeCell ref="D25:P25"/>
    <mergeCell ref="D26:P26"/>
    <mergeCell ref="D36:P36"/>
    <mergeCell ref="D34:P34"/>
    <mergeCell ref="D35:P35"/>
    <mergeCell ref="D43:P43"/>
    <mergeCell ref="D44:P44"/>
    <mergeCell ref="D45:P45"/>
    <mergeCell ref="D39:P39"/>
    <mergeCell ref="D40:P40"/>
    <mergeCell ref="D41:P41"/>
    <mergeCell ref="B60:S60"/>
    <mergeCell ref="D57:P57"/>
    <mergeCell ref="B59:S59"/>
    <mergeCell ref="D37:P37"/>
    <mergeCell ref="D38:P38"/>
    <mergeCell ref="D42:P42"/>
    <mergeCell ref="D54:P54"/>
    <mergeCell ref="D55:P55"/>
    <mergeCell ref="E56:P56"/>
    <mergeCell ref="D49:P49"/>
    <mergeCell ref="D50:P50"/>
    <mergeCell ref="D51:P51"/>
    <mergeCell ref="D52:P52"/>
    <mergeCell ref="D53:P53"/>
    <mergeCell ref="D46:P46"/>
    <mergeCell ref="D47:P47"/>
    <mergeCell ref="D33:P33"/>
    <mergeCell ref="B5:C5"/>
    <mergeCell ref="B6:C6"/>
    <mergeCell ref="D23:P23"/>
    <mergeCell ref="D16:P16"/>
    <mergeCell ref="B7:S7"/>
    <mergeCell ref="D13:P13"/>
    <mergeCell ref="D14:P14"/>
    <mergeCell ref="D31:P31"/>
    <mergeCell ref="D15:P15"/>
    <mergeCell ref="D29:P29"/>
    <mergeCell ref="D30:P30"/>
    <mergeCell ref="D27:P27"/>
    <mergeCell ref="D28:P28"/>
    <mergeCell ref="D17:P17"/>
    <mergeCell ref="D18:P18"/>
    <mergeCell ref="H4:R4"/>
    <mergeCell ref="H5:R5"/>
    <mergeCell ref="H6:R6"/>
    <mergeCell ref="B4:C4"/>
    <mergeCell ref="D32:P32"/>
    <mergeCell ref="D19:P19"/>
  </mergeCells>
  <hyperlinks>
    <hyperlink ref="B60" r:id="rId1" xr:uid="{00000000-0004-0000-6C00-000000000000}"/>
  </hyperlinks>
  <pageMargins left="0.7" right="0.7" top="0.75" bottom="0.75" header="0.3" footer="0.3"/>
  <pageSetup scale="10" orientation="landscape"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pageSetUpPr fitToPage="1"/>
  </sheetPr>
  <dimension ref="B2:P58"/>
  <sheetViews>
    <sheetView showGridLines="0" workbookViewId="0"/>
  </sheetViews>
  <sheetFormatPr defaultColWidth="9.1640625" defaultRowHeight="12" customHeight="1"/>
  <cols>
    <col min="1" max="1" width="1.71875" customWidth="1"/>
    <col min="3" max="3" width="45.1640625" customWidth="1"/>
    <col min="4" max="4" width="5" customWidth="1"/>
    <col min="5" max="11" width="11.71875" customWidth="1"/>
    <col min="12" max="12" width="12.44140625" customWidth="1"/>
    <col min="13" max="16" width="11.71875" customWidth="1"/>
  </cols>
  <sheetData>
    <row r="2" spans="2:16" ht="12" customHeight="1">
      <c r="B2" s="28" t="s">
        <v>478</v>
      </c>
      <c r="C2" s="9"/>
      <c r="D2" s="9"/>
      <c r="E2" s="9"/>
      <c r="F2" s="9"/>
    </row>
    <row r="4" spans="2:16" ht="12" customHeight="1">
      <c r="B4" s="3779" t="s">
        <v>692</v>
      </c>
      <c r="C4" s="3779"/>
      <c r="D4" s="406"/>
      <c r="E4" s="3778" t="s">
        <v>693</v>
      </c>
      <c r="F4" s="3778"/>
      <c r="G4" s="3778"/>
      <c r="H4" s="3778"/>
      <c r="I4" s="3778"/>
      <c r="J4" s="3778"/>
      <c r="K4" s="3778"/>
      <c r="L4" s="3778"/>
      <c r="M4" s="3778"/>
      <c r="N4" s="406"/>
      <c r="O4" s="406"/>
      <c r="P4" s="406"/>
    </row>
    <row r="5" spans="2:16" ht="12" customHeight="1">
      <c r="B5" s="3780"/>
      <c r="C5" s="3780"/>
      <c r="D5" s="406"/>
      <c r="E5" s="346"/>
      <c r="F5" s="346"/>
      <c r="G5" s="346"/>
      <c r="H5" s="346"/>
      <c r="I5" s="346"/>
      <c r="J5" s="346"/>
      <c r="K5" s="346"/>
      <c r="L5" s="346"/>
      <c r="M5" s="346"/>
      <c r="N5" s="406"/>
      <c r="O5" s="406"/>
      <c r="P5" s="406"/>
    </row>
    <row r="6" spans="2:16" ht="12" customHeight="1">
      <c r="B6" s="3781" t="s">
        <v>538</v>
      </c>
      <c r="C6" s="3781"/>
      <c r="D6" s="408"/>
      <c r="E6" s="408"/>
      <c r="F6" s="408"/>
      <c r="G6" s="408"/>
      <c r="H6" s="408"/>
      <c r="I6" s="408"/>
      <c r="J6" s="408"/>
      <c r="K6" s="408"/>
      <c r="L6" s="408"/>
      <c r="M6" s="408"/>
      <c r="N6" s="408"/>
      <c r="O6" s="408"/>
      <c r="P6" s="408"/>
    </row>
    <row r="7" spans="2:16" ht="12" customHeight="1">
      <c r="B7" s="344"/>
      <c r="C7" s="344"/>
      <c r="D7" s="344"/>
      <c r="E7" s="344"/>
      <c r="F7" s="344"/>
      <c r="G7" s="344"/>
      <c r="H7" s="344"/>
      <c r="I7" s="344"/>
      <c r="J7" s="344"/>
      <c r="K7" s="344"/>
      <c r="L7" s="344"/>
      <c r="M7" s="344"/>
      <c r="N7" s="344"/>
      <c r="O7" s="344"/>
      <c r="P7" s="344"/>
    </row>
    <row r="8" spans="2:16" ht="12" customHeight="1">
      <c r="B8" s="409"/>
      <c r="C8" s="410"/>
      <c r="D8" s="411"/>
      <c r="E8" s="3784" t="s">
        <v>694</v>
      </c>
      <c r="F8" s="3784"/>
      <c r="G8" s="3784"/>
      <c r="H8" s="3784"/>
      <c r="I8" s="3785"/>
      <c r="J8" s="3786" t="s">
        <v>695</v>
      </c>
      <c r="K8" s="3784"/>
      <c r="L8" s="3784"/>
      <c r="M8" s="3784"/>
      <c r="N8" s="3784"/>
      <c r="O8" s="3784"/>
      <c r="P8" s="3787"/>
    </row>
    <row r="9" spans="2:16" ht="12" customHeight="1">
      <c r="B9" s="412"/>
      <c r="C9" s="413" t="s">
        <v>696</v>
      </c>
      <c r="D9" s="414"/>
      <c r="E9" s="415" t="s">
        <v>697</v>
      </c>
      <c r="F9" s="416" t="s">
        <v>698</v>
      </c>
      <c r="G9" s="416" t="s">
        <v>699</v>
      </c>
      <c r="H9" s="417" t="s">
        <v>700</v>
      </c>
      <c r="I9" s="418" t="s">
        <v>701</v>
      </c>
      <c r="J9" s="417" t="s">
        <v>702</v>
      </c>
      <c r="K9" s="417" t="s">
        <v>703</v>
      </c>
      <c r="L9" s="419" t="s">
        <v>704</v>
      </c>
      <c r="M9" s="417" t="s">
        <v>705</v>
      </c>
      <c r="N9" s="417" t="s">
        <v>706</v>
      </c>
      <c r="O9" s="417" t="s">
        <v>700</v>
      </c>
      <c r="P9" s="420" t="s">
        <v>707</v>
      </c>
    </row>
    <row r="10" spans="2:16" ht="12" customHeight="1">
      <c r="B10" s="412"/>
      <c r="C10" s="413"/>
      <c r="D10" s="414"/>
      <c r="E10" s="415" t="s">
        <v>708</v>
      </c>
      <c r="F10" s="416" t="s">
        <v>709</v>
      </c>
      <c r="G10" s="416" t="s">
        <v>710</v>
      </c>
      <c r="H10" s="417"/>
      <c r="I10" s="418" t="s">
        <v>711</v>
      </c>
      <c r="J10" s="417" t="s">
        <v>712</v>
      </c>
      <c r="K10" s="417" t="s">
        <v>713</v>
      </c>
      <c r="L10" s="421" t="s">
        <v>714</v>
      </c>
      <c r="M10" s="417" t="s">
        <v>715</v>
      </c>
      <c r="N10" s="417" t="s">
        <v>716</v>
      </c>
      <c r="O10" s="417"/>
      <c r="P10" s="420" t="s">
        <v>717</v>
      </c>
    </row>
    <row r="11" spans="2:16" ht="12" customHeight="1">
      <c r="B11" s="412"/>
      <c r="C11" s="413"/>
      <c r="D11" s="414"/>
      <c r="E11" s="415" t="s">
        <v>718</v>
      </c>
      <c r="F11" s="416"/>
      <c r="G11" s="416" t="s">
        <v>719</v>
      </c>
      <c r="H11" s="417"/>
      <c r="I11" s="418" t="s">
        <v>720</v>
      </c>
      <c r="J11" s="417" t="s">
        <v>721</v>
      </c>
      <c r="K11" s="417" t="s">
        <v>722</v>
      </c>
      <c r="L11" s="417"/>
      <c r="M11" s="417" t="s">
        <v>723</v>
      </c>
      <c r="N11" s="417" t="s">
        <v>714</v>
      </c>
      <c r="O11" s="417"/>
      <c r="P11" s="420" t="s">
        <v>720</v>
      </c>
    </row>
    <row r="12" spans="2:16" ht="12" customHeight="1">
      <c r="B12" s="412"/>
      <c r="C12" s="413"/>
      <c r="D12" s="414"/>
      <c r="E12" s="415"/>
      <c r="F12" s="416"/>
      <c r="G12" s="416" t="s">
        <v>724</v>
      </c>
      <c r="H12" s="417"/>
      <c r="I12" s="418" t="s">
        <v>725</v>
      </c>
      <c r="J12" s="417"/>
      <c r="K12" s="417"/>
      <c r="L12" s="417"/>
      <c r="M12" s="417" t="s">
        <v>726</v>
      </c>
      <c r="N12" s="417" t="s">
        <v>727</v>
      </c>
      <c r="O12" s="417"/>
      <c r="P12" s="420" t="s">
        <v>728</v>
      </c>
    </row>
    <row r="13" spans="2:16" ht="12" customHeight="1">
      <c r="B13" s="412"/>
      <c r="C13" s="413"/>
      <c r="D13" s="414"/>
      <c r="E13" s="415"/>
      <c r="F13" s="416"/>
      <c r="G13" s="416"/>
      <c r="H13" s="417"/>
      <c r="I13" s="418" t="s">
        <v>708</v>
      </c>
      <c r="J13" s="417"/>
      <c r="K13" s="417"/>
      <c r="L13" s="417"/>
      <c r="M13" s="417"/>
      <c r="N13" s="417" t="s">
        <v>729</v>
      </c>
      <c r="O13" s="417"/>
      <c r="P13" s="420" t="s">
        <v>730</v>
      </c>
    </row>
    <row r="14" spans="2:16" ht="12" customHeight="1">
      <c r="B14" s="412"/>
      <c r="C14" s="413"/>
      <c r="D14" s="414"/>
      <c r="E14" s="415"/>
      <c r="F14" s="416"/>
      <c r="G14" s="416"/>
      <c r="H14" s="417"/>
      <c r="I14" s="418"/>
      <c r="J14" s="417"/>
      <c r="K14" s="417"/>
      <c r="L14" s="417"/>
      <c r="M14" s="417"/>
      <c r="N14" s="417" t="s">
        <v>731</v>
      </c>
      <c r="O14" s="417"/>
      <c r="P14" s="420"/>
    </row>
    <row r="15" spans="2:16" ht="12" customHeight="1">
      <c r="B15" s="412"/>
      <c r="C15" s="413"/>
      <c r="D15" s="414"/>
      <c r="E15" s="415"/>
      <c r="F15" s="416"/>
      <c r="G15" s="416"/>
      <c r="H15" s="417"/>
      <c r="I15" s="418"/>
      <c r="J15" s="417"/>
      <c r="K15" s="417"/>
      <c r="L15" s="417"/>
      <c r="M15" s="417"/>
      <c r="N15" s="417" t="s">
        <v>732</v>
      </c>
      <c r="O15" s="417"/>
      <c r="P15" s="420"/>
    </row>
    <row r="16" spans="2:16" ht="12" customHeight="1">
      <c r="B16" s="412"/>
      <c r="C16" s="413"/>
      <c r="D16" s="414"/>
      <c r="E16" s="415"/>
      <c r="F16" s="416"/>
      <c r="G16" s="416"/>
      <c r="H16" s="417"/>
      <c r="I16" s="418"/>
      <c r="J16" s="417"/>
      <c r="K16" s="417"/>
      <c r="L16" s="417"/>
      <c r="M16" s="417"/>
      <c r="N16" s="417"/>
      <c r="O16" s="417"/>
      <c r="P16" s="420"/>
    </row>
    <row r="17" spans="2:16" ht="12" customHeight="1">
      <c r="B17" s="422"/>
      <c r="C17" s="423"/>
      <c r="D17" s="424"/>
      <c r="E17" s="425" t="s">
        <v>126</v>
      </c>
      <c r="F17" s="426" t="s">
        <v>139</v>
      </c>
      <c r="G17" s="426" t="s">
        <v>141</v>
      </c>
      <c r="H17" s="427" t="s">
        <v>167</v>
      </c>
      <c r="I17" s="428" t="s">
        <v>74</v>
      </c>
      <c r="J17" s="429" t="s">
        <v>81</v>
      </c>
      <c r="K17" s="429" t="s">
        <v>91</v>
      </c>
      <c r="L17" s="429" t="s">
        <v>733</v>
      </c>
      <c r="M17" s="429" t="s">
        <v>92</v>
      </c>
      <c r="N17" s="430" t="s">
        <v>734</v>
      </c>
      <c r="O17" s="427" t="s">
        <v>735</v>
      </c>
      <c r="P17" s="431" t="s">
        <v>736</v>
      </c>
    </row>
    <row r="18" spans="2:16" ht="12" customHeight="1">
      <c r="B18" s="3790" t="s">
        <v>737</v>
      </c>
      <c r="C18" s="3791"/>
      <c r="D18" s="432" t="s">
        <v>192</v>
      </c>
      <c r="E18" s="433">
        <v>1947</v>
      </c>
      <c r="F18" s="434">
        <v>312</v>
      </c>
      <c r="G18" s="435">
        <v>1635</v>
      </c>
      <c r="H18" s="436">
        <v>0.15</v>
      </c>
      <c r="I18" s="435">
        <v>245</v>
      </c>
      <c r="J18" s="434">
        <v>47</v>
      </c>
      <c r="K18" s="434">
        <v>8</v>
      </c>
      <c r="L18" s="435">
        <v>39</v>
      </c>
      <c r="M18" s="435">
        <v>11934</v>
      </c>
      <c r="N18" s="435">
        <v>3580</v>
      </c>
      <c r="O18" s="436">
        <v>0.2</v>
      </c>
      <c r="P18" s="437">
        <v>716</v>
      </c>
    </row>
    <row r="19" spans="2:16" ht="12" customHeight="1">
      <c r="B19" s="438"/>
      <c r="C19" s="439" t="s">
        <v>738</v>
      </c>
      <c r="D19" s="440" t="s">
        <v>410</v>
      </c>
      <c r="E19" s="441">
        <v>0</v>
      </c>
      <c r="F19" s="442">
        <v>0</v>
      </c>
      <c r="G19" s="443">
        <v>0</v>
      </c>
      <c r="H19" s="444">
        <v>0.15</v>
      </c>
      <c r="I19" s="443">
        <v>0</v>
      </c>
      <c r="J19" s="442">
        <v>0</v>
      </c>
      <c r="K19" s="442">
        <v>0</v>
      </c>
      <c r="L19" s="443">
        <v>0</v>
      </c>
      <c r="M19" s="443">
        <v>0</v>
      </c>
      <c r="N19" s="443">
        <v>0</v>
      </c>
      <c r="O19" s="444">
        <v>0.2</v>
      </c>
      <c r="P19" s="445">
        <v>0</v>
      </c>
    </row>
    <row r="20" spans="2:16" ht="12" customHeight="1">
      <c r="B20" s="438"/>
      <c r="C20" s="439" t="s">
        <v>739</v>
      </c>
      <c r="D20" s="440" t="s">
        <v>413</v>
      </c>
      <c r="E20" s="441">
        <v>0</v>
      </c>
      <c r="F20" s="442">
        <v>0</v>
      </c>
      <c r="G20" s="443">
        <v>0</v>
      </c>
      <c r="H20" s="444">
        <v>0.15</v>
      </c>
      <c r="I20" s="443">
        <v>0</v>
      </c>
      <c r="J20" s="442">
        <v>0</v>
      </c>
      <c r="K20" s="442">
        <v>0</v>
      </c>
      <c r="L20" s="443">
        <v>0</v>
      </c>
      <c r="M20" s="443">
        <v>0</v>
      </c>
      <c r="N20" s="443">
        <v>0</v>
      </c>
      <c r="O20" s="444">
        <v>0.2</v>
      </c>
      <c r="P20" s="445">
        <v>0</v>
      </c>
    </row>
    <row r="21" spans="2:16" ht="12" customHeight="1">
      <c r="B21" s="438"/>
      <c r="C21" s="439" t="s">
        <v>740</v>
      </c>
      <c r="D21" s="440" t="s">
        <v>416</v>
      </c>
      <c r="E21" s="441">
        <v>1947</v>
      </c>
      <c r="F21" s="442">
        <v>312</v>
      </c>
      <c r="G21" s="443">
        <v>1635</v>
      </c>
      <c r="H21" s="444"/>
      <c r="I21" s="443">
        <v>245</v>
      </c>
      <c r="J21" s="442">
        <v>47</v>
      </c>
      <c r="K21" s="442">
        <v>8</v>
      </c>
      <c r="L21" s="443">
        <v>39</v>
      </c>
      <c r="M21" s="443">
        <v>11934</v>
      </c>
      <c r="N21" s="443">
        <v>3580</v>
      </c>
      <c r="O21" s="444"/>
      <c r="P21" s="445">
        <v>716</v>
      </c>
    </row>
    <row r="22" spans="2:16" ht="12" customHeight="1">
      <c r="B22" s="3782" t="s">
        <v>741</v>
      </c>
      <c r="C22" s="3783"/>
      <c r="D22" s="440" t="s">
        <v>106</v>
      </c>
      <c r="E22" s="441">
        <v>0</v>
      </c>
      <c r="F22" s="442">
        <v>0</v>
      </c>
      <c r="G22" s="443">
        <v>0</v>
      </c>
      <c r="H22" s="444">
        <v>0.1</v>
      </c>
      <c r="I22" s="443">
        <v>0</v>
      </c>
      <c r="J22" s="442">
        <v>0</v>
      </c>
      <c r="K22" s="442">
        <v>0</v>
      </c>
      <c r="L22" s="443">
        <v>0</v>
      </c>
      <c r="M22" s="443">
        <v>0</v>
      </c>
      <c r="N22" s="443">
        <v>0</v>
      </c>
      <c r="O22" s="444">
        <v>0.2</v>
      </c>
      <c r="P22" s="445">
        <v>0</v>
      </c>
    </row>
    <row r="23" spans="2:16" ht="12" customHeight="1">
      <c r="B23" s="3782" t="s">
        <v>183</v>
      </c>
      <c r="C23" s="3783"/>
      <c r="D23" s="440" t="s">
        <v>107</v>
      </c>
      <c r="E23" s="441">
        <v>0</v>
      </c>
      <c r="F23" s="442">
        <v>0</v>
      </c>
      <c r="G23" s="443">
        <v>0</v>
      </c>
      <c r="H23" s="444">
        <v>0.2</v>
      </c>
      <c r="I23" s="443">
        <v>0</v>
      </c>
      <c r="J23" s="442">
        <v>0</v>
      </c>
      <c r="K23" s="442">
        <v>0</v>
      </c>
      <c r="L23" s="443">
        <v>0</v>
      </c>
      <c r="M23" s="443">
        <v>0</v>
      </c>
      <c r="N23" s="443">
        <v>0</v>
      </c>
      <c r="O23" s="444">
        <v>0.25</v>
      </c>
      <c r="P23" s="445">
        <v>0</v>
      </c>
    </row>
    <row r="24" spans="2:16" ht="12" customHeight="1">
      <c r="B24" s="3782" t="s">
        <v>742</v>
      </c>
      <c r="C24" s="3783"/>
      <c r="D24" s="440" t="s">
        <v>108</v>
      </c>
      <c r="E24" s="441">
        <v>0</v>
      </c>
      <c r="F24" s="442">
        <v>0</v>
      </c>
      <c r="G24" s="443">
        <v>0</v>
      </c>
      <c r="H24" s="444">
        <v>0.1</v>
      </c>
      <c r="I24" s="443">
        <v>0</v>
      </c>
      <c r="J24" s="442">
        <v>0</v>
      </c>
      <c r="K24" s="442">
        <v>0</v>
      </c>
      <c r="L24" s="443">
        <v>0</v>
      </c>
      <c r="M24" s="443">
        <v>0</v>
      </c>
      <c r="N24" s="443">
        <v>0</v>
      </c>
      <c r="O24" s="444">
        <v>0.15</v>
      </c>
      <c r="P24" s="445">
        <v>0</v>
      </c>
    </row>
    <row r="25" spans="2:16" ht="12" customHeight="1">
      <c r="B25" s="3782" t="s">
        <v>743</v>
      </c>
      <c r="C25" s="3783"/>
      <c r="D25" s="440" t="s">
        <v>109</v>
      </c>
      <c r="E25" s="441">
        <v>0</v>
      </c>
      <c r="F25" s="442">
        <v>0</v>
      </c>
      <c r="G25" s="443">
        <v>0</v>
      </c>
      <c r="H25" s="444">
        <v>0.1</v>
      </c>
      <c r="I25" s="443">
        <v>0</v>
      </c>
      <c r="J25" s="442">
        <v>0</v>
      </c>
      <c r="K25" s="442">
        <v>0</v>
      </c>
      <c r="L25" s="443">
        <v>0</v>
      </c>
      <c r="M25" s="443">
        <v>0</v>
      </c>
      <c r="N25" s="443">
        <v>0</v>
      </c>
      <c r="O25" s="444">
        <v>0.15</v>
      </c>
      <c r="P25" s="445">
        <v>0</v>
      </c>
    </row>
    <row r="26" spans="2:16" ht="12" customHeight="1">
      <c r="B26" s="3782" t="s">
        <v>744</v>
      </c>
      <c r="C26" s="3783"/>
      <c r="D26" s="440" t="s">
        <v>110</v>
      </c>
      <c r="E26" s="441">
        <v>0</v>
      </c>
      <c r="F26" s="442">
        <v>0</v>
      </c>
      <c r="G26" s="443">
        <v>0</v>
      </c>
      <c r="H26" s="444">
        <v>0.15</v>
      </c>
      <c r="I26" s="443">
        <v>0</v>
      </c>
      <c r="J26" s="442">
        <v>0</v>
      </c>
      <c r="K26" s="442">
        <v>0</v>
      </c>
      <c r="L26" s="443">
        <v>0</v>
      </c>
      <c r="M26" s="443">
        <v>0</v>
      </c>
      <c r="N26" s="443">
        <v>0</v>
      </c>
      <c r="O26" s="444">
        <v>0.2</v>
      </c>
      <c r="P26" s="445">
        <v>0</v>
      </c>
    </row>
    <row r="27" spans="2:16" ht="12" customHeight="1">
      <c r="B27" s="3782" t="s">
        <v>745</v>
      </c>
      <c r="C27" s="3783"/>
      <c r="D27" s="440" t="s">
        <v>15</v>
      </c>
      <c r="E27" s="441">
        <v>0</v>
      </c>
      <c r="F27" s="442">
        <v>0</v>
      </c>
      <c r="G27" s="443">
        <v>0</v>
      </c>
      <c r="H27" s="444">
        <v>0.15</v>
      </c>
      <c r="I27" s="443">
        <v>0</v>
      </c>
      <c r="J27" s="442">
        <v>0</v>
      </c>
      <c r="K27" s="442">
        <v>0</v>
      </c>
      <c r="L27" s="443">
        <v>0</v>
      </c>
      <c r="M27" s="443">
        <v>0</v>
      </c>
      <c r="N27" s="443">
        <v>0</v>
      </c>
      <c r="O27" s="444">
        <v>0.2</v>
      </c>
      <c r="P27" s="445">
        <v>0</v>
      </c>
    </row>
    <row r="28" spans="2:16" ht="12" customHeight="1">
      <c r="B28" s="438"/>
      <c r="C28" s="439" t="s">
        <v>746</v>
      </c>
      <c r="D28" s="440" t="s">
        <v>458</v>
      </c>
      <c r="E28" s="441">
        <v>0</v>
      </c>
      <c r="F28" s="442">
        <v>0</v>
      </c>
      <c r="G28" s="443">
        <v>0</v>
      </c>
      <c r="H28" s="444">
        <v>0.15</v>
      </c>
      <c r="I28" s="443">
        <v>0</v>
      </c>
      <c r="J28" s="442">
        <v>0</v>
      </c>
      <c r="K28" s="442">
        <v>0</v>
      </c>
      <c r="L28" s="443">
        <v>0</v>
      </c>
      <c r="M28" s="443">
        <v>0</v>
      </c>
      <c r="N28" s="443">
        <v>0</v>
      </c>
      <c r="O28" s="444">
        <v>0.2</v>
      </c>
      <c r="P28" s="445">
        <v>0</v>
      </c>
    </row>
    <row r="29" spans="2:16" ht="12" customHeight="1">
      <c r="B29" s="3782" t="s">
        <v>186</v>
      </c>
      <c r="C29" s="3783"/>
      <c r="D29" s="440" t="s">
        <v>16</v>
      </c>
      <c r="E29" s="441">
        <v>0</v>
      </c>
      <c r="F29" s="442">
        <v>0</v>
      </c>
      <c r="G29" s="443">
        <v>0</v>
      </c>
      <c r="H29" s="444">
        <v>0.2</v>
      </c>
      <c r="I29" s="443">
        <v>0</v>
      </c>
      <c r="J29" s="442">
        <v>0</v>
      </c>
      <c r="K29" s="442">
        <v>0</v>
      </c>
      <c r="L29" s="443">
        <v>0</v>
      </c>
      <c r="M29" s="443">
        <v>0</v>
      </c>
      <c r="N29" s="443">
        <v>0</v>
      </c>
      <c r="O29" s="444">
        <v>0.25</v>
      </c>
      <c r="P29" s="445">
        <v>0</v>
      </c>
    </row>
    <row r="30" spans="2:16" ht="12" customHeight="1">
      <c r="B30" s="3782" t="s">
        <v>747</v>
      </c>
      <c r="C30" s="3783"/>
      <c r="D30" s="440" t="s">
        <v>17</v>
      </c>
      <c r="E30" s="441">
        <v>0</v>
      </c>
      <c r="F30" s="442">
        <v>0</v>
      </c>
      <c r="G30" s="443">
        <v>0</v>
      </c>
      <c r="H30" s="444">
        <v>0.2</v>
      </c>
      <c r="I30" s="443">
        <v>0</v>
      </c>
      <c r="J30" s="442">
        <v>0</v>
      </c>
      <c r="K30" s="442">
        <v>0</v>
      </c>
      <c r="L30" s="443">
        <v>0</v>
      </c>
      <c r="M30" s="443">
        <v>0</v>
      </c>
      <c r="N30" s="443">
        <v>0</v>
      </c>
      <c r="O30" s="444">
        <v>0.25</v>
      </c>
      <c r="P30" s="445">
        <v>0</v>
      </c>
    </row>
    <row r="31" spans="2:16" ht="12" customHeight="1">
      <c r="B31" s="3782" t="s">
        <v>119</v>
      </c>
      <c r="C31" s="3783"/>
      <c r="D31" s="440" t="s">
        <v>71</v>
      </c>
      <c r="E31" s="441">
        <v>0</v>
      </c>
      <c r="F31" s="442">
        <v>0</v>
      </c>
      <c r="G31" s="443">
        <v>0</v>
      </c>
      <c r="H31" s="444">
        <v>0.2</v>
      </c>
      <c r="I31" s="443">
        <v>0</v>
      </c>
      <c r="J31" s="442">
        <v>0</v>
      </c>
      <c r="K31" s="442">
        <v>0</v>
      </c>
      <c r="L31" s="443">
        <v>0</v>
      </c>
      <c r="M31" s="443">
        <v>0</v>
      </c>
      <c r="N31" s="443">
        <v>0</v>
      </c>
      <c r="O31" s="444">
        <v>0.25</v>
      </c>
      <c r="P31" s="445">
        <v>0</v>
      </c>
    </row>
    <row r="32" spans="2:16" ht="12" customHeight="1">
      <c r="B32" s="3782" t="s">
        <v>120</v>
      </c>
      <c r="C32" s="3783"/>
      <c r="D32" s="440" t="s">
        <v>72</v>
      </c>
      <c r="E32" s="441">
        <v>0</v>
      </c>
      <c r="F32" s="442">
        <v>0</v>
      </c>
      <c r="G32" s="443">
        <v>0</v>
      </c>
      <c r="H32" s="444">
        <v>0.2</v>
      </c>
      <c r="I32" s="443">
        <v>0</v>
      </c>
      <c r="J32" s="442">
        <v>0</v>
      </c>
      <c r="K32" s="442">
        <v>0</v>
      </c>
      <c r="L32" s="443">
        <v>0</v>
      </c>
      <c r="M32" s="443">
        <v>0</v>
      </c>
      <c r="N32" s="443">
        <v>0</v>
      </c>
      <c r="O32" s="444">
        <v>0.25</v>
      </c>
      <c r="P32" s="445">
        <v>0</v>
      </c>
    </row>
    <row r="33" spans="2:16" ht="12" customHeight="1">
      <c r="B33" s="3782" t="s">
        <v>748</v>
      </c>
      <c r="C33" s="3783"/>
      <c r="D33" s="440" t="s">
        <v>193</v>
      </c>
      <c r="E33" s="441">
        <v>0</v>
      </c>
      <c r="F33" s="442">
        <v>0</v>
      </c>
      <c r="G33" s="443">
        <v>0</v>
      </c>
      <c r="H33" s="444">
        <v>0.25</v>
      </c>
      <c r="I33" s="443">
        <v>0</v>
      </c>
      <c r="J33" s="442">
        <v>0</v>
      </c>
      <c r="K33" s="442">
        <v>0</v>
      </c>
      <c r="L33" s="443">
        <v>0</v>
      </c>
      <c r="M33" s="443">
        <v>0</v>
      </c>
      <c r="N33" s="443">
        <v>0</v>
      </c>
      <c r="O33" s="444">
        <v>0.3</v>
      </c>
      <c r="P33" s="445">
        <v>0</v>
      </c>
    </row>
    <row r="34" spans="2:16" ht="12" customHeight="1">
      <c r="B34" s="3788" t="s">
        <v>112</v>
      </c>
      <c r="C34" s="3789"/>
      <c r="D34" s="446"/>
      <c r="E34" s="447"/>
      <c r="F34" s="448"/>
      <c r="G34" s="449"/>
      <c r="H34" s="450"/>
      <c r="I34" s="449"/>
      <c r="J34" s="448"/>
      <c r="K34" s="448"/>
      <c r="L34" s="449"/>
      <c r="M34" s="449"/>
      <c r="N34" s="449"/>
      <c r="O34" s="450"/>
      <c r="P34" s="451"/>
    </row>
    <row r="35" spans="2:16" ht="12" customHeight="1">
      <c r="B35" s="452"/>
      <c r="C35" s="453" t="s">
        <v>749</v>
      </c>
      <c r="D35" s="454" t="s">
        <v>528</v>
      </c>
      <c r="E35" s="433">
        <v>0</v>
      </c>
      <c r="F35" s="434">
        <v>0</v>
      </c>
      <c r="G35" s="435">
        <v>0</v>
      </c>
      <c r="H35" s="436">
        <v>0.25</v>
      </c>
      <c r="I35" s="435">
        <v>0</v>
      </c>
      <c r="J35" s="434">
        <v>0</v>
      </c>
      <c r="K35" s="434">
        <v>0</v>
      </c>
      <c r="L35" s="435">
        <v>0</v>
      </c>
      <c r="M35" s="435">
        <v>0</v>
      </c>
      <c r="N35" s="435">
        <v>0</v>
      </c>
      <c r="O35" s="436">
        <v>0.3</v>
      </c>
      <c r="P35" s="437">
        <v>0</v>
      </c>
    </row>
    <row r="36" spans="2:16" ht="12" customHeight="1">
      <c r="B36" s="438"/>
      <c r="C36" s="455" t="s">
        <v>750</v>
      </c>
      <c r="D36" s="440" t="s">
        <v>466</v>
      </c>
      <c r="E36" s="441">
        <v>0</v>
      </c>
      <c r="F36" s="442">
        <v>0</v>
      </c>
      <c r="G36" s="443">
        <v>0</v>
      </c>
      <c r="H36" s="444">
        <v>0.25</v>
      </c>
      <c r="I36" s="443">
        <v>0</v>
      </c>
      <c r="J36" s="442">
        <v>0</v>
      </c>
      <c r="K36" s="442">
        <v>0</v>
      </c>
      <c r="L36" s="443">
        <v>0</v>
      </c>
      <c r="M36" s="443">
        <v>0</v>
      </c>
      <c r="N36" s="443">
        <v>0</v>
      </c>
      <c r="O36" s="444">
        <v>0.3</v>
      </c>
      <c r="P36" s="445">
        <v>0</v>
      </c>
    </row>
    <row r="37" spans="2:16" ht="12" customHeight="1">
      <c r="B37" s="438"/>
      <c r="C37" s="455" t="s">
        <v>751</v>
      </c>
      <c r="D37" s="440" t="s">
        <v>607</v>
      </c>
      <c r="E37" s="441">
        <v>0</v>
      </c>
      <c r="F37" s="442">
        <v>0</v>
      </c>
      <c r="G37" s="443">
        <v>0</v>
      </c>
      <c r="H37" s="444">
        <v>0.25</v>
      </c>
      <c r="I37" s="443">
        <v>0</v>
      </c>
      <c r="J37" s="442">
        <v>0</v>
      </c>
      <c r="K37" s="442">
        <v>0</v>
      </c>
      <c r="L37" s="443">
        <v>0</v>
      </c>
      <c r="M37" s="443">
        <v>0</v>
      </c>
      <c r="N37" s="443">
        <v>0</v>
      </c>
      <c r="O37" s="444">
        <v>0.3</v>
      </c>
      <c r="P37" s="445">
        <v>0</v>
      </c>
    </row>
    <row r="38" spans="2:16" ht="12" customHeight="1">
      <c r="B38" s="438"/>
      <c r="C38" s="455" t="s">
        <v>752</v>
      </c>
      <c r="D38" s="440" t="s">
        <v>753</v>
      </c>
      <c r="E38" s="441">
        <v>0</v>
      </c>
      <c r="F38" s="442">
        <v>0</v>
      </c>
      <c r="G38" s="443">
        <v>0</v>
      </c>
      <c r="H38" s="444">
        <v>0.25</v>
      </c>
      <c r="I38" s="443">
        <v>0</v>
      </c>
      <c r="J38" s="442">
        <v>0</v>
      </c>
      <c r="K38" s="442">
        <v>0</v>
      </c>
      <c r="L38" s="443">
        <v>0</v>
      </c>
      <c r="M38" s="443">
        <v>0</v>
      </c>
      <c r="N38" s="443">
        <v>0</v>
      </c>
      <c r="O38" s="444">
        <v>0.3</v>
      </c>
      <c r="P38" s="445">
        <v>0</v>
      </c>
    </row>
    <row r="39" spans="2:16" ht="12" customHeight="1">
      <c r="B39" s="438"/>
      <c r="C39" s="455" t="s">
        <v>754</v>
      </c>
      <c r="D39" s="440" t="s">
        <v>755</v>
      </c>
      <c r="E39" s="441">
        <v>0</v>
      </c>
      <c r="F39" s="442">
        <v>0</v>
      </c>
      <c r="G39" s="443">
        <v>0</v>
      </c>
      <c r="H39" s="444">
        <v>0.25</v>
      </c>
      <c r="I39" s="443">
        <v>0</v>
      </c>
      <c r="J39" s="442">
        <v>0</v>
      </c>
      <c r="K39" s="442">
        <v>0</v>
      </c>
      <c r="L39" s="443">
        <v>0</v>
      </c>
      <c r="M39" s="443">
        <v>0</v>
      </c>
      <c r="N39" s="443">
        <v>0</v>
      </c>
      <c r="O39" s="444">
        <v>0.3</v>
      </c>
      <c r="P39" s="445">
        <v>0</v>
      </c>
    </row>
    <row r="40" spans="2:16" ht="12" customHeight="1">
      <c r="B40" s="438"/>
      <c r="C40" s="455" t="s">
        <v>756</v>
      </c>
      <c r="D40" s="440" t="s">
        <v>757</v>
      </c>
      <c r="E40" s="441">
        <v>0</v>
      </c>
      <c r="F40" s="442">
        <v>0</v>
      </c>
      <c r="G40" s="443">
        <v>0</v>
      </c>
      <c r="H40" s="444">
        <v>0.25</v>
      </c>
      <c r="I40" s="443">
        <v>0</v>
      </c>
      <c r="J40" s="442">
        <v>0</v>
      </c>
      <c r="K40" s="442">
        <v>0</v>
      </c>
      <c r="L40" s="443">
        <v>0</v>
      </c>
      <c r="M40" s="443">
        <v>0</v>
      </c>
      <c r="N40" s="443">
        <v>0</v>
      </c>
      <c r="O40" s="444">
        <v>0.3</v>
      </c>
      <c r="P40" s="445">
        <v>0</v>
      </c>
    </row>
    <row r="41" spans="2:16" ht="12" customHeight="1">
      <c r="B41" s="438"/>
      <c r="C41" s="455" t="s">
        <v>758</v>
      </c>
      <c r="D41" s="440" t="s">
        <v>759</v>
      </c>
      <c r="E41" s="441">
        <v>0</v>
      </c>
      <c r="F41" s="442">
        <v>0</v>
      </c>
      <c r="G41" s="443">
        <v>0</v>
      </c>
      <c r="H41" s="444">
        <v>0.25</v>
      </c>
      <c r="I41" s="443">
        <v>0</v>
      </c>
      <c r="J41" s="442">
        <v>0</v>
      </c>
      <c r="K41" s="442">
        <v>0</v>
      </c>
      <c r="L41" s="443">
        <v>0</v>
      </c>
      <c r="M41" s="443">
        <v>0</v>
      </c>
      <c r="N41" s="443">
        <v>0</v>
      </c>
      <c r="O41" s="444">
        <v>0.3</v>
      </c>
      <c r="P41" s="445">
        <v>0</v>
      </c>
    </row>
    <row r="42" spans="2:16" ht="12" customHeight="1">
      <c r="B42" s="438"/>
      <c r="C42" s="455" t="s">
        <v>760</v>
      </c>
      <c r="D42" s="440" t="s">
        <v>761</v>
      </c>
      <c r="E42" s="441">
        <v>0</v>
      </c>
      <c r="F42" s="442">
        <v>0</v>
      </c>
      <c r="G42" s="443">
        <v>0</v>
      </c>
      <c r="H42" s="444">
        <v>0.25</v>
      </c>
      <c r="I42" s="443">
        <v>0</v>
      </c>
      <c r="J42" s="442">
        <v>0</v>
      </c>
      <c r="K42" s="442">
        <v>0</v>
      </c>
      <c r="L42" s="443">
        <v>0</v>
      </c>
      <c r="M42" s="443">
        <v>0</v>
      </c>
      <c r="N42" s="443">
        <v>0</v>
      </c>
      <c r="O42" s="444">
        <v>0.3</v>
      </c>
      <c r="P42" s="445">
        <v>0</v>
      </c>
    </row>
    <row r="43" spans="2:16" ht="12" customHeight="1">
      <c r="B43" s="438"/>
      <c r="C43" s="455" t="s">
        <v>762</v>
      </c>
      <c r="D43" s="440" t="s">
        <v>763</v>
      </c>
      <c r="E43" s="441">
        <v>0</v>
      </c>
      <c r="F43" s="442">
        <v>0</v>
      </c>
      <c r="G43" s="443">
        <v>0</v>
      </c>
      <c r="H43" s="444">
        <v>0.25</v>
      </c>
      <c r="I43" s="443">
        <v>0</v>
      </c>
      <c r="J43" s="442">
        <v>0</v>
      </c>
      <c r="K43" s="442">
        <v>0</v>
      </c>
      <c r="L43" s="443">
        <v>0</v>
      </c>
      <c r="M43" s="443">
        <v>0</v>
      </c>
      <c r="N43" s="443">
        <v>0</v>
      </c>
      <c r="O43" s="444">
        <v>0.3</v>
      </c>
      <c r="P43" s="445">
        <v>0</v>
      </c>
    </row>
    <row r="44" spans="2:16" ht="12" customHeight="1">
      <c r="B44" s="3782" t="s">
        <v>764</v>
      </c>
      <c r="C44" s="3783"/>
      <c r="D44" s="440" t="s">
        <v>136</v>
      </c>
      <c r="E44" s="441">
        <v>0</v>
      </c>
      <c r="F44" s="442">
        <v>0</v>
      </c>
      <c r="G44" s="443">
        <v>0</v>
      </c>
      <c r="H44" s="444"/>
      <c r="I44" s="443">
        <v>0</v>
      </c>
      <c r="J44" s="442">
        <v>0</v>
      </c>
      <c r="K44" s="442">
        <v>0</v>
      </c>
      <c r="L44" s="443">
        <v>0</v>
      </c>
      <c r="M44" s="443">
        <v>0</v>
      </c>
      <c r="N44" s="443">
        <v>0</v>
      </c>
      <c r="O44" s="444"/>
      <c r="P44" s="445">
        <v>0</v>
      </c>
    </row>
    <row r="45" spans="2:16" ht="12" customHeight="1">
      <c r="B45" s="3782" t="s">
        <v>765</v>
      </c>
      <c r="C45" s="3783"/>
      <c r="D45" s="440" t="s">
        <v>143</v>
      </c>
      <c r="E45" s="441">
        <v>0</v>
      </c>
      <c r="F45" s="442">
        <v>0</v>
      </c>
      <c r="G45" s="443">
        <v>0</v>
      </c>
      <c r="H45" s="444">
        <v>0.2</v>
      </c>
      <c r="I45" s="443">
        <v>0</v>
      </c>
      <c r="J45" s="442">
        <v>0</v>
      </c>
      <c r="K45" s="442">
        <v>0</v>
      </c>
      <c r="L45" s="443">
        <v>0</v>
      </c>
      <c r="M45" s="443">
        <v>0</v>
      </c>
      <c r="N45" s="443">
        <v>0</v>
      </c>
      <c r="O45" s="444">
        <v>0.25</v>
      </c>
      <c r="P45" s="445">
        <v>0</v>
      </c>
    </row>
    <row r="46" spans="2:16" ht="12" customHeight="1">
      <c r="B46" s="3788" t="s">
        <v>115</v>
      </c>
      <c r="C46" s="3789"/>
      <c r="D46" s="446"/>
      <c r="E46" s="447"/>
      <c r="F46" s="448"/>
      <c r="G46" s="449"/>
      <c r="H46" s="450"/>
      <c r="I46" s="449"/>
      <c r="J46" s="448"/>
      <c r="K46" s="448"/>
      <c r="L46" s="449"/>
      <c r="M46" s="449"/>
      <c r="N46" s="449"/>
      <c r="O46" s="450"/>
      <c r="P46" s="451"/>
    </row>
    <row r="47" spans="2:16" ht="12" customHeight="1">
      <c r="B47" s="452"/>
      <c r="C47" s="453" t="s">
        <v>766</v>
      </c>
      <c r="D47" s="454" t="s">
        <v>610</v>
      </c>
      <c r="E47" s="433">
        <v>0</v>
      </c>
      <c r="F47" s="434">
        <v>0</v>
      </c>
      <c r="G47" s="435">
        <v>0</v>
      </c>
      <c r="H47" s="436">
        <v>0.2</v>
      </c>
      <c r="I47" s="435">
        <v>0</v>
      </c>
      <c r="J47" s="434">
        <v>0</v>
      </c>
      <c r="K47" s="434">
        <v>0</v>
      </c>
      <c r="L47" s="435">
        <v>0</v>
      </c>
      <c r="M47" s="435">
        <v>0</v>
      </c>
      <c r="N47" s="435">
        <v>0</v>
      </c>
      <c r="O47" s="436">
        <v>0.25</v>
      </c>
      <c r="P47" s="437">
        <v>0</v>
      </c>
    </row>
    <row r="48" spans="2:16" ht="12" customHeight="1">
      <c r="B48" s="438"/>
      <c r="C48" s="455" t="s">
        <v>767</v>
      </c>
      <c r="D48" s="440" t="s">
        <v>671</v>
      </c>
      <c r="E48" s="441">
        <v>0</v>
      </c>
      <c r="F48" s="442">
        <v>0</v>
      </c>
      <c r="G48" s="443">
        <v>0</v>
      </c>
      <c r="H48" s="444">
        <v>0.2</v>
      </c>
      <c r="I48" s="443">
        <v>0</v>
      </c>
      <c r="J48" s="442">
        <v>0</v>
      </c>
      <c r="K48" s="442">
        <v>0</v>
      </c>
      <c r="L48" s="443">
        <v>0</v>
      </c>
      <c r="M48" s="443">
        <v>0</v>
      </c>
      <c r="N48" s="443">
        <v>0</v>
      </c>
      <c r="O48" s="444">
        <v>0.25</v>
      </c>
      <c r="P48" s="445">
        <v>0</v>
      </c>
    </row>
    <row r="49" spans="2:16" ht="12" customHeight="1">
      <c r="B49" s="3782" t="s">
        <v>768</v>
      </c>
      <c r="C49" s="3783"/>
      <c r="D49" s="440" t="s">
        <v>144</v>
      </c>
      <c r="E49" s="441">
        <v>0</v>
      </c>
      <c r="F49" s="442">
        <v>0</v>
      </c>
      <c r="G49" s="443">
        <v>0</v>
      </c>
      <c r="H49" s="444"/>
      <c r="I49" s="443">
        <v>0</v>
      </c>
      <c r="J49" s="442">
        <v>0</v>
      </c>
      <c r="K49" s="442">
        <v>0</v>
      </c>
      <c r="L49" s="443">
        <v>0</v>
      </c>
      <c r="M49" s="443">
        <v>0</v>
      </c>
      <c r="N49" s="443">
        <v>0</v>
      </c>
      <c r="O49" s="444"/>
      <c r="P49" s="445">
        <v>0</v>
      </c>
    </row>
    <row r="50" spans="2:16" ht="12" customHeight="1">
      <c r="B50" s="3782" t="s">
        <v>78</v>
      </c>
      <c r="C50" s="3783"/>
      <c r="D50" s="440" t="s">
        <v>189</v>
      </c>
      <c r="E50" s="441">
        <v>0</v>
      </c>
      <c r="F50" s="442">
        <v>0</v>
      </c>
      <c r="G50" s="443">
        <v>0</v>
      </c>
      <c r="H50" s="444">
        <v>0.15</v>
      </c>
      <c r="I50" s="443">
        <v>0</v>
      </c>
      <c r="J50" s="442">
        <v>0</v>
      </c>
      <c r="K50" s="442">
        <v>0</v>
      </c>
      <c r="L50" s="443">
        <v>0</v>
      </c>
      <c r="M50" s="443">
        <v>0</v>
      </c>
      <c r="N50" s="443">
        <v>0</v>
      </c>
      <c r="O50" s="444">
        <v>0.2</v>
      </c>
      <c r="P50" s="445">
        <v>0</v>
      </c>
    </row>
    <row r="51" spans="2:16" ht="12" customHeight="1">
      <c r="B51" s="3782" t="s">
        <v>73</v>
      </c>
      <c r="C51" s="3783"/>
      <c r="D51" s="440" t="s">
        <v>190</v>
      </c>
      <c r="E51" s="441">
        <v>0</v>
      </c>
      <c r="F51" s="442">
        <v>0</v>
      </c>
      <c r="G51" s="443">
        <v>0</v>
      </c>
      <c r="H51" s="444">
        <v>0.2</v>
      </c>
      <c r="I51" s="443">
        <v>0</v>
      </c>
      <c r="J51" s="442">
        <v>0</v>
      </c>
      <c r="K51" s="442">
        <v>0</v>
      </c>
      <c r="L51" s="443">
        <v>0</v>
      </c>
      <c r="M51" s="443">
        <v>0</v>
      </c>
      <c r="N51" s="443">
        <v>0</v>
      </c>
      <c r="O51" s="444">
        <v>0.25</v>
      </c>
      <c r="P51" s="445">
        <v>0</v>
      </c>
    </row>
    <row r="52" spans="2:16" ht="12" customHeight="1">
      <c r="B52" s="3796" t="s">
        <v>769</v>
      </c>
      <c r="C52" s="3797"/>
      <c r="D52" s="456" t="s">
        <v>191</v>
      </c>
      <c r="E52" s="457"/>
      <c r="F52" s="458"/>
      <c r="G52" s="458"/>
      <c r="H52" s="459"/>
      <c r="I52" s="443">
        <v>53</v>
      </c>
      <c r="J52" s="458"/>
      <c r="K52" s="458"/>
      <c r="L52" s="458"/>
      <c r="M52" s="458"/>
      <c r="N52" s="458"/>
      <c r="O52" s="458"/>
      <c r="P52" s="445">
        <v>13956</v>
      </c>
    </row>
    <row r="53" spans="2:16" ht="12" customHeight="1">
      <c r="B53" s="3794" t="s">
        <v>131</v>
      </c>
      <c r="C53" s="3795"/>
      <c r="D53" s="460" t="s">
        <v>104</v>
      </c>
      <c r="E53" s="461">
        <v>1947</v>
      </c>
      <c r="F53" s="462">
        <v>312</v>
      </c>
      <c r="G53" s="462">
        <v>1635</v>
      </c>
      <c r="H53" s="463"/>
      <c r="I53" s="464">
        <v>298</v>
      </c>
      <c r="J53" s="464">
        <v>47</v>
      </c>
      <c r="K53" s="464">
        <v>8</v>
      </c>
      <c r="L53" s="464">
        <v>39</v>
      </c>
      <c r="M53" s="464">
        <v>11934</v>
      </c>
      <c r="N53" s="465"/>
      <c r="O53" s="463"/>
      <c r="P53" s="466">
        <v>14672</v>
      </c>
    </row>
    <row r="55" spans="2:16" ht="12" customHeight="1">
      <c r="B55" s="3745" t="s">
        <v>616</v>
      </c>
      <c r="C55" s="3745"/>
      <c r="D55" s="3745"/>
      <c r="E55" s="3745"/>
      <c r="F55" s="3745"/>
      <c r="G55" s="3745"/>
      <c r="H55" s="287"/>
      <c r="I55" s="287"/>
      <c r="J55" s="287"/>
      <c r="K55" s="287"/>
    </row>
    <row r="56" spans="2:16" ht="12" customHeight="1">
      <c r="B56" s="287"/>
      <c r="C56" s="287"/>
      <c r="D56" s="287"/>
      <c r="E56" s="287"/>
      <c r="F56" s="287"/>
      <c r="G56" s="287"/>
      <c r="H56" s="287"/>
      <c r="I56" s="287"/>
      <c r="J56" s="287"/>
      <c r="K56" s="287"/>
    </row>
    <row r="57" spans="2:16" ht="12" customHeight="1">
      <c r="B57" s="3793" t="s">
        <v>105</v>
      </c>
      <c r="C57" s="3793"/>
      <c r="D57" s="3793"/>
      <c r="E57" s="3793"/>
      <c r="F57" s="3793"/>
      <c r="G57" s="3793"/>
      <c r="H57" s="3793"/>
      <c r="I57" s="3793"/>
      <c r="J57" s="3793"/>
      <c r="K57" s="3793"/>
    </row>
    <row r="58" spans="2:16" ht="12" customHeight="1">
      <c r="B58" s="3792" t="s">
        <v>477</v>
      </c>
      <c r="C58" s="3792"/>
      <c r="D58" s="3792"/>
      <c r="E58" s="3792"/>
      <c r="F58" s="3792"/>
      <c r="G58" s="3792"/>
      <c r="H58" s="3792"/>
      <c r="I58" s="3792"/>
      <c r="J58" s="3792"/>
      <c r="K58" s="3792"/>
    </row>
  </sheetData>
  <mergeCells count="31">
    <mergeCell ref="B2:F2"/>
    <mergeCell ref="B58:K58"/>
    <mergeCell ref="B55:G55"/>
    <mergeCell ref="B46:C46"/>
    <mergeCell ref="B57:K57"/>
    <mergeCell ref="B50:C50"/>
    <mergeCell ref="B53:C53"/>
    <mergeCell ref="B52:C52"/>
    <mergeCell ref="B51:C51"/>
    <mergeCell ref="B49:C49"/>
    <mergeCell ref="B45:C45"/>
    <mergeCell ref="E8:I8"/>
    <mergeCell ref="J8:P8"/>
    <mergeCell ref="B25:C25"/>
    <mergeCell ref="B30:C30"/>
    <mergeCell ref="B26:C26"/>
    <mergeCell ref="B29:C29"/>
    <mergeCell ref="B33:C33"/>
    <mergeCell ref="B34:C34"/>
    <mergeCell ref="B18:C18"/>
    <mergeCell ref="B27:C27"/>
    <mergeCell ref="B22:C22"/>
    <mergeCell ref="B23:C23"/>
    <mergeCell ref="B24:C24"/>
    <mergeCell ref="B32:C32"/>
    <mergeCell ref="B31:C31"/>
    <mergeCell ref="E4:M4"/>
    <mergeCell ref="B4:C4"/>
    <mergeCell ref="B5:C5"/>
    <mergeCell ref="B6:C6"/>
    <mergeCell ref="B44:C44"/>
  </mergeCells>
  <hyperlinks>
    <hyperlink ref="B58" r:id="rId1" xr:uid="{00000000-0004-0000-0A00-000000000000}"/>
  </hyperlinks>
  <pageMargins left="0.7" right="0.7" top="0.75" bottom="0.75" header="0.3" footer="0.3"/>
  <pageSetup orientation="landscape"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
    <pageSetUpPr fitToPage="1"/>
  </sheetPr>
  <dimension ref="B2:Z25"/>
  <sheetViews>
    <sheetView showGridLines="0" workbookViewId="0"/>
  </sheetViews>
  <sheetFormatPr defaultColWidth="8" defaultRowHeight="12" customHeight="1"/>
  <cols>
    <col min="1" max="1" width="1.5546875" customWidth="1"/>
    <col min="2" max="10" width="3.27734375" customWidth="1"/>
    <col min="11" max="13" width="4.27734375" customWidth="1"/>
    <col min="14" max="16" width="3.27734375" customWidth="1"/>
    <col min="17" max="18" width="12.71875" customWidth="1"/>
    <col min="19" max="19" width="8" customWidth="1"/>
  </cols>
  <sheetData>
    <row r="2" spans="2:26" ht="15" customHeight="1">
      <c r="B2" s="10" t="s">
        <v>478</v>
      </c>
      <c r="C2" s="9"/>
      <c r="D2" s="9"/>
      <c r="E2" s="9"/>
      <c r="F2" s="9"/>
    </row>
    <row r="4" spans="2:26" ht="12" customHeight="1">
      <c r="B4" s="29" t="s">
        <v>2756</v>
      </c>
      <c r="C4" s="28"/>
      <c r="D4" s="28"/>
      <c r="E4" s="28"/>
      <c r="F4" s="28"/>
      <c r="G4" s="28"/>
      <c r="H4" s="150"/>
      <c r="I4" s="150"/>
      <c r="J4" s="12" t="s">
        <v>1530</v>
      </c>
      <c r="K4" s="12"/>
      <c r="L4" s="12"/>
      <c r="M4" s="12"/>
      <c r="N4" s="12"/>
      <c r="O4" s="12"/>
      <c r="P4" s="12"/>
      <c r="Q4" s="12"/>
      <c r="R4" s="12"/>
      <c r="S4" s="152"/>
      <c r="T4" s="152"/>
      <c r="U4" s="152"/>
      <c r="V4" s="152"/>
      <c r="W4" s="152"/>
      <c r="X4" s="152"/>
      <c r="Y4" s="152"/>
      <c r="Z4" s="152"/>
    </row>
    <row r="5" spans="2:26" ht="12" customHeight="1">
      <c r="B5" s="28"/>
      <c r="C5" s="28"/>
      <c r="D5" s="28"/>
      <c r="E5" s="28"/>
      <c r="F5" s="28"/>
      <c r="G5" s="28"/>
      <c r="H5" s="150"/>
      <c r="I5" s="150"/>
      <c r="J5" s="14"/>
      <c r="K5" s="14"/>
      <c r="L5" s="14"/>
      <c r="M5" s="14"/>
      <c r="N5" s="14"/>
      <c r="O5" s="14"/>
      <c r="P5" s="14"/>
      <c r="Q5" s="14"/>
      <c r="R5" s="14"/>
      <c r="S5" s="179"/>
      <c r="T5" s="179"/>
      <c r="U5" s="179"/>
      <c r="V5" s="179"/>
      <c r="W5" s="179"/>
      <c r="X5" s="179"/>
      <c r="Y5" s="179"/>
      <c r="Z5" s="179"/>
    </row>
    <row r="6" spans="2:26" ht="12" customHeight="1">
      <c r="B6" s="27">
        <v>2023.4</v>
      </c>
      <c r="C6" s="14"/>
      <c r="D6" s="14"/>
      <c r="E6" s="14"/>
      <c r="F6" s="14"/>
      <c r="G6" s="14"/>
      <c r="H6" s="150"/>
      <c r="I6" s="150"/>
      <c r="J6" s="14" t="s">
        <v>561</v>
      </c>
      <c r="K6" s="14"/>
      <c r="L6" s="14"/>
      <c r="M6" s="14"/>
      <c r="N6" s="14"/>
      <c r="O6" s="14"/>
      <c r="P6" s="14"/>
      <c r="Q6" s="14"/>
      <c r="R6" s="14"/>
      <c r="S6" s="154"/>
      <c r="T6" s="154"/>
      <c r="U6" s="154"/>
      <c r="V6" s="154"/>
      <c r="W6" s="154"/>
      <c r="X6" s="154"/>
      <c r="Y6" s="154"/>
      <c r="Z6" s="154"/>
    </row>
    <row r="8" spans="2:26" ht="12" customHeight="1">
      <c r="B8" s="1301"/>
      <c r="C8" s="156"/>
      <c r="D8" s="156"/>
      <c r="E8" s="156"/>
      <c r="F8" s="156"/>
      <c r="G8" s="156"/>
      <c r="H8" s="156"/>
      <c r="I8" s="156"/>
      <c r="J8" s="156"/>
      <c r="K8" s="156"/>
      <c r="L8" s="156"/>
      <c r="M8" s="156"/>
      <c r="N8" s="156"/>
      <c r="O8" s="156"/>
      <c r="P8" s="156"/>
      <c r="Q8" s="155" t="s">
        <v>395</v>
      </c>
      <c r="R8" s="180" t="s">
        <v>396</v>
      </c>
    </row>
    <row r="9" spans="2:26" ht="12" customHeight="1">
      <c r="B9" s="1028"/>
      <c r="Q9" s="158" t="s">
        <v>398</v>
      </c>
      <c r="R9" s="181" t="s">
        <v>398</v>
      </c>
    </row>
    <row r="10" spans="2:26" ht="12" customHeight="1">
      <c r="B10" s="1028"/>
      <c r="Q10" s="160" t="s">
        <v>125</v>
      </c>
      <c r="R10" s="182" t="s">
        <v>126</v>
      </c>
    </row>
    <row r="11" spans="2:26" ht="12" customHeight="1">
      <c r="B11" s="4122" t="s">
        <v>562</v>
      </c>
      <c r="C11" s="9"/>
      <c r="D11" s="9"/>
      <c r="E11" s="9"/>
      <c r="F11" s="9"/>
      <c r="G11" s="9"/>
      <c r="H11" s="9"/>
      <c r="I11" s="9"/>
      <c r="J11" s="9"/>
      <c r="K11" s="9"/>
      <c r="L11" s="9"/>
      <c r="M11" s="9"/>
      <c r="N11" s="9"/>
      <c r="O11" s="9"/>
      <c r="Q11" s="269"/>
      <c r="R11" s="261"/>
    </row>
    <row r="12" spans="2:26" ht="12" customHeight="1">
      <c r="B12" s="1036"/>
      <c r="C12" s="7" t="s">
        <v>563</v>
      </c>
      <c r="D12" s="7"/>
      <c r="E12" s="7"/>
      <c r="F12" s="7"/>
      <c r="G12" s="7"/>
      <c r="H12" s="7"/>
      <c r="I12" s="7"/>
      <c r="J12" s="7"/>
      <c r="K12" s="7"/>
      <c r="L12" s="7"/>
      <c r="M12" s="7"/>
      <c r="N12" s="7"/>
      <c r="O12" s="7"/>
      <c r="P12" s="270" t="s">
        <v>564</v>
      </c>
      <c r="Q12" s="1492">
        <v>0</v>
      </c>
      <c r="R12" s="1493">
        <v>0</v>
      </c>
    </row>
    <row r="13" spans="2:26" ht="12" customHeight="1">
      <c r="B13" s="1039"/>
      <c r="C13" s="8" t="s">
        <v>565</v>
      </c>
      <c r="D13" s="8"/>
      <c r="E13" s="8"/>
      <c r="F13" s="8"/>
      <c r="G13" s="8"/>
      <c r="H13" s="8"/>
      <c r="I13" s="8"/>
      <c r="J13" s="8"/>
      <c r="K13" s="8"/>
      <c r="L13" s="8"/>
      <c r="M13" s="8"/>
      <c r="N13" s="8"/>
      <c r="O13" s="8"/>
      <c r="P13" s="265" t="s">
        <v>566</v>
      </c>
      <c r="Q13" s="1049">
        <v>0</v>
      </c>
      <c r="R13" s="1489">
        <v>0</v>
      </c>
    </row>
    <row r="14" spans="2:26" ht="12" customHeight="1">
      <c r="B14" s="4127" t="s">
        <v>567</v>
      </c>
      <c r="C14" s="8"/>
      <c r="D14" s="8"/>
      <c r="E14" s="8"/>
      <c r="F14" s="8"/>
      <c r="G14" s="8"/>
      <c r="H14" s="8"/>
      <c r="I14" s="8"/>
      <c r="J14" s="8"/>
      <c r="K14" s="8"/>
      <c r="L14" s="8"/>
      <c r="M14" s="8"/>
      <c r="N14" s="8"/>
      <c r="O14" s="8"/>
      <c r="P14" s="265" t="s">
        <v>568</v>
      </c>
      <c r="Q14" s="1049">
        <v>0</v>
      </c>
      <c r="R14" s="1489">
        <v>0</v>
      </c>
    </row>
    <row r="15" spans="2:26" ht="12" customHeight="1">
      <c r="B15" s="4127" t="s">
        <v>569</v>
      </c>
      <c r="C15" s="8"/>
      <c r="D15" s="8"/>
      <c r="E15" s="8"/>
      <c r="F15" s="8"/>
      <c r="G15" s="8"/>
      <c r="H15" s="8"/>
      <c r="I15" s="8"/>
      <c r="J15" s="8"/>
      <c r="K15" s="8"/>
      <c r="L15" s="8"/>
      <c r="M15" s="8"/>
      <c r="N15" s="8"/>
      <c r="O15" s="8"/>
      <c r="P15" s="265" t="s">
        <v>570</v>
      </c>
      <c r="Q15" s="1049">
        <v>0</v>
      </c>
      <c r="R15" s="1489">
        <v>0</v>
      </c>
    </row>
    <row r="16" spans="2:26" ht="12" customHeight="1">
      <c r="B16" s="4127" t="s">
        <v>571</v>
      </c>
      <c r="C16" s="8"/>
      <c r="D16" s="8"/>
      <c r="E16" s="8"/>
      <c r="F16" s="8"/>
      <c r="G16" s="8"/>
      <c r="H16" s="8"/>
      <c r="I16" s="8"/>
      <c r="J16" s="8"/>
      <c r="K16" s="8"/>
      <c r="L16" s="8"/>
      <c r="M16" s="8"/>
      <c r="N16" s="8"/>
      <c r="O16" s="8"/>
      <c r="P16" s="263" t="s">
        <v>572</v>
      </c>
      <c r="Q16" s="1496">
        <v>0</v>
      </c>
      <c r="R16" s="1491">
        <v>0</v>
      </c>
    </row>
    <row r="17" spans="2:23" ht="12" customHeight="1">
      <c r="B17" s="4768" t="s">
        <v>573</v>
      </c>
      <c r="C17" s="3723"/>
      <c r="D17" s="3723"/>
      <c r="E17" s="3723"/>
      <c r="F17" s="3723"/>
      <c r="G17" s="3723"/>
      <c r="H17" s="3723"/>
      <c r="I17" s="3723"/>
      <c r="J17" s="3723"/>
      <c r="K17" s="3723"/>
      <c r="L17" s="3723"/>
      <c r="M17" s="3723"/>
      <c r="N17" s="3723"/>
      <c r="O17" s="3723"/>
      <c r="P17" s="267" t="s">
        <v>574</v>
      </c>
      <c r="Q17" s="1049">
        <v>0</v>
      </c>
      <c r="R17" s="1489">
        <v>0</v>
      </c>
    </row>
    <row r="19" spans="2:23" ht="12" customHeight="1">
      <c r="B19" s="65" t="s">
        <v>105</v>
      </c>
      <c r="C19" s="65"/>
      <c r="D19" s="65"/>
      <c r="E19" s="65"/>
      <c r="F19" s="65"/>
      <c r="G19" s="65"/>
      <c r="H19" s="65"/>
      <c r="I19" s="65"/>
      <c r="J19" s="65"/>
      <c r="K19" s="65"/>
      <c r="L19" s="65"/>
      <c r="M19" s="65"/>
      <c r="N19" s="65"/>
      <c r="O19" s="65"/>
      <c r="P19" s="65"/>
      <c r="Q19" s="65"/>
      <c r="R19" s="65"/>
      <c r="S19" s="65"/>
      <c r="T19" s="65"/>
      <c r="U19" s="65"/>
      <c r="V19" s="65"/>
      <c r="W19" s="65"/>
    </row>
    <row r="20" spans="2:23" ht="12" customHeight="1">
      <c r="B20" s="44" t="s">
        <v>477</v>
      </c>
      <c r="C20" s="44"/>
      <c r="D20" s="44"/>
      <c r="E20" s="44"/>
      <c r="F20" s="44"/>
      <c r="G20" s="44"/>
      <c r="H20" s="44"/>
      <c r="I20" s="44"/>
      <c r="J20" s="44"/>
      <c r="K20" s="44"/>
      <c r="L20" s="44"/>
      <c r="M20" s="44"/>
      <c r="N20" s="44"/>
      <c r="O20" s="44"/>
      <c r="P20" s="44"/>
      <c r="Q20" s="44"/>
      <c r="R20" s="44"/>
      <c r="S20" s="44"/>
      <c r="T20" s="44"/>
      <c r="U20" s="44"/>
      <c r="V20" s="44"/>
      <c r="W20" s="44"/>
    </row>
    <row r="24" spans="2:23" ht="12" customHeight="1">
      <c r="R24" s="195"/>
    </row>
    <row r="25" spans="2:23" ht="12" customHeight="1">
      <c r="R25" s="178"/>
    </row>
  </sheetData>
  <mergeCells count="16">
    <mergeCell ref="B2:F2"/>
    <mergeCell ref="C12:O12"/>
    <mergeCell ref="J4:R4"/>
    <mergeCell ref="J5:R5"/>
    <mergeCell ref="J6:R6"/>
    <mergeCell ref="B4:G4"/>
    <mergeCell ref="B5:G5"/>
    <mergeCell ref="B6:G6"/>
    <mergeCell ref="B11:O11"/>
    <mergeCell ref="B19:W19"/>
    <mergeCell ref="B20:W20"/>
    <mergeCell ref="C13:O13"/>
    <mergeCell ref="B14:O14"/>
    <mergeCell ref="B15:O15"/>
    <mergeCell ref="B16:O16"/>
    <mergeCell ref="B17:O17"/>
  </mergeCells>
  <hyperlinks>
    <hyperlink ref="B20" r:id="rId1" xr:uid="{00000000-0004-0000-6D00-000000000000}"/>
  </hyperlinks>
  <pageMargins left="0.7" right="0.7" top="0.75" bottom="0.75" header="0.3" footer="0.3"/>
  <pageSetup scale="10" orientation="landscape"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
    <pageSetUpPr fitToPage="1"/>
  </sheetPr>
  <dimension ref="B2:W70"/>
  <sheetViews>
    <sheetView showGridLines="0" workbookViewId="0"/>
  </sheetViews>
  <sheetFormatPr defaultColWidth="9.1640625" defaultRowHeight="12" customHeight="1"/>
  <cols>
    <col min="1" max="1" width="1.5546875" style="1987" customWidth="1"/>
    <col min="2" max="2" width="8.1640625" style="1987" customWidth="1"/>
    <col min="3" max="3" width="3.1640625" style="1987" customWidth="1"/>
    <col min="4" max="5" width="3.5546875" style="1987" customWidth="1"/>
    <col min="6" max="6" width="11" style="1987" customWidth="1"/>
    <col min="7" max="12" width="4.83203125" style="1987" customWidth="1"/>
    <col min="13" max="13" width="10.27734375" style="1987" customWidth="1"/>
    <col min="14" max="14" width="17.44140625" style="1987" customWidth="1"/>
    <col min="15" max="15" width="15.27734375" style="1987" customWidth="1"/>
    <col min="16" max="16" width="3.27734375" style="1987" customWidth="1"/>
    <col min="17" max="18" width="11" style="1987" customWidth="1"/>
    <col min="19" max="19" width="9.1640625" style="1987" customWidth="1"/>
    <col min="20" max="16384" width="9.1640625" style="1987"/>
  </cols>
  <sheetData>
    <row r="2" spans="2:23" ht="15" customHeight="1">
      <c r="B2" s="4809" t="s">
        <v>478</v>
      </c>
      <c r="C2" s="4364"/>
      <c r="D2" s="4364"/>
      <c r="E2" s="4364"/>
      <c r="F2" s="4364"/>
    </row>
    <row r="4" spans="2:23" ht="12" customHeight="1">
      <c r="B4" s="4800" t="s">
        <v>2757</v>
      </c>
      <c r="C4" s="4801"/>
      <c r="D4" s="4801"/>
      <c r="E4" s="4801"/>
      <c r="J4" s="4769" t="s">
        <v>1530</v>
      </c>
      <c r="K4" s="4769"/>
      <c r="L4" s="4769"/>
      <c r="M4" s="4769"/>
      <c r="N4" s="4769"/>
      <c r="O4" s="4769"/>
      <c r="P4" s="4769"/>
      <c r="Q4" s="4769"/>
      <c r="R4" s="4769"/>
      <c r="S4" s="4769"/>
      <c r="T4" s="3071"/>
      <c r="U4" s="3072"/>
      <c r="V4" s="3072"/>
      <c r="W4" s="3072"/>
    </row>
    <row r="5" spans="2:23" ht="12" customHeight="1">
      <c r="B5" s="4801"/>
      <c r="C5" s="4801"/>
      <c r="D5" s="4801"/>
      <c r="E5" s="4801"/>
      <c r="J5" s="4365" t="s">
        <v>281</v>
      </c>
      <c r="K5" s="4365"/>
      <c r="L5" s="4365"/>
      <c r="M5" s="4365"/>
      <c r="N5" s="4365"/>
      <c r="O5" s="4365"/>
      <c r="P5" s="4365"/>
      <c r="Q5" s="4365"/>
      <c r="R5" s="4365"/>
      <c r="S5" s="4365"/>
      <c r="T5" s="3073"/>
      <c r="U5" s="3073"/>
      <c r="V5" s="3073"/>
      <c r="W5" s="3073"/>
    </row>
    <row r="6" spans="2:23" ht="12" customHeight="1">
      <c r="B6" s="4802">
        <v>2023.4</v>
      </c>
      <c r="C6" s="4803"/>
      <c r="D6" s="4803"/>
      <c r="E6" s="4803"/>
      <c r="F6" s="3073"/>
      <c r="P6" s="3073"/>
      <c r="R6" s="3073"/>
      <c r="S6" s="3073"/>
      <c r="T6" s="3073"/>
      <c r="U6" s="3073"/>
      <c r="V6" s="3073"/>
      <c r="W6" s="3073"/>
    </row>
    <row r="7" spans="2:23" ht="12" customHeight="1">
      <c r="B7" s="3074"/>
      <c r="C7" s="3074"/>
      <c r="D7" s="3074"/>
      <c r="E7" s="3074"/>
      <c r="F7" s="3074"/>
      <c r="G7" s="3074"/>
      <c r="H7" s="3074"/>
      <c r="I7" s="3074"/>
      <c r="J7" s="3074"/>
      <c r="K7" s="3074"/>
      <c r="L7" s="3074"/>
      <c r="M7" s="3074"/>
      <c r="N7" s="3074"/>
      <c r="O7" s="3074"/>
      <c r="P7" s="3074"/>
    </row>
    <row r="8" spans="2:23" ht="15" customHeight="1">
      <c r="B8" s="3075"/>
      <c r="Q8" s="3076" t="s">
        <v>395</v>
      </c>
      <c r="R8" s="3077" t="s">
        <v>396</v>
      </c>
    </row>
    <row r="9" spans="2:23" ht="15" customHeight="1">
      <c r="B9" s="3075" t="s">
        <v>196</v>
      </c>
      <c r="Q9" s="3075" t="s">
        <v>398</v>
      </c>
      <c r="R9" s="3075" t="s">
        <v>398</v>
      </c>
    </row>
    <row r="10" spans="2:23" ht="15" customHeight="1">
      <c r="B10" s="3078"/>
      <c r="Q10" s="3079" t="s">
        <v>125</v>
      </c>
      <c r="R10" s="3080" t="s">
        <v>127</v>
      </c>
    </row>
    <row r="11" spans="2:23" ht="15" customHeight="1">
      <c r="B11" s="3075"/>
      <c r="Q11" s="3081"/>
      <c r="R11" s="3081"/>
    </row>
    <row r="12" spans="2:23" ht="15" customHeight="1">
      <c r="B12" s="3075"/>
      <c r="C12" s="4804" t="s">
        <v>2038</v>
      </c>
      <c r="D12" s="4364"/>
      <c r="E12" s="4364"/>
      <c r="F12" s="4364"/>
      <c r="Q12" s="3083"/>
      <c r="R12" s="3083"/>
    </row>
    <row r="13" spans="2:23" ht="15" customHeight="1">
      <c r="B13" s="3075">
        <v>20.3</v>
      </c>
      <c r="C13" s="3084"/>
      <c r="D13" s="4781" t="s">
        <v>2758</v>
      </c>
      <c r="E13" s="4781"/>
      <c r="F13" s="4781"/>
      <c r="G13" s="4781"/>
      <c r="H13" s="4781"/>
      <c r="I13" s="4781"/>
      <c r="J13" s="4781"/>
      <c r="K13" s="4781"/>
      <c r="L13" s="4781"/>
      <c r="M13" s="4781"/>
      <c r="N13" s="4781"/>
      <c r="O13" s="4781"/>
      <c r="P13" s="3085" t="s">
        <v>403</v>
      </c>
      <c r="Q13" s="3086">
        <v>28453</v>
      </c>
      <c r="R13" s="3086">
        <v>30615</v>
      </c>
    </row>
    <row r="14" spans="2:23" ht="15" customHeight="1">
      <c r="B14" s="3075"/>
      <c r="D14" s="4795" t="s">
        <v>2040</v>
      </c>
      <c r="E14" s="4795"/>
      <c r="F14" s="4795"/>
      <c r="G14" s="4795"/>
      <c r="H14" s="4795"/>
      <c r="I14" s="4795"/>
      <c r="J14" s="4795"/>
      <c r="K14" s="4795"/>
      <c r="L14" s="4795"/>
      <c r="M14" s="4795"/>
      <c r="N14" s="4795"/>
      <c r="O14" s="4795"/>
      <c r="Q14" s="3087"/>
      <c r="R14" s="3087"/>
    </row>
    <row r="15" spans="2:23" ht="15" customHeight="1">
      <c r="B15" s="3075"/>
      <c r="D15" s="4364" t="s">
        <v>2759</v>
      </c>
      <c r="E15" s="4364"/>
      <c r="F15" s="4364"/>
      <c r="G15" s="4364"/>
      <c r="H15" s="4364"/>
      <c r="I15" s="4364"/>
      <c r="J15" s="4364"/>
      <c r="K15" s="4364"/>
      <c r="L15" s="4364"/>
      <c r="M15" s="4364"/>
      <c r="N15" s="4364"/>
      <c r="O15" s="4364"/>
      <c r="Q15" s="3087"/>
      <c r="R15" s="3087"/>
    </row>
    <row r="16" spans="2:23" ht="15" customHeight="1">
      <c r="B16" s="3075"/>
      <c r="E16" s="4796" t="s">
        <v>2760</v>
      </c>
      <c r="F16" s="4796"/>
      <c r="G16" s="4796"/>
      <c r="H16" s="4796"/>
      <c r="I16" s="4796"/>
      <c r="J16" s="4796"/>
      <c r="K16" s="4796"/>
      <c r="L16" s="4796"/>
      <c r="M16" s="4796"/>
      <c r="N16" s="4796"/>
      <c r="O16" s="4796"/>
      <c r="P16" s="3088"/>
      <c r="Q16" s="3087"/>
      <c r="R16" s="3087"/>
    </row>
    <row r="17" spans="2:18" s="3089" customFormat="1" ht="15" customHeight="1">
      <c r="B17" s="3090"/>
      <c r="E17" s="3091"/>
      <c r="F17" s="4797" t="s">
        <v>2043</v>
      </c>
      <c r="G17" s="4797"/>
      <c r="H17" s="4797"/>
      <c r="I17" s="4797"/>
      <c r="J17" s="4797"/>
      <c r="K17" s="4797"/>
      <c r="L17" s="4797"/>
      <c r="M17" s="4797"/>
      <c r="N17" s="4797"/>
      <c r="O17" s="4797"/>
      <c r="P17" s="3092"/>
      <c r="Q17" s="3093"/>
      <c r="R17" s="3093"/>
    </row>
    <row r="18" spans="2:18" s="3089" customFormat="1" ht="15" customHeight="1">
      <c r="B18" s="3090"/>
      <c r="C18" s="3094"/>
      <c r="F18" s="4805" t="s">
        <v>2044</v>
      </c>
      <c r="G18" s="4805"/>
      <c r="H18" s="4805"/>
      <c r="I18" s="4805"/>
      <c r="J18" s="4805"/>
      <c r="K18" s="4805"/>
      <c r="L18" s="4805"/>
      <c r="M18" s="4805"/>
      <c r="N18" s="4805"/>
      <c r="O18" s="4805"/>
      <c r="P18" s="3095" t="s">
        <v>405</v>
      </c>
      <c r="Q18" s="3093">
        <v>0</v>
      </c>
      <c r="R18" s="3093">
        <v>0</v>
      </c>
    </row>
    <row r="19" spans="2:18" ht="15" customHeight="1">
      <c r="B19" s="3096"/>
      <c r="C19" s="3082"/>
      <c r="F19" s="4806" t="s">
        <v>2045</v>
      </c>
      <c r="G19" s="4806"/>
      <c r="H19" s="4806"/>
      <c r="I19" s="4806"/>
      <c r="J19" s="4806"/>
      <c r="K19" s="4806"/>
      <c r="L19" s="4806"/>
      <c r="M19" s="4806"/>
      <c r="N19" s="4806"/>
      <c r="O19" s="4806"/>
      <c r="P19" s="3097" t="s">
        <v>192</v>
      </c>
      <c r="Q19" s="3098">
        <v>1298</v>
      </c>
      <c r="R19" s="3098">
        <v>795</v>
      </c>
    </row>
    <row r="20" spans="2:18" s="3089" customFormat="1" ht="15" customHeight="1">
      <c r="B20" s="3090"/>
      <c r="C20" s="3094"/>
      <c r="E20" s="3091"/>
      <c r="F20" s="4799" t="s">
        <v>2761</v>
      </c>
      <c r="G20" s="4799"/>
      <c r="H20" s="4799"/>
      <c r="I20" s="4799"/>
      <c r="J20" s="4799"/>
      <c r="K20" s="4799"/>
      <c r="L20" s="4799"/>
      <c r="M20" s="4799"/>
      <c r="N20" s="4799"/>
      <c r="O20" s="4799"/>
      <c r="P20" s="3099" t="s">
        <v>413</v>
      </c>
      <c r="Q20" s="3100">
        <v>-27</v>
      </c>
      <c r="R20" s="3100">
        <v>-27</v>
      </c>
    </row>
    <row r="21" spans="2:18" s="3089" customFormat="1" ht="15" customHeight="1">
      <c r="B21" s="3090"/>
      <c r="D21" s="3101"/>
      <c r="E21" s="4807" t="s">
        <v>2047</v>
      </c>
      <c r="F21" s="4807"/>
      <c r="G21" s="4807"/>
      <c r="H21" s="4807"/>
      <c r="I21" s="4807"/>
      <c r="J21" s="4807"/>
      <c r="K21" s="4807"/>
      <c r="L21" s="4807"/>
      <c r="M21" s="4807"/>
      <c r="N21" s="4807"/>
      <c r="O21" s="4807"/>
      <c r="P21" s="3092"/>
      <c r="Q21" s="3093"/>
      <c r="R21" s="3093"/>
    </row>
    <row r="22" spans="2:18" s="3089" customFormat="1" ht="15" customHeight="1">
      <c r="B22" s="3090"/>
      <c r="C22" s="3102"/>
      <c r="D22" s="3103"/>
      <c r="E22" s="3104"/>
      <c r="F22" s="4798" t="s">
        <v>2048</v>
      </c>
      <c r="G22" s="4798"/>
      <c r="H22" s="4798"/>
      <c r="I22" s="4798"/>
      <c r="J22" s="4798"/>
      <c r="K22" s="4798"/>
      <c r="L22" s="4798"/>
      <c r="M22" s="4798"/>
      <c r="N22" s="4798"/>
      <c r="O22" s="4798"/>
      <c r="P22" s="3095" t="s">
        <v>416</v>
      </c>
      <c r="Q22" s="3093">
        <v>0</v>
      </c>
      <c r="R22" s="3093">
        <v>0</v>
      </c>
    </row>
    <row r="23" spans="2:18" s="3089" customFormat="1" ht="15" customHeight="1">
      <c r="B23" s="3090"/>
      <c r="C23" s="3105"/>
      <c r="D23" s="3106"/>
      <c r="E23" s="3107"/>
      <c r="F23" s="4799" t="s">
        <v>2762</v>
      </c>
      <c r="G23" s="4799"/>
      <c r="H23" s="4799"/>
      <c r="I23" s="4799"/>
      <c r="J23" s="4799"/>
      <c r="K23" s="4799"/>
      <c r="L23" s="4799"/>
      <c r="M23" s="4799"/>
      <c r="N23" s="4799"/>
      <c r="O23" s="4799"/>
      <c r="P23" s="3099" t="s">
        <v>106</v>
      </c>
      <c r="Q23" s="3100">
        <v>0</v>
      </c>
      <c r="R23" s="3100">
        <v>0</v>
      </c>
    </row>
    <row r="24" spans="2:18" s="3089" customFormat="1" ht="15" customHeight="1">
      <c r="B24" s="3090"/>
      <c r="D24" s="3101"/>
      <c r="E24" s="4808" t="s">
        <v>2049</v>
      </c>
      <c r="F24" s="4808"/>
      <c r="G24" s="4808"/>
      <c r="H24" s="4808"/>
      <c r="I24" s="4808"/>
      <c r="J24" s="4808"/>
      <c r="K24" s="4808"/>
      <c r="L24" s="4808"/>
      <c r="M24" s="4808"/>
      <c r="N24" s="4808"/>
      <c r="O24" s="4808"/>
      <c r="P24" s="3092"/>
      <c r="Q24" s="3093"/>
      <c r="R24" s="3093"/>
    </row>
    <row r="25" spans="2:18" s="3089" customFormat="1" ht="15" customHeight="1">
      <c r="B25" s="3090"/>
      <c r="C25" s="3102"/>
      <c r="D25" s="3103"/>
      <c r="E25" s="3104"/>
      <c r="F25" s="4798" t="s">
        <v>2048</v>
      </c>
      <c r="G25" s="4798"/>
      <c r="H25" s="4798"/>
      <c r="I25" s="4798"/>
      <c r="J25" s="4798"/>
      <c r="K25" s="4798"/>
      <c r="L25" s="4798"/>
      <c r="M25" s="4798"/>
      <c r="N25" s="4798"/>
      <c r="O25" s="4798"/>
      <c r="P25" s="3095" t="s">
        <v>492</v>
      </c>
      <c r="Q25" s="3093">
        <v>0</v>
      </c>
      <c r="R25" s="3093">
        <v>0</v>
      </c>
    </row>
    <row r="26" spans="2:18" s="3089" customFormat="1" ht="15" customHeight="1">
      <c r="B26" s="3090"/>
      <c r="C26" s="3102"/>
      <c r="D26" s="3103"/>
      <c r="E26" s="3104"/>
      <c r="F26" s="4770" t="s">
        <v>2046</v>
      </c>
      <c r="G26" s="4770"/>
      <c r="H26" s="4770"/>
      <c r="I26" s="4770"/>
      <c r="J26" s="4770"/>
      <c r="K26" s="4770"/>
      <c r="L26" s="4770"/>
      <c r="M26" s="4770"/>
      <c r="N26" s="4770"/>
      <c r="O26" s="4770"/>
      <c r="P26" s="3108" t="s">
        <v>428</v>
      </c>
      <c r="Q26" s="3100"/>
      <c r="R26" s="3100"/>
    </row>
    <row r="27" spans="2:18" s="3089" customFormat="1" ht="15" customHeight="1">
      <c r="B27" s="3090"/>
      <c r="C27" s="3105"/>
      <c r="D27" s="3106"/>
      <c r="E27" s="3107"/>
      <c r="F27" s="4770" t="s">
        <v>2050</v>
      </c>
      <c r="G27" s="4770"/>
      <c r="H27" s="4770"/>
      <c r="I27" s="4770"/>
      <c r="J27" s="4770"/>
      <c r="K27" s="4770"/>
      <c r="L27" s="4770"/>
      <c r="M27" s="4770"/>
      <c r="N27" s="4770"/>
      <c r="O27" s="4770"/>
      <c r="P27" s="3099" t="s">
        <v>102</v>
      </c>
      <c r="Q27" s="3100">
        <v>0</v>
      </c>
      <c r="R27" s="3100">
        <v>0</v>
      </c>
    </row>
    <row r="28" spans="2:18" s="3089" customFormat="1" ht="15" customHeight="1">
      <c r="B28" s="3090"/>
      <c r="D28" s="3101"/>
      <c r="E28" s="4791" t="s">
        <v>2051</v>
      </c>
      <c r="F28" s="4791"/>
      <c r="G28" s="4791"/>
      <c r="H28" s="4791"/>
      <c r="I28" s="4791"/>
      <c r="J28" s="4791"/>
      <c r="K28" s="4791"/>
      <c r="L28" s="4791"/>
      <c r="M28" s="4791"/>
      <c r="N28" s="4791"/>
      <c r="O28" s="4791"/>
      <c r="P28" s="3109" t="s">
        <v>431</v>
      </c>
      <c r="Q28" s="3100">
        <v>0</v>
      </c>
      <c r="R28" s="3100">
        <v>0</v>
      </c>
    </row>
    <row r="29" spans="2:18" s="3089" customFormat="1" ht="15" customHeight="1">
      <c r="B29" s="3090"/>
      <c r="D29" s="3101"/>
      <c r="E29" s="4792" t="s">
        <v>2763</v>
      </c>
      <c r="F29" s="4792"/>
      <c r="G29" s="4792"/>
      <c r="H29" s="4792"/>
      <c r="I29" s="4792"/>
      <c r="J29" s="4792"/>
      <c r="K29" s="4792"/>
      <c r="L29" s="4792"/>
      <c r="M29" s="4792"/>
      <c r="N29" s="4792"/>
      <c r="O29" s="4792"/>
      <c r="P29" s="3110" t="s">
        <v>444</v>
      </c>
      <c r="Q29" s="3100"/>
      <c r="R29" s="3100"/>
    </row>
    <row r="30" spans="2:18" s="3089" customFormat="1" ht="15" customHeight="1">
      <c r="B30" s="3090"/>
      <c r="D30" s="3101"/>
      <c r="E30" s="4793" t="s">
        <v>2764</v>
      </c>
      <c r="F30" s="4793"/>
      <c r="G30" s="4793"/>
      <c r="H30" s="4793"/>
      <c r="I30" s="4793"/>
      <c r="J30" s="4793"/>
      <c r="K30" s="4793"/>
      <c r="L30" s="4793"/>
      <c r="M30" s="4793"/>
      <c r="N30" s="4793"/>
      <c r="O30" s="4793"/>
      <c r="P30" s="3111" t="s">
        <v>446</v>
      </c>
      <c r="Q30" s="3100"/>
      <c r="R30" s="3100"/>
    </row>
    <row r="31" spans="2:18" s="3089" customFormat="1" ht="15" customHeight="1">
      <c r="B31" s="3090"/>
      <c r="D31" s="3101"/>
      <c r="E31" s="4791" t="s">
        <v>491</v>
      </c>
      <c r="F31" s="4791"/>
      <c r="G31" s="4791"/>
      <c r="H31" s="4791"/>
      <c r="I31" s="4791"/>
      <c r="J31" s="4791"/>
      <c r="K31" s="4791"/>
      <c r="L31" s="4791"/>
      <c r="M31" s="4791"/>
      <c r="N31" s="4791"/>
      <c r="O31" s="4791"/>
      <c r="P31" s="3109" t="s">
        <v>439</v>
      </c>
      <c r="Q31" s="3112">
        <v>0</v>
      </c>
      <c r="R31" s="3112">
        <v>0</v>
      </c>
    </row>
    <row r="32" spans="2:18" s="3089" customFormat="1" ht="15" customHeight="1">
      <c r="B32" s="3090"/>
      <c r="D32" s="4784" t="s">
        <v>2765</v>
      </c>
      <c r="E32" s="4784"/>
      <c r="F32" s="4784"/>
      <c r="G32" s="4784"/>
      <c r="H32" s="4784"/>
      <c r="I32" s="4784"/>
      <c r="J32" s="4784"/>
      <c r="K32" s="4784"/>
      <c r="L32" s="4784"/>
      <c r="M32" s="4784"/>
      <c r="N32" s="4784"/>
      <c r="O32" s="4784"/>
      <c r="P32" s="3113" t="s">
        <v>108</v>
      </c>
      <c r="Q32" s="3112">
        <v>1271</v>
      </c>
      <c r="R32" s="3112">
        <v>768</v>
      </c>
    </row>
    <row r="33" spans="2:18" s="3089" customFormat="1" ht="15" customHeight="1">
      <c r="B33" s="3090"/>
      <c r="D33" s="4785" t="s">
        <v>2766</v>
      </c>
      <c r="E33" s="4785"/>
      <c r="F33" s="4785"/>
      <c r="G33" s="4785"/>
      <c r="H33" s="4785"/>
      <c r="I33" s="4785"/>
      <c r="J33" s="4785"/>
      <c r="K33" s="4785"/>
      <c r="L33" s="4785"/>
      <c r="M33" s="4785"/>
      <c r="N33" s="4785"/>
      <c r="O33" s="4785"/>
      <c r="P33" s="3114"/>
      <c r="Q33" s="3112"/>
      <c r="R33" s="3112"/>
    </row>
    <row r="34" spans="2:18" s="3089" customFormat="1" ht="15" customHeight="1">
      <c r="B34" s="3090"/>
      <c r="D34" s="3101"/>
      <c r="E34" s="4785" t="s">
        <v>2760</v>
      </c>
      <c r="F34" s="4785"/>
      <c r="G34" s="4785"/>
      <c r="H34" s="4785"/>
      <c r="I34" s="4785"/>
      <c r="J34" s="4785"/>
      <c r="K34" s="4785"/>
      <c r="L34" s="4785"/>
      <c r="M34" s="4785"/>
      <c r="N34" s="4785"/>
      <c r="O34" s="4785"/>
      <c r="P34" s="3114"/>
      <c r="Q34" s="3093"/>
      <c r="R34" s="3093"/>
    </row>
    <row r="35" spans="2:18" s="3089" customFormat="1" ht="15" customHeight="1">
      <c r="B35" s="3090"/>
      <c r="D35" s="3101"/>
      <c r="E35" s="3101"/>
      <c r="F35" s="4785" t="s">
        <v>2043</v>
      </c>
      <c r="G35" s="4785"/>
      <c r="H35" s="4785"/>
      <c r="I35" s="4785"/>
      <c r="J35" s="4785"/>
      <c r="K35" s="4785"/>
      <c r="L35" s="4785"/>
      <c r="M35" s="4785"/>
      <c r="N35" s="4785"/>
      <c r="O35" s="4785"/>
      <c r="P35" s="3114"/>
      <c r="Q35" s="3093"/>
      <c r="R35" s="3093"/>
    </row>
    <row r="36" spans="2:18" s="3089" customFormat="1" ht="15" customHeight="1">
      <c r="B36" s="3090"/>
      <c r="D36" s="3101"/>
      <c r="E36" s="3101"/>
      <c r="F36" s="4784" t="s">
        <v>2767</v>
      </c>
      <c r="G36" s="4784"/>
      <c r="H36" s="4784"/>
      <c r="I36" s="4784"/>
      <c r="J36" s="4784"/>
      <c r="K36" s="4784"/>
      <c r="L36" s="4784"/>
      <c r="M36" s="4784"/>
      <c r="N36" s="4784"/>
      <c r="O36" s="4784"/>
      <c r="P36" s="3110" t="s">
        <v>448</v>
      </c>
      <c r="Q36" s="3093">
        <v>0</v>
      </c>
      <c r="R36" s="3093">
        <v>0</v>
      </c>
    </row>
    <row r="37" spans="2:18" s="3089" customFormat="1" ht="15" customHeight="1">
      <c r="B37" s="3090"/>
      <c r="D37" s="3101"/>
      <c r="E37" s="4790" t="s">
        <v>2057</v>
      </c>
      <c r="F37" s="4790"/>
      <c r="G37" s="4790"/>
      <c r="H37" s="4790"/>
      <c r="I37" s="4790"/>
      <c r="J37" s="4790"/>
      <c r="K37" s="4790"/>
      <c r="L37" s="4790"/>
      <c r="M37" s="4790"/>
      <c r="N37" s="4790"/>
      <c r="O37" s="4790"/>
      <c r="P37" s="3108" t="s">
        <v>652</v>
      </c>
      <c r="Q37" s="3100">
        <v>0</v>
      </c>
      <c r="R37" s="3100">
        <v>0</v>
      </c>
    </row>
    <row r="38" spans="2:18" s="3089" customFormat="1" ht="15" customHeight="1">
      <c r="B38" s="3090"/>
      <c r="D38" s="3101"/>
      <c r="E38" s="4776" t="s">
        <v>2058</v>
      </c>
      <c r="F38" s="4776"/>
      <c r="G38" s="4776"/>
      <c r="H38" s="4776"/>
      <c r="I38" s="4776"/>
      <c r="J38" s="4776"/>
      <c r="K38" s="4776"/>
      <c r="L38" s="4776"/>
      <c r="M38" s="4776"/>
      <c r="N38" s="4776"/>
      <c r="O38" s="4776"/>
      <c r="P38" s="3108" t="s">
        <v>422</v>
      </c>
      <c r="Q38" s="3115">
        <v>0</v>
      </c>
      <c r="R38" s="3115">
        <v>0</v>
      </c>
    </row>
    <row r="39" spans="2:18" s="3089" customFormat="1" ht="15" customHeight="1">
      <c r="B39" s="3090"/>
      <c r="C39" s="3102"/>
      <c r="D39" s="3103"/>
      <c r="E39" s="4776" t="s">
        <v>2768</v>
      </c>
      <c r="F39" s="4776"/>
      <c r="G39" s="4776"/>
      <c r="H39" s="4776"/>
      <c r="I39" s="4776"/>
      <c r="J39" s="4776"/>
      <c r="K39" s="4776"/>
      <c r="L39" s="4776"/>
      <c r="M39" s="4776"/>
      <c r="N39" s="4776"/>
      <c r="O39" s="4776"/>
      <c r="P39" s="3108" t="s">
        <v>16</v>
      </c>
      <c r="Q39" s="3115">
        <v>-621</v>
      </c>
      <c r="R39" s="3115">
        <v>-521</v>
      </c>
    </row>
    <row r="40" spans="2:18" s="3089" customFormat="1" ht="15" customHeight="1">
      <c r="B40" s="3090"/>
      <c r="C40" s="3105"/>
      <c r="D40" s="3106"/>
      <c r="E40" s="4770" t="s">
        <v>491</v>
      </c>
      <c r="F40" s="4770"/>
      <c r="G40" s="4770"/>
      <c r="H40" s="4770"/>
      <c r="I40" s="4770"/>
      <c r="J40" s="4770"/>
      <c r="K40" s="4770"/>
      <c r="L40" s="4770"/>
      <c r="M40" s="4770"/>
      <c r="N40" s="4770"/>
      <c r="O40" s="4770"/>
      <c r="P40" s="3099" t="s">
        <v>425</v>
      </c>
      <c r="Q40" s="3100">
        <v>0</v>
      </c>
      <c r="R40" s="3100">
        <v>0</v>
      </c>
    </row>
    <row r="41" spans="2:18" s="3089" customFormat="1" ht="15" customHeight="1">
      <c r="B41" s="3090"/>
      <c r="C41" s="3105"/>
      <c r="D41" s="4786" t="s">
        <v>2769</v>
      </c>
      <c r="E41" s="4786"/>
      <c r="F41" s="4786"/>
      <c r="G41" s="4786"/>
      <c r="H41" s="4786"/>
      <c r="I41" s="4786"/>
      <c r="J41" s="4786"/>
      <c r="K41" s="4786"/>
      <c r="L41" s="4786"/>
      <c r="M41" s="4786"/>
      <c r="N41" s="4786"/>
      <c r="O41" s="4786"/>
      <c r="P41" s="3109" t="s">
        <v>194</v>
      </c>
      <c r="Q41" s="3115">
        <v>-621</v>
      </c>
      <c r="R41" s="3115">
        <v>-521</v>
      </c>
    </row>
    <row r="42" spans="2:18" s="3089" customFormat="1" ht="15" customHeight="1">
      <c r="B42" s="3116"/>
      <c r="C42" s="3105"/>
      <c r="D42" s="4787" t="s">
        <v>2061</v>
      </c>
      <c r="E42" s="4787"/>
      <c r="F42" s="4787"/>
      <c r="G42" s="4787"/>
      <c r="H42" s="4787"/>
      <c r="I42" s="4787"/>
      <c r="J42" s="4787"/>
      <c r="K42" s="4787"/>
      <c r="L42" s="4787"/>
      <c r="M42" s="4787"/>
      <c r="N42" s="4787"/>
      <c r="O42" s="4787"/>
      <c r="P42" s="3099" t="s">
        <v>110</v>
      </c>
      <c r="Q42" s="3115">
        <v>650</v>
      </c>
      <c r="R42" s="3115">
        <v>247</v>
      </c>
    </row>
    <row r="43" spans="2:18" s="3089" customFormat="1" ht="15" customHeight="1">
      <c r="B43" s="3116"/>
      <c r="C43" s="4788" t="s">
        <v>2062</v>
      </c>
      <c r="D43" s="4789"/>
      <c r="E43" s="4789"/>
      <c r="F43" s="4789"/>
      <c r="G43" s="4789"/>
      <c r="H43" s="4789"/>
      <c r="I43" s="4789"/>
      <c r="J43" s="4789"/>
      <c r="K43" s="4789"/>
      <c r="L43" s="4789"/>
      <c r="M43" s="4789"/>
      <c r="N43" s="4789"/>
      <c r="O43" s="4789"/>
      <c r="P43" s="3099" t="s">
        <v>514</v>
      </c>
      <c r="Q43" s="3115">
        <v>29103</v>
      </c>
      <c r="R43" s="3115">
        <v>30862</v>
      </c>
    </row>
    <row r="44" spans="2:18" ht="15" customHeight="1">
      <c r="B44" s="3117"/>
      <c r="C44" s="3118"/>
      <c r="D44" s="3118"/>
      <c r="E44" s="3119"/>
      <c r="F44" s="3119"/>
      <c r="G44" s="3119"/>
      <c r="H44" s="3119"/>
      <c r="I44" s="3119"/>
      <c r="J44" s="3119"/>
      <c r="K44" s="3119"/>
      <c r="L44" s="3119"/>
      <c r="M44" s="3119"/>
      <c r="N44" s="3119"/>
      <c r="O44" s="3119"/>
      <c r="P44" s="3119"/>
      <c r="Q44" s="3118"/>
      <c r="R44" s="3118"/>
    </row>
    <row r="45" spans="2:18" ht="15" customHeight="1">
      <c r="B45" s="3075"/>
      <c r="E45" s="3120"/>
      <c r="F45" s="3120"/>
      <c r="G45" s="3120"/>
      <c r="H45" s="3120"/>
      <c r="I45" s="3120"/>
      <c r="J45" s="3120"/>
      <c r="K45" s="3120"/>
      <c r="L45" s="3120"/>
      <c r="M45" s="3120"/>
      <c r="N45" s="3120"/>
      <c r="O45" s="3120"/>
      <c r="P45" s="3120"/>
      <c r="Q45" s="3075" t="s">
        <v>395</v>
      </c>
      <c r="R45" s="3075" t="s">
        <v>396</v>
      </c>
    </row>
    <row r="46" spans="2:18" ht="15" customHeight="1">
      <c r="B46" s="3075"/>
      <c r="E46" s="3120"/>
      <c r="F46" s="3120"/>
      <c r="G46" s="3120"/>
      <c r="H46" s="3120"/>
      <c r="I46" s="3120"/>
      <c r="J46" s="3120"/>
      <c r="K46" s="3120"/>
      <c r="L46" s="3120"/>
      <c r="M46" s="3120"/>
      <c r="N46" s="3120"/>
      <c r="O46" s="3120"/>
      <c r="P46" s="3120"/>
      <c r="Q46" s="3075" t="s">
        <v>398</v>
      </c>
      <c r="R46" s="3075" t="s">
        <v>398</v>
      </c>
    </row>
    <row r="47" spans="2:18" ht="15" customHeight="1">
      <c r="B47" s="3075"/>
      <c r="E47" s="3120"/>
      <c r="F47" s="3120"/>
      <c r="G47" s="3120"/>
      <c r="H47" s="3120"/>
      <c r="I47" s="3120"/>
      <c r="J47" s="3120"/>
      <c r="K47" s="3120"/>
      <c r="L47" s="3120"/>
      <c r="M47" s="3120"/>
      <c r="N47" s="3120"/>
      <c r="O47" s="3120"/>
      <c r="P47" s="3120"/>
      <c r="Q47" s="3079" t="s">
        <v>125</v>
      </c>
      <c r="R47" s="3079" t="s">
        <v>127</v>
      </c>
    </row>
    <row r="48" spans="2:18" ht="15" customHeight="1">
      <c r="B48" s="3075"/>
      <c r="C48" s="4782" t="s">
        <v>469</v>
      </c>
      <c r="D48" s="4783"/>
      <c r="E48" s="4783"/>
      <c r="F48" s="4783"/>
      <c r="G48" s="4783"/>
      <c r="H48" s="4783"/>
      <c r="I48" s="4783"/>
      <c r="J48" s="4783"/>
      <c r="K48" s="4783"/>
      <c r="L48" s="4783"/>
      <c r="M48" s="4783"/>
      <c r="N48" s="4783"/>
      <c r="O48" s="4783"/>
      <c r="P48" s="3120"/>
      <c r="Q48" s="3083"/>
      <c r="R48" s="3083"/>
    </row>
    <row r="49" spans="2:18" ht="15" customHeight="1">
      <c r="B49" s="3075"/>
      <c r="D49" s="4775" t="s">
        <v>2770</v>
      </c>
      <c r="E49" s="4775"/>
      <c r="F49" s="4775"/>
      <c r="G49" s="4775"/>
      <c r="H49" s="4775"/>
      <c r="I49" s="4775"/>
      <c r="J49" s="4775"/>
      <c r="K49" s="4775"/>
      <c r="L49" s="4775"/>
      <c r="M49" s="4775"/>
      <c r="N49" s="4775"/>
      <c r="O49" s="4775"/>
      <c r="P49" s="3120"/>
      <c r="Q49" s="3083"/>
      <c r="R49" s="3083"/>
    </row>
    <row r="50" spans="2:18" ht="15" customHeight="1">
      <c r="B50" s="3075"/>
      <c r="D50" s="4775" t="s">
        <v>2759</v>
      </c>
      <c r="E50" s="4775"/>
      <c r="F50" s="4775"/>
      <c r="G50" s="4775"/>
      <c r="H50" s="4775"/>
      <c r="I50" s="4775"/>
      <c r="J50" s="4775"/>
      <c r="K50" s="4775"/>
      <c r="L50" s="4775"/>
      <c r="M50" s="4775"/>
      <c r="N50" s="4775"/>
      <c r="O50" s="4775"/>
      <c r="P50" s="3120"/>
      <c r="Q50" s="3083"/>
      <c r="R50" s="3083"/>
    </row>
    <row r="51" spans="2:18" ht="15" customHeight="1">
      <c r="B51" s="3081"/>
      <c r="E51" s="4794" t="s">
        <v>2066</v>
      </c>
      <c r="F51" s="4794"/>
      <c r="G51" s="4794"/>
      <c r="H51" s="4794"/>
      <c r="I51" s="4794"/>
      <c r="J51" s="4794"/>
      <c r="K51" s="4794"/>
      <c r="L51" s="4794"/>
      <c r="M51" s="4794"/>
      <c r="N51" s="4794"/>
      <c r="O51" s="4794"/>
      <c r="P51" s="3122" t="s">
        <v>456</v>
      </c>
      <c r="Q51" s="3083"/>
      <c r="R51" s="3083"/>
    </row>
    <row r="52" spans="2:18" ht="15" customHeight="1">
      <c r="B52" s="3075"/>
      <c r="C52" s="3123"/>
      <c r="D52" s="3124"/>
      <c r="E52" s="4774" t="s">
        <v>2067</v>
      </c>
      <c r="F52" s="4774"/>
      <c r="G52" s="4774"/>
      <c r="H52" s="4774"/>
      <c r="I52" s="4774"/>
      <c r="J52" s="4774"/>
      <c r="K52" s="4774"/>
      <c r="L52" s="4774"/>
      <c r="M52" s="4774"/>
      <c r="N52" s="4774"/>
      <c r="O52" s="4774"/>
      <c r="P52" s="3097" t="s">
        <v>468</v>
      </c>
      <c r="Q52" s="3098">
        <v>0</v>
      </c>
      <c r="R52" s="3098">
        <v>0</v>
      </c>
    </row>
    <row r="53" spans="2:18" ht="15" customHeight="1">
      <c r="B53" s="3075"/>
      <c r="C53" s="3123"/>
      <c r="D53" s="3124"/>
      <c r="E53" s="4774" t="s">
        <v>2771</v>
      </c>
      <c r="F53" s="4774"/>
      <c r="G53" s="4774"/>
      <c r="H53" s="4774"/>
      <c r="I53" s="4774"/>
      <c r="J53" s="4774"/>
      <c r="K53" s="4774"/>
      <c r="L53" s="4774"/>
      <c r="M53" s="4774"/>
      <c r="N53" s="4774"/>
      <c r="O53" s="4774"/>
      <c r="P53" s="3125" t="s">
        <v>525</v>
      </c>
      <c r="Q53" s="3098">
        <v>0</v>
      </c>
      <c r="R53" s="3098">
        <v>0</v>
      </c>
    </row>
    <row r="54" spans="2:18" ht="15" customHeight="1">
      <c r="B54" s="3075"/>
      <c r="E54" s="4774" t="s">
        <v>2051</v>
      </c>
      <c r="F54" s="4774"/>
      <c r="G54" s="4774"/>
      <c r="H54" s="4774"/>
      <c r="I54" s="4774"/>
      <c r="J54" s="4774"/>
      <c r="K54" s="4774"/>
      <c r="L54" s="4774"/>
      <c r="M54" s="4774"/>
      <c r="N54" s="4774"/>
      <c r="O54" s="4774"/>
      <c r="P54" s="3125" t="s">
        <v>607</v>
      </c>
      <c r="Q54" s="3086">
        <v>0</v>
      </c>
      <c r="R54" s="3086">
        <v>0</v>
      </c>
    </row>
    <row r="55" spans="2:18" ht="15" customHeight="1">
      <c r="B55" s="3075"/>
      <c r="E55" s="4772" t="s">
        <v>2763</v>
      </c>
      <c r="F55" s="4772"/>
      <c r="G55" s="4772"/>
      <c r="H55" s="4772"/>
      <c r="I55" s="4772"/>
      <c r="J55" s="4772"/>
      <c r="K55" s="4772"/>
      <c r="L55" s="4772"/>
      <c r="M55" s="4772"/>
      <c r="N55" s="4772"/>
      <c r="O55" s="4772"/>
      <c r="P55" s="3126" t="s">
        <v>143</v>
      </c>
      <c r="Q55" s="3086"/>
      <c r="R55" s="3086"/>
    </row>
    <row r="56" spans="2:18" ht="15" customHeight="1">
      <c r="B56" s="3075"/>
      <c r="E56" s="4773" t="s">
        <v>2764</v>
      </c>
      <c r="F56" s="4773"/>
      <c r="G56" s="4773"/>
      <c r="H56" s="4773"/>
      <c r="I56" s="4773"/>
      <c r="J56" s="4773"/>
      <c r="K56" s="4773"/>
      <c r="L56" s="4773"/>
      <c r="M56" s="4773"/>
      <c r="N56" s="4773"/>
      <c r="O56" s="4773"/>
      <c r="P56" s="3127" t="s">
        <v>144</v>
      </c>
      <c r="Q56" s="3086"/>
      <c r="R56" s="3086"/>
    </row>
    <row r="57" spans="2:18" ht="15" customHeight="1">
      <c r="B57" s="3075"/>
      <c r="E57" s="4778" t="s">
        <v>491</v>
      </c>
      <c r="F57" s="4778"/>
      <c r="G57" s="4778"/>
      <c r="H57" s="4778"/>
      <c r="I57" s="4778"/>
      <c r="J57" s="4778"/>
      <c r="K57" s="4778"/>
      <c r="L57" s="4778"/>
      <c r="M57" s="4778"/>
      <c r="N57" s="4778"/>
      <c r="O57" s="4778"/>
      <c r="P57" s="3128" t="s">
        <v>190</v>
      </c>
      <c r="Q57" s="3098">
        <v>0</v>
      </c>
      <c r="R57" s="3098">
        <v>0</v>
      </c>
    </row>
    <row r="58" spans="2:18" ht="15" customHeight="1">
      <c r="B58" s="3075"/>
      <c r="D58" s="4779" t="s">
        <v>2765</v>
      </c>
      <c r="E58" s="4779"/>
      <c r="F58" s="4779"/>
      <c r="G58" s="4779"/>
      <c r="H58" s="4779"/>
      <c r="I58" s="4779"/>
      <c r="J58" s="4779"/>
      <c r="K58" s="4779"/>
      <c r="L58" s="4779"/>
      <c r="M58" s="4779"/>
      <c r="N58" s="4779"/>
      <c r="O58" s="4779"/>
      <c r="P58" s="3126" t="s">
        <v>613</v>
      </c>
      <c r="Q58" s="3098">
        <v>-3828</v>
      </c>
      <c r="R58" s="3098">
        <v>-5099</v>
      </c>
    </row>
    <row r="59" spans="2:18" ht="15" customHeight="1">
      <c r="B59" s="3075"/>
      <c r="D59" s="4780" t="s">
        <v>2766</v>
      </c>
      <c r="E59" s="4780"/>
      <c r="F59" s="4780"/>
      <c r="G59" s="4780"/>
      <c r="H59" s="4780"/>
      <c r="I59" s="4780"/>
      <c r="J59" s="4780"/>
      <c r="K59" s="4780"/>
      <c r="L59" s="4780"/>
      <c r="M59" s="4780"/>
      <c r="N59" s="4780"/>
      <c r="O59" s="4780"/>
      <c r="P59" s="3122"/>
      <c r="Q59" s="3087"/>
      <c r="R59" s="3087"/>
    </row>
    <row r="60" spans="2:18" ht="15" customHeight="1">
      <c r="B60" s="3075"/>
      <c r="E60" s="4781" t="s">
        <v>2066</v>
      </c>
      <c r="F60" s="4781"/>
      <c r="G60" s="4781"/>
      <c r="H60" s="4781"/>
      <c r="I60" s="4781"/>
      <c r="J60" s="4781"/>
      <c r="K60" s="4781"/>
      <c r="L60" s="4781"/>
      <c r="M60" s="4781"/>
      <c r="N60" s="4781"/>
      <c r="O60" s="4781"/>
      <c r="P60" s="3122" t="s">
        <v>191</v>
      </c>
      <c r="Q60" s="3086"/>
      <c r="R60" s="3086"/>
    </row>
    <row r="61" spans="2:18" ht="15" customHeight="1">
      <c r="B61" s="3075"/>
      <c r="E61" s="4774" t="s">
        <v>2057</v>
      </c>
      <c r="F61" s="4774"/>
      <c r="G61" s="4774"/>
      <c r="H61" s="4774"/>
      <c r="I61" s="4774"/>
      <c r="J61" s="4774"/>
      <c r="K61" s="4774"/>
      <c r="L61" s="4774"/>
      <c r="M61" s="4774"/>
      <c r="N61" s="4774"/>
      <c r="O61" s="4774"/>
      <c r="P61" s="3125" t="s">
        <v>676</v>
      </c>
      <c r="Q61" s="3098">
        <v>0</v>
      </c>
      <c r="R61" s="3098">
        <v>0</v>
      </c>
    </row>
    <row r="62" spans="2:18" ht="15" customHeight="1">
      <c r="B62" s="3075"/>
      <c r="E62" s="4774" t="s">
        <v>2058</v>
      </c>
      <c r="F62" s="4774"/>
      <c r="G62" s="4774"/>
      <c r="H62" s="4774"/>
      <c r="I62" s="4774"/>
      <c r="J62" s="4774"/>
      <c r="K62" s="4774"/>
      <c r="L62" s="4774"/>
      <c r="M62" s="4774"/>
      <c r="N62" s="4774"/>
      <c r="O62" s="4774"/>
      <c r="P62" s="3128" t="s">
        <v>466</v>
      </c>
      <c r="Q62" s="3086">
        <v>0</v>
      </c>
      <c r="R62" s="3086">
        <v>0</v>
      </c>
    </row>
    <row r="63" spans="2:18" ht="15" customHeight="1">
      <c r="B63" s="3075"/>
      <c r="C63" s="3084"/>
      <c r="D63" s="3129"/>
      <c r="E63" s="4776" t="s">
        <v>2768</v>
      </c>
      <c r="F63" s="4776"/>
      <c r="G63" s="4776"/>
      <c r="H63" s="4776"/>
      <c r="I63" s="4776"/>
      <c r="J63" s="4776"/>
      <c r="K63" s="4776"/>
      <c r="L63" s="4776"/>
      <c r="M63" s="4776"/>
      <c r="N63" s="4776"/>
      <c r="O63" s="4776"/>
      <c r="P63" s="3128" t="s">
        <v>682</v>
      </c>
      <c r="Q63" s="3087">
        <v>0</v>
      </c>
      <c r="R63" s="3087">
        <v>0</v>
      </c>
    </row>
    <row r="64" spans="2:18" ht="15" customHeight="1">
      <c r="B64" s="3075"/>
      <c r="C64" s="3123"/>
      <c r="D64" s="3124"/>
      <c r="E64" s="4770" t="s">
        <v>491</v>
      </c>
      <c r="F64" s="4770"/>
      <c r="G64" s="4770"/>
      <c r="H64" s="4770"/>
      <c r="I64" s="4770"/>
      <c r="J64" s="4770"/>
      <c r="K64" s="4770"/>
      <c r="L64" s="4770"/>
      <c r="M64" s="4770"/>
      <c r="N64" s="4770"/>
      <c r="O64" s="4770"/>
      <c r="P64" s="3097" t="s">
        <v>475</v>
      </c>
      <c r="Q64" s="3098">
        <v>0</v>
      </c>
      <c r="R64" s="3098">
        <v>0</v>
      </c>
    </row>
    <row r="65" spans="2:21" ht="15" customHeight="1">
      <c r="B65" s="3075"/>
      <c r="D65" s="4771" t="s">
        <v>2769</v>
      </c>
      <c r="E65" s="4771"/>
      <c r="F65" s="4771"/>
      <c r="G65" s="4771"/>
      <c r="H65" s="4771"/>
      <c r="I65" s="4771"/>
      <c r="J65" s="4771"/>
      <c r="K65" s="4771"/>
      <c r="L65" s="4771"/>
      <c r="M65" s="4771"/>
      <c r="N65" s="4771"/>
      <c r="O65" s="4771"/>
      <c r="P65" s="3125" t="s">
        <v>70</v>
      </c>
      <c r="Q65" s="3086">
        <v>0</v>
      </c>
      <c r="R65" s="3086">
        <v>0</v>
      </c>
    </row>
    <row r="66" spans="2:21" ht="15" customHeight="1">
      <c r="B66" s="3080" t="s">
        <v>392</v>
      </c>
      <c r="C66" s="3130"/>
      <c r="D66" s="4777" t="s">
        <v>2772</v>
      </c>
      <c r="E66" s="4777"/>
      <c r="F66" s="4777"/>
      <c r="G66" s="4777"/>
      <c r="H66" s="4777"/>
      <c r="I66" s="4777"/>
      <c r="J66" s="4777"/>
      <c r="K66" s="4777"/>
      <c r="L66" s="4777"/>
      <c r="M66" s="4777"/>
      <c r="N66" s="4777"/>
      <c r="O66" s="4777"/>
      <c r="P66" s="3131" t="s">
        <v>136</v>
      </c>
      <c r="Q66" s="3086">
        <v>-3828</v>
      </c>
      <c r="R66" s="3086">
        <v>-5099</v>
      </c>
    </row>
    <row r="67" spans="2:21" ht="15" customHeight="1">
      <c r="E67" s="3120"/>
      <c r="F67" s="3120"/>
      <c r="G67" s="3120"/>
      <c r="H67" s="3120"/>
      <c r="I67" s="3120"/>
      <c r="J67" s="3120"/>
      <c r="K67" s="3120"/>
      <c r="L67" s="3120"/>
      <c r="M67" s="3120"/>
      <c r="N67" s="3120"/>
      <c r="O67" s="3120"/>
      <c r="P67" s="3120"/>
    </row>
    <row r="68" spans="2:21" ht="15" customHeight="1">
      <c r="B68" s="65" t="s">
        <v>105</v>
      </c>
      <c r="C68" s="65"/>
      <c r="D68" s="65"/>
      <c r="E68" s="65"/>
      <c r="F68" s="65"/>
      <c r="G68" s="65"/>
      <c r="H68" s="65"/>
      <c r="I68" s="65"/>
      <c r="J68" s="65"/>
      <c r="K68" s="65"/>
      <c r="L68" s="65"/>
      <c r="M68" s="65"/>
      <c r="N68" s="65"/>
      <c r="O68" s="65"/>
      <c r="P68" s="65"/>
      <c r="Q68" s="65"/>
      <c r="R68" s="65"/>
      <c r="S68" s="65"/>
      <c r="T68" s="65"/>
      <c r="U68" s="65"/>
    </row>
    <row r="69" spans="2:21" ht="15" customHeight="1">
      <c r="B69" s="44" t="s">
        <v>477</v>
      </c>
      <c r="C69" s="44"/>
      <c r="D69" s="44"/>
      <c r="E69" s="44"/>
      <c r="F69" s="44"/>
      <c r="G69" s="44"/>
      <c r="H69" s="44"/>
      <c r="I69" s="44"/>
      <c r="J69" s="44"/>
      <c r="K69" s="44"/>
      <c r="L69" s="44"/>
      <c r="M69" s="44"/>
      <c r="N69" s="44"/>
      <c r="O69" s="44"/>
      <c r="P69" s="44"/>
      <c r="Q69" s="44"/>
      <c r="R69" s="44"/>
      <c r="S69" s="44"/>
      <c r="T69" s="44"/>
      <c r="U69" s="44"/>
    </row>
    <row r="70" spans="2:21" ht="15" customHeight="1">
      <c r="E70" s="3120"/>
      <c r="F70" s="3120"/>
      <c r="G70" s="3120"/>
      <c r="H70" s="3120"/>
      <c r="I70" s="3120"/>
      <c r="J70" s="3120"/>
      <c r="K70" s="3120"/>
      <c r="L70" s="3120"/>
      <c r="M70" s="3120"/>
      <c r="N70" s="3120"/>
      <c r="O70" s="3120"/>
      <c r="P70" s="3120"/>
      <c r="R70" s="178"/>
    </row>
  </sheetData>
  <mergeCells count="59">
    <mergeCell ref="B2:F2"/>
    <mergeCell ref="B4:E4"/>
    <mergeCell ref="B5:E5"/>
    <mergeCell ref="B6:E6"/>
    <mergeCell ref="C12:F12"/>
    <mergeCell ref="F25:O25"/>
    <mergeCell ref="F18:O18"/>
    <mergeCell ref="F19:O19"/>
    <mergeCell ref="F20:O20"/>
    <mergeCell ref="E21:O21"/>
    <mergeCell ref="E24:O24"/>
    <mergeCell ref="B69:U69"/>
    <mergeCell ref="B68:U68"/>
    <mergeCell ref="D13:O13"/>
    <mergeCell ref="D14:O14"/>
    <mergeCell ref="D15:O15"/>
    <mergeCell ref="E16:O16"/>
    <mergeCell ref="F17:O17"/>
    <mergeCell ref="F22:O22"/>
    <mergeCell ref="F23:O23"/>
    <mergeCell ref="E37:O37"/>
    <mergeCell ref="E38:O38"/>
    <mergeCell ref="F26:O26"/>
    <mergeCell ref="F27:O27"/>
    <mergeCell ref="E28:O28"/>
    <mergeCell ref="E29:O29"/>
    <mergeCell ref="E30:O30"/>
    <mergeCell ref="E31:O31"/>
    <mergeCell ref="D66:O66"/>
    <mergeCell ref="E39:O39"/>
    <mergeCell ref="E40:O40"/>
    <mergeCell ref="E57:O57"/>
    <mergeCell ref="D58:O58"/>
    <mergeCell ref="D59:O59"/>
    <mergeCell ref="E60:O60"/>
    <mergeCell ref="C48:O48"/>
    <mergeCell ref="D49:O49"/>
    <mergeCell ref="E52:O52"/>
    <mergeCell ref="E53:O53"/>
    <mergeCell ref="D41:O41"/>
    <mergeCell ref="D42:O42"/>
    <mergeCell ref="C43:O43"/>
    <mergeCell ref="E51:O51"/>
    <mergeCell ref="J4:S4"/>
    <mergeCell ref="J5:S5"/>
    <mergeCell ref="E64:O64"/>
    <mergeCell ref="D65:O65"/>
    <mergeCell ref="E55:O55"/>
    <mergeCell ref="E56:O56"/>
    <mergeCell ref="E54:O54"/>
    <mergeCell ref="D50:O50"/>
    <mergeCell ref="E61:O61"/>
    <mergeCell ref="E62:O62"/>
    <mergeCell ref="E63:O63"/>
    <mergeCell ref="D32:O32"/>
    <mergeCell ref="D33:O33"/>
    <mergeCell ref="E34:O34"/>
    <mergeCell ref="F35:O35"/>
    <mergeCell ref="F36:O36"/>
  </mergeCells>
  <hyperlinks>
    <hyperlink ref="B69" r:id="rId1" xr:uid="{00000000-0004-0000-6E00-000000000000}"/>
  </hyperlinks>
  <pageMargins left="0.7" right="0.7" top="0.75" bottom="0.75" header="0.3" footer="0.3"/>
  <pageSetup scale="10" orientation="landscape"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
    <pageSetUpPr fitToPage="1"/>
  </sheetPr>
  <dimension ref="B2:AE45"/>
  <sheetViews>
    <sheetView showGridLines="0" workbookViewId="0"/>
  </sheetViews>
  <sheetFormatPr defaultColWidth="11.44140625" defaultRowHeight="12" customHeight="1"/>
  <cols>
    <col min="1" max="1" width="1.5546875" style="1985" customWidth="1"/>
    <col min="2" max="2" width="4.71875" style="1985" customWidth="1"/>
    <col min="3" max="3" width="9.27734375" style="1985" customWidth="1"/>
    <col min="4" max="4" width="13" style="1985" customWidth="1"/>
    <col min="5" max="5" width="17.27734375" style="1985" customWidth="1"/>
    <col min="6" max="6" width="22" style="1985" customWidth="1"/>
    <col min="7" max="7" width="3.5546875" style="2036" customWidth="1"/>
    <col min="8" max="16" width="11.83203125" style="1985" customWidth="1"/>
    <col min="17" max="17" width="13.27734375" style="1985" customWidth="1"/>
    <col min="18" max="18" width="15.44140625" style="1985" customWidth="1"/>
    <col min="19" max="21" width="16" style="1985" customWidth="1"/>
    <col min="22" max="23" width="11.83203125" style="1985" customWidth="1"/>
    <col min="24" max="24" width="13.1640625" style="1985" customWidth="1"/>
    <col min="25" max="25" width="15.1640625" style="1985" bestFit="1" customWidth="1"/>
    <col min="26" max="26" width="11.83203125" style="1985" customWidth="1"/>
    <col min="27" max="27" width="16.44140625" style="1985" customWidth="1"/>
    <col min="28" max="28" width="11.44140625" style="1985" customWidth="1"/>
    <col min="29" max="16384" width="11.44140625" style="1985"/>
  </cols>
  <sheetData>
    <row r="2" spans="2:31" ht="15" customHeight="1">
      <c r="B2" s="4828" t="s">
        <v>478</v>
      </c>
      <c r="C2" s="4380"/>
      <c r="D2" s="4380"/>
      <c r="E2" s="4380"/>
      <c r="F2" s="4380"/>
    </row>
    <row r="4" spans="2:31" ht="12" customHeight="1">
      <c r="B4" s="4827" t="s">
        <v>2773</v>
      </c>
      <c r="C4" s="4379"/>
      <c r="D4" s="4379"/>
      <c r="E4" s="2001"/>
      <c r="F4" s="2001"/>
      <c r="G4" s="4826" t="s">
        <v>1530</v>
      </c>
      <c r="H4" s="4826"/>
      <c r="I4" s="4826"/>
      <c r="J4" s="4826"/>
      <c r="K4" s="4826"/>
      <c r="L4" s="4826"/>
      <c r="M4" s="4826"/>
      <c r="N4" s="3132"/>
      <c r="O4" s="3132"/>
      <c r="P4" s="3132"/>
      <c r="Q4" s="3132"/>
      <c r="R4" s="3132"/>
      <c r="S4" s="3132"/>
      <c r="T4" s="3132"/>
      <c r="U4" s="3132"/>
      <c r="V4" s="3132"/>
      <c r="W4" s="3132"/>
      <c r="X4" s="3132"/>
      <c r="Y4" s="3132"/>
      <c r="Z4" s="3132"/>
      <c r="AA4" s="3132"/>
      <c r="AB4" s="3132"/>
      <c r="AC4" s="3132"/>
      <c r="AD4" s="3132"/>
      <c r="AE4" s="3132"/>
    </row>
    <row r="5" spans="2:31" ht="12" customHeight="1">
      <c r="B5" s="4379"/>
      <c r="C5" s="4379"/>
      <c r="D5" s="4379"/>
      <c r="E5" s="2001"/>
      <c r="F5" s="2001"/>
      <c r="G5" s="4803"/>
      <c r="H5" s="4803"/>
      <c r="I5" s="4803"/>
      <c r="J5" s="4803"/>
      <c r="K5" s="4803"/>
      <c r="L5" s="4803"/>
      <c r="M5" s="4803"/>
      <c r="N5" s="3121"/>
      <c r="O5" s="3133"/>
      <c r="P5" s="3134"/>
      <c r="Q5" s="3134"/>
      <c r="R5" s="3134"/>
      <c r="S5" s="3134"/>
      <c r="T5" s="3134"/>
      <c r="U5" s="3134"/>
      <c r="V5" s="3134"/>
      <c r="W5" s="3134"/>
      <c r="X5" s="3134"/>
      <c r="Y5" s="3135"/>
      <c r="Z5" s="3135"/>
      <c r="AA5" s="3135"/>
      <c r="AB5" s="3135"/>
      <c r="AC5" s="3135"/>
      <c r="AD5" s="3135"/>
      <c r="AE5" s="3135"/>
    </row>
    <row r="6" spans="2:31" ht="12" customHeight="1">
      <c r="B6" s="4815">
        <v>2023.4</v>
      </c>
      <c r="C6" s="4816"/>
      <c r="D6" s="4816"/>
      <c r="E6" s="2001"/>
      <c r="F6" s="2001"/>
      <c r="G6" s="4803" t="s">
        <v>283</v>
      </c>
      <c r="H6" s="4803"/>
      <c r="I6" s="4803"/>
      <c r="J6" s="4803"/>
      <c r="K6" s="4803"/>
      <c r="L6" s="4803"/>
      <c r="M6" s="4803"/>
      <c r="N6" s="3073"/>
      <c r="O6" s="3073"/>
      <c r="P6" s="3073"/>
      <c r="Q6" s="3073"/>
      <c r="R6" s="3073"/>
      <c r="S6" s="3073"/>
      <c r="T6" s="3073"/>
      <c r="U6" s="3073"/>
      <c r="V6" s="3073"/>
      <c r="W6" s="3073"/>
      <c r="X6" s="3073"/>
      <c r="Y6" s="3073"/>
      <c r="Z6" s="3073"/>
      <c r="AA6" s="3073"/>
      <c r="AB6" s="3073"/>
      <c r="AC6" s="3073"/>
      <c r="AD6" s="3073"/>
      <c r="AE6" s="3073"/>
    </row>
    <row r="8" spans="2:31" ht="12" customHeight="1">
      <c r="B8" s="3136"/>
      <c r="C8" s="3137"/>
      <c r="D8" s="3137"/>
      <c r="E8" s="3137"/>
      <c r="F8" s="3137"/>
      <c r="G8" s="1992"/>
      <c r="H8" s="3138"/>
      <c r="I8" s="3138"/>
      <c r="J8" s="3138"/>
      <c r="K8" s="3138"/>
      <c r="L8" s="3136"/>
      <c r="M8" s="4821" t="s">
        <v>2774</v>
      </c>
      <c r="N8" s="4822"/>
      <c r="O8" s="4822"/>
      <c r="P8" s="4822"/>
      <c r="Q8" s="4822"/>
      <c r="R8" s="4822"/>
      <c r="S8" s="4822"/>
      <c r="T8" s="4822"/>
      <c r="U8" s="4822"/>
      <c r="V8" s="4823"/>
      <c r="W8" s="3139"/>
      <c r="X8" s="3138"/>
      <c r="Y8" s="3138"/>
      <c r="Z8" s="3138"/>
      <c r="AB8" s="2034"/>
    </row>
    <row r="9" spans="2:31" ht="12" customHeight="1">
      <c r="B9" s="3140"/>
      <c r="H9" s="3141" t="s">
        <v>2775</v>
      </c>
      <c r="I9" s="3141" t="s">
        <v>491</v>
      </c>
      <c r="J9" s="3141" t="s">
        <v>2776</v>
      </c>
      <c r="K9" s="3141" t="s">
        <v>2777</v>
      </c>
      <c r="L9" s="3141" t="s">
        <v>2778</v>
      </c>
      <c r="M9" s="3141" t="s">
        <v>2076</v>
      </c>
      <c r="N9" s="3141" t="s">
        <v>2779</v>
      </c>
      <c r="O9" s="3141" t="s">
        <v>2780</v>
      </c>
      <c r="P9" s="3141" t="s">
        <v>2781</v>
      </c>
      <c r="Q9" s="3141" t="s">
        <v>2782</v>
      </c>
      <c r="R9" s="3141" t="s">
        <v>2783</v>
      </c>
      <c r="S9" s="3141" t="s">
        <v>2081</v>
      </c>
      <c r="T9" s="3141" t="s">
        <v>2081</v>
      </c>
      <c r="U9" s="3141" t="s">
        <v>976</v>
      </c>
      <c r="V9" s="3141" t="s">
        <v>131</v>
      </c>
      <c r="W9" s="3141" t="s">
        <v>131</v>
      </c>
      <c r="X9" s="3141" t="s">
        <v>131</v>
      </c>
      <c r="Y9" s="3141" t="s">
        <v>2082</v>
      </c>
      <c r="Z9" s="2003" t="s">
        <v>131</v>
      </c>
      <c r="AB9" s="2034"/>
    </row>
    <row r="10" spans="2:31" ht="12" customHeight="1">
      <c r="B10" s="3140"/>
      <c r="H10" s="3141" t="s">
        <v>701</v>
      </c>
      <c r="I10" s="3141" t="s">
        <v>701</v>
      </c>
      <c r="J10" s="3141" t="s">
        <v>1423</v>
      </c>
      <c r="K10" s="3141" t="s">
        <v>2083</v>
      </c>
      <c r="L10" s="3141" t="s">
        <v>491</v>
      </c>
      <c r="M10" s="3141" t="s">
        <v>2784</v>
      </c>
      <c r="N10" s="3141" t="s">
        <v>1090</v>
      </c>
      <c r="O10" s="3141" t="s">
        <v>2785</v>
      </c>
      <c r="P10" s="3141" t="s">
        <v>1423</v>
      </c>
      <c r="Q10" s="3141" t="s">
        <v>2786</v>
      </c>
      <c r="R10" s="3141" t="s">
        <v>2787</v>
      </c>
      <c r="S10" s="3141" t="s">
        <v>2089</v>
      </c>
      <c r="T10" s="3141" t="s">
        <v>2089</v>
      </c>
      <c r="U10" s="3141" t="s">
        <v>2090</v>
      </c>
      <c r="V10" s="3141" t="s">
        <v>2090</v>
      </c>
      <c r="W10" s="3141" t="s">
        <v>2788</v>
      </c>
      <c r="X10" s="3141" t="s">
        <v>409</v>
      </c>
      <c r="Y10" s="3141" t="s">
        <v>2789</v>
      </c>
      <c r="Z10" s="2003" t="s">
        <v>2099</v>
      </c>
      <c r="AB10" s="2034"/>
    </row>
    <row r="11" spans="2:31" ht="12" customHeight="1">
      <c r="B11" s="3140"/>
      <c r="H11" s="3141"/>
      <c r="I11" s="3141"/>
      <c r="J11" s="3141"/>
      <c r="K11" s="3141"/>
      <c r="L11" s="3141" t="s">
        <v>2790</v>
      </c>
      <c r="M11" s="3141" t="s">
        <v>12</v>
      </c>
      <c r="N11" s="3141"/>
      <c r="O11" s="3141" t="s">
        <v>2094</v>
      </c>
      <c r="P11" s="3141"/>
      <c r="Q11" s="3141" t="s">
        <v>2791</v>
      </c>
      <c r="R11" s="3141" t="s">
        <v>2792</v>
      </c>
      <c r="S11" s="3141" t="s">
        <v>2098</v>
      </c>
      <c r="T11" s="3141" t="s">
        <v>2098</v>
      </c>
      <c r="U11" s="3141"/>
      <c r="V11" s="3141"/>
      <c r="W11" s="3141" t="s">
        <v>2099</v>
      </c>
      <c r="X11" s="3141" t="s">
        <v>2099</v>
      </c>
      <c r="Y11" s="3141"/>
      <c r="Z11" s="2003"/>
      <c r="AB11" s="2034"/>
    </row>
    <row r="12" spans="2:31" ht="12" customHeight="1">
      <c r="B12" s="3140"/>
      <c r="H12" s="3141"/>
      <c r="I12" s="3141"/>
      <c r="J12" s="3141"/>
      <c r="K12" s="3141"/>
      <c r="L12" s="3141"/>
      <c r="M12" s="3141"/>
      <c r="N12" s="3141"/>
      <c r="O12" s="3141"/>
      <c r="P12" s="3141"/>
      <c r="Q12" s="3141" t="s">
        <v>2100</v>
      </c>
      <c r="R12" s="3141"/>
      <c r="S12" s="3141" t="s">
        <v>2793</v>
      </c>
      <c r="T12" s="3141" t="s">
        <v>2102</v>
      </c>
      <c r="U12" s="3141"/>
      <c r="V12" s="3141"/>
      <c r="W12" s="3141"/>
      <c r="X12" s="3141"/>
      <c r="Y12" s="3141"/>
      <c r="Z12" s="2003"/>
      <c r="AB12" s="2035"/>
    </row>
    <row r="13" spans="2:31" s="2001" customFormat="1" ht="12" customHeight="1">
      <c r="B13" s="3142"/>
      <c r="G13" s="2003"/>
      <c r="H13" s="2004" t="s">
        <v>125</v>
      </c>
      <c r="I13" s="2004" t="s">
        <v>940</v>
      </c>
      <c r="J13" s="2004" t="s">
        <v>1008</v>
      </c>
      <c r="K13" s="2004" t="s">
        <v>127</v>
      </c>
      <c r="L13" s="2004" t="s">
        <v>1009</v>
      </c>
      <c r="M13" s="2004" t="s">
        <v>166</v>
      </c>
      <c r="N13" s="2004" t="s">
        <v>168</v>
      </c>
      <c r="O13" s="2004" t="s">
        <v>140</v>
      </c>
      <c r="P13" s="2006" t="s">
        <v>75</v>
      </c>
      <c r="Q13" s="2006" t="s">
        <v>1206</v>
      </c>
      <c r="R13" s="2006" t="s">
        <v>2103</v>
      </c>
      <c r="S13" s="2006" t="s">
        <v>2104</v>
      </c>
      <c r="T13" s="2006" t="s">
        <v>1011</v>
      </c>
      <c r="U13" s="2006" t="s">
        <v>1012</v>
      </c>
      <c r="V13" s="2006" t="s">
        <v>1016</v>
      </c>
      <c r="W13" s="2006" t="s">
        <v>2105</v>
      </c>
      <c r="X13" s="2006" t="s">
        <v>1834</v>
      </c>
      <c r="Y13" s="2006" t="s">
        <v>2106</v>
      </c>
      <c r="Z13" s="2007" t="s">
        <v>170</v>
      </c>
    </row>
    <row r="14" spans="2:31" s="2001" customFormat="1" ht="12" customHeight="1">
      <c r="B14" s="3142"/>
      <c r="G14" s="2034"/>
      <c r="H14" s="3143"/>
      <c r="I14" s="3143"/>
      <c r="J14" s="3143"/>
      <c r="K14" s="3143"/>
      <c r="L14" s="3143"/>
      <c r="M14" s="3143"/>
      <c r="N14" s="3143"/>
      <c r="O14" s="3143"/>
      <c r="P14" s="3143"/>
      <c r="Q14" s="3143"/>
      <c r="R14" s="3143"/>
      <c r="S14" s="3143"/>
      <c r="T14" s="3143"/>
      <c r="U14" s="3143"/>
      <c r="V14" s="3143"/>
      <c r="W14" s="3143"/>
      <c r="X14" s="3143"/>
      <c r="Y14" s="3143"/>
      <c r="Z14" s="3144"/>
    </row>
    <row r="15" spans="2:31" ht="12" customHeight="1">
      <c r="B15" s="4817" t="s">
        <v>2025</v>
      </c>
      <c r="C15" s="4818"/>
      <c r="D15" s="4818"/>
      <c r="E15" s="4818"/>
      <c r="F15" s="4818"/>
      <c r="G15" s="2008" t="s">
        <v>403</v>
      </c>
      <c r="H15" s="3146">
        <v>42721</v>
      </c>
      <c r="I15" s="3146">
        <v>0</v>
      </c>
      <c r="J15" s="3146">
        <v>0</v>
      </c>
      <c r="K15" s="3146">
        <v>77249</v>
      </c>
      <c r="L15" s="3146">
        <v>0</v>
      </c>
      <c r="M15" s="3146">
        <v>-315</v>
      </c>
      <c r="N15" s="3146">
        <v>0</v>
      </c>
      <c r="O15" s="3146">
        <v>0</v>
      </c>
      <c r="P15" s="3146">
        <v>0</v>
      </c>
      <c r="Q15" s="3146">
        <v>0</v>
      </c>
      <c r="R15" s="3146">
        <v>0</v>
      </c>
      <c r="S15" s="3146"/>
      <c r="T15" s="3146"/>
      <c r="U15" s="3146">
        <v>0</v>
      </c>
      <c r="V15" s="3146"/>
      <c r="W15" s="3146"/>
      <c r="X15" s="3146"/>
      <c r="Y15" s="3146">
        <v>0</v>
      </c>
      <c r="Z15" s="3147">
        <v>119655</v>
      </c>
    </row>
    <row r="16" spans="2:31" ht="12" customHeight="1">
      <c r="B16" s="4819" t="s">
        <v>2026</v>
      </c>
      <c r="C16" s="4811"/>
      <c r="D16" s="4811"/>
      <c r="E16" s="4811"/>
      <c r="F16" s="4811"/>
      <c r="G16" s="2008" t="s">
        <v>413</v>
      </c>
      <c r="H16" s="3148"/>
      <c r="I16" s="3148"/>
      <c r="J16" s="3148"/>
      <c r="K16" s="3148"/>
      <c r="L16" s="3148"/>
      <c r="M16" s="3148"/>
      <c r="N16" s="3148"/>
      <c r="O16" s="3148"/>
      <c r="P16" s="3148"/>
      <c r="Q16" s="3148"/>
      <c r="R16" s="3148"/>
      <c r="S16" s="3148"/>
      <c r="T16" s="3148"/>
      <c r="U16" s="3148"/>
      <c r="V16" s="3148"/>
      <c r="W16" s="3148"/>
      <c r="X16" s="3148"/>
      <c r="Y16" s="3148"/>
      <c r="Z16" s="3149"/>
    </row>
    <row r="17" spans="2:26" ht="12" customHeight="1">
      <c r="B17" s="4819" t="s">
        <v>2107</v>
      </c>
      <c r="C17" s="4811"/>
      <c r="D17" s="4811"/>
      <c r="E17" s="4811"/>
      <c r="F17" s="4811"/>
      <c r="G17" s="2008"/>
      <c r="H17" s="3150"/>
      <c r="I17" s="3150"/>
      <c r="J17" s="3150"/>
      <c r="K17" s="3150"/>
      <c r="L17" s="3150"/>
      <c r="M17" s="3150"/>
      <c r="N17" s="3150"/>
      <c r="O17" s="3150"/>
      <c r="P17" s="3150"/>
      <c r="Q17" s="3150"/>
      <c r="R17" s="3150"/>
      <c r="S17" s="3150"/>
      <c r="T17" s="3150"/>
      <c r="U17" s="3150"/>
      <c r="V17" s="3150"/>
      <c r="W17" s="3150"/>
      <c r="X17" s="3150"/>
      <c r="Y17" s="3150"/>
      <c r="Z17" s="3151"/>
    </row>
    <row r="18" spans="2:26" ht="12" customHeight="1">
      <c r="B18" s="3145"/>
      <c r="C18" s="4811" t="s">
        <v>2794</v>
      </c>
      <c r="D18" s="4811"/>
      <c r="E18" s="4811"/>
      <c r="F18" s="4811"/>
      <c r="G18" s="2008" t="s">
        <v>102</v>
      </c>
      <c r="H18" s="3146">
        <v>0</v>
      </c>
      <c r="I18" s="3146">
        <v>0</v>
      </c>
      <c r="J18" s="3146">
        <v>0</v>
      </c>
      <c r="K18" s="3146">
        <v>32402</v>
      </c>
      <c r="L18" s="3146">
        <v>0</v>
      </c>
      <c r="M18" s="3146">
        <v>-4792</v>
      </c>
      <c r="N18" s="3146">
        <v>0</v>
      </c>
      <c r="O18" s="3146">
        <v>0</v>
      </c>
      <c r="P18" s="3146">
        <v>0</v>
      </c>
      <c r="Q18" s="3146">
        <v>0</v>
      </c>
      <c r="R18" s="3146">
        <v>0</v>
      </c>
      <c r="S18" s="3146"/>
      <c r="T18" s="3146"/>
      <c r="U18" s="3146">
        <v>0</v>
      </c>
      <c r="V18" s="3146"/>
      <c r="W18" s="3146"/>
      <c r="X18" s="3146"/>
      <c r="Y18" s="3146">
        <v>0</v>
      </c>
      <c r="Z18" s="3147">
        <v>27610</v>
      </c>
    </row>
    <row r="19" spans="2:26" ht="12" customHeight="1">
      <c r="B19" s="3152"/>
      <c r="C19" s="4812" t="s">
        <v>2109</v>
      </c>
      <c r="D19" s="4812"/>
      <c r="E19" s="4812"/>
      <c r="F19" s="4812"/>
      <c r="G19" s="2011" t="s">
        <v>405</v>
      </c>
      <c r="H19" s="3148">
        <v>0</v>
      </c>
      <c r="I19" s="3148">
        <v>0</v>
      </c>
      <c r="J19" s="3148">
        <v>0</v>
      </c>
      <c r="K19" s="3148">
        <v>0</v>
      </c>
      <c r="L19" s="3148">
        <v>0</v>
      </c>
      <c r="M19" s="3148">
        <v>0</v>
      </c>
      <c r="N19" s="3148">
        <v>0</v>
      </c>
      <c r="O19" s="3148">
        <v>0</v>
      </c>
      <c r="P19" s="3148">
        <v>0</v>
      </c>
      <c r="Q19" s="3148">
        <v>0</v>
      </c>
      <c r="R19" s="3148">
        <v>0</v>
      </c>
      <c r="S19" s="3148"/>
      <c r="T19" s="3148"/>
      <c r="U19" s="3148">
        <v>0</v>
      </c>
      <c r="V19" s="3148"/>
      <c r="W19" s="3148"/>
      <c r="X19" s="3148"/>
      <c r="Y19" s="3148">
        <v>0</v>
      </c>
      <c r="Z19" s="3148">
        <v>0</v>
      </c>
    </row>
    <row r="20" spans="2:26" ht="12" customHeight="1">
      <c r="B20" s="3152"/>
      <c r="C20" s="4812" t="s">
        <v>2795</v>
      </c>
      <c r="D20" s="4812"/>
      <c r="E20" s="4812"/>
      <c r="F20" s="4812"/>
      <c r="G20" s="2011" t="s">
        <v>435</v>
      </c>
      <c r="H20" s="3148">
        <v>0</v>
      </c>
      <c r="I20" s="3148">
        <v>0</v>
      </c>
      <c r="J20" s="3148">
        <v>0</v>
      </c>
      <c r="K20" s="3148">
        <v>0</v>
      </c>
      <c r="L20" s="3148">
        <v>0</v>
      </c>
      <c r="M20" s="3148">
        <v>0</v>
      </c>
      <c r="N20" s="3148">
        <v>0</v>
      </c>
      <c r="O20" s="3148">
        <v>0</v>
      </c>
      <c r="P20" s="3148">
        <v>0</v>
      </c>
      <c r="Q20" s="3148">
        <v>0</v>
      </c>
      <c r="R20" s="3148">
        <v>0</v>
      </c>
      <c r="S20" s="3148"/>
      <c r="T20" s="3148"/>
      <c r="U20" s="3148">
        <v>0</v>
      </c>
      <c r="V20" s="3148"/>
      <c r="W20" s="3148"/>
      <c r="X20" s="3148"/>
      <c r="Y20" s="3148">
        <v>0</v>
      </c>
      <c r="Z20" s="3148">
        <v>0</v>
      </c>
    </row>
    <row r="21" spans="2:26" ht="12" customHeight="1">
      <c r="B21" s="3152"/>
      <c r="C21" s="4812" t="s">
        <v>558</v>
      </c>
      <c r="D21" s="4812"/>
      <c r="E21" s="4812"/>
      <c r="F21" s="4812"/>
      <c r="G21" s="2011" t="s">
        <v>428</v>
      </c>
      <c r="H21" s="3148">
        <v>0</v>
      </c>
      <c r="I21" s="3148">
        <v>0</v>
      </c>
      <c r="J21" s="3148">
        <v>0</v>
      </c>
      <c r="K21" s="3148">
        <v>0</v>
      </c>
      <c r="L21" s="3148">
        <v>0</v>
      </c>
      <c r="M21" s="3148">
        <v>0</v>
      </c>
      <c r="N21" s="3148">
        <v>0</v>
      </c>
      <c r="O21" s="3148">
        <v>0</v>
      </c>
      <c r="P21" s="3148">
        <v>0</v>
      </c>
      <c r="Q21" s="3148">
        <v>0</v>
      </c>
      <c r="R21" s="3148">
        <v>0</v>
      </c>
      <c r="S21" s="3148"/>
      <c r="T21" s="3148"/>
      <c r="U21" s="3148">
        <v>0</v>
      </c>
      <c r="V21" s="3148"/>
      <c r="W21" s="3148"/>
      <c r="X21" s="3148"/>
      <c r="Y21" s="3148">
        <v>0</v>
      </c>
      <c r="Z21" s="3148">
        <v>0</v>
      </c>
    </row>
    <row r="22" spans="2:26" ht="12" customHeight="1">
      <c r="B22" s="3154"/>
      <c r="C22" s="4813" t="s">
        <v>2112</v>
      </c>
      <c r="D22" s="4813"/>
      <c r="E22" s="4813"/>
      <c r="F22" s="4813"/>
      <c r="G22" s="2014"/>
      <c r="H22" s="3155"/>
      <c r="I22" s="3155"/>
      <c r="J22" s="3155"/>
      <c r="K22" s="3155"/>
      <c r="L22" s="3155"/>
      <c r="M22" s="3155"/>
      <c r="N22" s="3155"/>
      <c r="O22" s="3155"/>
      <c r="P22" s="3155"/>
      <c r="Q22" s="3155"/>
      <c r="R22" s="3155"/>
      <c r="S22" s="3155"/>
      <c r="T22" s="3155"/>
      <c r="U22" s="3155"/>
      <c r="V22" s="3155"/>
      <c r="W22" s="3155"/>
      <c r="X22" s="3155"/>
      <c r="Y22" s="3155"/>
      <c r="Z22" s="3155"/>
    </row>
    <row r="23" spans="2:26" ht="12" customHeight="1">
      <c r="B23" s="3145"/>
      <c r="C23" s="3156"/>
      <c r="D23" s="4814" t="s">
        <v>457</v>
      </c>
      <c r="E23" s="4814"/>
      <c r="F23" s="4814"/>
      <c r="G23" s="2008" t="s">
        <v>437</v>
      </c>
      <c r="H23" s="3146">
        <v>0</v>
      </c>
      <c r="I23" s="3146">
        <v>0</v>
      </c>
      <c r="J23" s="3146">
        <v>0</v>
      </c>
      <c r="K23" s="3146">
        <v>0</v>
      </c>
      <c r="L23" s="3146">
        <v>0</v>
      </c>
      <c r="M23" s="3146">
        <v>0</v>
      </c>
      <c r="N23" s="3146">
        <v>0</v>
      </c>
      <c r="O23" s="3146">
        <v>0</v>
      </c>
      <c r="P23" s="3146">
        <v>0</v>
      </c>
      <c r="Q23" s="3146">
        <v>0</v>
      </c>
      <c r="R23" s="3146">
        <v>0</v>
      </c>
      <c r="S23" s="3146"/>
      <c r="T23" s="3146"/>
      <c r="U23" s="3146">
        <v>0</v>
      </c>
      <c r="V23" s="3146"/>
      <c r="W23" s="3146"/>
      <c r="X23" s="3146"/>
      <c r="Y23" s="3146">
        <v>0</v>
      </c>
      <c r="Z23" s="3146">
        <v>0</v>
      </c>
    </row>
    <row r="24" spans="2:26" ht="12" customHeight="1">
      <c r="B24" s="3152"/>
      <c r="C24" s="3153"/>
      <c r="D24" s="4812" t="s">
        <v>455</v>
      </c>
      <c r="E24" s="4812"/>
      <c r="F24" s="4812"/>
      <c r="G24" s="2011" t="s">
        <v>439</v>
      </c>
      <c r="H24" s="3148">
        <v>0</v>
      </c>
      <c r="I24" s="3148">
        <v>0</v>
      </c>
      <c r="J24" s="3148">
        <v>0</v>
      </c>
      <c r="K24" s="3148">
        <v>30000</v>
      </c>
      <c r="L24" s="3148">
        <v>0</v>
      </c>
      <c r="M24" s="3148">
        <v>0</v>
      </c>
      <c r="N24" s="3148">
        <v>0</v>
      </c>
      <c r="O24" s="3148">
        <v>0</v>
      </c>
      <c r="P24" s="3148">
        <v>0</v>
      </c>
      <c r="Q24" s="3148">
        <v>0</v>
      </c>
      <c r="R24" s="3148">
        <v>0</v>
      </c>
      <c r="S24" s="3148"/>
      <c r="T24" s="3148"/>
      <c r="U24" s="3148">
        <v>0</v>
      </c>
      <c r="V24" s="3148"/>
      <c r="W24" s="3148"/>
      <c r="X24" s="3148"/>
      <c r="Y24" s="3148">
        <v>0</v>
      </c>
      <c r="Z24" s="3148">
        <v>30000</v>
      </c>
    </row>
    <row r="25" spans="2:26" ht="12" customHeight="1">
      <c r="B25" s="3152"/>
      <c r="C25" s="4812" t="s">
        <v>491</v>
      </c>
      <c r="D25" s="4812"/>
      <c r="E25" s="4812"/>
      <c r="F25" s="4812"/>
      <c r="G25" s="2011" t="s">
        <v>503</v>
      </c>
      <c r="H25" s="3148">
        <v>0</v>
      </c>
      <c r="I25" s="3148">
        <v>0</v>
      </c>
      <c r="J25" s="3148">
        <v>0</v>
      </c>
      <c r="K25" s="3148">
        <v>0</v>
      </c>
      <c r="L25" s="3148">
        <v>0</v>
      </c>
      <c r="M25" s="3148">
        <v>8</v>
      </c>
      <c r="N25" s="3148">
        <v>0</v>
      </c>
      <c r="O25" s="3148">
        <v>0</v>
      </c>
      <c r="P25" s="3148">
        <v>0</v>
      </c>
      <c r="Q25" s="3148">
        <v>0</v>
      </c>
      <c r="R25" s="3148">
        <v>0</v>
      </c>
      <c r="S25" s="3148"/>
      <c r="T25" s="3148"/>
      <c r="U25" s="3148">
        <v>0</v>
      </c>
      <c r="V25" s="3148"/>
      <c r="W25" s="3148"/>
      <c r="X25" s="3148"/>
      <c r="Y25" s="3148">
        <v>0</v>
      </c>
      <c r="Z25" s="3148">
        <v>8</v>
      </c>
    </row>
    <row r="26" spans="2:26" ht="12" customHeight="1">
      <c r="B26" s="4819" t="s">
        <v>2114</v>
      </c>
      <c r="C26" s="4811"/>
      <c r="D26" s="4811"/>
      <c r="E26" s="4811"/>
      <c r="F26" s="4811"/>
      <c r="G26" s="2011" t="s">
        <v>108</v>
      </c>
      <c r="H26" s="3148">
        <v>42721</v>
      </c>
      <c r="I26" s="3148">
        <v>0</v>
      </c>
      <c r="J26" s="3148">
        <v>0</v>
      </c>
      <c r="K26" s="3148">
        <v>79651</v>
      </c>
      <c r="L26" s="3148">
        <v>0</v>
      </c>
      <c r="M26" s="3148">
        <v>-5099</v>
      </c>
      <c r="N26" s="3148">
        <v>0</v>
      </c>
      <c r="O26" s="3148">
        <v>0</v>
      </c>
      <c r="P26" s="3148">
        <v>0</v>
      </c>
      <c r="Q26" s="3148">
        <v>0</v>
      </c>
      <c r="R26" s="3148">
        <v>0</v>
      </c>
      <c r="S26" s="3148"/>
      <c r="T26" s="3148"/>
      <c r="U26" s="3148">
        <v>0</v>
      </c>
      <c r="V26" s="3148"/>
      <c r="W26" s="3148"/>
      <c r="X26" s="3148"/>
      <c r="Y26" s="3148">
        <v>0</v>
      </c>
      <c r="Z26" s="3148">
        <v>117273</v>
      </c>
    </row>
    <row r="27" spans="2:26" ht="12" customHeight="1">
      <c r="B27" s="4819" t="s">
        <v>2115</v>
      </c>
      <c r="C27" s="4811"/>
      <c r="D27" s="4811"/>
      <c r="E27" s="4811"/>
      <c r="F27" s="4811"/>
      <c r="G27" s="2011" t="s">
        <v>110</v>
      </c>
      <c r="H27" s="3148"/>
      <c r="I27" s="3148"/>
      <c r="J27" s="3148"/>
      <c r="K27" s="3148"/>
      <c r="L27" s="3148"/>
      <c r="M27" s="3148"/>
      <c r="N27" s="3148"/>
      <c r="O27" s="3148"/>
      <c r="P27" s="3148"/>
      <c r="Q27" s="3148"/>
      <c r="R27" s="3148"/>
      <c r="S27" s="3148"/>
      <c r="T27" s="3148"/>
      <c r="U27" s="3148"/>
      <c r="V27" s="3148"/>
      <c r="W27" s="3148"/>
      <c r="X27" s="3148"/>
      <c r="Y27" s="3148"/>
      <c r="Z27" s="3149"/>
    </row>
    <row r="28" spans="2:26" ht="12" customHeight="1">
      <c r="B28" s="4820" t="s">
        <v>2796</v>
      </c>
      <c r="C28" s="4379"/>
      <c r="D28" s="4379"/>
      <c r="E28" s="4379"/>
      <c r="F28" s="4379"/>
      <c r="G28" s="3157"/>
      <c r="H28" s="3155"/>
      <c r="I28" s="3155"/>
      <c r="J28" s="3155"/>
      <c r="K28" s="3155"/>
      <c r="L28" s="3155"/>
      <c r="M28" s="3155"/>
      <c r="N28" s="3155"/>
      <c r="O28" s="3155"/>
      <c r="P28" s="3155"/>
      <c r="Q28" s="3155"/>
      <c r="R28" s="3155"/>
      <c r="S28" s="3155"/>
      <c r="T28" s="3155"/>
      <c r="U28" s="3155"/>
      <c r="V28" s="3155"/>
      <c r="W28" s="3155"/>
      <c r="X28" s="3155"/>
      <c r="Y28" s="3155"/>
      <c r="Z28" s="3158"/>
    </row>
    <row r="29" spans="2:26" ht="12" customHeight="1">
      <c r="B29" s="3142"/>
      <c r="C29" s="4814" t="s">
        <v>2797</v>
      </c>
      <c r="D29" s="4814"/>
      <c r="E29" s="4814"/>
      <c r="F29" s="4814"/>
      <c r="G29" s="2008" t="s">
        <v>194</v>
      </c>
      <c r="H29" s="3146">
        <v>0</v>
      </c>
      <c r="I29" s="3146">
        <v>0</v>
      </c>
      <c r="J29" s="3146">
        <v>0</v>
      </c>
      <c r="K29" s="3146">
        <v>28523</v>
      </c>
      <c r="L29" s="3146">
        <v>0</v>
      </c>
      <c r="M29" s="3146">
        <v>1298</v>
      </c>
      <c r="N29" s="3146">
        <v>0</v>
      </c>
      <c r="O29" s="3146">
        <v>0</v>
      </c>
      <c r="P29" s="3146">
        <v>0</v>
      </c>
      <c r="Q29" s="3146">
        <v>0</v>
      </c>
      <c r="R29" s="3146">
        <v>0</v>
      </c>
      <c r="S29" s="3146"/>
      <c r="T29" s="3146"/>
      <c r="U29" s="3146">
        <v>0</v>
      </c>
      <c r="V29" s="3146"/>
      <c r="W29" s="3146"/>
      <c r="X29" s="3146"/>
      <c r="Y29" s="3146">
        <v>0</v>
      </c>
      <c r="Z29" s="3146">
        <v>29821</v>
      </c>
    </row>
    <row r="30" spans="2:26" ht="12" customHeight="1">
      <c r="B30" s="3159"/>
      <c r="C30" s="4814" t="s">
        <v>2109</v>
      </c>
      <c r="D30" s="4814"/>
      <c r="E30" s="4814"/>
      <c r="F30" s="4814"/>
      <c r="G30" s="2008" t="s">
        <v>442</v>
      </c>
      <c r="H30" s="3148">
        <v>0</v>
      </c>
      <c r="I30" s="3148">
        <v>0</v>
      </c>
      <c r="J30" s="3148">
        <v>0</v>
      </c>
      <c r="K30" s="3148">
        <v>0</v>
      </c>
      <c r="L30" s="3148">
        <v>0</v>
      </c>
      <c r="M30" s="3148">
        <v>0</v>
      </c>
      <c r="N30" s="3148">
        <v>0</v>
      </c>
      <c r="O30" s="3148">
        <v>0</v>
      </c>
      <c r="P30" s="3148">
        <v>0</v>
      </c>
      <c r="Q30" s="3148">
        <v>0</v>
      </c>
      <c r="R30" s="3148">
        <v>0</v>
      </c>
      <c r="S30" s="3148"/>
      <c r="T30" s="3148"/>
      <c r="U30" s="3148">
        <v>0</v>
      </c>
      <c r="V30" s="3148"/>
      <c r="W30" s="3148"/>
      <c r="X30" s="3148"/>
      <c r="Y30" s="3148">
        <v>0</v>
      </c>
      <c r="Z30" s="3148">
        <v>0</v>
      </c>
    </row>
    <row r="31" spans="2:26" ht="12" customHeight="1">
      <c r="B31" s="3159"/>
      <c r="C31" s="4812" t="s">
        <v>2795</v>
      </c>
      <c r="D31" s="4812"/>
      <c r="E31" s="4812"/>
      <c r="F31" s="4812"/>
      <c r="G31" s="2008" t="s">
        <v>17</v>
      </c>
      <c r="H31" s="3148">
        <v>0</v>
      </c>
      <c r="I31" s="3148">
        <v>0</v>
      </c>
      <c r="J31" s="3148">
        <v>0</v>
      </c>
      <c r="K31" s="3148">
        <v>0</v>
      </c>
      <c r="L31" s="3148">
        <v>0</v>
      </c>
      <c r="M31" s="3148">
        <v>0</v>
      </c>
      <c r="N31" s="3148">
        <v>0</v>
      </c>
      <c r="O31" s="3148">
        <v>0</v>
      </c>
      <c r="P31" s="3148">
        <v>0</v>
      </c>
      <c r="Q31" s="3148">
        <v>0</v>
      </c>
      <c r="R31" s="3148">
        <v>0</v>
      </c>
      <c r="S31" s="3148"/>
      <c r="T31" s="3148"/>
      <c r="U31" s="3148">
        <v>0</v>
      </c>
      <c r="V31" s="3148"/>
      <c r="W31" s="3148"/>
      <c r="X31" s="3148"/>
      <c r="Y31" s="3148">
        <v>0</v>
      </c>
      <c r="Z31" s="3148">
        <v>0</v>
      </c>
    </row>
    <row r="32" spans="2:26" ht="12" customHeight="1">
      <c r="B32" s="3159"/>
      <c r="C32" s="4812" t="s">
        <v>558</v>
      </c>
      <c r="D32" s="4812"/>
      <c r="E32" s="4812"/>
      <c r="F32" s="4812"/>
      <c r="G32" s="2008" t="s">
        <v>458</v>
      </c>
      <c r="H32" s="3148">
        <v>0</v>
      </c>
      <c r="I32" s="3148">
        <v>0</v>
      </c>
      <c r="J32" s="3148">
        <v>0</v>
      </c>
      <c r="K32" s="3148">
        <v>0</v>
      </c>
      <c r="L32" s="3148">
        <v>0</v>
      </c>
      <c r="M32" s="3148">
        <v>0</v>
      </c>
      <c r="N32" s="3148">
        <v>0</v>
      </c>
      <c r="O32" s="3148">
        <v>0</v>
      </c>
      <c r="P32" s="3148">
        <v>0</v>
      </c>
      <c r="Q32" s="3148">
        <v>0</v>
      </c>
      <c r="R32" s="3148">
        <v>0</v>
      </c>
      <c r="S32" s="3148"/>
      <c r="T32" s="3148"/>
      <c r="U32" s="3148">
        <v>0</v>
      </c>
      <c r="V32" s="3148"/>
      <c r="W32" s="3148"/>
      <c r="X32" s="3148"/>
      <c r="Y32" s="3148">
        <v>0</v>
      </c>
      <c r="Z32" s="3148">
        <v>0</v>
      </c>
    </row>
    <row r="33" spans="2:26" ht="12" customHeight="1">
      <c r="B33" s="3154"/>
      <c r="C33" s="4813" t="s">
        <v>2112</v>
      </c>
      <c r="D33" s="4813"/>
      <c r="E33" s="4813"/>
      <c r="F33" s="4813"/>
      <c r="G33" s="2014"/>
      <c r="H33" s="3155"/>
      <c r="I33" s="3155"/>
      <c r="J33" s="3155"/>
      <c r="K33" s="3155"/>
      <c r="L33" s="3155"/>
      <c r="M33" s="3155"/>
      <c r="N33" s="3155"/>
      <c r="O33" s="3155"/>
      <c r="P33" s="3155"/>
      <c r="Q33" s="3155"/>
      <c r="R33" s="3155"/>
      <c r="S33" s="3155"/>
      <c r="T33" s="3155"/>
      <c r="U33" s="3155"/>
      <c r="V33" s="3155"/>
      <c r="W33" s="3155"/>
      <c r="X33" s="3155"/>
      <c r="Y33" s="3155"/>
      <c r="Z33" s="3155"/>
    </row>
    <row r="34" spans="2:26" ht="12" customHeight="1">
      <c r="B34" s="3159"/>
      <c r="C34" s="3156"/>
      <c r="D34" s="4814" t="s">
        <v>457</v>
      </c>
      <c r="E34" s="4814"/>
      <c r="F34" s="4814"/>
      <c r="G34" s="2008" t="s">
        <v>659</v>
      </c>
      <c r="H34" s="3146">
        <v>0</v>
      </c>
      <c r="I34" s="3146">
        <v>0</v>
      </c>
      <c r="J34" s="3146">
        <v>0</v>
      </c>
      <c r="K34" s="3146">
        <v>0</v>
      </c>
      <c r="L34" s="3146">
        <v>0</v>
      </c>
      <c r="M34" s="3146">
        <v>0</v>
      </c>
      <c r="N34" s="3146">
        <v>0</v>
      </c>
      <c r="O34" s="3146">
        <v>0</v>
      </c>
      <c r="P34" s="3146">
        <v>0</v>
      </c>
      <c r="Q34" s="3146">
        <v>0</v>
      </c>
      <c r="R34" s="3146">
        <v>0</v>
      </c>
      <c r="S34" s="3146"/>
      <c r="T34" s="3146"/>
      <c r="U34" s="3146">
        <v>0</v>
      </c>
      <c r="V34" s="3146"/>
      <c r="W34" s="3146"/>
      <c r="X34" s="3146"/>
      <c r="Y34" s="3146">
        <v>0</v>
      </c>
      <c r="Z34" s="3146">
        <v>0</v>
      </c>
    </row>
    <row r="35" spans="2:26" ht="12" customHeight="1">
      <c r="B35" s="3152"/>
      <c r="C35" s="3153"/>
      <c r="D35" s="4812" t="s">
        <v>455</v>
      </c>
      <c r="E35" s="4812"/>
      <c r="F35" s="4812"/>
      <c r="G35" s="2011" t="s">
        <v>72</v>
      </c>
      <c r="H35" s="3148">
        <v>0</v>
      </c>
      <c r="I35" s="3148">
        <v>0</v>
      </c>
      <c r="J35" s="3148">
        <v>0</v>
      </c>
      <c r="K35" s="3148">
        <v>45000</v>
      </c>
      <c r="L35" s="3148">
        <v>0</v>
      </c>
      <c r="M35" s="3148">
        <v>0</v>
      </c>
      <c r="N35" s="3148">
        <v>0</v>
      </c>
      <c r="O35" s="3148">
        <v>0</v>
      </c>
      <c r="P35" s="3148">
        <v>0</v>
      </c>
      <c r="Q35" s="3148">
        <v>0</v>
      </c>
      <c r="R35" s="3148">
        <v>0</v>
      </c>
      <c r="S35" s="3148"/>
      <c r="T35" s="3148"/>
      <c r="U35" s="3148">
        <v>0</v>
      </c>
      <c r="V35" s="3148"/>
      <c r="W35" s="3148"/>
      <c r="X35" s="3148"/>
      <c r="Y35" s="3148">
        <v>0</v>
      </c>
      <c r="Z35" s="3148">
        <v>45000</v>
      </c>
    </row>
    <row r="36" spans="2:26" ht="12" customHeight="1">
      <c r="B36" s="3152"/>
      <c r="C36" s="4812" t="s">
        <v>491</v>
      </c>
      <c r="D36" s="4812"/>
      <c r="E36" s="4812"/>
      <c r="F36" s="4812"/>
      <c r="G36" s="2011" t="s">
        <v>71</v>
      </c>
      <c r="H36" s="3148">
        <v>0</v>
      </c>
      <c r="I36" s="3148">
        <v>0</v>
      </c>
      <c r="J36" s="3148">
        <v>0</v>
      </c>
      <c r="K36" s="3148">
        <v>0</v>
      </c>
      <c r="L36" s="3148">
        <v>0</v>
      </c>
      <c r="M36" s="3148">
        <v>-27</v>
      </c>
      <c r="N36" s="3148">
        <v>0</v>
      </c>
      <c r="O36" s="3148">
        <v>0</v>
      </c>
      <c r="P36" s="3148">
        <v>0</v>
      </c>
      <c r="Q36" s="3148">
        <v>0</v>
      </c>
      <c r="R36" s="3148">
        <v>0</v>
      </c>
      <c r="S36" s="3148"/>
      <c r="T36" s="3148"/>
      <c r="U36" s="3148">
        <v>0</v>
      </c>
      <c r="V36" s="3148"/>
      <c r="W36" s="3148"/>
      <c r="X36" s="3148"/>
      <c r="Y36" s="3148">
        <v>0</v>
      </c>
      <c r="Z36" s="3148">
        <v>-27</v>
      </c>
    </row>
    <row r="37" spans="2:26" ht="12" customHeight="1">
      <c r="B37" s="4824" t="s">
        <v>2798</v>
      </c>
      <c r="C37" s="4825"/>
      <c r="D37" s="4825"/>
      <c r="E37" s="4825"/>
      <c r="F37" s="4825"/>
      <c r="G37" s="2026" t="s">
        <v>514</v>
      </c>
      <c r="H37" s="3146">
        <v>42721</v>
      </c>
      <c r="I37" s="3146">
        <v>0</v>
      </c>
      <c r="J37" s="3146">
        <v>0</v>
      </c>
      <c r="K37" s="3146">
        <v>63174</v>
      </c>
      <c r="L37" s="3146">
        <v>0</v>
      </c>
      <c r="M37" s="3146">
        <v>-3828</v>
      </c>
      <c r="N37" s="3146">
        <v>0</v>
      </c>
      <c r="O37" s="3146">
        <v>0</v>
      </c>
      <c r="P37" s="3146">
        <v>0</v>
      </c>
      <c r="Q37" s="3146">
        <v>0</v>
      </c>
      <c r="R37" s="3146">
        <v>0</v>
      </c>
      <c r="S37" s="3146"/>
      <c r="T37" s="3146"/>
      <c r="U37" s="3146">
        <v>0</v>
      </c>
      <c r="V37" s="3146"/>
      <c r="W37" s="3146"/>
      <c r="X37" s="3146"/>
      <c r="Y37" s="3146">
        <v>0</v>
      </c>
      <c r="Z37" s="3147">
        <v>102067</v>
      </c>
    </row>
    <row r="38" spans="2:26" ht="12" customHeight="1">
      <c r="B38" s="2001"/>
      <c r="C38" s="2001"/>
      <c r="D38" s="2001"/>
      <c r="E38" s="2001"/>
      <c r="F38" s="2001"/>
      <c r="G38" s="3160"/>
      <c r="H38" s="3161"/>
      <c r="I38" s="3161"/>
      <c r="J38" s="3161"/>
      <c r="K38" s="3161"/>
      <c r="L38" s="3161"/>
      <c r="M38" s="3161"/>
      <c r="N38" s="3161"/>
      <c r="O38" s="3161"/>
      <c r="P38" s="3161"/>
      <c r="Q38" s="3161"/>
      <c r="R38" s="3161"/>
      <c r="S38" s="3161"/>
      <c r="T38" s="3161"/>
      <c r="U38" s="3161"/>
      <c r="V38" s="3161"/>
      <c r="W38" s="3161"/>
      <c r="X38" s="3161"/>
      <c r="Y38" s="3161"/>
      <c r="Z38" s="3161"/>
    </row>
    <row r="39" spans="2:26" ht="12" customHeight="1">
      <c r="B39" s="4379" t="s">
        <v>2799</v>
      </c>
      <c r="C39" s="4379"/>
      <c r="D39" s="4379"/>
      <c r="E39" s="4379"/>
      <c r="F39" s="4379"/>
      <c r="G39" s="3160"/>
      <c r="H39" s="3161"/>
      <c r="I39" s="3161"/>
      <c r="J39" s="3161"/>
      <c r="K39" s="3161"/>
      <c r="L39" s="3161"/>
      <c r="M39" s="3161"/>
      <c r="N39" s="3161"/>
      <c r="O39" s="3161"/>
      <c r="P39" s="3161"/>
      <c r="Q39" s="3161"/>
      <c r="R39" s="3161"/>
      <c r="S39" s="3161"/>
      <c r="T39" s="3161"/>
      <c r="U39" s="3161"/>
      <c r="V39" s="3161"/>
      <c r="W39" s="3161"/>
      <c r="X39" s="3161"/>
      <c r="Y39" s="3161"/>
      <c r="Z39" s="3161"/>
    </row>
    <row r="40" spans="2:26" ht="12" customHeight="1">
      <c r="B40" s="4810" t="s">
        <v>2120</v>
      </c>
      <c r="C40" s="4811"/>
      <c r="D40" s="4811"/>
      <c r="E40" s="4811"/>
      <c r="F40" s="4811"/>
      <c r="G40" s="2011" t="s">
        <v>610</v>
      </c>
      <c r="H40" s="3148"/>
      <c r="I40" s="3148"/>
      <c r="J40" s="3148"/>
      <c r="K40" s="3148"/>
      <c r="L40" s="3148"/>
      <c r="M40" s="3148"/>
      <c r="N40" s="3148"/>
      <c r="O40" s="3148"/>
      <c r="P40" s="3148"/>
      <c r="Q40" s="3148"/>
      <c r="R40" s="3148"/>
      <c r="S40" s="3148"/>
      <c r="T40" s="3148"/>
      <c r="U40" s="3148"/>
      <c r="V40" s="3148"/>
      <c r="W40" s="3148"/>
      <c r="X40" s="3148"/>
      <c r="Y40" s="3148"/>
      <c r="Z40" s="3148"/>
    </row>
    <row r="41" spans="2:26" ht="12" customHeight="1">
      <c r="B41" s="4810" t="s">
        <v>2121</v>
      </c>
      <c r="C41" s="4811"/>
      <c r="D41" s="4811"/>
      <c r="E41" s="4811"/>
      <c r="F41" s="4811"/>
      <c r="G41" s="2011" t="s">
        <v>142</v>
      </c>
      <c r="H41" s="3148"/>
      <c r="I41" s="3148"/>
      <c r="J41" s="3148"/>
      <c r="K41" s="3148"/>
      <c r="L41" s="3148"/>
      <c r="M41" s="3148"/>
      <c r="N41" s="3148"/>
      <c r="O41" s="3148"/>
      <c r="P41" s="3148"/>
      <c r="Q41" s="3148"/>
      <c r="R41" s="3148"/>
      <c r="S41" s="3148"/>
      <c r="T41" s="3148"/>
      <c r="U41" s="3148"/>
      <c r="V41" s="3148"/>
      <c r="W41" s="3148"/>
      <c r="X41" s="3148"/>
      <c r="Y41" s="3148"/>
      <c r="Z41" s="3148"/>
    </row>
    <row r="43" spans="2:26" ht="12" customHeight="1">
      <c r="B43" s="65" t="s">
        <v>105</v>
      </c>
      <c r="C43" s="65"/>
      <c r="D43" s="65"/>
      <c r="E43" s="65"/>
      <c r="F43" s="65"/>
      <c r="G43" s="65"/>
      <c r="H43" s="65"/>
      <c r="I43" s="65"/>
      <c r="J43" s="65"/>
      <c r="K43" s="65"/>
      <c r="L43" s="65"/>
      <c r="M43" s="65"/>
      <c r="N43" s="65"/>
      <c r="O43" s="65"/>
    </row>
    <row r="44" spans="2:26" ht="12" customHeight="1">
      <c r="B44" s="44" t="s">
        <v>477</v>
      </c>
      <c r="C44" s="44"/>
      <c r="D44" s="44"/>
      <c r="E44" s="44"/>
      <c r="F44" s="44"/>
      <c r="G44" s="44"/>
      <c r="H44" s="44"/>
      <c r="I44" s="44"/>
      <c r="J44" s="44"/>
      <c r="K44" s="44"/>
      <c r="L44" s="44"/>
      <c r="M44" s="44"/>
      <c r="N44" s="44"/>
      <c r="O44" s="44"/>
      <c r="Z44" s="195"/>
    </row>
    <row r="45" spans="2:26" ht="12" customHeight="1">
      <c r="Z45" s="178"/>
    </row>
  </sheetData>
  <mergeCells count="36">
    <mergeCell ref="B2:F2"/>
    <mergeCell ref="B43:O43"/>
    <mergeCell ref="B44:O44"/>
    <mergeCell ref="C36:F36"/>
    <mergeCell ref="B37:F37"/>
    <mergeCell ref="G4:M4"/>
    <mergeCell ref="G5:M5"/>
    <mergeCell ref="G6:M6"/>
    <mergeCell ref="C31:F31"/>
    <mergeCell ref="C25:F25"/>
    <mergeCell ref="B4:D4"/>
    <mergeCell ref="M8:V8"/>
    <mergeCell ref="C18:F18"/>
    <mergeCell ref="C20:F20"/>
    <mergeCell ref="C21:F21"/>
    <mergeCell ref="D23:F23"/>
    <mergeCell ref="B5:D5"/>
    <mergeCell ref="B6:D6"/>
    <mergeCell ref="B15:F15"/>
    <mergeCell ref="C29:F29"/>
    <mergeCell ref="B26:F26"/>
    <mergeCell ref="B28:F28"/>
    <mergeCell ref="B16:F16"/>
    <mergeCell ref="B17:F17"/>
    <mergeCell ref="B27:F27"/>
    <mergeCell ref="D24:F24"/>
    <mergeCell ref="B39:F39"/>
    <mergeCell ref="B40:F40"/>
    <mergeCell ref="B41:F41"/>
    <mergeCell ref="C19:F19"/>
    <mergeCell ref="C22:F22"/>
    <mergeCell ref="D34:F34"/>
    <mergeCell ref="D35:F35"/>
    <mergeCell ref="C33:F33"/>
    <mergeCell ref="C32:F32"/>
    <mergeCell ref="C30:F30"/>
  </mergeCells>
  <hyperlinks>
    <hyperlink ref="B44" r:id="rId1" xr:uid="{00000000-0004-0000-6F00-000000000000}"/>
  </hyperlinks>
  <pageMargins left="0.7" right="0.7" top="0.75" bottom="0.75" header="0.3" footer="0.3"/>
  <pageSetup scale="10" orientation="landscape"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pageSetUpPr fitToPage="1"/>
  </sheetPr>
  <dimension ref="B2:AE72"/>
  <sheetViews>
    <sheetView showGridLines="0" workbookViewId="0"/>
  </sheetViews>
  <sheetFormatPr defaultColWidth="8.71875" defaultRowHeight="11.4"/>
  <cols>
    <col min="1" max="1" width="1.71875" style="2409" customWidth="1"/>
    <col min="2" max="2" width="3.44140625" style="2409" customWidth="1"/>
    <col min="3" max="3" width="5.27734375" style="2409" customWidth="1"/>
    <col min="4" max="4" width="7" style="2409" customWidth="1"/>
    <col min="5" max="5" width="11.71875" style="2409" customWidth="1"/>
    <col min="6" max="6" width="9.71875" style="2409" customWidth="1"/>
    <col min="7" max="7" width="26.83203125" style="2409" customWidth="1"/>
    <col min="8" max="8" width="5" style="2460" customWidth="1"/>
    <col min="9" max="10" width="10.27734375" style="2460" customWidth="1"/>
    <col min="11" max="18" width="13.1640625" style="2461" customWidth="1"/>
    <col min="19" max="23" width="13.1640625" style="2409" customWidth="1"/>
    <col min="24" max="25" width="8.71875" style="2409" customWidth="1"/>
    <col min="26" max="16384" width="8.71875" style="2409"/>
  </cols>
  <sheetData>
    <row r="2" spans="2:31">
      <c r="B2" s="4506" t="s">
        <v>478</v>
      </c>
      <c r="C2" s="4507"/>
      <c r="D2" s="4507"/>
      <c r="E2" s="4507"/>
      <c r="F2" s="4507"/>
    </row>
    <row r="4" spans="2:31" ht="16.5" customHeight="1">
      <c r="B4" s="4838" t="s">
        <v>2800</v>
      </c>
      <c r="C4" s="4839"/>
      <c r="D4" s="4839"/>
      <c r="E4" s="4839"/>
      <c r="J4" s="4480" t="s">
        <v>1538</v>
      </c>
      <c r="K4" s="4480"/>
      <c r="L4" s="4480"/>
      <c r="M4" s="4480"/>
      <c r="N4" s="4480"/>
      <c r="O4" s="4480"/>
      <c r="P4" s="2410"/>
      <c r="Q4" s="2410"/>
      <c r="R4" s="2410"/>
      <c r="S4" s="2410"/>
      <c r="T4" s="2410"/>
      <c r="U4" s="2410"/>
      <c r="V4" s="2410"/>
      <c r="W4" s="2410"/>
      <c r="X4" s="2410"/>
      <c r="Y4" s="2410"/>
      <c r="Z4" s="2410"/>
      <c r="AA4" s="2410"/>
      <c r="AB4" s="2410"/>
      <c r="AC4" s="2410"/>
      <c r="AD4" s="2410"/>
      <c r="AE4" s="2410"/>
    </row>
    <row r="5" spans="2:31" ht="24" customHeight="1">
      <c r="B5" s="4838" t="s">
        <v>538</v>
      </c>
      <c r="C5" s="4839"/>
      <c r="D5" s="4839"/>
      <c r="E5" s="4839"/>
      <c r="J5" s="4481" t="s">
        <v>221</v>
      </c>
      <c r="K5" s="4481"/>
      <c r="L5" s="4481"/>
      <c r="M5" s="4481"/>
      <c r="N5" s="4481"/>
      <c r="O5" s="4481"/>
      <c r="P5" s="2411"/>
      <c r="Q5" s="2411"/>
      <c r="R5" s="2411"/>
      <c r="S5" s="2411"/>
      <c r="T5" s="2411"/>
      <c r="U5" s="2411"/>
      <c r="V5" s="2411"/>
      <c r="W5" s="2411"/>
      <c r="X5" s="2411"/>
      <c r="Y5" s="2411"/>
      <c r="Z5" s="2411"/>
      <c r="AA5" s="2411"/>
      <c r="AB5" s="2411"/>
      <c r="AC5" s="2411"/>
      <c r="AD5" s="2411"/>
      <c r="AE5" s="2411"/>
    </row>
    <row r="6" spans="2:31" ht="13.8">
      <c r="B6" s="4481" t="s">
        <v>1555</v>
      </c>
      <c r="C6" s="4481"/>
      <c r="D6" s="4481"/>
      <c r="E6" s="4481"/>
      <c r="F6" s="4481"/>
      <c r="G6" s="4481"/>
      <c r="H6" s="4481"/>
      <c r="I6" s="4481"/>
      <c r="J6" s="4481"/>
      <c r="K6" s="4481"/>
      <c r="L6" s="4481"/>
      <c r="M6" s="4481"/>
      <c r="N6" s="4481"/>
      <c r="O6" s="4481"/>
      <c r="P6" s="4481"/>
      <c r="Q6" s="4481"/>
      <c r="R6" s="4481"/>
      <c r="S6" s="4481"/>
      <c r="T6" s="4481"/>
      <c r="U6" s="4481"/>
      <c r="V6" s="4481"/>
      <c r="W6" s="4481"/>
    </row>
    <row r="7" spans="2:31" ht="14.1">
      <c r="B7" s="2412"/>
      <c r="C7" s="2413"/>
      <c r="D7" s="2414"/>
      <c r="E7" s="2414"/>
      <c r="F7" s="2414"/>
      <c r="G7" s="2414"/>
      <c r="H7" s="2414"/>
      <c r="I7" s="2415"/>
      <c r="J7" s="2415"/>
      <c r="K7" s="2416"/>
      <c r="L7" s="2416"/>
      <c r="M7" s="2416"/>
      <c r="N7" s="2416"/>
      <c r="O7" s="2416"/>
      <c r="P7" s="2416"/>
      <c r="Q7" s="2416"/>
      <c r="R7" s="2416"/>
    </row>
    <row r="8" spans="2:31" s="3162" customFormat="1" ht="15" customHeight="1">
      <c r="B8" s="3163"/>
      <c r="C8" s="3164"/>
      <c r="D8" s="3164"/>
      <c r="E8" s="3164"/>
      <c r="F8" s="3164"/>
      <c r="G8" s="3164"/>
      <c r="H8" s="3165"/>
      <c r="I8" s="3166" t="s">
        <v>1183</v>
      </c>
      <c r="J8" s="3166" t="s">
        <v>1183</v>
      </c>
      <c r="K8" s="4831" t="s">
        <v>1661</v>
      </c>
      <c r="L8" s="4831"/>
      <c r="M8" s="4831"/>
      <c r="N8" s="4835" t="s">
        <v>1662</v>
      </c>
      <c r="O8" s="4836"/>
      <c r="P8" s="4836"/>
      <c r="Q8" s="4836"/>
      <c r="R8" s="4837"/>
      <c r="S8" s="4832" t="s">
        <v>2363</v>
      </c>
      <c r="T8" s="4833"/>
      <c r="U8" s="4833"/>
      <c r="V8" s="4834"/>
      <c r="W8" s="3167" t="s">
        <v>2081</v>
      </c>
    </row>
    <row r="9" spans="2:31" s="3162" customFormat="1" ht="15" customHeight="1">
      <c r="B9" s="4829" t="s">
        <v>1146</v>
      </c>
      <c r="C9" s="4830"/>
      <c r="D9" s="4830"/>
      <c r="E9" s="4830"/>
      <c r="F9" s="4830"/>
      <c r="G9" s="4830"/>
      <c r="H9" s="3170"/>
      <c r="I9" s="3171" t="s">
        <v>2801</v>
      </c>
      <c r="J9" s="3171" t="s">
        <v>2802</v>
      </c>
      <c r="K9" s="2844" t="s">
        <v>2411</v>
      </c>
      <c r="L9" s="2844" t="s">
        <v>2411</v>
      </c>
      <c r="M9" s="2844" t="s">
        <v>131</v>
      </c>
      <c r="N9" s="2844" t="s">
        <v>2412</v>
      </c>
      <c r="O9" s="2844" t="s">
        <v>2413</v>
      </c>
      <c r="P9" s="2844" t="s">
        <v>2414</v>
      </c>
      <c r="Q9" s="2844" t="s">
        <v>2415</v>
      </c>
      <c r="R9" s="2844" t="s">
        <v>131</v>
      </c>
      <c r="S9" s="2844" t="s">
        <v>2416</v>
      </c>
      <c r="T9" s="2844" t="s">
        <v>2417</v>
      </c>
      <c r="U9" s="2844" t="s">
        <v>2368</v>
      </c>
      <c r="V9" s="2844" t="s">
        <v>131</v>
      </c>
      <c r="W9" s="3172" t="s">
        <v>2418</v>
      </c>
    </row>
    <row r="10" spans="2:31" s="3162" customFormat="1" ht="15" customHeight="1">
      <c r="B10" s="3168"/>
      <c r="C10" s="3169"/>
      <c r="D10" s="3169"/>
      <c r="E10" s="3169"/>
      <c r="F10" s="3169"/>
      <c r="G10" s="3169"/>
      <c r="H10" s="3170"/>
      <c r="I10" s="3171" t="s">
        <v>2803</v>
      </c>
      <c r="J10" s="3171" t="s">
        <v>1194</v>
      </c>
      <c r="K10" s="3173" t="s">
        <v>2420</v>
      </c>
      <c r="L10" s="3173" t="s">
        <v>2420</v>
      </c>
      <c r="M10" s="3173"/>
      <c r="N10" s="3173" t="s">
        <v>1509</v>
      </c>
      <c r="O10" s="3173" t="s">
        <v>2422</v>
      </c>
      <c r="P10" s="3173" t="s">
        <v>2804</v>
      </c>
      <c r="Q10" s="3173" t="s">
        <v>2423</v>
      </c>
      <c r="R10" s="3173"/>
      <c r="S10" s="3173" t="s">
        <v>2424</v>
      </c>
      <c r="T10" s="3173" t="s">
        <v>2425</v>
      </c>
      <c r="U10" s="3173" t="s">
        <v>2426</v>
      </c>
      <c r="V10" s="3173"/>
      <c r="W10" s="3172" t="s">
        <v>2427</v>
      </c>
    </row>
    <row r="11" spans="2:31" s="3162" customFormat="1" ht="15" customHeight="1">
      <c r="B11" s="3168"/>
      <c r="C11" s="3169"/>
      <c r="D11" s="3169"/>
      <c r="E11" s="3169"/>
      <c r="F11" s="3169"/>
      <c r="G11" s="3169"/>
      <c r="H11" s="3170"/>
      <c r="I11" s="3174"/>
      <c r="J11" s="3174"/>
      <c r="K11" s="3173" t="s">
        <v>2428</v>
      </c>
      <c r="L11" s="3173" t="s">
        <v>1892</v>
      </c>
      <c r="M11" s="3173"/>
      <c r="N11" s="3173" t="s">
        <v>2084</v>
      </c>
      <c r="O11" s="3173" t="s">
        <v>2805</v>
      </c>
      <c r="P11" s="3173" t="s">
        <v>2806</v>
      </c>
      <c r="Q11" s="3173" t="s">
        <v>2382</v>
      </c>
      <c r="R11" s="3173"/>
      <c r="S11" s="3173" t="s">
        <v>732</v>
      </c>
      <c r="T11" s="3173" t="s">
        <v>2431</v>
      </c>
      <c r="U11" s="3173" t="s">
        <v>2432</v>
      </c>
      <c r="V11" s="3173"/>
    </row>
    <row r="12" spans="2:31" s="3162" customFormat="1" ht="15" customHeight="1">
      <c r="B12" s="3168"/>
      <c r="C12" s="3169"/>
      <c r="D12" s="3169"/>
      <c r="E12" s="3169"/>
      <c r="F12" s="3169"/>
      <c r="G12" s="3169"/>
      <c r="H12" s="3170"/>
      <c r="I12" s="3171"/>
      <c r="J12" s="3171"/>
      <c r="K12" s="3173"/>
      <c r="L12" s="3173"/>
      <c r="M12" s="3173"/>
      <c r="N12" s="3173" t="s">
        <v>2081</v>
      </c>
      <c r="O12" s="3173" t="s">
        <v>2807</v>
      </c>
      <c r="P12" s="3173" t="s">
        <v>2434</v>
      </c>
      <c r="Q12" s="3173" t="s">
        <v>1194</v>
      </c>
      <c r="R12" s="3173"/>
      <c r="S12" s="3173"/>
      <c r="T12" s="3173" t="s">
        <v>2435</v>
      </c>
      <c r="U12" s="3173" t="s">
        <v>2436</v>
      </c>
      <c r="V12" s="3175" t="s">
        <v>2808</v>
      </c>
      <c r="W12" s="3176"/>
    </row>
    <row r="13" spans="2:31" s="3162" customFormat="1" ht="15" customHeight="1">
      <c r="B13" s="3168"/>
      <c r="C13" s="3169"/>
      <c r="D13" s="3169"/>
      <c r="E13" s="3169"/>
      <c r="F13" s="3169"/>
      <c r="G13" s="3169"/>
      <c r="H13" s="3170"/>
      <c r="I13" s="3171"/>
      <c r="J13" s="3171"/>
      <c r="K13" s="3173"/>
      <c r="L13" s="3173"/>
      <c r="M13" s="3173"/>
      <c r="N13" s="3173" t="s">
        <v>2418</v>
      </c>
      <c r="O13" s="3173"/>
      <c r="P13" s="3173" t="s">
        <v>978</v>
      </c>
      <c r="Q13" s="3173"/>
      <c r="R13" s="3173"/>
      <c r="S13" s="3173"/>
      <c r="T13" s="3173" t="s">
        <v>1946</v>
      </c>
      <c r="U13" s="3173" t="s">
        <v>2438</v>
      </c>
      <c r="V13" s="3173"/>
      <c r="W13" s="3176"/>
    </row>
    <row r="14" spans="2:31" s="3162" customFormat="1" ht="15" customHeight="1">
      <c r="B14" s="3168"/>
      <c r="C14" s="3169"/>
      <c r="D14" s="3169"/>
      <c r="E14" s="3169"/>
      <c r="F14" s="3169"/>
      <c r="G14" s="3169"/>
      <c r="H14" s="3170"/>
      <c r="I14" s="3171"/>
      <c r="J14" s="3171"/>
      <c r="K14" s="3173"/>
      <c r="L14" s="3173"/>
      <c r="M14" s="3173"/>
      <c r="N14" s="3173" t="s">
        <v>512</v>
      </c>
      <c r="O14" s="3173"/>
      <c r="P14" s="3173"/>
      <c r="Q14" s="3173"/>
      <c r="R14" s="3173"/>
      <c r="S14" s="3173"/>
      <c r="T14" s="3173" t="s">
        <v>710</v>
      </c>
      <c r="U14" s="3173" t="s">
        <v>2439</v>
      </c>
      <c r="V14" s="3173"/>
      <c r="W14" s="3176"/>
    </row>
    <row r="15" spans="2:31" s="3162" customFormat="1" ht="15" customHeight="1">
      <c r="B15" s="3177"/>
      <c r="C15" s="3178"/>
      <c r="D15" s="3178"/>
      <c r="E15" s="3178"/>
      <c r="F15" s="3178"/>
      <c r="G15" s="3178"/>
      <c r="H15" s="3179"/>
      <c r="I15" s="3180" t="s">
        <v>126</v>
      </c>
      <c r="J15" s="3180" t="s">
        <v>139</v>
      </c>
      <c r="K15" s="3181" t="s">
        <v>141</v>
      </c>
      <c r="L15" s="3181" t="s">
        <v>91</v>
      </c>
      <c r="M15" s="3181" t="s">
        <v>170</v>
      </c>
      <c r="N15" s="3181" t="s">
        <v>735</v>
      </c>
      <c r="O15" s="3181" t="s">
        <v>1010</v>
      </c>
      <c r="P15" s="3181" t="s">
        <v>1895</v>
      </c>
      <c r="Q15" s="3181" t="s">
        <v>2104</v>
      </c>
      <c r="R15" s="3181" t="s">
        <v>736</v>
      </c>
      <c r="S15" s="3181" t="s">
        <v>1013</v>
      </c>
      <c r="T15" s="3181" t="s">
        <v>1015</v>
      </c>
      <c r="U15" s="3181" t="s">
        <v>1831</v>
      </c>
      <c r="V15" s="3181" t="s">
        <v>1016</v>
      </c>
      <c r="W15" s="3182" t="s">
        <v>2153</v>
      </c>
    </row>
    <row r="16" spans="2:31" s="3162" customFormat="1" ht="15" customHeight="1">
      <c r="B16" s="4840" t="s">
        <v>1147</v>
      </c>
      <c r="C16" s="4841"/>
      <c r="D16" s="4841" t="s">
        <v>1148</v>
      </c>
      <c r="E16" s="4841"/>
      <c r="F16" s="4841"/>
      <c r="G16" s="4841"/>
      <c r="H16" s="1755" t="s">
        <v>1837</v>
      </c>
      <c r="I16" s="3183"/>
      <c r="J16" s="3183"/>
      <c r="K16" s="3183"/>
      <c r="L16" s="3183"/>
      <c r="M16" s="3183"/>
      <c r="N16" s="3183"/>
      <c r="O16" s="3183"/>
      <c r="P16" s="3183"/>
      <c r="Q16" s="3183"/>
      <c r="R16" s="3183"/>
      <c r="S16" s="3184"/>
      <c r="T16" s="3184"/>
      <c r="U16" s="3185"/>
      <c r="V16" s="3184"/>
      <c r="W16" s="3184"/>
    </row>
    <row r="17" spans="2:23" s="3162" customFormat="1" ht="15" customHeight="1">
      <c r="B17" s="3186"/>
      <c r="C17" s="3187"/>
      <c r="D17" s="3188"/>
      <c r="E17" s="4842" t="s">
        <v>738</v>
      </c>
      <c r="F17" s="4842"/>
      <c r="G17" s="4842"/>
      <c r="H17" s="1755" t="s">
        <v>1840</v>
      </c>
      <c r="I17" s="3184"/>
      <c r="J17" s="3184"/>
      <c r="K17" s="3184"/>
      <c r="L17" s="3184"/>
      <c r="M17" s="3184"/>
      <c r="N17" s="3184"/>
      <c r="O17" s="3184"/>
      <c r="P17" s="3184"/>
      <c r="Q17" s="3184"/>
      <c r="R17" s="3184"/>
      <c r="S17" s="3184"/>
      <c r="T17" s="3184"/>
      <c r="U17" s="3185"/>
      <c r="V17" s="3184"/>
      <c r="W17" s="3184"/>
    </row>
    <row r="18" spans="2:23" s="3162" customFormat="1" ht="15" customHeight="1">
      <c r="B18" s="3190"/>
      <c r="C18" s="3191"/>
      <c r="D18" s="3192"/>
      <c r="E18" s="4843" t="s">
        <v>739</v>
      </c>
      <c r="F18" s="4843"/>
      <c r="G18" s="4843"/>
      <c r="H18" s="2813" t="s">
        <v>1726</v>
      </c>
      <c r="I18" s="3184"/>
      <c r="J18" s="3184"/>
      <c r="K18" s="3184"/>
      <c r="L18" s="3184"/>
      <c r="M18" s="3184"/>
      <c r="N18" s="3184"/>
      <c r="O18" s="3184"/>
      <c r="P18" s="3184"/>
      <c r="Q18" s="3184"/>
      <c r="R18" s="3184"/>
      <c r="S18" s="3184"/>
      <c r="T18" s="3184"/>
      <c r="U18" s="3185"/>
      <c r="V18" s="3184"/>
      <c r="W18" s="3184"/>
    </row>
    <row r="19" spans="2:23" s="3162" customFormat="1" ht="15" customHeight="1">
      <c r="B19" s="3190"/>
      <c r="C19" s="3191"/>
      <c r="D19" s="4844" t="s">
        <v>740</v>
      </c>
      <c r="E19" s="4844"/>
      <c r="F19" s="4844"/>
      <c r="G19" s="4844"/>
      <c r="H19" s="2813" t="s">
        <v>2402</v>
      </c>
      <c r="I19" s="3184"/>
      <c r="J19" s="3184"/>
      <c r="K19" s="3184"/>
      <c r="L19" s="3184"/>
      <c r="M19" s="3184"/>
      <c r="N19" s="3184"/>
      <c r="O19" s="3184"/>
      <c r="P19" s="3184"/>
      <c r="Q19" s="3184"/>
      <c r="R19" s="3184"/>
      <c r="S19" s="3184"/>
      <c r="T19" s="3184"/>
      <c r="U19" s="3185"/>
      <c r="V19" s="3184"/>
      <c r="W19" s="3184"/>
    </row>
    <row r="20" spans="2:23" s="3162" customFormat="1" ht="15" customHeight="1">
      <c r="B20" s="3193"/>
      <c r="C20" s="3192"/>
      <c r="D20" s="4843" t="s">
        <v>1236</v>
      </c>
      <c r="E20" s="4843"/>
      <c r="F20" s="4843"/>
      <c r="G20" s="4843"/>
      <c r="H20" s="2813" t="s">
        <v>1728</v>
      </c>
      <c r="I20" s="3184"/>
      <c r="J20" s="3184"/>
      <c r="K20" s="3184"/>
      <c r="L20" s="3184"/>
      <c r="M20" s="3184"/>
      <c r="N20" s="3184"/>
      <c r="O20" s="3184"/>
      <c r="P20" s="3184"/>
      <c r="Q20" s="3184"/>
      <c r="R20" s="3184"/>
      <c r="S20" s="3184"/>
      <c r="T20" s="3184"/>
      <c r="U20" s="3185"/>
      <c r="V20" s="3184"/>
      <c r="W20" s="3184"/>
    </row>
    <row r="21" spans="2:23" s="3162" customFormat="1" ht="15" customHeight="1">
      <c r="B21" s="4845" t="s">
        <v>1150</v>
      </c>
      <c r="C21" s="4846"/>
      <c r="D21" s="4846"/>
      <c r="E21" s="4846"/>
      <c r="F21" s="4846"/>
      <c r="G21" s="4846"/>
      <c r="H21" s="2813" t="s">
        <v>2441</v>
      </c>
      <c r="I21" s="3184"/>
      <c r="J21" s="3184"/>
      <c r="K21" s="3184"/>
      <c r="L21" s="3184"/>
      <c r="M21" s="3184"/>
      <c r="N21" s="3184"/>
      <c r="O21" s="3184"/>
      <c r="P21" s="3184"/>
      <c r="Q21" s="3184"/>
      <c r="R21" s="3184"/>
      <c r="S21" s="3184"/>
      <c r="T21" s="3184"/>
      <c r="U21" s="3185"/>
      <c r="V21" s="3184"/>
      <c r="W21" s="3184"/>
    </row>
    <row r="22" spans="2:23" s="3162" customFormat="1" ht="15" customHeight="1">
      <c r="B22" s="4847" t="s">
        <v>1151</v>
      </c>
      <c r="C22" s="4843"/>
      <c r="D22" s="4843"/>
      <c r="E22" s="4843"/>
      <c r="F22" s="4843"/>
      <c r="G22" s="4843"/>
      <c r="H22" s="1756" t="s">
        <v>1732</v>
      </c>
      <c r="I22" s="3184"/>
      <c r="J22" s="3184"/>
      <c r="K22" s="3184"/>
      <c r="L22" s="3184"/>
      <c r="M22" s="3184"/>
      <c r="N22" s="3184"/>
      <c r="O22" s="3184"/>
      <c r="P22" s="3184"/>
      <c r="Q22" s="3184"/>
      <c r="R22" s="3184"/>
      <c r="S22" s="3184"/>
      <c r="T22" s="3184"/>
      <c r="U22" s="3185"/>
      <c r="V22" s="3184"/>
      <c r="W22" s="3184"/>
    </row>
    <row r="23" spans="2:23" s="3162" customFormat="1" ht="15" customHeight="1">
      <c r="B23" s="4848" t="s">
        <v>1152</v>
      </c>
      <c r="C23" s="4849"/>
      <c r="D23" s="4849"/>
      <c r="E23" s="4849"/>
      <c r="F23" s="4849"/>
      <c r="G23" s="4849"/>
      <c r="H23" s="1775"/>
      <c r="I23" s="3194"/>
      <c r="J23" s="3194"/>
      <c r="K23" s="3194"/>
      <c r="L23" s="3194"/>
      <c r="M23" s="3194"/>
      <c r="N23" s="3194"/>
      <c r="O23" s="3194"/>
      <c r="P23" s="3194"/>
      <c r="Q23" s="3194"/>
      <c r="R23" s="3194"/>
      <c r="S23" s="3194"/>
      <c r="T23" s="3194"/>
      <c r="U23" s="3195"/>
      <c r="V23" s="3194"/>
      <c r="W23" s="3194"/>
    </row>
    <row r="24" spans="2:23" s="3162" customFormat="1" ht="15" customHeight="1">
      <c r="B24" s="3196"/>
      <c r="C24" s="4850" t="s">
        <v>1153</v>
      </c>
      <c r="D24" s="4850"/>
      <c r="E24" s="4850"/>
      <c r="F24" s="4851" t="s">
        <v>1211</v>
      </c>
      <c r="G24" s="4851"/>
      <c r="H24" s="1757" t="s">
        <v>1752</v>
      </c>
      <c r="I24" s="3183"/>
      <c r="J24" s="3183"/>
      <c r="K24" s="3183"/>
      <c r="L24" s="3183"/>
      <c r="M24" s="3183"/>
      <c r="N24" s="3183"/>
      <c r="O24" s="3183"/>
      <c r="P24" s="3183"/>
      <c r="Q24" s="3183"/>
      <c r="R24" s="3183"/>
      <c r="S24" s="3183"/>
      <c r="T24" s="3183"/>
      <c r="U24" s="3198"/>
      <c r="V24" s="3183"/>
      <c r="W24" s="3183"/>
    </row>
    <row r="25" spans="2:23" s="3162" customFormat="1" ht="15" customHeight="1">
      <c r="B25" s="3190"/>
      <c r="C25" s="3192"/>
      <c r="D25" s="3192"/>
      <c r="E25" s="3192"/>
      <c r="F25" s="4842" t="s">
        <v>2442</v>
      </c>
      <c r="G25" s="4842"/>
      <c r="H25" s="1756" t="s">
        <v>1754</v>
      </c>
      <c r="I25" s="3184"/>
      <c r="J25" s="3184"/>
      <c r="K25" s="3184"/>
      <c r="L25" s="3184"/>
      <c r="M25" s="3184"/>
      <c r="N25" s="3184"/>
      <c r="O25" s="3184"/>
      <c r="P25" s="3184"/>
      <c r="Q25" s="3184"/>
      <c r="R25" s="3184"/>
      <c r="S25" s="3184"/>
      <c r="T25" s="3184"/>
      <c r="U25" s="3185"/>
      <c r="V25" s="3184"/>
      <c r="W25" s="3184"/>
    </row>
    <row r="26" spans="2:23" s="3162" customFormat="1" ht="15" customHeight="1">
      <c r="B26" s="3190"/>
      <c r="C26" s="3192"/>
      <c r="D26" s="3192"/>
      <c r="E26" s="3192"/>
      <c r="F26" s="4842" t="s">
        <v>1113</v>
      </c>
      <c r="G26" s="4842"/>
      <c r="H26" s="1756" t="s">
        <v>1761</v>
      </c>
      <c r="I26" s="3184"/>
      <c r="J26" s="3184"/>
      <c r="K26" s="3184"/>
      <c r="L26" s="3184"/>
      <c r="M26" s="3184"/>
      <c r="N26" s="3184"/>
      <c r="O26" s="3184"/>
      <c r="P26" s="3184"/>
      <c r="Q26" s="3184"/>
      <c r="R26" s="3184"/>
      <c r="S26" s="3184"/>
      <c r="T26" s="3184"/>
      <c r="U26" s="3185"/>
      <c r="V26" s="3184"/>
      <c r="W26" s="3184"/>
    </row>
    <row r="27" spans="2:23" s="3162" customFormat="1" ht="15" customHeight="1">
      <c r="B27" s="3199"/>
      <c r="C27" s="4852" t="s">
        <v>1154</v>
      </c>
      <c r="D27" s="4852"/>
      <c r="E27" s="4852"/>
      <c r="F27" s="4852"/>
      <c r="G27" s="4852"/>
      <c r="H27" s="1756" t="s">
        <v>1962</v>
      </c>
      <c r="I27" s="3184"/>
      <c r="J27" s="3184"/>
      <c r="K27" s="3184"/>
      <c r="L27" s="3184"/>
      <c r="M27" s="3184"/>
      <c r="N27" s="3184"/>
      <c r="O27" s="3184"/>
      <c r="P27" s="3184"/>
      <c r="Q27" s="3184"/>
      <c r="R27" s="3184"/>
      <c r="S27" s="3184"/>
      <c r="T27" s="3184"/>
      <c r="U27" s="3185"/>
      <c r="V27" s="3184"/>
      <c r="W27" s="3184"/>
    </row>
    <row r="28" spans="2:23" s="3162" customFormat="1" ht="15" customHeight="1">
      <c r="B28" s="3199"/>
      <c r="C28" s="4852" t="s">
        <v>1155</v>
      </c>
      <c r="D28" s="4852"/>
      <c r="E28" s="4852"/>
      <c r="F28" s="4852"/>
      <c r="G28" s="3197" t="s">
        <v>1211</v>
      </c>
      <c r="H28" s="1756" t="s">
        <v>1758</v>
      </c>
      <c r="I28" s="3184"/>
      <c r="J28" s="3184"/>
      <c r="K28" s="3184"/>
      <c r="L28" s="3184"/>
      <c r="M28" s="3184"/>
      <c r="N28" s="3184"/>
      <c r="O28" s="3184"/>
      <c r="P28" s="3184"/>
      <c r="Q28" s="3184"/>
      <c r="R28" s="3184"/>
      <c r="S28" s="3184"/>
      <c r="T28" s="3184"/>
      <c r="U28" s="3185"/>
      <c r="V28" s="3184"/>
      <c r="W28" s="3184"/>
    </row>
    <row r="29" spans="2:23" s="3162" customFormat="1" ht="15" customHeight="1">
      <c r="B29" s="3199"/>
      <c r="C29" s="3192"/>
      <c r="D29" s="3192"/>
      <c r="E29" s="3192"/>
      <c r="F29" s="3192"/>
      <c r="G29" s="3189" t="s">
        <v>2442</v>
      </c>
      <c r="H29" s="1756" t="s">
        <v>1760</v>
      </c>
      <c r="I29" s="3184"/>
      <c r="J29" s="3184"/>
      <c r="K29" s="3184"/>
      <c r="L29" s="3184"/>
      <c r="M29" s="3184"/>
      <c r="N29" s="3184"/>
      <c r="O29" s="3184"/>
      <c r="P29" s="3184"/>
      <c r="Q29" s="3184"/>
      <c r="R29" s="3184"/>
      <c r="S29" s="3184"/>
      <c r="T29" s="3184"/>
      <c r="U29" s="3185"/>
      <c r="V29" s="3184"/>
      <c r="W29" s="3184"/>
    </row>
    <row r="30" spans="2:23" s="3162" customFormat="1" ht="15" customHeight="1">
      <c r="B30" s="3190"/>
      <c r="C30" s="3192"/>
      <c r="D30" s="3192"/>
      <c r="E30" s="3192"/>
      <c r="F30" s="3192"/>
      <c r="G30" s="3189" t="s">
        <v>1113</v>
      </c>
      <c r="H30" s="1756" t="s">
        <v>1735</v>
      </c>
      <c r="I30" s="3184"/>
      <c r="J30" s="3184"/>
      <c r="K30" s="3184"/>
      <c r="L30" s="3184"/>
      <c r="M30" s="3184"/>
      <c r="N30" s="3184"/>
      <c r="O30" s="3184"/>
      <c r="P30" s="3184"/>
      <c r="Q30" s="3184"/>
      <c r="R30" s="3184"/>
      <c r="S30" s="3184"/>
      <c r="T30" s="3184"/>
      <c r="U30" s="3185"/>
      <c r="V30" s="3184"/>
      <c r="W30" s="3184"/>
    </row>
    <row r="31" spans="2:23" s="3162" customFormat="1" ht="15" customHeight="1">
      <c r="B31" s="3190"/>
      <c r="C31" s="4852" t="s">
        <v>1156</v>
      </c>
      <c r="D31" s="4852"/>
      <c r="E31" s="4852"/>
      <c r="F31" s="4852"/>
      <c r="G31" s="4852"/>
      <c r="H31" s="1756" t="s">
        <v>2294</v>
      </c>
      <c r="I31" s="3184"/>
      <c r="J31" s="3184"/>
      <c r="K31" s="3184"/>
      <c r="L31" s="3184"/>
      <c r="M31" s="3184"/>
      <c r="N31" s="3184"/>
      <c r="O31" s="3184"/>
      <c r="P31" s="3184"/>
      <c r="Q31" s="3184"/>
      <c r="R31" s="3184"/>
      <c r="S31" s="3184"/>
      <c r="T31" s="3184"/>
      <c r="U31" s="3185"/>
      <c r="V31" s="3184"/>
      <c r="W31" s="3184"/>
    </row>
    <row r="32" spans="2:23" s="3162" customFormat="1" ht="15" customHeight="1">
      <c r="B32" s="3190"/>
      <c r="C32" s="4844" t="s">
        <v>1157</v>
      </c>
      <c r="D32" s="4844"/>
      <c r="E32" s="4844"/>
      <c r="F32" s="4844"/>
      <c r="G32" s="3197" t="s">
        <v>1211</v>
      </c>
      <c r="H32" s="1756" t="s">
        <v>1744</v>
      </c>
      <c r="I32" s="3184"/>
      <c r="J32" s="3184"/>
      <c r="K32" s="3184"/>
      <c r="L32" s="3184"/>
      <c r="M32" s="3184"/>
      <c r="N32" s="3184"/>
      <c r="O32" s="3184"/>
      <c r="P32" s="3184"/>
      <c r="Q32" s="3184"/>
      <c r="R32" s="3184"/>
      <c r="S32" s="3184"/>
      <c r="T32" s="3184"/>
      <c r="U32" s="3185"/>
      <c r="V32" s="3184"/>
      <c r="W32" s="3184"/>
    </row>
    <row r="33" spans="2:23" s="3162" customFormat="1" ht="15" customHeight="1">
      <c r="B33" s="3190"/>
      <c r="C33" s="3192"/>
      <c r="D33" s="3192"/>
      <c r="E33" s="3192"/>
      <c r="F33" s="3192"/>
      <c r="G33" s="3189" t="s">
        <v>2442</v>
      </c>
      <c r="H33" s="1756" t="s">
        <v>1748</v>
      </c>
      <c r="I33" s="3184"/>
      <c r="J33" s="3184"/>
      <c r="K33" s="3184"/>
      <c r="L33" s="3184"/>
      <c r="M33" s="3184"/>
      <c r="N33" s="3184"/>
      <c r="O33" s="3184"/>
      <c r="P33" s="3184"/>
      <c r="Q33" s="3184"/>
      <c r="R33" s="3184"/>
      <c r="S33" s="3184"/>
      <c r="T33" s="3184"/>
      <c r="U33" s="3185"/>
      <c r="V33" s="3184"/>
      <c r="W33" s="3184"/>
    </row>
    <row r="34" spans="2:23" s="3162" customFormat="1" ht="15" customHeight="1">
      <c r="B34" s="3190"/>
      <c r="C34" s="3192"/>
      <c r="D34" s="3192"/>
      <c r="E34" s="3192"/>
      <c r="F34" s="3192"/>
      <c r="G34" s="3189" t="s">
        <v>1113</v>
      </c>
      <c r="H34" s="1756" t="s">
        <v>1764</v>
      </c>
      <c r="I34" s="3184"/>
      <c r="J34" s="3184"/>
      <c r="K34" s="3184"/>
      <c r="L34" s="3184"/>
      <c r="M34" s="3184"/>
      <c r="N34" s="3184"/>
      <c r="O34" s="3184"/>
      <c r="P34" s="3184"/>
      <c r="Q34" s="3184"/>
      <c r="R34" s="3184"/>
      <c r="S34" s="3184"/>
      <c r="T34" s="3184"/>
      <c r="U34" s="3185"/>
      <c r="V34" s="3184"/>
      <c r="W34" s="3184"/>
    </row>
    <row r="35" spans="2:23" s="3162" customFormat="1" ht="15" customHeight="1">
      <c r="B35" s="3190"/>
      <c r="C35" s="4844" t="s">
        <v>1158</v>
      </c>
      <c r="D35" s="4844"/>
      <c r="E35" s="4844"/>
      <c r="F35" s="4844"/>
      <c r="G35" s="4844"/>
      <c r="H35" s="1756" t="s">
        <v>1768</v>
      </c>
      <c r="I35" s="3184"/>
      <c r="J35" s="3184"/>
      <c r="K35" s="3184"/>
      <c r="L35" s="3184"/>
      <c r="M35" s="3184"/>
      <c r="N35" s="3184"/>
      <c r="O35" s="3184"/>
      <c r="P35" s="3184"/>
      <c r="Q35" s="3184"/>
      <c r="R35" s="3184"/>
      <c r="S35" s="3184"/>
      <c r="T35" s="3184"/>
      <c r="U35" s="3185"/>
      <c r="V35" s="3184"/>
      <c r="W35" s="3184"/>
    </row>
    <row r="36" spans="2:23" s="3162" customFormat="1" ht="15" customHeight="1">
      <c r="B36" s="3190"/>
      <c r="C36" s="4843" t="s">
        <v>1159</v>
      </c>
      <c r="D36" s="4843"/>
      <c r="E36" s="4843"/>
      <c r="F36" s="4842" t="s">
        <v>1211</v>
      </c>
      <c r="G36" s="4842"/>
      <c r="H36" s="1756" t="s">
        <v>2443</v>
      </c>
      <c r="I36" s="3184"/>
      <c r="J36" s="3184"/>
      <c r="K36" s="3184"/>
      <c r="L36" s="3184"/>
      <c r="M36" s="3184"/>
      <c r="N36" s="3184"/>
      <c r="O36" s="3184"/>
      <c r="P36" s="3184"/>
      <c r="Q36" s="3184"/>
      <c r="R36" s="3184"/>
      <c r="S36" s="3184"/>
      <c r="T36" s="3184"/>
      <c r="U36" s="3185"/>
      <c r="V36" s="3184"/>
      <c r="W36" s="3184"/>
    </row>
    <row r="37" spans="2:23" s="3162" customFormat="1" ht="15" customHeight="1">
      <c r="B37" s="3193"/>
      <c r="C37" s="3192"/>
      <c r="D37" s="3192"/>
      <c r="E37" s="3191"/>
      <c r="F37" s="4842" t="s">
        <v>2442</v>
      </c>
      <c r="G37" s="4842"/>
      <c r="H37" s="1756" t="s">
        <v>2444</v>
      </c>
      <c r="I37" s="3184"/>
      <c r="J37" s="3184"/>
      <c r="K37" s="3184"/>
      <c r="L37" s="3184"/>
      <c r="M37" s="3184"/>
      <c r="N37" s="3184"/>
      <c r="O37" s="3184"/>
      <c r="P37" s="3184"/>
      <c r="Q37" s="3184"/>
      <c r="R37" s="3184"/>
      <c r="S37" s="3184"/>
      <c r="T37" s="3184"/>
      <c r="U37" s="3185"/>
      <c r="V37" s="3184"/>
      <c r="W37" s="3184"/>
    </row>
    <row r="38" spans="2:23" s="3162" customFormat="1" ht="15" customHeight="1">
      <c r="B38" s="3193"/>
      <c r="C38" s="3192"/>
      <c r="D38" s="3192"/>
      <c r="E38" s="3191"/>
      <c r="F38" s="4842" t="s">
        <v>1113</v>
      </c>
      <c r="G38" s="4842"/>
      <c r="H38" s="1756" t="s">
        <v>2445</v>
      </c>
      <c r="I38" s="3184"/>
      <c r="J38" s="3184"/>
      <c r="K38" s="3184"/>
      <c r="L38" s="3184"/>
      <c r="M38" s="3184"/>
      <c r="N38" s="3184"/>
      <c r="O38" s="3184"/>
      <c r="P38" s="3184"/>
      <c r="Q38" s="3184"/>
      <c r="R38" s="3184"/>
      <c r="S38" s="3184"/>
      <c r="T38" s="3184"/>
      <c r="U38" s="3185"/>
      <c r="V38" s="3184"/>
      <c r="W38" s="3184"/>
    </row>
    <row r="39" spans="2:23" s="3162" customFormat="1" ht="15" customHeight="1">
      <c r="B39" s="4845" t="s">
        <v>1279</v>
      </c>
      <c r="C39" s="4846"/>
      <c r="D39" s="4846"/>
      <c r="E39" s="4846"/>
      <c r="F39" s="4846"/>
      <c r="G39" s="4846"/>
      <c r="H39" s="1756" t="s">
        <v>2171</v>
      </c>
      <c r="I39" s="3184"/>
      <c r="J39" s="3184"/>
      <c r="K39" s="3184"/>
      <c r="L39" s="3184"/>
      <c r="M39" s="3184"/>
      <c r="N39" s="3184"/>
      <c r="O39" s="3184"/>
      <c r="P39" s="3184"/>
      <c r="Q39" s="3184"/>
      <c r="R39" s="3184"/>
      <c r="S39" s="3184"/>
      <c r="T39" s="3184"/>
      <c r="U39" s="3185"/>
      <c r="V39" s="3184"/>
      <c r="W39" s="3184"/>
    </row>
    <row r="40" spans="2:23" s="3162" customFormat="1" ht="15" customHeight="1">
      <c r="B40" s="4847" t="s">
        <v>1161</v>
      </c>
      <c r="C40" s="4843"/>
      <c r="D40" s="4843"/>
      <c r="E40" s="4843"/>
      <c r="F40" s="4843"/>
      <c r="G40" s="4843"/>
      <c r="H40" s="1756" t="s">
        <v>2446</v>
      </c>
      <c r="I40" s="3184"/>
      <c r="J40" s="3184"/>
      <c r="K40" s="3184"/>
      <c r="L40" s="3184"/>
      <c r="M40" s="3184"/>
      <c r="N40" s="3184"/>
      <c r="O40" s="3184"/>
      <c r="P40" s="3184"/>
      <c r="Q40" s="3184"/>
      <c r="R40" s="3184"/>
      <c r="S40" s="3184"/>
      <c r="T40" s="3184"/>
      <c r="U40" s="3185"/>
      <c r="V40" s="3184"/>
      <c r="W40" s="3184"/>
    </row>
    <row r="41" spans="2:23" s="3162" customFormat="1" ht="15" customHeight="1">
      <c r="B41" s="3190"/>
      <c r="C41" s="4843" t="s">
        <v>746</v>
      </c>
      <c r="D41" s="4843"/>
      <c r="E41" s="4843"/>
      <c r="F41" s="4843"/>
      <c r="G41" s="4843"/>
      <c r="H41" s="1756" t="s">
        <v>2447</v>
      </c>
      <c r="I41" s="3184"/>
      <c r="J41" s="3184"/>
      <c r="K41" s="3184"/>
      <c r="L41" s="3184"/>
      <c r="M41" s="3184"/>
      <c r="N41" s="3184"/>
      <c r="O41" s="3184"/>
      <c r="P41" s="3184"/>
      <c r="Q41" s="3184"/>
      <c r="R41" s="3184"/>
      <c r="S41" s="3184"/>
      <c r="T41" s="3184"/>
      <c r="U41" s="3185"/>
      <c r="V41" s="3184"/>
      <c r="W41" s="3184"/>
    </row>
    <row r="42" spans="2:23" s="3162" customFormat="1" ht="15" customHeight="1">
      <c r="B42" s="4847" t="s">
        <v>1162</v>
      </c>
      <c r="C42" s="4843"/>
      <c r="D42" s="4843"/>
      <c r="E42" s="4843"/>
      <c r="F42" s="4843"/>
      <c r="G42" s="4843"/>
      <c r="H42" s="1756" t="s">
        <v>2448</v>
      </c>
      <c r="I42" s="3184"/>
      <c r="J42" s="3184"/>
      <c r="K42" s="3184"/>
      <c r="L42" s="3184"/>
      <c r="M42" s="3184"/>
      <c r="N42" s="3184"/>
      <c r="O42" s="3184"/>
      <c r="P42" s="3184"/>
      <c r="Q42" s="3184"/>
      <c r="R42" s="3184"/>
      <c r="S42" s="3184"/>
      <c r="T42" s="3184"/>
      <c r="U42" s="3185"/>
      <c r="V42" s="3184"/>
      <c r="W42" s="3184"/>
    </row>
    <row r="43" spans="2:23" s="3162" customFormat="1" ht="15" customHeight="1">
      <c r="B43" s="4853" t="s">
        <v>1163</v>
      </c>
      <c r="C43" s="4852"/>
      <c r="D43" s="4852"/>
      <c r="E43" s="4852"/>
      <c r="F43" s="4852"/>
      <c r="G43" s="4852"/>
      <c r="H43" s="1756" t="s">
        <v>1994</v>
      </c>
      <c r="I43" s="3184"/>
      <c r="J43" s="3184"/>
      <c r="K43" s="3184"/>
      <c r="L43" s="3184"/>
      <c r="M43" s="3184"/>
      <c r="N43" s="3184"/>
      <c r="O43" s="3184"/>
      <c r="P43" s="3184"/>
      <c r="Q43" s="3184"/>
      <c r="R43" s="3184"/>
      <c r="S43" s="3184"/>
      <c r="T43" s="3184"/>
      <c r="U43" s="3185"/>
      <c r="V43" s="3184"/>
      <c r="W43" s="3184"/>
    </row>
    <row r="44" spans="2:23" s="3162" customFormat="1" ht="15" customHeight="1">
      <c r="B44" s="4847" t="s">
        <v>1164</v>
      </c>
      <c r="C44" s="4843"/>
      <c r="D44" s="4843"/>
      <c r="E44" s="4843"/>
      <c r="F44" s="4843"/>
      <c r="G44" s="4843"/>
      <c r="H44" s="1756" t="s">
        <v>1773</v>
      </c>
      <c r="I44" s="3184"/>
      <c r="J44" s="3184"/>
      <c r="K44" s="3184"/>
      <c r="L44" s="3184"/>
      <c r="M44" s="3184"/>
      <c r="N44" s="3184"/>
      <c r="O44" s="3184"/>
      <c r="P44" s="3184"/>
      <c r="Q44" s="3184"/>
      <c r="R44" s="3184"/>
      <c r="S44" s="3184"/>
      <c r="T44" s="3184"/>
      <c r="U44" s="3185"/>
      <c r="V44" s="3184"/>
      <c r="W44" s="3184"/>
    </row>
    <row r="45" spans="2:23" s="3162" customFormat="1" ht="15" customHeight="1">
      <c r="B45" s="4847" t="s">
        <v>1165</v>
      </c>
      <c r="C45" s="4843"/>
      <c r="D45" s="4843"/>
      <c r="E45" s="4843"/>
      <c r="F45" s="4843"/>
      <c r="G45" s="4843"/>
      <c r="H45" s="1756" t="s">
        <v>1775</v>
      </c>
      <c r="I45" s="3184"/>
      <c r="J45" s="3184"/>
      <c r="K45" s="3184"/>
      <c r="L45" s="3184"/>
      <c r="M45" s="3184"/>
      <c r="N45" s="3184"/>
      <c r="O45" s="3184"/>
      <c r="P45" s="3184"/>
      <c r="Q45" s="3184"/>
      <c r="R45" s="3184"/>
      <c r="S45" s="3184"/>
      <c r="T45" s="3184"/>
      <c r="U45" s="3185"/>
      <c r="V45" s="3184"/>
      <c r="W45" s="3184"/>
    </row>
    <row r="46" spans="2:23" s="3162" customFormat="1" ht="15" customHeight="1">
      <c r="B46" s="4847" t="s">
        <v>1166</v>
      </c>
      <c r="C46" s="4843"/>
      <c r="D46" s="4843"/>
      <c r="E46" s="4843"/>
      <c r="F46" s="4843"/>
      <c r="G46" s="4843"/>
      <c r="H46" s="1756" t="s">
        <v>1777</v>
      </c>
      <c r="I46" s="3184"/>
      <c r="J46" s="3184"/>
      <c r="K46" s="3184"/>
      <c r="L46" s="3184"/>
      <c r="M46" s="3184"/>
      <c r="N46" s="3184"/>
      <c r="O46" s="3184"/>
      <c r="P46" s="3184"/>
      <c r="Q46" s="3184"/>
      <c r="R46" s="3184"/>
      <c r="S46" s="3184"/>
      <c r="T46" s="3184"/>
      <c r="U46" s="3185"/>
      <c r="V46" s="3184"/>
      <c r="W46" s="3184"/>
    </row>
    <row r="47" spans="2:23" s="3162" customFormat="1" ht="15" customHeight="1">
      <c r="B47" s="4857" t="s">
        <v>2449</v>
      </c>
      <c r="C47" s="4858"/>
      <c r="D47" s="4858"/>
      <c r="E47" s="4858"/>
      <c r="F47" s="4858"/>
      <c r="G47" s="4858"/>
      <c r="H47" s="1868"/>
      <c r="I47" s="3194"/>
      <c r="J47" s="3194"/>
      <c r="K47" s="3194"/>
      <c r="L47" s="3194"/>
      <c r="M47" s="3194"/>
      <c r="N47" s="3194"/>
      <c r="O47" s="3194"/>
      <c r="P47" s="3194"/>
      <c r="Q47" s="3194"/>
      <c r="R47" s="3194"/>
      <c r="S47" s="3194"/>
      <c r="T47" s="3194"/>
      <c r="U47" s="3195"/>
      <c r="V47" s="3194"/>
      <c r="W47" s="3194"/>
    </row>
    <row r="48" spans="2:23" s="3162" customFormat="1" ht="15" customHeight="1">
      <c r="B48" s="3186"/>
      <c r="C48" s="4851" t="s">
        <v>749</v>
      </c>
      <c r="D48" s="4851"/>
      <c r="E48" s="4851"/>
      <c r="F48" s="4851"/>
      <c r="G48" s="4851"/>
      <c r="H48" s="1757" t="s">
        <v>2450</v>
      </c>
      <c r="I48" s="3183"/>
      <c r="J48" s="3183"/>
      <c r="K48" s="3183"/>
      <c r="L48" s="3183"/>
      <c r="M48" s="3183"/>
      <c r="N48" s="3183"/>
      <c r="O48" s="3183"/>
      <c r="P48" s="3183"/>
      <c r="Q48" s="3183"/>
      <c r="R48" s="3183"/>
      <c r="S48" s="3183"/>
      <c r="T48" s="3183"/>
      <c r="U48" s="3198"/>
      <c r="V48" s="3183"/>
      <c r="W48" s="3183"/>
    </row>
    <row r="49" spans="2:23" s="3162" customFormat="1" ht="15" customHeight="1">
      <c r="B49" s="3190"/>
      <c r="C49" s="4842" t="s">
        <v>750</v>
      </c>
      <c r="D49" s="4842"/>
      <c r="E49" s="4842"/>
      <c r="F49" s="4842"/>
      <c r="G49" s="4842"/>
      <c r="H49" s="1756" t="s">
        <v>2451</v>
      </c>
      <c r="I49" s="3184"/>
      <c r="J49" s="3184"/>
      <c r="K49" s="3184"/>
      <c r="L49" s="3184"/>
      <c r="M49" s="3184"/>
      <c r="N49" s="3184"/>
      <c r="O49" s="3184"/>
      <c r="P49" s="3184"/>
      <c r="Q49" s="3184"/>
      <c r="R49" s="3184"/>
      <c r="S49" s="3184"/>
      <c r="T49" s="3184"/>
      <c r="U49" s="3185"/>
      <c r="V49" s="3184"/>
      <c r="W49" s="3184"/>
    </row>
    <row r="50" spans="2:23" s="3162" customFormat="1" ht="15" customHeight="1">
      <c r="B50" s="3190"/>
      <c r="C50" s="4842" t="s">
        <v>751</v>
      </c>
      <c r="D50" s="4842"/>
      <c r="E50" s="4842"/>
      <c r="F50" s="4842"/>
      <c r="G50" s="4842"/>
      <c r="H50" s="1756" t="s">
        <v>2452</v>
      </c>
      <c r="I50" s="3184"/>
      <c r="J50" s="3184"/>
      <c r="K50" s="3184"/>
      <c r="L50" s="3184"/>
      <c r="M50" s="3184"/>
      <c r="N50" s="3184"/>
      <c r="O50" s="3184"/>
      <c r="P50" s="3184"/>
      <c r="Q50" s="3184"/>
      <c r="R50" s="3184"/>
      <c r="S50" s="3184"/>
      <c r="T50" s="3184"/>
      <c r="U50" s="3185"/>
      <c r="V50" s="3184"/>
      <c r="W50" s="3184"/>
    </row>
    <row r="51" spans="2:23" s="3162" customFormat="1" ht="15" customHeight="1">
      <c r="B51" s="3190"/>
      <c r="C51" s="4842" t="s">
        <v>752</v>
      </c>
      <c r="D51" s="4842"/>
      <c r="E51" s="4842"/>
      <c r="F51" s="4842"/>
      <c r="G51" s="4842"/>
      <c r="H51" s="1756" t="s">
        <v>1930</v>
      </c>
      <c r="I51" s="3184"/>
      <c r="J51" s="3184"/>
      <c r="K51" s="3184"/>
      <c r="L51" s="3184"/>
      <c r="M51" s="3184"/>
      <c r="N51" s="3184"/>
      <c r="O51" s="3184"/>
      <c r="P51" s="3184"/>
      <c r="Q51" s="3184"/>
      <c r="R51" s="3184"/>
      <c r="S51" s="3184"/>
      <c r="T51" s="3184"/>
      <c r="U51" s="3185"/>
      <c r="V51" s="3184"/>
      <c r="W51" s="3184"/>
    </row>
    <row r="52" spans="2:23" s="3162" customFormat="1" ht="15" customHeight="1">
      <c r="B52" s="3190"/>
      <c r="C52" s="4842" t="s">
        <v>754</v>
      </c>
      <c r="D52" s="4842"/>
      <c r="E52" s="4842"/>
      <c r="F52" s="4842"/>
      <c r="G52" s="4842"/>
      <c r="H52" s="1756" t="s">
        <v>2453</v>
      </c>
      <c r="I52" s="3184"/>
      <c r="J52" s="3184"/>
      <c r="K52" s="3184"/>
      <c r="L52" s="3184"/>
      <c r="M52" s="3184"/>
      <c r="N52" s="3184"/>
      <c r="O52" s="3184"/>
      <c r="P52" s="3184"/>
      <c r="Q52" s="3184"/>
      <c r="R52" s="3184"/>
      <c r="S52" s="3184"/>
      <c r="T52" s="3184"/>
      <c r="U52" s="3185"/>
      <c r="V52" s="3184"/>
      <c r="W52" s="3184"/>
    </row>
    <row r="53" spans="2:23" s="3162" customFormat="1" ht="15" customHeight="1">
      <c r="B53" s="3190"/>
      <c r="C53" s="4842" t="s">
        <v>756</v>
      </c>
      <c r="D53" s="4842"/>
      <c r="E53" s="4842"/>
      <c r="F53" s="4842"/>
      <c r="G53" s="4842"/>
      <c r="H53" s="1756" t="s">
        <v>2454</v>
      </c>
      <c r="I53" s="3184"/>
      <c r="J53" s="3184"/>
      <c r="K53" s="3184"/>
      <c r="L53" s="3184"/>
      <c r="M53" s="3184"/>
      <c r="N53" s="3184"/>
      <c r="O53" s="3184"/>
      <c r="P53" s="3184"/>
      <c r="Q53" s="3184"/>
      <c r="R53" s="3184"/>
      <c r="S53" s="3184"/>
      <c r="T53" s="3184"/>
      <c r="U53" s="3185"/>
      <c r="V53" s="3184"/>
      <c r="W53" s="3184"/>
    </row>
    <row r="54" spans="2:23" s="3162" customFormat="1" ht="15" customHeight="1">
      <c r="B54" s="3190"/>
      <c r="C54" s="4842" t="s">
        <v>758</v>
      </c>
      <c r="D54" s="4842"/>
      <c r="E54" s="4842"/>
      <c r="F54" s="4842"/>
      <c r="G54" s="4842"/>
      <c r="H54" s="1756" t="s">
        <v>2455</v>
      </c>
      <c r="I54" s="3184"/>
      <c r="J54" s="3184"/>
      <c r="K54" s="3184"/>
      <c r="L54" s="3184"/>
      <c r="M54" s="3184"/>
      <c r="N54" s="3184"/>
      <c r="O54" s="3184"/>
      <c r="P54" s="3184"/>
      <c r="Q54" s="3184"/>
      <c r="R54" s="3184"/>
      <c r="S54" s="3184"/>
      <c r="T54" s="3184"/>
      <c r="U54" s="3185"/>
      <c r="V54" s="3184"/>
      <c r="W54" s="3184"/>
    </row>
    <row r="55" spans="2:23" s="3162" customFormat="1" ht="15" customHeight="1">
      <c r="B55" s="3190"/>
      <c r="C55" s="4842" t="s">
        <v>760</v>
      </c>
      <c r="D55" s="4842"/>
      <c r="E55" s="4842"/>
      <c r="F55" s="4842"/>
      <c r="G55" s="4842"/>
      <c r="H55" s="1756" t="s">
        <v>1783</v>
      </c>
      <c r="I55" s="3184"/>
      <c r="J55" s="3184"/>
      <c r="K55" s="3184"/>
      <c r="L55" s="3184"/>
      <c r="M55" s="3184"/>
      <c r="N55" s="3184"/>
      <c r="O55" s="3184"/>
      <c r="P55" s="3184"/>
      <c r="Q55" s="3184"/>
      <c r="R55" s="3184"/>
      <c r="S55" s="3184"/>
      <c r="T55" s="3184"/>
      <c r="U55" s="3185"/>
      <c r="V55" s="3184"/>
      <c r="W55" s="3184"/>
    </row>
    <row r="56" spans="2:23" s="3162" customFormat="1" ht="15" customHeight="1">
      <c r="B56" s="3190"/>
      <c r="C56" s="4842" t="s">
        <v>762</v>
      </c>
      <c r="D56" s="4842"/>
      <c r="E56" s="4842"/>
      <c r="F56" s="4842"/>
      <c r="G56" s="4842"/>
      <c r="H56" s="1756" t="s">
        <v>1785</v>
      </c>
      <c r="I56" s="3184"/>
      <c r="J56" s="3184"/>
      <c r="K56" s="3184"/>
      <c r="L56" s="3184"/>
      <c r="M56" s="3184"/>
      <c r="N56" s="3184"/>
      <c r="O56" s="3184"/>
      <c r="P56" s="3184"/>
      <c r="Q56" s="3184"/>
      <c r="R56" s="3184"/>
      <c r="S56" s="3184"/>
      <c r="T56" s="3184"/>
      <c r="U56" s="3185"/>
      <c r="V56" s="3184"/>
      <c r="W56" s="3184"/>
    </row>
    <row r="57" spans="2:23" s="3162" customFormat="1" ht="15" customHeight="1">
      <c r="B57" s="4845" t="s">
        <v>2456</v>
      </c>
      <c r="C57" s="4846"/>
      <c r="D57" s="4846"/>
      <c r="E57" s="4846"/>
      <c r="F57" s="4846"/>
      <c r="G57" s="4846"/>
      <c r="H57" s="1756" t="s">
        <v>1974</v>
      </c>
      <c r="I57" s="3184"/>
      <c r="J57" s="3184"/>
      <c r="K57" s="3184"/>
      <c r="L57" s="3184"/>
      <c r="M57" s="3184"/>
      <c r="N57" s="3184"/>
      <c r="O57" s="3184"/>
      <c r="P57" s="3184"/>
      <c r="Q57" s="3184"/>
      <c r="R57" s="3184"/>
      <c r="S57" s="3184"/>
      <c r="T57" s="3184"/>
      <c r="U57" s="3185"/>
      <c r="V57" s="3184"/>
      <c r="W57" s="3184"/>
    </row>
    <row r="58" spans="2:23" s="3162" customFormat="1" ht="15" customHeight="1">
      <c r="B58" s="4847" t="s">
        <v>1169</v>
      </c>
      <c r="C58" s="4843"/>
      <c r="D58" s="4843"/>
      <c r="E58" s="4843"/>
      <c r="F58" s="4843"/>
      <c r="G58" s="4843"/>
      <c r="H58" s="1756" t="s">
        <v>1789</v>
      </c>
      <c r="I58" s="3184"/>
      <c r="J58" s="3184"/>
      <c r="K58" s="3184"/>
      <c r="L58" s="3184"/>
      <c r="M58" s="3184"/>
      <c r="N58" s="3184"/>
      <c r="O58" s="3184"/>
      <c r="P58" s="3184"/>
      <c r="Q58" s="3184"/>
      <c r="R58" s="3184"/>
      <c r="S58" s="3184"/>
      <c r="T58" s="3184"/>
      <c r="U58" s="3185"/>
      <c r="V58" s="3184"/>
      <c r="W58" s="3184"/>
    </row>
    <row r="59" spans="2:23" s="3162" customFormat="1" ht="15" customHeight="1">
      <c r="B59" s="4853" t="s">
        <v>1170</v>
      </c>
      <c r="C59" s="4852"/>
      <c r="D59" s="4852"/>
      <c r="E59" s="4852"/>
      <c r="F59" s="4852"/>
      <c r="G59" s="4852"/>
      <c r="H59" s="1756" t="s">
        <v>1791</v>
      </c>
      <c r="I59" s="3184"/>
      <c r="J59" s="3184"/>
      <c r="K59" s="3184"/>
      <c r="L59" s="3184"/>
      <c r="M59" s="3184"/>
      <c r="N59" s="3184"/>
      <c r="O59" s="3184"/>
      <c r="P59" s="3184"/>
      <c r="Q59" s="3184"/>
      <c r="R59" s="3184"/>
      <c r="S59" s="3184"/>
      <c r="T59" s="3184"/>
      <c r="U59" s="3185"/>
      <c r="V59" s="3184"/>
      <c r="W59" s="3184"/>
    </row>
    <row r="60" spans="2:23" s="3162" customFormat="1" ht="15" customHeight="1">
      <c r="B60" s="4857" t="s">
        <v>2457</v>
      </c>
      <c r="C60" s="4858"/>
      <c r="D60" s="4858"/>
      <c r="E60" s="4858"/>
      <c r="F60" s="4858"/>
      <c r="G60" s="4858"/>
      <c r="H60" s="1868"/>
      <c r="I60" s="3194"/>
      <c r="J60" s="3194"/>
      <c r="K60" s="3194"/>
      <c r="L60" s="3194"/>
      <c r="M60" s="3194"/>
      <c r="N60" s="3194"/>
      <c r="O60" s="3194"/>
      <c r="P60" s="3194"/>
      <c r="Q60" s="3194"/>
      <c r="R60" s="3194"/>
      <c r="S60" s="3194"/>
      <c r="T60" s="3194"/>
      <c r="U60" s="3195"/>
      <c r="V60" s="3194"/>
      <c r="W60" s="3194"/>
    </row>
    <row r="61" spans="2:23" s="3162" customFormat="1" ht="15" customHeight="1">
      <c r="B61" s="3186"/>
      <c r="C61" s="4851" t="s">
        <v>766</v>
      </c>
      <c r="D61" s="4851"/>
      <c r="E61" s="4851"/>
      <c r="F61" s="4851"/>
      <c r="G61" s="4851"/>
      <c r="H61" s="1757" t="s">
        <v>2011</v>
      </c>
      <c r="I61" s="3183"/>
      <c r="J61" s="3183"/>
      <c r="K61" s="3183"/>
      <c r="L61" s="3183"/>
      <c r="M61" s="3183"/>
      <c r="N61" s="3183"/>
      <c r="O61" s="3183"/>
      <c r="P61" s="3183"/>
      <c r="Q61" s="3183"/>
      <c r="R61" s="3183"/>
      <c r="S61" s="3183"/>
      <c r="T61" s="3183"/>
      <c r="U61" s="3198"/>
      <c r="V61" s="3183"/>
      <c r="W61" s="3183"/>
    </row>
    <row r="62" spans="2:23" s="3162" customFormat="1" ht="15" customHeight="1">
      <c r="B62" s="3190"/>
      <c r="C62" s="4842" t="s">
        <v>767</v>
      </c>
      <c r="D62" s="4842"/>
      <c r="E62" s="4842"/>
      <c r="F62" s="4842"/>
      <c r="G62" s="4842"/>
      <c r="H62" s="1756" t="s">
        <v>2458</v>
      </c>
      <c r="I62" s="3184"/>
      <c r="J62" s="3184"/>
      <c r="K62" s="3184"/>
      <c r="L62" s="3184"/>
      <c r="M62" s="3184"/>
      <c r="N62" s="3184"/>
      <c r="O62" s="3184"/>
      <c r="P62" s="3184"/>
      <c r="Q62" s="3184"/>
      <c r="R62" s="3184"/>
      <c r="S62" s="3184"/>
      <c r="T62" s="3184"/>
      <c r="U62" s="3185"/>
      <c r="V62" s="3184"/>
      <c r="W62" s="3184"/>
    </row>
    <row r="63" spans="2:23" s="3162" customFormat="1" ht="15" customHeight="1">
      <c r="B63" s="4845" t="s">
        <v>2459</v>
      </c>
      <c r="C63" s="4846"/>
      <c r="D63" s="4846"/>
      <c r="E63" s="4846"/>
      <c r="F63" s="4846"/>
      <c r="G63" s="4846"/>
      <c r="H63" s="1756" t="s">
        <v>2460</v>
      </c>
      <c r="I63" s="3184"/>
      <c r="J63" s="3184"/>
      <c r="K63" s="3184"/>
      <c r="L63" s="3184"/>
      <c r="M63" s="3184"/>
      <c r="N63" s="3184"/>
      <c r="O63" s="3184"/>
      <c r="P63" s="3184"/>
      <c r="Q63" s="3184"/>
      <c r="R63" s="3184"/>
      <c r="S63" s="3184"/>
      <c r="T63" s="3184"/>
      <c r="U63" s="3185"/>
      <c r="V63" s="3184"/>
      <c r="W63" s="3184"/>
    </row>
    <row r="64" spans="2:23" s="3162" customFormat="1" ht="15" customHeight="1">
      <c r="B64" s="4847" t="s">
        <v>1173</v>
      </c>
      <c r="C64" s="4843"/>
      <c r="D64" s="4843"/>
      <c r="E64" s="4843"/>
      <c r="F64" s="4843"/>
      <c r="G64" s="4843"/>
      <c r="H64" s="1756" t="s">
        <v>2461</v>
      </c>
      <c r="I64" s="3184"/>
      <c r="J64" s="3184"/>
      <c r="K64" s="3184"/>
      <c r="L64" s="3184"/>
      <c r="M64" s="3184"/>
      <c r="N64" s="3184"/>
      <c r="O64" s="3184"/>
      <c r="P64" s="3184"/>
      <c r="Q64" s="3184"/>
      <c r="R64" s="3184"/>
      <c r="S64" s="3184"/>
      <c r="T64" s="3184"/>
      <c r="U64" s="3185"/>
      <c r="V64" s="3184"/>
      <c r="W64" s="3184"/>
    </row>
    <row r="65" spans="2:23" s="3162" customFormat="1" ht="15" customHeight="1">
      <c r="B65" s="4847" t="s">
        <v>1174</v>
      </c>
      <c r="C65" s="4843"/>
      <c r="D65" s="4843"/>
      <c r="E65" s="4843"/>
      <c r="F65" s="4843"/>
      <c r="G65" s="4843"/>
      <c r="H65" s="1756" t="s">
        <v>2462</v>
      </c>
      <c r="I65" s="3184"/>
      <c r="J65" s="3184"/>
      <c r="K65" s="3184"/>
      <c r="L65" s="3184"/>
      <c r="M65" s="3184"/>
      <c r="N65" s="3184"/>
      <c r="O65" s="3184"/>
      <c r="P65" s="3184"/>
      <c r="Q65" s="3184"/>
      <c r="R65" s="3184"/>
      <c r="S65" s="3184"/>
      <c r="T65" s="3184"/>
      <c r="U65" s="3185"/>
      <c r="V65" s="3184"/>
      <c r="W65" s="3184"/>
    </row>
    <row r="66" spans="2:23" s="3162" customFormat="1" ht="15" customHeight="1">
      <c r="B66" s="4847" t="s">
        <v>1175</v>
      </c>
      <c r="C66" s="4843"/>
      <c r="D66" s="4843"/>
      <c r="E66" s="4843"/>
      <c r="F66" s="4843"/>
      <c r="G66" s="4843"/>
      <c r="H66" s="1868" t="s">
        <v>1795</v>
      </c>
      <c r="I66" s="3184"/>
      <c r="J66" s="3184"/>
      <c r="K66" s="3184"/>
      <c r="L66" s="3184"/>
      <c r="M66" s="3184"/>
      <c r="N66" s="3184"/>
      <c r="O66" s="3184"/>
      <c r="P66" s="3184"/>
      <c r="Q66" s="3184"/>
      <c r="R66" s="3184"/>
      <c r="S66" s="3184"/>
      <c r="T66" s="3184"/>
      <c r="U66" s="3185"/>
      <c r="V66" s="3184"/>
      <c r="W66" s="3184"/>
    </row>
    <row r="67" spans="2:23" s="3162" customFormat="1" ht="15" customHeight="1">
      <c r="B67" s="4855" t="s">
        <v>1176</v>
      </c>
      <c r="C67" s="4856"/>
      <c r="D67" s="4856"/>
      <c r="E67" s="4856"/>
      <c r="F67" s="4856"/>
      <c r="G67" s="4856"/>
      <c r="H67" s="3200" t="s">
        <v>1805</v>
      </c>
      <c r="I67" s="3184"/>
      <c r="J67" s="3184"/>
      <c r="K67" s="3184"/>
      <c r="L67" s="3184"/>
      <c r="M67" s="3184"/>
      <c r="N67" s="3184"/>
      <c r="O67" s="3184"/>
      <c r="P67" s="3184"/>
      <c r="Q67" s="3184"/>
      <c r="R67" s="3184"/>
      <c r="S67" s="3184"/>
      <c r="T67" s="3184"/>
      <c r="U67" s="3184"/>
      <c r="V67" s="3184"/>
      <c r="W67" s="3184"/>
    </row>
    <row r="68" spans="2:23" s="3162" customFormat="1" ht="15" customHeight="1">
      <c r="H68" s="3174"/>
      <c r="I68" s="3174"/>
      <c r="J68" s="3174"/>
      <c r="K68" s="3201"/>
      <c r="L68" s="3201"/>
      <c r="M68" s="3201"/>
      <c r="N68" s="3201"/>
      <c r="O68" s="3201"/>
      <c r="P68" s="3201"/>
      <c r="Q68" s="3201"/>
      <c r="R68" s="3201"/>
    </row>
    <row r="69" spans="2:23" s="3162" customFormat="1" ht="15" customHeight="1">
      <c r="C69" s="4854" t="s">
        <v>2463</v>
      </c>
      <c r="D69" s="4854"/>
      <c r="E69" s="4854"/>
      <c r="F69" s="4854"/>
      <c r="G69" s="4854"/>
      <c r="H69" s="4854"/>
      <c r="I69" s="4854"/>
      <c r="J69" s="4854"/>
      <c r="K69" s="4854"/>
      <c r="L69" s="3201"/>
      <c r="M69" s="3201"/>
      <c r="N69" s="3201"/>
      <c r="O69" s="3201"/>
      <c r="P69" s="3201"/>
      <c r="Q69" s="3201"/>
      <c r="R69" s="3201"/>
      <c r="W69" s="2191"/>
    </row>
    <row r="70" spans="2:23" ht="15" customHeight="1">
      <c r="B70" s="65" t="s">
        <v>105</v>
      </c>
      <c r="C70" s="65"/>
      <c r="D70" s="65"/>
      <c r="E70" s="65"/>
      <c r="F70" s="65"/>
      <c r="G70" s="65"/>
      <c r="H70" s="65"/>
      <c r="I70" s="65"/>
      <c r="J70" s="65"/>
      <c r="K70" s="65"/>
      <c r="L70" s="65"/>
      <c r="W70" s="1808"/>
    </row>
    <row r="71" spans="2:23" ht="15" customHeight="1">
      <c r="B71" s="4054" t="s">
        <v>477</v>
      </c>
      <c r="C71" s="4054"/>
      <c r="D71" s="4054"/>
      <c r="E71" s="4054"/>
      <c r="F71" s="4054"/>
      <c r="G71" s="4054"/>
      <c r="H71" s="4054"/>
      <c r="I71" s="4054"/>
      <c r="J71" s="4054"/>
      <c r="K71" s="4054"/>
      <c r="L71" s="4054"/>
    </row>
    <row r="72" spans="2:23" ht="15" customHeight="1"/>
  </sheetData>
  <mergeCells count="64">
    <mergeCell ref="B2:F2"/>
    <mergeCell ref="B47:G47"/>
    <mergeCell ref="C56:G56"/>
    <mergeCell ref="B70:L70"/>
    <mergeCell ref="B71:L71"/>
    <mergeCell ref="B60:G60"/>
    <mergeCell ref="C61:G61"/>
    <mergeCell ref="C62:G62"/>
    <mergeCell ref="C53:G53"/>
    <mergeCell ref="B66:G66"/>
    <mergeCell ref="B58:G58"/>
    <mergeCell ref="B59:G59"/>
    <mergeCell ref="B57:G57"/>
    <mergeCell ref="C69:K69"/>
    <mergeCell ref="B67:G67"/>
    <mergeCell ref="C54:G54"/>
    <mergeCell ref="C55:G55"/>
    <mergeCell ref="B63:G63"/>
    <mergeCell ref="B64:G64"/>
    <mergeCell ref="B65:G65"/>
    <mergeCell ref="C48:G48"/>
    <mergeCell ref="C49:G49"/>
    <mergeCell ref="C50:G50"/>
    <mergeCell ref="C51:G51"/>
    <mergeCell ref="C52:G52"/>
    <mergeCell ref="C32:F32"/>
    <mergeCell ref="C35:G35"/>
    <mergeCell ref="B46:G46"/>
    <mergeCell ref="C36:E36"/>
    <mergeCell ref="F36:G36"/>
    <mergeCell ref="F37:G37"/>
    <mergeCell ref="F38:G38"/>
    <mergeCell ref="B39:G39"/>
    <mergeCell ref="B40:G40"/>
    <mergeCell ref="C41:G41"/>
    <mergeCell ref="B42:G42"/>
    <mergeCell ref="B43:G43"/>
    <mergeCell ref="B44:G44"/>
    <mergeCell ref="B45:G45"/>
    <mergeCell ref="F25:G25"/>
    <mergeCell ref="F26:G26"/>
    <mergeCell ref="C27:G27"/>
    <mergeCell ref="C28:F28"/>
    <mergeCell ref="C31:G31"/>
    <mergeCell ref="D20:G20"/>
    <mergeCell ref="B21:G21"/>
    <mergeCell ref="B22:G22"/>
    <mergeCell ref="B23:G23"/>
    <mergeCell ref="C24:E24"/>
    <mergeCell ref="F24:G24"/>
    <mergeCell ref="B16:C16"/>
    <mergeCell ref="D16:G16"/>
    <mergeCell ref="E17:G17"/>
    <mergeCell ref="E18:G18"/>
    <mergeCell ref="D19:G19"/>
    <mergeCell ref="B9:G9"/>
    <mergeCell ref="B6:W6"/>
    <mergeCell ref="K8:M8"/>
    <mergeCell ref="J4:O4"/>
    <mergeCell ref="J5:O5"/>
    <mergeCell ref="S8:V8"/>
    <mergeCell ref="N8:R8"/>
    <mergeCell ref="B4:E4"/>
    <mergeCell ref="B5:E5"/>
  </mergeCells>
  <hyperlinks>
    <hyperlink ref="B71" r:id="rId1" xr:uid="{00000000-0004-0000-7000-000000000000}"/>
  </hyperlinks>
  <printOptions horizontalCentered="1"/>
  <pageMargins left="0.23622047244094499" right="0.23622047244094499" top="0.39370078740157499" bottom="0.39370078740157499" header="0.31496062992126" footer="0.31496062992126"/>
  <pageSetup paperSize="5" scale="10" orientation="landscape"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
    <pageSetUpPr fitToPage="1"/>
  </sheetPr>
  <dimension ref="B2:AL71"/>
  <sheetViews>
    <sheetView showGridLines="0" workbookViewId="0"/>
  </sheetViews>
  <sheetFormatPr defaultColWidth="8" defaultRowHeight="12" customHeight="1"/>
  <cols>
    <col min="1" max="1" width="1.5546875" customWidth="1"/>
    <col min="2" max="2" width="2.44140625" customWidth="1"/>
    <col min="3" max="3" width="3.27734375" customWidth="1"/>
    <col min="4" max="4" width="2.44140625" customWidth="1"/>
    <col min="5" max="5" width="2.71875" customWidth="1"/>
    <col min="6" max="6" width="3" customWidth="1"/>
    <col min="7" max="8" width="3.27734375" customWidth="1"/>
    <col min="9" max="9" width="7" customWidth="1"/>
    <col min="10" max="10" width="9.27734375" customWidth="1"/>
    <col min="11" max="11" width="19.5546875" customWidth="1"/>
    <col min="12" max="12" width="3.27734375" customWidth="1"/>
    <col min="13" max="13" width="12" customWidth="1"/>
    <col min="14" max="19" width="11" customWidth="1"/>
    <col min="20" max="20" width="13.27734375" customWidth="1"/>
    <col min="21" max="27" width="11" customWidth="1"/>
    <col min="28" max="28" width="8" customWidth="1"/>
  </cols>
  <sheetData>
    <row r="2" spans="2:38" ht="12" customHeight="1">
      <c r="B2" s="10" t="s">
        <v>478</v>
      </c>
      <c r="C2" s="9"/>
      <c r="D2" s="9"/>
      <c r="E2" s="9"/>
      <c r="F2" s="9"/>
    </row>
    <row r="4" spans="2:38" ht="12" customHeight="1">
      <c r="B4" s="29" t="s">
        <v>2809</v>
      </c>
      <c r="C4" s="28"/>
      <c r="D4" s="28"/>
      <c r="E4" s="28"/>
      <c r="F4" s="28"/>
      <c r="G4" s="28"/>
      <c r="H4" s="28"/>
      <c r="I4" s="28"/>
      <c r="J4" s="150"/>
      <c r="K4" s="150"/>
      <c r="L4" s="150"/>
      <c r="M4" s="4138" t="s">
        <v>1538</v>
      </c>
      <c r="N4" s="4138"/>
      <c r="O4" s="4138"/>
      <c r="P4" s="4138"/>
      <c r="Q4" s="4138"/>
      <c r="R4" s="4138"/>
      <c r="S4" s="4138"/>
      <c r="T4" s="4138"/>
      <c r="U4" s="4138"/>
      <c r="V4" s="4138"/>
      <c r="W4" s="1299"/>
      <c r="X4" s="1299"/>
      <c r="Y4" s="1299"/>
      <c r="Z4" s="1299"/>
      <c r="AA4" s="1299"/>
      <c r="AB4" s="1299"/>
      <c r="AC4" s="1299"/>
      <c r="AD4" s="1299"/>
      <c r="AE4" s="1299"/>
      <c r="AF4" s="1299"/>
      <c r="AG4" s="1299"/>
      <c r="AH4" s="1299"/>
      <c r="AI4" s="1299"/>
      <c r="AJ4" s="1299"/>
      <c r="AK4" s="1299"/>
      <c r="AL4" s="1299"/>
    </row>
    <row r="5" spans="2:38" ht="12" customHeight="1">
      <c r="B5" s="28"/>
      <c r="C5" s="28"/>
      <c r="D5" s="28"/>
      <c r="E5" s="28"/>
      <c r="F5" s="28"/>
      <c r="G5" s="28"/>
      <c r="H5" s="28"/>
      <c r="I5" s="28"/>
      <c r="J5" s="150"/>
      <c r="K5" s="150"/>
      <c r="L5" s="150"/>
      <c r="M5" s="27"/>
      <c r="N5" s="27"/>
      <c r="O5" s="27"/>
      <c r="P5" s="27"/>
      <c r="Q5" s="27"/>
      <c r="R5" s="27"/>
      <c r="S5" s="27"/>
      <c r="T5" s="27"/>
      <c r="U5" s="27"/>
      <c r="V5" s="27"/>
      <c r="W5" s="153"/>
      <c r="X5" s="153"/>
      <c r="Y5" s="153"/>
      <c r="Z5" s="153"/>
      <c r="AA5" s="153"/>
      <c r="AB5" s="153"/>
      <c r="AC5" s="153"/>
      <c r="AD5" s="153"/>
      <c r="AE5" s="153"/>
      <c r="AF5" s="153"/>
      <c r="AG5" s="153"/>
      <c r="AH5" s="153"/>
      <c r="AI5" s="153"/>
      <c r="AJ5" s="153"/>
      <c r="AK5" s="153"/>
      <c r="AL5" s="153"/>
    </row>
    <row r="6" spans="2:38" ht="12" customHeight="1">
      <c r="B6" s="27">
        <v>2023.4</v>
      </c>
      <c r="C6" s="14"/>
      <c r="D6" s="14"/>
      <c r="E6" s="14"/>
      <c r="F6" s="14"/>
      <c r="G6" s="14"/>
      <c r="H6" s="14"/>
      <c r="I6" s="14"/>
      <c r="J6" s="150"/>
      <c r="K6" s="150"/>
      <c r="L6" s="150"/>
      <c r="M6" s="14" t="s">
        <v>1322</v>
      </c>
      <c r="N6" s="14"/>
      <c r="O6" s="14"/>
      <c r="P6" s="14"/>
      <c r="Q6" s="14"/>
      <c r="R6" s="14"/>
      <c r="S6" s="14"/>
      <c r="T6" s="14"/>
      <c r="U6" s="14"/>
      <c r="V6" s="14"/>
      <c r="W6" s="179"/>
      <c r="X6" s="179"/>
      <c r="Y6" s="179"/>
      <c r="Z6" s="179"/>
      <c r="AA6" s="179"/>
      <c r="AB6" s="179"/>
      <c r="AC6" s="154"/>
      <c r="AD6" s="176"/>
      <c r="AE6" s="179"/>
      <c r="AF6" s="179"/>
      <c r="AG6" s="179"/>
      <c r="AH6" s="179"/>
      <c r="AI6" s="179"/>
      <c r="AJ6" s="179"/>
      <c r="AK6" s="179"/>
      <c r="AL6" s="179"/>
    </row>
    <row r="7" spans="2:38" ht="12" customHeight="1">
      <c r="B7" s="258"/>
      <c r="C7" s="259"/>
      <c r="D7" s="259"/>
      <c r="E7" s="259"/>
      <c r="F7" s="259"/>
      <c r="G7" s="259"/>
      <c r="H7" s="259"/>
      <c r="I7" s="259"/>
      <c r="J7" s="259"/>
      <c r="K7" s="259"/>
      <c r="L7" s="259"/>
      <c r="M7" s="259"/>
      <c r="N7" s="259"/>
      <c r="O7" s="259"/>
      <c r="P7" s="259"/>
      <c r="Q7" s="259"/>
      <c r="R7" s="258"/>
      <c r="S7" s="259"/>
      <c r="T7" s="259"/>
      <c r="U7" s="259"/>
      <c r="V7" s="259"/>
      <c r="W7" s="259"/>
      <c r="X7" s="259"/>
      <c r="Y7" s="259"/>
      <c r="Z7" s="259"/>
      <c r="AA7" s="259"/>
    </row>
    <row r="8" spans="2:38" ht="12" customHeight="1">
      <c r="B8" s="1024"/>
      <c r="C8" s="1025"/>
      <c r="D8" s="1025"/>
      <c r="E8" s="1025"/>
      <c r="F8" s="1025"/>
      <c r="G8" s="1025"/>
      <c r="H8" s="1025"/>
      <c r="I8" s="1025"/>
      <c r="J8" s="1025"/>
      <c r="K8" s="1025"/>
      <c r="L8" s="1025"/>
      <c r="M8" s="1276"/>
      <c r="N8" s="1222" t="s">
        <v>40</v>
      </c>
      <c r="O8" s="1222"/>
      <c r="P8" s="1222" t="s">
        <v>41</v>
      </c>
      <c r="Q8" s="1276"/>
      <c r="R8" s="1276"/>
      <c r="S8" s="1276"/>
      <c r="T8" s="1276"/>
      <c r="U8" s="1276"/>
      <c r="V8" s="1219" t="s">
        <v>42</v>
      </c>
      <c r="W8" s="1276"/>
      <c r="X8" s="1222" t="s">
        <v>43</v>
      </c>
      <c r="Y8" s="1276"/>
      <c r="Z8" s="1219" t="s">
        <v>44</v>
      </c>
      <c r="AA8" s="1277" t="s">
        <v>131</v>
      </c>
    </row>
    <row r="9" spans="2:38" ht="12" customHeight="1">
      <c r="B9" s="1028"/>
      <c r="M9" s="1278" t="s">
        <v>45</v>
      </c>
      <c r="N9" s="1278" t="s">
        <v>46</v>
      </c>
      <c r="O9" s="1278" t="s">
        <v>47</v>
      </c>
      <c r="P9" s="1278" t="s">
        <v>48</v>
      </c>
      <c r="Q9" s="1278" t="s">
        <v>49</v>
      </c>
      <c r="R9" s="1278" t="s">
        <v>50</v>
      </c>
      <c r="S9" s="1278" t="s">
        <v>51</v>
      </c>
      <c r="T9" s="1278" t="s">
        <v>52</v>
      </c>
      <c r="U9" s="1278" t="s">
        <v>83</v>
      </c>
      <c r="V9" s="1279" t="s">
        <v>84</v>
      </c>
      <c r="W9" s="1278" t="s">
        <v>85</v>
      </c>
      <c r="X9" s="1278" t="s">
        <v>86</v>
      </c>
      <c r="Y9" s="1279" t="s">
        <v>87</v>
      </c>
      <c r="Z9" s="1278" t="s">
        <v>88</v>
      </c>
      <c r="AA9" s="1031"/>
    </row>
    <row r="10" spans="2:38" ht="12" customHeight="1">
      <c r="B10" s="3954" t="s">
        <v>1146</v>
      </c>
      <c r="C10" s="3721"/>
      <c r="D10" s="3721"/>
      <c r="E10" s="3721"/>
      <c r="F10" s="3721"/>
      <c r="G10" s="3721"/>
      <c r="H10" s="3721"/>
      <c r="I10" s="3721"/>
      <c r="J10" s="3721"/>
      <c r="K10" s="3721"/>
      <c r="L10" s="259"/>
      <c r="M10" s="1278" t="s">
        <v>89</v>
      </c>
      <c r="N10" s="1278" t="s">
        <v>90</v>
      </c>
      <c r="O10" s="1278"/>
      <c r="P10" s="1278"/>
      <c r="Q10" s="1278"/>
      <c r="R10" s="1278"/>
      <c r="S10" s="1278"/>
      <c r="T10" s="1278"/>
      <c r="U10" s="1278"/>
      <c r="V10" s="1278"/>
      <c r="W10" s="1278"/>
      <c r="X10" s="1278"/>
      <c r="Y10" s="1278"/>
      <c r="Z10" s="1278"/>
      <c r="AA10" s="1031"/>
    </row>
    <row r="11" spans="2:38" ht="12" customHeight="1">
      <c r="B11" s="1032"/>
      <c r="C11" s="192"/>
      <c r="D11" s="192"/>
      <c r="E11" s="192"/>
      <c r="F11" s="192"/>
      <c r="G11" s="192"/>
      <c r="H11" s="192"/>
      <c r="I11" s="192"/>
      <c r="J11" s="192"/>
      <c r="K11" s="192"/>
      <c r="L11" s="192"/>
      <c r="M11" s="1280" t="s">
        <v>125</v>
      </c>
      <c r="N11" s="1280" t="s">
        <v>126</v>
      </c>
      <c r="O11" s="1280" t="s">
        <v>127</v>
      </c>
      <c r="P11" s="1280" t="s">
        <v>139</v>
      </c>
      <c r="Q11" s="1280" t="s">
        <v>140</v>
      </c>
      <c r="R11" s="1280" t="s">
        <v>141</v>
      </c>
      <c r="S11" s="1280" t="s">
        <v>166</v>
      </c>
      <c r="T11" s="1280" t="s">
        <v>167</v>
      </c>
      <c r="U11" s="1280" t="s">
        <v>168</v>
      </c>
      <c r="V11" s="1280" t="s">
        <v>74</v>
      </c>
      <c r="W11" s="1280" t="s">
        <v>75</v>
      </c>
      <c r="X11" s="1280" t="s">
        <v>81</v>
      </c>
      <c r="Y11" s="1280" t="s">
        <v>91</v>
      </c>
      <c r="Z11" s="1280" t="s">
        <v>92</v>
      </c>
      <c r="AA11" s="1281" t="s">
        <v>170</v>
      </c>
    </row>
    <row r="12" spans="2:38" ht="12" customHeight="1">
      <c r="B12" s="4041" t="s">
        <v>1323</v>
      </c>
      <c r="C12" s="3943"/>
      <c r="D12" s="3943"/>
      <c r="E12" s="3943"/>
      <c r="F12" s="3943"/>
      <c r="G12" s="3943"/>
      <c r="H12" s="3943"/>
      <c r="I12" s="3943"/>
      <c r="J12" s="1053"/>
      <c r="K12" s="1053"/>
      <c r="L12" s="1054" t="s">
        <v>403</v>
      </c>
      <c r="M12" s="3202"/>
      <c r="N12" s="3202"/>
      <c r="O12" s="3202"/>
      <c r="P12" s="3202"/>
      <c r="Q12" s="3202"/>
      <c r="R12" s="3202"/>
      <c r="S12" s="3202"/>
      <c r="T12" s="3202"/>
      <c r="U12" s="3202"/>
      <c r="V12" s="3202"/>
      <c r="W12" s="3202"/>
      <c r="X12" s="3202"/>
      <c r="Y12" s="3202"/>
      <c r="Z12" s="3203"/>
      <c r="AA12" s="3204"/>
    </row>
    <row r="13" spans="2:38" ht="12" customHeight="1">
      <c r="B13" s="4042" t="s">
        <v>22</v>
      </c>
      <c r="C13" s="11"/>
      <c r="D13" s="11"/>
      <c r="E13" s="11"/>
      <c r="F13" s="11"/>
      <c r="G13" s="43" t="s">
        <v>1148</v>
      </c>
      <c r="H13" s="43"/>
      <c r="I13" s="43"/>
      <c r="J13" s="43"/>
      <c r="K13" s="43"/>
      <c r="L13" s="171" t="s">
        <v>192</v>
      </c>
      <c r="M13" s="185">
        <v>166</v>
      </c>
      <c r="N13" s="185">
        <v>43</v>
      </c>
      <c r="O13" s="185">
        <v>366</v>
      </c>
      <c r="P13" s="185">
        <v>190</v>
      </c>
      <c r="Q13" s="185">
        <v>8</v>
      </c>
      <c r="R13" s="185">
        <v>4306</v>
      </c>
      <c r="S13" s="185">
        <v>481</v>
      </c>
      <c r="T13" s="185">
        <v>521</v>
      </c>
      <c r="U13" s="185">
        <v>2128</v>
      </c>
      <c r="V13" s="185">
        <v>2653</v>
      </c>
      <c r="W13" s="185">
        <v>22</v>
      </c>
      <c r="X13" s="185">
        <v>33</v>
      </c>
      <c r="Y13" s="185">
        <v>0</v>
      </c>
      <c r="Z13" s="185">
        <v>0</v>
      </c>
      <c r="AA13" s="3205">
        <v>10917</v>
      </c>
    </row>
    <row r="14" spans="2:38" ht="12" customHeight="1">
      <c r="B14" s="1028"/>
      <c r="G14" s="3939" t="s">
        <v>738</v>
      </c>
      <c r="H14" s="8"/>
      <c r="I14" s="8"/>
      <c r="J14" s="8"/>
      <c r="K14" s="8"/>
      <c r="L14" s="171" t="s">
        <v>410</v>
      </c>
      <c r="M14" s="185">
        <v>0</v>
      </c>
      <c r="N14" s="185">
        <v>0</v>
      </c>
      <c r="O14" s="185">
        <v>0</v>
      </c>
      <c r="P14" s="185">
        <v>0</v>
      </c>
      <c r="Q14" s="185"/>
      <c r="R14" s="185">
        <v>0</v>
      </c>
      <c r="S14" s="185">
        <v>0</v>
      </c>
      <c r="T14" s="185">
        <v>0</v>
      </c>
      <c r="U14" s="185">
        <v>0</v>
      </c>
      <c r="V14" s="185">
        <v>0</v>
      </c>
      <c r="W14" s="185">
        <v>0</v>
      </c>
      <c r="X14" s="185">
        <v>0</v>
      </c>
      <c r="Y14" s="185">
        <v>0</v>
      </c>
      <c r="Z14" s="185">
        <v>0</v>
      </c>
      <c r="AA14" s="3205">
        <v>0</v>
      </c>
    </row>
    <row r="15" spans="2:38" ht="12" customHeight="1">
      <c r="B15" s="1028"/>
      <c r="G15" s="3939" t="s">
        <v>739</v>
      </c>
      <c r="H15" s="8"/>
      <c r="I15" s="8"/>
      <c r="J15" s="8"/>
      <c r="K15" s="8"/>
      <c r="L15" s="171" t="s">
        <v>413</v>
      </c>
      <c r="M15" s="185">
        <v>0</v>
      </c>
      <c r="N15" s="185">
        <v>0</v>
      </c>
      <c r="O15" s="185">
        <v>0</v>
      </c>
      <c r="P15" s="185">
        <v>0</v>
      </c>
      <c r="Q15" s="185"/>
      <c r="R15" s="185">
        <v>0</v>
      </c>
      <c r="S15" s="185">
        <v>0</v>
      </c>
      <c r="T15" s="185">
        <v>0</v>
      </c>
      <c r="U15" s="185">
        <v>0</v>
      </c>
      <c r="V15" s="185">
        <v>0</v>
      </c>
      <c r="W15" s="185">
        <v>0</v>
      </c>
      <c r="X15" s="185">
        <v>0</v>
      </c>
      <c r="Y15" s="185">
        <v>0</v>
      </c>
      <c r="Z15" s="185">
        <v>0</v>
      </c>
      <c r="AA15" s="3205">
        <v>0</v>
      </c>
    </row>
    <row r="16" spans="2:38" ht="12" customHeight="1">
      <c r="B16" s="1028"/>
      <c r="G16" s="3939" t="s">
        <v>740</v>
      </c>
      <c r="H16" s="3939"/>
      <c r="I16" s="3939"/>
      <c r="J16" s="3939"/>
      <c r="K16" s="3939"/>
      <c r="L16" s="171" t="s">
        <v>416</v>
      </c>
      <c r="M16" s="3202">
        <v>166</v>
      </c>
      <c r="N16" s="3202">
        <v>43</v>
      </c>
      <c r="O16" s="3202">
        <v>366</v>
      </c>
      <c r="P16" s="3202">
        <v>190</v>
      </c>
      <c r="Q16" s="3202"/>
      <c r="R16" s="3202">
        <v>4306</v>
      </c>
      <c r="S16" s="3202">
        <v>481</v>
      </c>
      <c r="T16" s="3202">
        <v>521</v>
      </c>
      <c r="U16" s="3202">
        <v>2128</v>
      </c>
      <c r="V16" s="3202">
        <v>2653</v>
      </c>
      <c r="W16" s="3202">
        <v>22</v>
      </c>
      <c r="X16" s="3202">
        <v>33</v>
      </c>
      <c r="Y16" s="3202">
        <v>0</v>
      </c>
      <c r="Z16" s="3202">
        <v>0</v>
      </c>
      <c r="AA16" s="3205">
        <v>10917</v>
      </c>
    </row>
    <row r="17" spans="2:27" ht="12" customHeight="1">
      <c r="B17" s="1036"/>
      <c r="C17" s="164"/>
      <c r="D17" s="164"/>
      <c r="E17" s="164"/>
      <c r="F17" s="164"/>
      <c r="G17" s="43" t="s">
        <v>1149</v>
      </c>
      <c r="H17" s="43"/>
      <c r="I17" s="43"/>
      <c r="J17" s="43"/>
      <c r="K17" s="43"/>
      <c r="L17" s="171" t="s">
        <v>106</v>
      </c>
      <c r="M17" s="3202">
        <v>0</v>
      </c>
      <c r="N17" s="3202">
        <v>0</v>
      </c>
      <c r="O17" s="3202">
        <v>0</v>
      </c>
      <c r="P17" s="3202">
        <v>0</v>
      </c>
      <c r="Q17" s="3202">
        <v>0</v>
      </c>
      <c r="R17" s="3202">
        <v>0</v>
      </c>
      <c r="S17" s="3202">
        <v>0</v>
      </c>
      <c r="T17" s="3202">
        <v>0</v>
      </c>
      <c r="U17" s="3202">
        <v>0</v>
      </c>
      <c r="V17" s="3202">
        <v>0</v>
      </c>
      <c r="W17" s="3202">
        <v>0</v>
      </c>
      <c r="X17" s="3202">
        <v>0</v>
      </c>
      <c r="Y17" s="3202">
        <v>0</v>
      </c>
      <c r="Z17" s="3202">
        <v>0</v>
      </c>
      <c r="AA17" s="3205">
        <v>0</v>
      </c>
    </row>
    <row r="18" spans="2:27" ht="12" customHeight="1">
      <c r="B18" s="4031" t="s">
        <v>1324</v>
      </c>
      <c r="C18" s="42"/>
      <c r="D18" s="42"/>
      <c r="E18" s="42"/>
      <c r="F18" s="42"/>
      <c r="G18" s="42"/>
      <c r="H18" s="42"/>
      <c r="I18" s="42"/>
      <c r="J18" s="169"/>
      <c r="K18" s="169"/>
      <c r="L18" s="171" t="s">
        <v>102</v>
      </c>
      <c r="M18" s="3202">
        <v>166</v>
      </c>
      <c r="N18" s="3202">
        <v>43</v>
      </c>
      <c r="O18" s="3202">
        <v>366</v>
      </c>
      <c r="P18" s="3202">
        <v>190</v>
      </c>
      <c r="Q18" s="3202">
        <v>8</v>
      </c>
      <c r="R18" s="3202">
        <v>4306</v>
      </c>
      <c r="S18" s="3202">
        <v>481</v>
      </c>
      <c r="T18" s="3202">
        <v>521</v>
      </c>
      <c r="U18" s="3202">
        <v>2128</v>
      </c>
      <c r="V18" s="3202">
        <v>2653</v>
      </c>
      <c r="W18" s="3202">
        <v>22</v>
      </c>
      <c r="X18" s="3202">
        <v>33</v>
      </c>
      <c r="Y18" s="3202">
        <v>0</v>
      </c>
      <c r="Z18" s="3202">
        <v>0</v>
      </c>
      <c r="AA18" s="3205">
        <v>10917</v>
      </c>
    </row>
    <row r="19" spans="2:27" ht="12" customHeight="1">
      <c r="B19" s="3952" t="s">
        <v>183</v>
      </c>
      <c r="C19" s="43"/>
      <c r="D19" s="43"/>
      <c r="E19" s="43"/>
      <c r="F19" s="43"/>
      <c r="G19" s="43"/>
      <c r="H19" s="43"/>
      <c r="I19" s="43"/>
      <c r="J19" s="169"/>
      <c r="K19" s="169"/>
      <c r="L19" s="171" t="s">
        <v>107</v>
      </c>
      <c r="M19" s="189">
        <v>0</v>
      </c>
      <c r="N19" s="189">
        <v>0</v>
      </c>
      <c r="O19" s="189">
        <v>0</v>
      </c>
      <c r="P19" s="189">
        <v>0</v>
      </c>
      <c r="Q19" s="189">
        <v>0</v>
      </c>
      <c r="R19" s="189">
        <v>0</v>
      </c>
      <c r="S19" s="189">
        <v>0</v>
      </c>
      <c r="T19" s="189">
        <v>0</v>
      </c>
      <c r="U19" s="189">
        <v>0</v>
      </c>
      <c r="V19" s="189">
        <v>0</v>
      </c>
      <c r="W19" s="189">
        <v>0</v>
      </c>
      <c r="X19" s="189">
        <v>0</v>
      </c>
      <c r="Y19" s="189">
        <v>0</v>
      </c>
      <c r="Z19" s="189">
        <v>0</v>
      </c>
      <c r="AA19" s="3206">
        <v>0</v>
      </c>
    </row>
    <row r="20" spans="2:27" ht="12" customHeight="1">
      <c r="B20" s="3949" t="s">
        <v>1210</v>
      </c>
      <c r="C20" s="3950"/>
      <c r="D20" s="3950"/>
      <c r="E20" s="3950"/>
      <c r="F20" s="3950"/>
      <c r="G20" s="3950"/>
      <c r="H20" s="3950"/>
      <c r="I20" s="3950"/>
      <c r="L20" s="190"/>
      <c r="M20" s="3207"/>
      <c r="N20" s="3207"/>
      <c r="O20" s="3207"/>
      <c r="P20" s="3207"/>
      <c r="Q20" s="3207"/>
      <c r="R20" s="3207"/>
      <c r="S20" s="3207"/>
      <c r="T20" s="3207"/>
      <c r="U20" s="3207"/>
      <c r="V20" s="3207"/>
      <c r="W20" s="3207"/>
      <c r="X20" s="3207"/>
      <c r="Y20" s="3207"/>
      <c r="Z20" s="3207"/>
      <c r="AA20" s="3208"/>
    </row>
    <row r="21" spans="2:27" ht="12" customHeight="1">
      <c r="B21" s="1095"/>
      <c r="C21" s="3942" t="s">
        <v>1153</v>
      </c>
      <c r="D21" s="3942"/>
      <c r="E21" s="3942"/>
      <c r="F21" s="3942"/>
      <c r="G21" s="3942"/>
      <c r="H21" s="3942"/>
      <c r="I21" s="3942"/>
      <c r="J21" s="3948" t="s">
        <v>176</v>
      </c>
      <c r="K21" s="3948"/>
      <c r="L21" s="166" t="s">
        <v>422</v>
      </c>
      <c r="M21" s="3207">
        <v>0</v>
      </c>
      <c r="N21" s="3207">
        <v>0</v>
      </c>
      <c r="O21" s="3207">
        <v>0</v>
      </c>
      <c r="P21" s="3207">
        <v>0</v>
      </c>
      <c r="Q21" s="3207">
        <v>0</v>
      </c>
      <c r="R21" s="3207">
        <v>0</v>
      </c>
      <c r="S21" s="3207">
        <v>0</v>
      </c>
      <c r="T21" s="3207">
        <v>0</v>
      </c>
      <c r="U21" s="3207">
        <v>0</v>
      </c>
      <c r="V21" s="3207">
        <v>0</v>
      </c>
      <c r="W21" s="3207">
        <v>0</v>
      </c>
      <c r="X21" s="3207">
        <v>0</v>
      </c>
      <c r="Y21" s="3207">
        <v>0</v>
      </c>
      <c r="Z21" s="3207">
        <v>0</v>
      </c>
      <c r="AA21" s="3208">
        <v>0</v>
      </c>
    </row>
    <row r="22" spans="2:27" ht="12" customHeight="1">
      <c r="B22" s="1093"/>
      <c r="C22" s="9"/>
      <c r="D22" s="9"/>
      <c r="E22" s="9"/>
      <c r="F22" s="9"/>
      <c r="G22" s="9"/>
      <c r="H22" s="9"/>
      <c r="I22" s="9"/>
      <c r="J22" s="3939" t="s">
        <v>130</v>
      </c>
      <c r="K22" s="3939"/>
      <c r="L22" s="171" t="s">
        <v>425</v>
      </c>
      <c r="M22" s="3202">
        <v>0</v>
      </c>
      <c r="N22" s="3202">
        <v>0</v>
      </c>
      <c r="O22" s="3202">
        <v>0</v>
      </c>
      <c r="P22" s="3202">
        <v>0</v>
      </c>
      <c r="Q22" s="3202">
        <v>0</v>
      </c>
      <c r="R22" s="3202">
        <v>0</v>
      </c>
      <c r="S22" s="3202">
        <v>0</v>
      </c>
      <c r="T22" s="3202">
        <v>0</v>
      </c>
      <c r="U22" s="3202">
        <v>0</v>
      </c>
      <c r="V22" s="3202">
        <v>0</v>
      </c>
      <c r="W22" s="3202">
        <v>0</v>
      </c>
      <c r="X22" s="3202">
        <v>0</v>
      </c>
      <c r="Y22" s="3202">
        <v>0</v>
      </c>
      <c r="Z22" s="3202">
        <v>0</v>
      </c>
      <c r="AA22" s="3205">
        <v>0</v>
      </c>
    </row>
    <row r="23" spans="2:27" ht="12" customHeight="1">
      <c r="B23" s="1093"/>
      <c r="C23" s="7"/>
      <c r="D23" s="7"/>
      <c r="E23" s="7"/>
      <c r="F23" s="7"/>
      <c r="G23" s="7"/>
      <c r="H23" s="7"/>
      <c r="I23" s="7"/>
      <c r="J23" s="3939" t="s">
        <v>177</v>
      </c>
      <c r="K23" s="3939"/>
      <c r="L23" s="171" t="s">
        <v>428</v>
      </c>
      <c r="M23" s="3207">
        <v>0</v>
      </c>
      <c r="N23" s="3207">
        <v>0</v>
      </c>
      <c r="O23" s="3207">
        <v>0</v>
      </c>
      <c r="P23" s="3207">
        <v>0</v>
      </c>
      <c r="Q23" s="3207">
        <v>0</v>
      </c>
      <c r="R23" s="3207">
        <v>0</v>
      </c>
      <c r="S23" s="3207">
        <v>0</v>
      </c>
      <c r="T23" s="3207">
        <v>0</v>
      </c>
      <c r="U23" s="3207">
        <v>0</v>
      </c>
      <c r="V23" s="3207">
        <v>0</v>
      </c>
      <c r="W23" s="3207">
        <v>0</v>
      </c>
      <c r="X23" s="3207">
        <v>0</v>
      </c>
      <c r="Y23" s="3207">
        <v>0</v>
      </c>
      <c r="Z23" s="3207">
        <v>0</v>
      </c>
      <c r="AA23" s="3208">
        <v>0</v>
      </c>
    </row>
    <row r="24" spans="2:27" ht="12" customHeight="1">
      <c r="B24" s="1097"/>
      <c r="C24" s="31" t="s">
        <v>1154</v>
      </c>
      <c r="D24" s="31"/>
      <c r="E24" s="31"/>
      <c r="F24" s="31"/>
      <c r="G24" s="31"/>
      <c r="H24" s="31"/>
      <c r="I24" s="31"/>
      <c r="J24" s="169"/>
      <c r="K24" s="169"/>
      <c r="L24" s="171" t="s">
        <v>431</v>
      </c>
      <c r="M24" s="3202">
        <v>0</v>
      </c>
      <c r="N24" s="3202">
        <v>0</v>
      </c>
      <c r="O24" s="3202">
        <v>0</v>
      </c>
      <c r="P24" s="3202">
        <v>0</v>
      </c>
      <c r="Q24" s="3202">
        <v>0</v>
      </c>
      <c r="R24" s="3202">
        <v>0</v>
      </c>
      <c r="S24" s="3202">
        <v>0</v>
      </c>
      <c r="T24" s="3202">
        <v>0</v>
      </c>
      <c r="U24" s="3202">
        <v>0</v>
      </c>
      <c r="V24" s="3202">
        <v>0</v>
      </c>
      <c r="W24" s="3202">
        <v>0</v>
      </c>
      <c r="X24" s="3202">
        <v>0</v>
      </c>
      <c r="Y24" s="3202">
        <v>0</v>
      </c>
      <c r="Z24" s="3202">
        <v>0</v>
      </c>
      <c r="AA24" s="3205">
        <v>0</v>
      </c>
    </row>
    <row r="25" spans="2:27" ht="12" customHeight="1">
      <c r="B25" s="1097"/>
      <c r="C25" s="31" t="s">
        <v>1155</v>
      </c>
      <c r="D25" s="31"/>
      <c r="E25" s="31"/>
      <c r="F25" s="31"/>
      <c r="G25" s="31"/>
      <c r="H25" s="31"/>
      <c r="I25" s="31"/>
      <c r="J25" s="3939" t="s">
        <v>176</v>
      </c>
      <c r="K25" s="3939"/>
      <c r="L25" s="171" t="s">
        <v>435</v>
      </c>
      <c r="M25" s="3207">
        <v>0</v>
      </c>
      <c r="N25" s="3207">
        <v>0</v>
      </c>
      <c r="O25" s="3207">
        <v>0</v>
      </c>
      <c r="P25" s="3207">
        <v>0</v>
      </c>
      <c r="Q25" s="3207">
        <v>0</v>
      </c>
      <c r="R25" s="3207">
        <v>0</v>
      </c>
      <c r="S25" s="3207">
        <v>0</v>
      </c>
      <c r="T25" s="3207">
        <v>0</v>
      </c>
      <c r="U25" s="3207">
        <v>0</v>
      </c>
      <c r="V25" s="3207">
        <v>0</v>
      </c>
      <c r="W25" s="3207">
        <v>0</v>
      </c>
      <c r="X25" s="3207">
        <v>0</v>
      </c>
      <c r="Y25" s="3207">
        <v>0</v>
      </c>
      <c r="Z25" s="3207">
        <v>0</v>
      </c>
      <c r="AA25" s="3208">
        <v>0</v>
      </c>
    </row>
    <row r="26" spans="2:27" ht="12" customHeight="1">
      <c r="B26" s="1097"/>
      <c r="C26" s="169"/>
      <c r="D26" s="169"/>
      <c r="E26" s="169"/>
      <c r="F26" s="169"/>
      <c r="G26" s="169"/>
      <c r="H26" s="169"/>
      <c r="I26" s="169"/>
      <c r="J26" s="3939" t="s">
        <v>130</v>
      </c>
      <c r="K26" s="3939"/>
      <c r="L26" s="171" t="s">
        <v>503</v>
      </c>
      <c r="M26" s="3202">
        <v>0</v>
      </c>
      <c r="N26" s="3202">
        <v>0</v>
      </c>
      <c r="O26" s="3202">
        <v>0</v>
      </c>
      <c r="P26" s="3202">
        <v>0</v>
      </c>
      <c r="Q26" s="3202">
        <v>0</v>
      </c>
      <c r="R26" s="3202">
        <v>0</v>
      </c>
      <c r="S26" s="3202">
        <v>0</v>
      </c>
      <c r="T26" s="3202">
        <v>0</v>
      </c>
      <c r="U26" s="3202">
        <v>0</v>
      </c>
      <c r="V26" s="3202">
        <v>0</v>
      </c>
      <c r="W26" s="3202">
        <v>0</v>
      </c>
      <c r="X26" s="3202">
        <v>0</v>
      </c>
      <c r="Y26" s="3202">
        <v>0</v>
      </c>
      <c r="Z26" s="3202">
        <v>0</v>
      </c>
      <c r="AA26" s="3205">
        <v>0</v>
      </c>
    </row>
    <row r="27" spans="2:27" ht="12" customHeight="1">
      <c r="B27" s="1093"/>
      <c r="C27" s="169"/>
      <c r="D27" s="169"/>
      <c r="E27" s="169"/>
      <c r="F27" s="169"/>
      <c r="G27" s="169"/>
      <c r="H27" s="169"/>
      <c r="I27" s="169"/>
      <c r="J27" s="3939" t="s">
        <v>177</v>
      </c>
      <c r="K27" s="3939"/>
      <c r="L27" s="171" t="s">
        <v>437</v>
      </c>
      <c r="M27" s="3207">
        <v>0</v>
      </c>
      <c r="N27" s="3207">
        <v>0</v>
      </c>
      <c r="O27" s="3207">
        <v>0</v>
      </c>
      <c r="P27" s="3207">
        <v>0</v>
      </c>
      <c r="Q27" s="3207">
        <v>0</v>
      </c>
      <c r="R27" s="3207">
        <v>0</v>
      </c>
      <c r="S27" s="3207">
        <v>0</v>
      </c>
      <c r="T27" s="3207">
        <v>0</v>
      </c>
      <c r="U27" s="3207">
        <v>0</v>
      </c>
      <c r="V27" s="3207">
        <v>0</v>
      </c>
      <c r="W27" s="3207">
        <v>0</v>
      </c>
      <c r="X27" s="3207">
        <v>0</v>
      </c>
      <c r="Y27" s="3207">
        <v>0</v>
      </c>
      <c r="Z27" s="3207">
        <v>0</v>
      </c>
      <c r="AA27" s="3208">
        <v>0</v>
      </c>
    </row>
    <row r="28" spans="2:27" ht="12" customHeight="1">
      <c r="B28" s="1093"/>
      <c r="C28" s="31" t="s">
        <v>1156</v>
      </c>
      <c r="D28" s="31"/>
      <c r="E28" s="31"/>
      <c r="F28" s="31"/>
      <c r="G28" s="31"/>
      <c r="H28" s="31"/>
      <c r="I28" s="31"/>
      <c r="J28" s="31"/>
      <c r="K28" s="31"/>
      <c r="L28" s="171" t="s">
        <v>439</v>
      </c>
      <c r="M28" s="3202">
        <v>0</v>
      </c>
      <c r="N28" s="3202">
        <v>0</v>
      </c>
      <c r="O28" s="3202">
        <v>0</v>
      </c>
      <c r="P28" s="3202">
        <v>0</v>
      </c>
      <c r="Q28" s="3202">
        <v>0</v>
      </c>
      <c r="R28" s="3202">
        <v>0</v>
      </c>
      <c r="S28" s="3202">
        <v>0</v>
      </c>
      <c r="T28" s="3202">
        <v>0</v>
      </c>
      <c r="U28" s="3202">
        <v>0</v>
      </c>
      <c r="V28" s="3202">
        <v>0</v>
      </c>
      <c r="W28" s="3202">
        <v>0</v>
      </c>
      <c r="X28" s="3202">
        <v>0</v>
      </c>
      <c r="Y28" s="3202">
        <v>0</v>
      </c>
      <c r="Z28" s="3202">
        <v>0</v>
      </c>
      <c r="AA28" s="3205">
        <v>0</v>
      </c>
    </row>
    <row r="29" spans="2:27" ht="12" customHeight="1">
      <c r="B29" s="1093"/>
      <c r="C29" s="8" t="s">
        <v>1157</v>
      </c>
      <c r="D29" s="8"/>
      <c r="E29" s="8"/>
      <c r="F29" s="8"/>
      <c r="G29" s="8"/>
      <c r="H29" s="8"/>
      <c r="I29" s="8"/>
      <c r="J29" s="3939" t="s">
        <v>176</v>
      </c>
      <c r="K29" s="3939"/>
      <c r="L29" s="171" t="s">
        <v>442</v>
      </c>
      <c r="M29" s="3207">
        <v>0</v>
      </c>
      <c r="N29" s="3207">
        <v>0</v>
      </c>
      <c r="O29" s="3207">
        <v>0</v>
      </c>
      <c r="P29" s="3207">
        <v>0</v>
      </c>
      <c r="Q29" s="3207"/>
      <c r="R29" s="3207">
        <v>0</v>
      </c>
      <c r="S29" s="3207">
        <v>0</v>
      </c>
      <c r="T29" s="3207">
        <v>0</v>
      </c>
      <c r="U29" s="3207">
        <v>0</v>
      </c>
      <c r="V29" s="3207"/>
      <c r="W29" s="3207">
        <v>0</v>
      </c>
      <c r="X29" s="3207">
        <v>0</v>
      </c>
      <c r="Y29" s="3207">
        <v>0</v>
      </c>
      <c r="Z29" s="3207">
        <v>0</v>
      </c>
      <c r="AA29" s="3208">
        <v>0</v>
      </c>
    </row>
    <row r="30" spans="2:27" ht="12" customHeight="1">
      <c r="B30" s="1093"/>
      <c r="C30" s="169"/>
      <c r="D30" s="169"/>
      <c r="E30" s="169"/>
      <c r="F30" s="169"/>
      <c r="G30" s="169"/>
      <c r="H30" s="169"/>
      <c r="I30" s="169"/>
      <c r="J30" s="3939" t="s">
        <v>130</v>
      </c>
      <c r="K30" s="3939"/>
      <c r="L30" s="171" t="s">
        <v>444</v>
      </c>
      <c r="M30" s="3202">
        <v>0</v>
      </c>
      <c r="N30" s="3202">
        <v>0</v>
      </c>
      <c r="O30" s="3202">
        <v>0</v>
      </c>
      <c r="P30" s="3202">
        <v>0</v>
      </c>
      <c r="Q30" s="3202"/>
      <c r="R30" s="3202">
        <v>0</v>
      </c>
      <c r="S30" s="3202">
        <v>0</v>
      </c>
      <c r="T30" s="3202">
        <v>0</v>
      </c>
      <c r="U30" s="3202">
        <v>0</v>
      </c>
      <c r="V30" s="3202"/>
      <c r="W30" s="3202">
        <v>0</v>
      </c>
      <c r="X30" s="3202">
        <v>0</v>
      </c>
      <c r="Y30" s="3202">
        <v>0</v>
      </c>
      <c r="Z30" s="3202">
        <v>0</v>
      </c>
      <c r="AA30" s="3205">
        <v>0</v>
      </c>
    </row>
    <row r="31" spans="2:27" ht="12" customHeight="1">
      <c r="B31" s="1093"/>
      <c r="C31" s="169"/>
      <c r="D31" s="169"/>
      <c r="E31" s="169"/>
      <c r="F31" s="169"/>
      <c r="G31" s="169"/>
      <c r="H31" s="169"/>
      <c r="I31" s="169"/>
      <c r="J31" s="3939" t="s">
        <v>177</v>
      </c>
      <c r="K31" s="3939"/>
      <c r="L31" s="171" t="s">
        <v>446</v>
      </c>
      <c r="M31" s="3207">
        <v>0</v>
      </c>
      <c r="N31" s="3207">
        <v>0</v>
      </c>
      <c r="O31" s="3207">
        <v>0</v>
      </c>
      <c r="P31" s="3207">
        <v>0</v>
      </c>
      <c r="Q31" s="3207"/>
      <c r="R31" s="3207">
        <v>0</v>
      </c>
      <c r="S31" s="3207">
        <v>0</v>
      </c>
      <c r="T31" s="3207">
        <v>0</v>
      </c>
      <c r="U31" s="3207">
        <v>0</v>
      </c>
      <c r="V31" s="3207"/>
      <c r="W31" s="3207">
        <v>0</v>
      </c>
      <c r="X31" s="3207">
        <v>0</v>
      </c>
      <c r="Y31" s="3207">
        <v>0</v>
      </c>
      <c r="Z31" s="3207">
        <v>0</v>
      </c>
      <c r="AA31" s="3208">
        <v>0</v>
      </c>
    </row>
    <row r="32" spans="2:27" ht="12" customHeight="1">
      <c r="B32" s="1093"/>
      <c r="C32" s="8" t="s">
        <v>1158</v>
      </c>
      <c r="D32" s="8"/>
      <c r="E32" s="8"/>
      <c r="F32" s="8"/>
      <c r="G32" s="8"/>
      <c r="H32" s="8"/>
      <c r="I32" s="8"/>
      <c r="J32" s="8"/>
      <c r="K32" s="8"/>
      <c r="L32" s="171" t="s">
        <v>448</v>
      </c>
      <c r="M32" s="3202">
        <v>0</v>
      </c>
      <c r="N32" s="3202">
        <v>0</v>
      </c>
      <c r="O32" s="3202">
        <v>0</v>
      </c>
      <c r="P32" s="3202">
        <v>0</v>
      </c>
      <c r="Q32" s="3202"/>
      <c r="R32" s="3202">
        <v>0</v>
      </c>
      <c r="S32" s="3202">
        <v>0</v>
      </c>
      <c r="T32" s="3202">
        <v>0</v>
      </c>
      <c r="U32" s="3202">
        <v>0</v>
      </c>
      <c r="V32" s="3202"/>
      <c r="W32" s="3202">
        <v>0</v>
      </c>
      <c r="X32" s="3202">
        <v>0</v>
      </c>
      <c r="Y32" s="3202">
        <v>0</v>
      </c>
      <c r="Z32" s="3202">
        <v>0</v>
      </c>
      <c r="AA32" s="3205">
        <v>0</v>
      </c>
    </row>
    <row r="33" spans="2:27" ht="12" customHeight="1">
      <c r="B33" s="1093"/>
      <c r="C33" s="3719" t="s">
        <v>1159</v>
      </c>
      <c r="D33" s="3719"/>
      <c r="E33" s="3719"/>
      <c r="F33" s="3719"/>
      <c r="G33" s="3719"/>
      <c r="H33" s="3719"/>
      <c r="I33" s="3719"/>
      <c r="J33" s="3939" t="s">
        <v>176</v>
      </c>
      <c r="K33" s="3939"/>
      <c r="L33" s="171" t="s">
        <v>108</v>
      </c>
      <c r="M33" s="3207">
        <v>0</v>
      </c>
      <c r="N33" s="3207">
        <v>0</v>
      </c>
      <c r="O33" s="3207">
        <v>0</v>
      </c>
      <c r="P33" s="3207">
        <v>0</v>
      </c>
      <c r="Q33" s="3207">
        <v>0</v>
      </c>
      <c r="R33" s="3207">
        <v>0</v>
      </c>
      <c r="S33" s="3207">
        <v>0</v>
      </c>
      <c r="T33" s="3207">
        <v>0</v>
      </c>
      <c r="U33" s="3207">
        <v>0</v>
      </c>
      <c r="V33" s="3207">
        <v>0</v>
      </c>
      <c r="W33" s="3207">
        <v>0</v>
      </c>
      <c r="X33" s="3207">
        <v>0</v>
      </c>
      <c r="Y33" s="3207">
        <v>0</v>
      </c>
      <c r="Z33" s="3207">
        <v>0</v>
      </c>
      <c r="AA33" s="3208">
        <v>0</v>
      </c>
    </row>
    <row r="34" spans="2:27" ht="12" customHeight="1">
      <c r="B34" s="1039"/>
      <c r="C34" s="169"/>
      <c r="D34" s="169"/>
      <c r="E34" s="169"/>
      <c r="F34" s="170"/>
      <c r="G34" s="169"/>
      <c r="H34" s="169"/>
      <c r="J34" s="3939" t="s">
        <v>130</v>
      </c>
      <c r="K34" s="3939"/>
      <c r="L34" s="171" t="s">
        <v>109</v>
      </c>
      <c r="M34" s="3202">
        <v>0</v>
      </c>
      <c r="N34" s="3202">
        <v>0</v>
      </c>
      <c r="O34" s="3202">
        <v>0</v>
      </c>
      <c r="P34" s="3202">
        <v>0</v>
      </c>
      <c r="Q34" s="3202">
        <v>0</v>
      </c>
      <c r="R34" s="3202">
        <v>0</v>
      </c>
      <c r="S34" s="3202">
        <v>0</v>
      </c>
      <c r="T34" s="3202">
        <v>0</v>
      </c>
      <c r="U34" s="3202">
        <v>0</v>
      </c>
      <c r="V34" s="3202">
        <v>0</v>
      </c>
      <c r="W34" s="3202">
        <v>0</v>
      </c>
      <c r="X34" s="3202">
        <v>0</v>
      </c>
      <c r="Y34" s="3202">
        <v>0</v>
      </c>
      <c r="Z34" s="3202">
        <v>0</v>
      </c>
      <c r="AA34" s="3205">
        <v>0</v>
      </c>
    </row>
    <row r="35" spans="2:27" ht="12" customHeight="1">
      <c r="B35" s="1039"/>
      <c r="C35" s="169"/>
      <c r="D35" s="169"/>
      <c r="E35" s="169"/>
      <c r="F35" s="170"/>
      <c r="G35" s="169"/>
      <c r="H35" s="169"/>
      <c r="J35" s="3939" t="s">
        <v>177</v>
      </c>
      <c r="K35" s="3939"/>
      <c r="L35" s="171" t="s">
        <v>110</v>
      </c>
      <c r="M35" s="3209">
        <v>0</v>
      </c>
      <c r="N35" s="3209">
        <v>0</v>
      </c>
      <c r="O35" s="3209">
        <v>0</v>
      </c>
      <c r="P35" s="3209">
        <v>0</v>
      </c>
      <c r="Q35" s="3209">
        <v>0</v>
      </c>
      <c r="R35" s="3209">
        <v>0</v>
      </c>
      <c r="S35" s="3209">
        <v>0</v>
      </c>
      <c r="T35" s="3209">
        <v>0</v>
      </c>
      <c r="U35" s="3209">
        <v>0</v>
      </c>
      <c r="V35" s="3209">
        <v>0</v>
      </c>
      <c r="W35" s="3209">
        <v>0</v>
      </c>
      <c r="X35" s="3209">
        <v>0</v>
      </c>
      <c r="Y35" s="3209">
        <v>0</v>
      </c>
      <c r="Z35" s="3209">
        <v>0</v>
      </c>
      <c r="AA35" s="3210">
        <v>0</v>
      </c>
    </row>
    <row r="36" spans="2:27" ht="12" customHeight="1">
      <c r="B36" s="4031" t="s">
        <v>1325</v>
      </c>
      <c r="C36" s="42"/>
      <c r="D36" s="42"/>
      <c r="E36" s="42"/>
      <c r="F36" s="42"/>
      <c r="G36" s="42"/>
      <c r="H36" s="42"/>
      <c r="I36" s="42"/>
      <c r="J36" s="42"/>
      <c r="K36" s="42"/>
      <c r="L36" s="171" t="s">
        <v>194</v>
      </c>
      <c r="M36" s="3202">
        <v>0</v>
      </c>
      <c r="N36" s="3202">
        <v>0</v>
      </c>
      <c r="O36" s="3202">
        <v>0</v>
      </c>
      <c r="P36" s="3202">
        <v>0</v>
      </c>
      <c r="Q36" s="3202">
        <v>0</v>
      </c>
      <c r="R36" s="3202">
        <v>0</v>
      </c>
      <c r="S36" s="3202">
        <v>0</v>
      </c>
      <c r="T36" s="3202">
        <v>0</v>
      </c>
      <c r="U36" s="3202">
        <v>0</v>
      </c>
      <c r="V36" s="3202">
        <v>0</v>
      </c>
      <c r="W36" s="3202">
        <v>0</v>
      </c>
      <c r="X36" s="3202">
        <v>0</v>
      </c>
      <c r="Y36" s="3202">
        <v>0</v>
      </c>
      <c r="Z36" s="3202">
        <v>0</v>
      </c>
      <c r="AA36" s="3205">
        <v>0</v>
      </c>
    </row>
    <row r="37" spans="2:27" ht="12" customHeight="1">
      <c r="B37" s="3952" t="s">
        <v>1161</v>
      </c>
      <c r="C37" s="43"/>
      <c r="D37" s="43"/>
      <c r="E37" s="43"/>
      <c r="F37" s="43"/>
      <c r="G37" s="43"/>
      <c r="H37" s="43"/>
      <c r="I37" s="43"/>
      <c r="J37" s="43"/>
      <c r="K37" s="43"/>
      <c r="L37" s="171" t="s">
        <v>15</v>
      </c>
      <c r="M37" s="185">
        <v>0</v>
      </c>
      <c r="N37" s="185">
        <v>0</v>
      </c>
      <c r="O37" s="185">
        <v>0</v>
      </c>
      <c r="P37" s="185">
        <v>0</v>
      </c>
      <c r="Q37" s="185">
        <v>0</v>
      </c>
      <c r="R37" s="185">
        <v>0</v>
      </c>
      <c r="S37" s="185">
        <v>0</v>
      </c>
      <c r="T37" s="185">
        <v>0</v>
      </c>
      <c r="U37" s="185">
        <v>0</v>
      </c>
      <c r="V37" s="185">
        <v>0</v>
      </c>
      <c r="W37" s="185">
        <v>0</v>
      </c>
      <c r="X37" s="185">
        <v>0</v>
      </c>
      <c r="Y37" s="185">
        <v>0</v>
      </c>
      <c r="Z37" s="185">
        <v>0</v>
      </c>
      <c r="AA37" s="3205">
        <v>0</v>
      </c>
    </row>
    <row r="38" spans="2:27" ht="12" customHeight="1">
      <c r="B38" s="1093"/>
      <c r="C38" s="170"/>
      <c r="D38" s="43" t="s">
        <v>746</v>
      </c>
      <c r="E38" s="43"/>
      <c r="F38" s="43"/>
      <c r="G38" s="43"/>
      <c r="H38" s="43"/>
      <c r="I38" s="43"/>
      <c r="J38" s="43"/>
      <c r="K38" s="43"/>
      <c r="L38" s="171" t="s">
        <v>458</v>
      </c>
      <c r="M38" s="185">
        <v>0</v>
      </c>
      <c r="N38" s="185">
        <v>0</v>
      </c>
      <c r="O38" s="185">
        <v>0</v>
      </c>
      <c r="P38" s="185">
        <v>0</v>
      </c>
      <c r="Q38" s="185"/>
      <c r="R38" s="185">
        <v>0</v>
      </c>
      <c r="S38" s="185">
        <v>0</v>
      </c>
      <c r="T38" s="185">
        <v>0</v>
      </c>
      <c r="U38" s="185">
        <v>0</v>
      </c>
      <c r="V38" s="185">
        <v>0</v>
      </c>
      <c r="W38" s="185">
        <v>0</v>
      </c>
      <c r="X38" s="185">
        <v>0</v>
      </c>
      <c r="Y38" s="185">
        <v>0</v>
      </c>
      <c r="Z38" s="185">
        <v>0</v>
      </c>
      <c r="AA38" s="3205">
        <v>0</v>
      </c>
    </row>
    <row r="39" spans="2:27" ht="12" customHeight="1">
      <c r="B39" s="3952" t="s">
        <v>186</v>
      </c>
      <c r="C39" s="43"/>
      <c r="D39" s="43"/>
      <c r="E39" s="43"/>
      <c r="F39" s="43"/>
      <c r="G39" s="43"/>
      <c r="H39" s="43"/>
      <c r="I39" s="43"/>
      <c r="J39" s="43"/>
      <c r="K39" s="43"/>
      <c r="L39" s="171" t="s">
        <v>16</v>
      </c>
      <c r="M39" s="3202">
        <v>0</v>
      </c>
      <c r="N39" s="3202">
        <v>0</v>
      </c>
      <c r="O39" s="3202">
        <v>0</v>
      </c>
      <c r="P39" s="3202">
        <v>0</v>
      </c>
      <c r="Q39" s="3202">
        <v>0</v>
      </c>
      <c r="R39" s="3202">
        <v>0</v>
      </c>
      <c r="S39" s="3202">
        <v>0</v>
      </c>
      <c r="T39" s="3202">
        <v>0</v>
      </c>
      <c r="U39" s="3202">
        <v>0</v>
      </c>
      <c r="V39" s="3202">
        <v>0</v>
      </c>
      <c r="W39" s="3202">
        <v>0</v>
      </c>
      <c r="X39" s="3202">
        <v>0</v>
      </c>
      <c r="Y39" s="3202">
        <v>0</v>
      </c>
      <c r="Z39" s="3202">
        <v>0</v>
      </c>
      <c r="AA39" s="3205">
        <v>0</v>
      </c>
    </row>
    <row r="40" spans="2:27" ht="12" customHeight="1">
      <c r="B40" s="3960" t="s">
        <v>747</v>
      </c>
      <c r="C40" s="31"/>
      <c r="D40" s="31"/>
      <c r="E40" s="31"/>
      <c r="F40" s="31"/>
      <c r="G40" s="31"/>
      <c r="H40" s="31"/>
      <c r="I40" s="31"/>
      <c r="J40" s="31"/>
      <c r="K40" s="31"/>
      <c r="L40" s="171" t="s">
        <v>17</v>
      </c>
      <c r="M40" s="3202">
        <v>0</v>
      </c>
      <c r="N40" s="3202">
        <v>0</v>
      </c>
      <c r="O40" s="3202">
        <v>0</v>
      </c>
      <c r="P40" s="3202">
        <v>0</v>
      </c>
      <c r="Q40" s="3202">
        <v>0</v>
      </c>
      <c r="R40" s="3202">
        <v>0</v>
      </c>
      <c r="S40" s="3202">
        <v>0</v>
      </c>
      <c r="T40" s="3202">
        <v>0</v>
      </c>
      <c r="U40" s="3202">
        <v>0</v>
      </c>
      <c r="V40" s="3202">
        <v>0</v>
      </c>
      <c r="W40" s="3202">
        <v>0</v>
      </c>
      <c r="X40" s="3202">
        <v>0</v>
      </c>
      <c r="Y40" s="3202">
        <v>0</v>
      </c>
      <c r="Z40" s="3202">
        <v>0</v>
      </c>
      <c r="AA40" s="3205">
        <v>0</v>
      </c>
    </row>
    <row r="41" spans="2:27" ht="12" customHeight="1">
      <c r="B41" s="3952" t="s">
        <v>119</v>
      </c>
      <c r="C41" s="43"/>
      <c r="D41" s="43"/>
      <c r="E41" s="43"/>
      <c r="F41" s="43"/>
      <c r="G41" s="43"/>
      <c r="H41" s="43"/>
      <c r="I41" s="43"/>
      <c r="J41" s="43"/>
      <c r="K41" s="43"/>
      <c r="L41" s="171" t="s">
        <v>71</v>
      </c>
      <c r="M41" s="3202">
        <v>0</v>
      </c>
      <c r="N41" s="3202">
        <v>0</v>
      </c>
      <c r="O41" s="3202">
        <v>0</v>
      </c>
      <c r="P41" s="3202">
        <v>0</v>
      </c>
      <c r="Q41" s="3202">
        <v>0</v>
      </c>
      <c r="R41" s="3202">
        <v>0</v>
      </c>
      <c r="S41" s="3202">
        <v>0</v>
      </c>
      <c r="T41" s="3202">
        <v>0</v>
      </c>
      <c r="U41" s="3202">
        <v>0</v>
      </c>
      <c r="V41" s="3202">
        <v>0</v>
      </c>
      <c r="W41" s="3202">
        <v>0</v>
      </c>
      <c r="X41" s="3202">
        <v>0</v>
      </c>
      <c r="Y41" s="3202">
        <v>0</v>
      </c>
      <c r="Z41" s="3202">
        <v>0</v>
      </c>
      <c r="AA41" s="3205">
        <v>0</v>
      </c>
    </row>
    <row r="42" spans="2:27" ht="12" customHeight="1">
      <c r="B42" s="3952" t="s">
        <v>120</v>
      </c>
      <c r="C42" s="43"/>
      <c r="D42" s="43"/>
      <c r="E42" s="43"/>
      <c r="F42" s="43"/>
      <c r="G42" s="43"/>
      <c r="H42" s="43"/>
      <c r="I42" s="43"/>
      <c r="J42" s="43"/>
      <c r="K42" s="43"/>
      <c r="L42" s="171" t="s">
        <v>72</v>
      </c>
      <c r="M42" s="3202">
        <v>0</v>
      </c>
      <c r="N42" s="3202">
        <v>0</v>
      </c>
      <c r="O42" s="3202">
        <v>0</v>
      </c>
      <c r="P42" s="3202">
        <v>0</v>
      </c>
      <c r="Q42" s="3202">
        <v>0</v>
      </c>
      <c r="R42" s="3202">
        <v>0</v>
      </c>
      <c r="S42" s="3202">
        <v>0</v>
      </c>
      <c r="T42" s="3202">
        <v>0</v>
      </c>
      <c r="U42" s="3202">
        <v>0</v>
      </c>
      <c r="V42" s="3202">
        <v>0</v>
      </c>
      <c r="W42" s="3202">
        <v>0</v>
      </c>
      <c r="X42" s="3202">
        <v>0</v>
      </c>
      <c r="Y42" s="3202">
        <v>0</v>
      </c>
      <c r="Z42" s="3202">
        <v>0</v>
      </c>
      <c r="AA42" s="3205">
        <v>0</v>
      </c>
    </row>
    <row r="43" spans="2:27" ht="12" customHeight="1">
      <c r="B43" s="3952" t="s">
        <v>748</v>
      </c>
      <c r="C43" s="43"/>
      <c r="D43" s="43"/>
      <c r="E43" s="43"/>
      <c r="F43" s="43"/>
      <c r="G43" s="43"/>
      <c r="H43" s="43"/>
      <c r="I43" s="43"/>
      <c r="J43" s="43"/>
      <c r="K43" s="43"/>
      <c r="L43" s="171" t="s">
        <v>193</v>
      </c>
      <c r="M43" s="3202">
        <v>0</v>
      </c>
      <c r="N43" s="3202">
        <v>0</v>
      </c>
      <c r="O43" s="3202">
        <v>0</v>
      </c>
      <c r="P43" s="3202">
        <v>0</v>
      </c>
      <c r="Q43" s="3202">
        <v>0</v>
      </c>
      <c r="R43" s="3202">
        <v>0</v>
      </c>
      <c r="S43" s="3202">
        <v>0</v>
      </c>
      <c r="T43" s="3202">
        <v>0</v>
      </c>
      <c r="U43" s="3202">
        <v>0</v>
      </c>
      <c r="V43" s="3202">
        <v>0</v>
      </c>
      <c r="W43" s="3202">
        <v>0</v>
      </c>
      <c r="X43" s="3202">
        <v>0</v>
      </c>
      <c r="Y43" s="3202">
        <v>0</v>
      </c>
      <c r="Z43" s="3202">
        <v>0</v>
      </c>
      <c r="AA43" s="3205">
        <v>0</v>
      </c>
    </row>
    <row r="44" spans="2:27" ht="12" customHeight="1">
      <c r="B44" s="3952" t="s">
        <v>112</v>
      </c>
      <c r="C44" s="43"/>
      <c r="D44" s="43"/>
      <c r="E44" s="43"/>
      <c r="F44" s="43"/>
      <c r="G44" s="43"/>
      <c r="H44" s="43"/>
      <c r="I44" s="43"/>
      <c r="J44" s="43"/>
      <c r="K44" s="43"/>
      <c r="L44" s="171"/>
      <c r="M44" s="3202"/>
      <c r="N44" s="3202"/>
      <c r="O44" s="3202"/>
      <c r="P44" s="3202"/>
      <c r="Q44" s="3202"/>
      <c r="R44" s="3202"/>
      <c r="S44" s="3202"/>
      <c r="T44" s="3202"/>
      <c r="U44" s="3202"/>
      <c r="V44" s="3202"/>
      <c r="W44" s="3202"/>
      <c r="X44" s="3202"/>
      <c r="Y44" s="3202"/>
      <c r="Z44" s="3202"/>
      <c r="AA44" s="3205"/>
    </row>
    <row r="45" spans="2:27" ht="12" customHeight="1">
      <c r="B45" s="1093"/>
      <c r="C45" s="43" t="s">
        <v>749</v>
      </c>
      <c r="D45" s="43"/>
      <c r="E45" s="43"/>
      <c r="F45" s="43"/>
      <c r="G45" s="43"/>
      <c r="H45" s="43"/>
      <c r="I45" s="43"/>
      <c r="J45" s="43"/>
      <c r="K45" s="43"/>
      <c r="L45" s="171" t="s">
        <v>528</v>
      </c>
      <c r="M45" s="3202">
        <v>0</v>
      </c>
      <c r="N45" s="3202">
        <v>0</v>
      </c>
      <c r="O45" s="3202">
        <v>0</v>
      </c>
      <c r="P45" s="3202">
        <v>0</v>
      </c>
      <c r="Q45" s="3202">
        <v>0</v>
      </c>
      <c r="R45" s="3202">
        <v>0</v>
      </c>
      <c r="S45" s="3202">
        <v>0</v>
      </c>
      <c r="T45" s="3202">
        <v>0</v>
      </c>
      <c r="U45" s="3202">
        <v>0</v>
      </c>
      <c r="V45" s="3202">
        <v>0</v>
      </c>
      <c r="W45" s="3202">
        <v>0</v>
      </c>
      <c r="X45" s="3202">
        <v>0</v>
      </c>
      <c r="Y45" s="3202">
        <v>0</v>
      </c>
      <c r="Z45" s="3202">
        <v>0</v>
      </c>
      <c r="AA45" s="3205">
        <v>0</v>
      </c>
    </row>
    <row r="46" spans="2:27" ht="12" customHeight="1">
      <c r="B46" s="1093"/>
      <c r="C46" s="43" t="s">
        <v>750</v>
      </c>
      <c r="D46" s="43"/>
      <c r="E46" s="43"/>
      <c r="F46" s="43"/>
      <c r="G46" s="43"/>
      <c r="H46" s="43"/>
      <c r="I46" s="43"/>
      <c r="J46" s="43"/>
      <c r="K46" s="43"/>
      <c r="L46" s="171" t="s">
        <v>466</v>
      </c>
      <c r="M46" s="3202">
        <v>0</v>
      </c>
      <c r="N46" s="3202">
        <v>0</v>
      </c>
      <c r="O46" s="3202">
        <v>0</v>
      </c>
      <c r="P46" s="3202">
        <v>0</v>
      </c>
      <c r="Q46" s="3202">
        <v>0</v>
      </c>
      <c r="R46" s="3202">
        <v>0</v>
      </c>
      <c r="S46" s="3202">
        <v>0</v>
      </c>
      <c r="T46" s="3202">
        <v>0</v>
      </c>
      <c r="U46" s="3202">
        <v>0</v>
      </c>
      <c r="V46" s="3202">
        <v>0</v>
      </c>
      <c r="W46" s="3202">
        <v>0</v>
      </c>
      <c r="X46" s="3202">
        <v>0</v>
      </c>
      <c r="Y46" s="3202">
        <v>0</v>
      </c>
      <c r="Z46" s="3202">
        <v>0</v>
      </c>
      <c r="AA46" s="3205">
        <v>0</v>
      </c>
    </row>
    <row r="47" spans="2:27" ht="12" customHeight="1">
      <c r="B47" s="1093"/>
      <c r="C47" s="43" t="s">
        <v>751</v>
      </c>
      <c r="D47" s="43"/>
      <c r="E47" s="43"/>
      <c r="F47" s="43"/>
      <c r="G47" s="43"/>
      <c r="H47" s="43"/>
      <c r="I47" s="43"/>
      <c r="J47" s="43"/>
      <c r="K47" s="43"/>
      <c r="L47" s="171" t="s">
        <v>607</v>
      </c>
      <c r="M47" s="3202">
        <v>0</v>
      </c>
      <c r="N47" s="3202">
        <v>0</v>
      </c>
      <c r="O47" s="3202">
        <v>0</v>
      </c>
      <c r="P47" s="3202">
        <v>0</v>
      </c>
      <c r="Q47" s="3202">
        <v>0</v>
      </c>
      <c r="R47" s="3202">
        <v>0</v>
      </c>
      <c r="S47" s="3202">
        <v>0</v>
      </c>
      <c r="T47" s="3202">
        <v>0</v>
      </c>
      <c r="U47" s="3202">
        <v>0</v>
      </c>
      <c r="V47" s="3202">
        <v>0</v>
      </c>
      <c r="W47" s="3202">
        <v>0</v>
      </c>
      <c r="X47" s="3202">
        <v>0</v>
      </c>
      <c r="Y47" s="3202">
        <v>0</v>
      </c>
      <c r="Z47" s="3202">
        <v>0</v>
      </c>
      <c r="AA47" s="3205">
        <v>0</v>
      </c>
    </row>
    <row r="48" spans="2:27" ht="12" customHeight="1">
      <c r="B48" s="1093"/>
      <c r="C48" s="43" t="s">
        <v>752</v>
      </c>
      <c r="D48" s="43"/>
      <c r="E48" s="43"/>
      <c r="F48" s="43"/>
      <c r="G48" s="43"/>
      <c r="H48" s="43"/>
      <c r="I48" s="43"/>
      <c r="J48" s="43"/>
      <c r="K48" s="43"/>
      <c r="L48" s="171" t="s">
        <v>753</v>
      </c>
      <c r="M48" s="3202">
        <v>0</v>
      </c>
      <c r="N48" s="3202">
        <v>0</v>
      </c>
      <c r="O48" s="3202">
        <v>0</v>
      </c>
      <c r="P48" s="3202">
        <v>0</v>
      </c>
      <c r="Q48" s="3202">
        <v>0</v>
      </c>
      <c r="R48" s="3202">
        <v>0</v>
      </c>
      <c r="S48" s="3202">
        <v>0</v>
      </c>
      <c r="T48" s="3202">
        <v>0</v>
      </c>
      <c r="U48" s="3202">
        <v>0</v>
      </c>
      <c r="V48" s="3202">
        <v>0</v>
      </c>
      <c r="W48" s="3202">
        <v>0</v>
      </c>
      <c r="X48" s="3202">
        <v>0</v>
      </c>
      <c r="Y48" s="3202">
        <v>0</v>
      </c>
      <c r="Z48" s="3202">
        <v>0</v>
      </c>
      <c r="AA48" s="3205">
        <v>0</v>
      </c>
    </row>
    <row r="49" spans="2:27" ht="12" customHeight="1">
      <c r="B49" s="1093"/>
      <c r="C49" s="43" t="s">
        <v>754</v>
      </c>
      <c r="D49" s="43"/>
      <c r="E49" s="43"/>
      <c r="F49" s="43"/>
      <c r="G49" s="43"/>
      <c r="H49" s="43"/>
      <c r="I49" s="43"/>
      <c r="J49" s="43"/>
      <c r="K49" s="43"/>
      <c r="L49" s="171" t="s">
        <v>755</v>
      </c>
      <c r="M49" s="3202">
        <v>0</v>
      </c>
      <c r="N49" s="3202">
        <v>0</v>
      </c>
      <c r="O49" s="3202">
        <v>0</v>
      </c>
      <c r="P49" s="3202">
        <v>0</v>
      </c>
      <c r="Q49" s="3202">
        <v>0</v>
      </c>
      <c r="R49" s="3202">
        <v>0</v>
      </c>
      <c r="S49" s="3202">
        <v>0</v>
      </c>
      <c r="T49" s="3202">
        <v>0</v>
      </c>
      <c r="U49" s="3202">
        <v>0</v>
      </c>
      <c r="V49" s="3202">
        <v>0</v>
      </c>
      <c r="W49" s="3202">
        <v>0</v>
      </c>
      <c r="X49" s="3202">
        <v>0</v>
      </c>
      <c r="Y49" s="3202">
        <v>0</v>
      </c>
      <c r="Z49" s="3202">
        <v>0</v>
      </c>
      <c r="AA49" s="3205">
        <v>0</v>
      </c>
    </row>
    <row r="50" spans="2:27" ht="12" customHeight="1">
      <c r="B50" s="1093"/>
      <c r="C50" s="43" t="s">
        <v>756</v>
      </c>
      <c r="D50" s="43"/>
      <c r="E50" s="43"/>
      <c r="F50" s="43"/>
      <c r="G50" s="43"/>
      <c r="H50" s="43"/>
      <c r="I50" s="43"/>
      <c r="J50" s="43"/>
      <c r="K50" s="43"/>
      <c r="L50" s="171" t="s">
        <v>757</v>
      </c>
      <c r="M50" s="3202">
        <v>0</v>
      </c>
      <c r="N50" s="3202">
        <v>0</v>
      </c>
      <c r="O50" s="3202">
        <v>0</v>
      </c>
      <c r="P50" s="3202">
        <v>0</v>
      </c>
      <c r="Q50" s="3202">
        <v>0</v>
      </c>
      <c r="R50" s="3202">
        <v>0</v>
      </c>
      <c r="S50" s="3202">
        <v>0</v>
      </c>
      <c r="T50" s="3202">
        <v>0</v>
      </c>
      <c r="U50" s="3202">
        <v>0</v>
      </c>
      <c r="V50" s="3202">
        <v>0</v>
      </c>
      <c r="W50" s="3202">
        <v>0</v>
      </c>
      <c r="X50" s="3202">
        <v>0</v>
      </c>
      <c r="Y50" s="3202">
        <v>0</v>
      </c>
      <c r="Z50" s="3202">
        <v>0</v>
      </c>
      <c r="AA50" s="3205">
        <v>0</v>
      </c>
    </row>
    <row r="51" spans="2:27" ht="12" customHeight="1">
      <c r="B51" s="1093"/>
      <c r="C51" s="43" t="s">
        <v>758</v>
      </c>
      <c r="D51" s="43"/>
      <c r="E51" s="43"/>
      <c r="F51" s="43"/>
      <c r="G51" s="43"/>
      <c r="H51" s="43"/>
      <c r="I51" s="43"/>
      <c r="J51" s="43"/>
      <c r="K51" s="43"/>
      <c r="L51" s="171" t="s">
        <v>759</v>
      </c>
      <c r="M51" s="3202">
        <v>0</v>
      </c>
      <c r="N51" s="3202">
        <v>0</v>
      </c>
      <c r="O51" s="3202">
        <v>0</v>
      </c>
      <c r="P51" s="3202">
        <v>0</v>
      </c>
      <c r="Q51" s="3202">
        <v>0</v>
      </c>
      <c r="R51" s="3202">
        <v>0</v>
      </c>
      <c r="S51" s="3202">
        <v>0</v>
      </c>
      <c r="T51" s="3202">
        <v>0</v>
      </c>
      <c r="U51" s="3202">
        <v>0</v>
      </c>
      <c r="V51" s="3202">
        <v>0</v>
      </c>
      <c r="W51" s="3202">
        <v>0</v>
      </c>
      <c r="X51" s="3202">
        <v>0</v>
      </c>
      <c r="Y51" s="3202">
        <v>0</v>
      </c>
      <c r="Z51" s="3202">
        <v>0</v>
      </c>
      <c r="AA51" s="3205">
        <v>0</v>
      </c>
    </row>
    <row r="52" spans="2:27" ht="12" customHeight="1">
      <c r="B52" s="1093"/>
      <c r="C52" s="43" t="s">
        <v>760</v>
      </c>
      <c r="D52" s="43"/>
      <c r="E52" s="43"/>
      <c r="F52" s="43"/>
      <c r="G52" s="43"/>
      <c r="H52" s="43"/>
      <c r="I52" s="43"/>
      <c r="J52" s="43"/>
      <c r="K52" s="43"/>
      <c r="L52" s="171" t="s">
        <v>761</v>
      </c>
      <c r="M52" s="3202">
        <v>0</v>
      </c>
      <c r="N52" s="3202">
        <v>0</v>
      </c>
      <c r="O52" s="3202">
        <v>0</v>
      </c>
      <c r="P52" s="3202">
        <v>0</v>
      </c>
      <c r="Q52" s="3202">
        <v>0</v>
      </c>
      <c r="R52" s="3202">
        <v>0</v>
      </c>
      <c r="S52" s="3202">
        <v>0</v>
      </c>
      <c r="T52" s="3202">
        <v>0</v>
      </c>
      <c r="U52" s="3202">
        <v>0</v>
      </c>
      <c r="V52" s="3202">
        <v>0</v>
      </c>
      <c r="W52" s="3202">
        <v>0</v>
      </c>
      <c r="X52" s="3202">
        <v>0</v>
      </c>
      <c r="Y52" s="3202">
        <v>0</v>
      </c>
      <c r="Z52" s="3202">
        <v>0</v>
      </c>
      <c r="AA52" s="3205">
        <v>0</v>
      </c>
    </row>
    <row r="53" spans="2:27" ht="12" customHeight="1">
      <c r="B53" s="1093"/>
      <c r="C53" s="43" t="s">
        <v>762</v>
      </c>
      <c r="D53" s="43"/>
      <c r="E53" s="43"/>
      <c r="F53" s="43"/>
      <c r="G53" s="43"/>
      <c r="H53" s="43"/>
      <c r="I53" s="43"/>
      <c r="J53" s="43"/>
      <c r="K53" s="43"/>
      <c r="L53" s="171" t="s">
        <v>763</v>
      </c>
      <c r="M53" s="3202">
        <v>0</v>
      </c>
      <c r="N53" s="3202">
        <v>0</v>
      </c>
      <c r="O53" s="3202">
        <v>0</v>
      </c>
      <c r="P53" s="3202">
        <v>0</v>
      </c>
      <c r="Q53" s="3202">
        <v>0</v>
      </c>
      <c r="R53" s="3202">
        <v>0</v>
      </c>
      <c r="S53" s="3202">
        <v>0</v>
      </c>
      <c r="T53" s="3202">
        <v>0</v>
      </c>
      <c r="U53" s="3202">
        <v>0</v>
      </c>
      <c r="V53" s="3202">
        <v>0</v>
      </c>
      <c r="W53" s="3202">
        <v>0</v>
      </c>
      <c r="X53" s="3202">
        <v>0</v>
      </c>
      <c r="Y53" s="3202">
        <v>0</v>
      </c>
      <c r="Z53" s="3202">
        <v>0</v>
      </c>
      <c r="AA53" s="3205">
        <v>0</v>
      </c>
    </row>
    <row r="54" spans="2:27" ht="12" customHeight="1">
      <c r="B54" s="3952" t="s">
        <v>764</v>
      </c>
      <c r="C54" s="43"/>
      <c r="D54" s="43"/>
      <c r="E54" s="43"/>
      <c r="F54" s="43"/>
      <c r="G54" s="43"/>
      <c r="H54" s="43"/>
      <c r="I54" s="43"/>
      <c r="J54" s="43"/>
      <c r="K54" s="43"/>
      <c r="L54" s="171" t="s">
        <v>136</v>
      </c>
      <c r="M54" s="3202">
        <v>0</v>
      </c>
      <c r="N54" s="3202">
        <v>0</v>
      </c>
      <c r="O54" s="3202">
        <v>0</v>
      </c>
      <c r="P54" s="3202">
        <v>0</v>
      </c>
      <c r="Q54" s="3202">
        <v>0</v>
      </c>
      <c r="R54" s="3202">
        <v>0</v>
      </c>
      <c r="S54" s="3202">
        <v>0</v>
      </c>
      <c r="T54" s="3202">
        <v>0</v>
      </c>
      <c r="U54" s="3202">
        <v>0</v>
      </c>
      <c r="V54" s="3202">
        <v>0</v>
      </c>
      <c r="W54" s="3202">
        <v>0</v>
      </c>
      <c r="X54" s="3202">
        <v>0</v>
      </c>
      <c r="Y54" s="3202">
        <v>0</v>
      </c>
      <c r="Z54" s="3202">
        <v>0</v>
      </c>
      <c r="AA54" s="3205">
        <v>0</v>
      </c>
    </row>
    <row r="55" spans="2:27" ht="12" customHeight="1">
      <c r="B55" s="3952" t="s">
        <v>113</v>
      </c>
      <c r="C55" s="43"/>
      <c r="D55" s="43"/>
      <c r="E55" s="43"/>
      <c r="F55" s="43"/>
      <c r="G55" s="43"/>
      <c r="H55" s="43"/>
      <c r="I55" s="43"/>
      <c r="J55" s="43"/>
      <c r="K55" s="43"/>
      <c r="L55" s="171" t="s">
        <v>142</v>
      </c>
      <c r="M55" s="3202">
        <v>0</v>
      </c>
      <c r="N55" s="3202">
        <v>0</v>
      </c>
      <c r="O55" s="3202">
        <v>0</v>
      </c>
      <c r="P55" s="3202">
        <v>0</v>
      </c>
      <c r="Q55" s="3202">
        <v>0</v>
      </c>
      <c r="R55" s="3202">
        <v>0</v>
      </c>
      <c r="S55" s="3202">
        <v>0</v>
      </c>
      <c r="T55" s="3202">
        <v>0</v>
      </c>
      <c r="U55" s="3202">
        <v>0</v>
      </c>
      <c r="V55" s="3202">
        <v>0</v>
      </c>
      <c r="W55" s="3202">
        <v>0</v>
      </c>
      <c r="X55" s="3202">
        <v>0</v>
      </c>
      <c r="Y55" s="3202">
        <v>0</v>
      </c>
      <c r="Z55" s="3202">
        <v>0</v>
      </c>
      <c r="AA55" s="3205">
        <v>0</v>
      </c>
    </row>
    <row r="56" spans="2:27" ht="12" customHeight="1">
      <c r="B56" s="3960" t="s">
        <v>765</v>
      </c>
      <c r="C56" s="31"/>
      <c r="D56" s="31"/>
      <c r="E56" s="31"/>
      <c r="F56" s="31"/>
      <c r="G56" s="31"/>
      <c r="H56" s="31"/>
      <c r="I56" s="31"/>
      <c r="J56" s="31"/>
      <c r="K56" s="31"/>
      <c r="L56" s="171" t="s">
        <v>143</v>
      </c>
      <c r="M56" s="3202">
        <v>0</v>
      </c>
      <c r="N56" s="3202">
        <v>0</v>
      </c>
      <c r="O56" s="3202">
        <v>0</v>
      </c>
      <c r="P56" s="3202">
        <v>0</v>
      </c>
      <c r="Q56" s="3202"/>
      <c r="R56" s="3202">
        <v>0</v>
      </c>
      <c r="S56" s="3202">
        <v>0</v>
      </c>
      <c r="T56" s="3202">
        <v>0</v>
      </c>
      <c r="U56" s="3202">
        <v>0</v>
      </c>
      <c r="V56" s="3202">
        <v>0</v>
      </c>
      <c r="W56" s="3202">
        <v>0</v>
      </c>
      <c r="X56" s="3202">
        <v>0</v>
      </c>
      <c r="Y56" s="3202">
        <v>0</v>
      </c>
      <c r="Z56" s="3202">
        <v>0</v>
      </c>
      <c r="AA56" s="3205">
        <v>0</v>
      </c>
    </row>
    <row r="57" spans="2:27" ht="12" customHeight="1">
      <c r="B57" s="3952" t="s">
        <v>115</v>
      </c>
      <c r="C57" s="43"/>
      <c r="D57" s="43"/>
      <c r="E57" s="43"/>
      <c r="F57" s="43"/>
      <c r="G57" s="43"/>
      <c r="H57" s="43"/>
      <c r="I57" s="43"/>
      <c r="J57" s="43"/>
      <c r="K57" s="43"/>
      <c r="L57" s="171"/>
      <c r="M57" s="3202"/>
      <c r="N57" s="3202"/>
      <c r="O57" s="3202"/>
      <c r="P57" s="3202"/>
      <c r="Q57" s="3202"/>
      <c r="R57" s="3202"/>
      <c r="S57" s="3202"/>
      <c r="T57" s="3202"/>
      <c r="U57" s="3202"/>
      <c r="V57" s="3202"/>
      <c r="W57" s="3202"/>
      <c r="X57" s="3202"/>
      <c r="Y57" s="3202"/>
      <c r="Z57" s="3202"/>
      <c r="AA57" s="3205"/>
    </row>
    <row r="58" spans="2:27" ht="12" customHeight="1">
      <c r="B58" s="1097"/>
      <c r="C58" s="43" t="s">
        <v>766</v>
      </c>
      <c r="D58" s="31"/>
      <c r="E58" s="31"/>
      <c r="F58" s="31"/>
      <c r="G58" s="31"/>
      <c r="H58" s="31"/>
      <c r="I58" s="31"/>
      <c r="J58" s="31"/>
      <c r="K58" s="31"/>
      <c r="L58" s="171" t="s">
        <v>610</v>
      </c>
      <c r="M58" s="3202">
        <v>0</v>
      </c>
      <c r="N58" s="3202">
        <v>0</v>
      </c>
      <c r="O58" s="3202">
        <v>0</v>
      </c>
      <c r="P58" s="3202">
        <v>0</v>
      </c>
      <c r="Q58" s="3202">
        <v>0</v>
      </c>
      <c r="R58" s="3202">
        <v>0</v>
      </c>
      <c r="S58" s="3202">
        <v>0</v>
      </c>
      <c r="T58" s="3202">
        <v>0</v>
      </c>
      <c r="U58" s="3202">
        <v>0</v>
      </c>
      <c r="V58" s="3202">
        <v>0</v>
      </c>
      <c r="W58" s="3202">
        <v>0</v>
      </c>
      <c r="X58" s="3202">
        <v>0</v>
      </c>
      <c r="Y58" s="3202">
        <v>0</v>
      </c>
      <c r="Z58" s="3202">
        <v>0</v>
      </c>
      <c r="AA58" s="3205">
        <v>0</v>
      </c>
    </row>
    <row r="59" spans="2:27" ht="12" customHeight="1">
      <c r="B59" s="1097"/>
      <c r="C59" s="43" t="s">
        <v>767</v>
      </c>
      <c r="D59" s="31"/>
      <c r="E59" s="31"/>
      <c r="F59" s="31"/>
      <c r="G59" s="31"/>
      <c r="H59" s="31"/>
      <c r="I59" s="31"/>
      <c r="J59" s="31"/>
      <c r="K59" s="31"/>
      <c r="L59" s="171" t="s">
        <v>671</v>
      </c>
      <c r="M59" s="3202">
        <v>0</v>
      </c>
      <c r="N59" s="3202">
        <v>0</v>
      </c>
      <c r="O59" s="3202">
        <v>0</v>
      </c>
      <c r="P59" s="3202">
        <v>0</v>
      </c>
      <c r="Q59" s="3202">
        <v>0</v>
      </c>
      <c r="R59" s="3202">
        <v>0</v>
      </c>
      <c r="S59" s="3202">
        <v>0</v>
      </c>
      <c r="T59" s="3202">
        <v>0</v>
      </c>
      <c r="U59" s="3202">
        <v>0</v>
      </c>
      <c r="V59" s="3202">
        <v>0</v>
      </c>
      <c r="W59" s="3202">
        <v>0</v>
      </c>
      <c r="X59" s="3202">
        <v>0</v>
      </c>
      <c r="Y59" s="3202">
        <v>0</v>
      </c>
      <c r="Z59" s="3202">
        <v>0</v>
      </c>
      <c r="AA59" s="3205">
        <v>0</v>
      </c>
    </row>
    <row r="60" spans="2:27" ht="12" customHeight="1">
      <c r="B60" s="3952" t="s">
        <v>768</v>
      </c>
      <c r="C60" s="43"/>
      <c r="D60" s="43"/>
      <c r="E60" s="43"/>
      <c r="F60" s="43"/>
      <c r="G60" s="43"/>
      <c r="H60" s="43"/>
      <c r="I60" s="43"/>
      <c r="J60" s="43"/>
      <c r="K60" s="43"/>
      <c r="L60" s="171" t="s">
        <v>144</v>
      </c>
      <c r="M60" s="3202">
        <v>0</v>
      </c>
      <c r="N60" s="3202">
        <v>0</v>
      </c>
      <c r="O60" s="3202">
        <v>0</v>
      </c>
      <c r="P60" s="3202">
        <v>0</v>
      </c>
      <c r="Q60" s="3202">
        <v>0</v>
      </c>
      <c r="R60" s="3202">
        <v>0</v>
      </c>
      <c r="S60" s="3202">
        <v>0</v>
      </c>
      <c r="T60" s="3202">
        <v>0</v>
      </c>
      <c r="U60" s="3202">
        <v>0</v>
      </c>
      <c r="V60" s="3202">
        <v>0</v>
      </c>
      <c r="W60" s="3202">
        <v>0</v>
      </c>
      <c r="X60" s="3202">
        <v>0</v>
      </c>
      <c r="Y60" s="3202">
        <v>0</v>
      </c>
      <c r="Z60" s="3202">
        <v>0</v>
      </c>
      <c r="AA60" s="3205">
        <v>0</v>
      </c>
    </row>
    <row r="61" spans="2:27" ht="12" customHeight="1">
      <c r="B61" s="3952" t="s">
        <v>78</v>
      </c>
      <c r="C61" s="43"/>
      <c r="D61" s="43"/>
      <c r="E61" s="43"/>
      <c r="F61" s="43"/>
      <c r="G61" s="43"/>
      <c r="H61" s="43"/>
      <c r="I61" s="43"/>
      <c r="J61" s="43"/>
      <c r="K61" s="43"/>
      <c r="L61" s="171" t="s">
        <v>189</v>
      </c>
      <c r="M61" s="3202">
        <v>0</v>
      </c>
      <c r="N61" s="3202">
        <v>0</v>
      </c>
      <c r="O61" s="3202">
        <v>0</v>
      </c>
      <c r="P61" s="3202">
        <v>0</v>
      </c>
      <c r="Q61" s="3202">
        <v>0</v>
      </c>
      <c r="R61" s="3202">
        <v>0</v>
      </c>
      <c r="S61" s="3202">
        <v>0</v>
      </c>
      <c r="T61" s="3202">
        <v>0</v>
      </c>
      <c r="U61" s="3202">
        <v>0</v>
      </c>
      <c r="V61" s="3202">
        <v>0</v>
      </c>
      <c r="W61" s="3202">
        <v>0</v>
      </c>
      <c r="X61" s="3202">
        <v>0</v>
      </c>
      <c r="Y61" s="3202">
        <v>0</v>
      </c>
      <c r="Z61" s="3202">
        <v>0</v>
      </c>
      <c r="AA61" s="3205">
        <v>0</v>
      </c>
    </row>
    <row r="62" spans="2:27" ht="12" customHeight="1">
      <c r="B62" s="3952" t="s">
        <v>73</v>
      </c>
      <c r="C62" s="43"/>
      <c r="D62" s="43"/>
      <c r="E62" s="43"/>
      <c r="F62" s="43"/>
      <c r="G62" s="43"/>
      <c r="H62" s="43"/>
      <c r="I62" s="43"/>
      <c r="J62" s="43"/>
      <c r="K62" s="43"/>
      <c r="L62" s="171" t="s">
        <v>190</v>
      </c>
      <c r="M62" s="3202">
        <v>0</v>
      </c>
      <c r="N62" s="3202">
        <v>0</v>
      </c>
      <c r="O62" s="3202">
        <v>0</v>
      </c>
      <c r="P62" s="3202">
        <v>0</v>
      </c>
      <c r="Q62" s="3202">
        <v>0</v>
      </c>
      <c r="R62" s="3202">
        <v>0</v>
      </c>
      <c r="S62" s="3202">
        <v>0</v>
      </c>
      <c r="T62" s="3202">
        <v>0</v>
      </c>
      <c r="U62" s="3202">
        <v>0</v>
      </c>
      <c r="V62" s="3202">
        <v>0</v>
      </c>
      <c r="W62" s="3202">
        <v>0</v>
      </c>
      <c r="X62" s="3202">
        <v>0</v>
      </c>
      <c r="Y62" s="3202">
        <v>0</v>
      </c>
      <c r="Z62" s="3202">
        <v>0</v>
      </c>
      <c r="AA62" s="3205">
        <v>0</v>
      </c>
    </row>
    <row r="63" spans="2:27" ht="12" customHeight="1">
      <c r="B63" s="3952" t="s">
        <v>769</v>
      </c>
      <c r="C63" s="43"/>
      <c r="D63" s="43"/>
      <c r="E63" s="43"/>
      <c r="F63" s="43"/>
      <c r="G63" s="43"/>
      <c r="H63" s="43"/>
      <c r="I63" s="43"/>
      <c r="J63" s="43"/>
      <c r="K63" s="43"/>
      <c r="L63" s="171" t="s">
        <v>191</v>
      </c>
      <c r="M63" s="189">
        <v>1055</v>
      </c>
      <c r="N63" s="189">
        <v>316</v>
      </c>
      <c r="O63" s="189">
        <v>2698</v>
      </c>
      <c r="P63" s="189">
        <v>1241</v>
      </c>
      <c r="Q63" s="189">
        <v>10688</v>
      </c>
      <c r="R63" s="189">
        <v>39300</v>
      </c>
      <c r="S63" s="189">
        <v>3169</v>
      </c>
      <c r="T63" s="189">
        <v>3124</v>
      </c>
      <c r="U63" s="189">
        <v>14293</v>
      </c>
      <c r="V63" s="189">
        <v>19618</v>
      </c>
      <c r="W63" s="189">
        <v>190</v>
      </c>
      <c r="X63" s="189">
        <v>212</v>
      </c>
      <c r="Y63" s="189">
        <v>24</v>
      </c>
      <c r="Z63" s="189">
        <v>0</v>
      </c>
      <c r="AA63" s="3206">
        <v>95928</v>
      </c>
    </row>
    <row r="64" spans="2:27" ht="12" customHeight="1">
      <c r="B64" s="4031" t="s">
        <v>1327</v>
      </c>
      <c r="C64" s="42"/>
      <c r="D64" s="42"/>
      <c r="E64" s="42"/>
      <c r="F64" s="42"/>
      <c r="G64" s="42"/>
      <c r="H64" s="42"/>
      <c r="I64" s="42"/>
      <c r="J64" s="42"/>
      <c r="K64" s="42"/>
      <c r="L64" s="171" t="s">
        <v>70</v>
      </c>
      <c r="M64" s="3202">
        <v>1221</v>
      </c>
      <c r="N64" s="3202">
        <v>359</v>
      </c>
      <c r="O64" s="3202">
        <v>3064</v>
      </c>
      <c r="P64" s="3202">
        <v>1431</v>
      </c>
      <c r="Q64" s="3202">
        <v>10696</v>
      </c>
      <c r="R64" s="3202">
        <v>43606</v>
      </c>
      <c r="S64" s="3202">
        <v>3650</v>
      </c>
      <c r="T64" s="3202">
        <v>3645</v>
      </c>
      <c r="U64" s="3202">
        <v>16421</v>
      </c>
      <c r="V64" s="3202">
        <v>22271</v>
      </c>
      <c r="W64" s="3202">
        <v>212</v>
      </c>
      <c r="X64" s="3202">
        <v>245</v>
      </c>
      <c r="Y64" s="3202">
        <v>24</v>
      </c>
      <c r="Z64" s="3202">
        <v>0</v>
      </c>
      <c r="AA64" s="3205">
        <v>106845</v>
      </c>
    </row>
    <row r="65" spans="2:27" ht="12" customHeight="1">
      <c r="B65" s="3952" t="s">
        <v>1328</v>
      </c>
      <c r="C65" s="43"/>
      <c r="D65" s="43"/>
      <c r="E65" s="43"/>
      <c r="F65" s="43"/>
      <c r="G65" s="43"/>
      <c r="H65" s="43"/>
      <c r="I65" s="43"/>
      <c r="J65" s="43"/>
      <c r="K65" s="43"/>
      <c r="L65" s="171" t="s">
        <v>7</v>
      </c>
      <c r="M65" s="189">
        <v>0</v>
      </c>
      <c r="N65" s="189">
        <v>0</v>
      </c>
      <c r="O65" s="189">
        <v>0</v>
      </c>
      <c r="P65" s="189">
        <v>0</v>
      </c>
      <c r="Q65" s="189">
        <v>1282</v>
      </c>
      <c r="R65" s="189">
        <v>0</v>
      </c>
      <c r="S65" s="189">
        <v>0</v>
      </c>
      <c r="T65" s="189">
        <v>0</v>
      </c>
      <c r="U65" s="189">
        <v>0</v>
      </c>
      <c r="V65" s="189">
        <v>0</v>
      </c>
      <c r="W65" s="189">
        <v>0</v>
      </c>
      <c r="X65" s="189">
        <v>0</v>
      </c>
      <c r="Y65" s="189">
        <v>0</v>
      </c>
      <c r="Z65" s="189">
        <v>0</v>
      </c>
      <c r="AA65" s="3206">
        <v>1282</v>
      </c>
    </row>
    <row r="66" spans="2:27" ht="12" customHeight="1">
      <c r="B66" s="3961" t="s">
        <v>1329</v>
      </c>
      <c r="C66" s="3962"/>
      <c r="D66" s="3962"/>
      <c r="E66" s="3962"/>
      <c r="F66" s="3962"/>
      <c r="G66" s="3962"/>
      <c r="H66" s="3962"/>
      <c r="I66" s="3962"/>
      <c r="J66" s="3962"/>
      <c r="K66" s="3962"/>
      <c r="L66" s="194" t="s">
        <v>103</v>
      </c>
      <c r="M66" s="189">
        <v>26</v>
      </c>
      <c r="N66" s="189">
        <v>7</v>
      </c>
      <c r="O66" s="189">
        <v>60</v>
      </c>
      <c r="P66" s="189">
        <v>29</v>
      </c>
      <c r="Q66" s="189">
        <v>217</v>
      </c>
      <c r="R66" s="189">
        <v>873</v>
      </c>
      <c r="S66" s="189">
        <v>77</v>
      </c>
      <c r="T66" s="189">
        <v>80</v>
      </c>
      <c r="U66" s="189">
        <v>374</v>
      </c>
      <c r="V66" s="189">
        <v>457</v>
      </c>
      <c r="W66" s="189">
        <v>4</v>
      </c>
      <c r="X66" s="189">
        <v>6</v>
      </c>
      <c r="Y66" s="189">
        <v>0</v>
      </c>
      <c r="Z66" s="189">
        <v>0</v>
      </c>
      <c r="AA66" s="3206">
        <v>2210</v>
      </c>
    </row>
    <row r="67" spans="2:27" ht="12" customHeight="1">
      <c r="B67" s="3963" t="s">
        <v>1330</v>
      </c>
      <c r="C67" s="3964"/>
      <c r="D67" s="3964"/>
      <c r="E67" s="3964"/>
      <c r="F67" s="3964"/>
      <c r="G67" s="3964"/>
      <c r="H67" s="3964"/>
      <c r="I67" s="3964"/>
      <c r="J67" s="3964"/>
      <c r="K67" s="3964"/>
      <c r="L67" s="1294" t="s">
        <v>104</v>
      </c>
      <c r="M67" s="3211">
        <v>1195</v>
      </c>
      <c r="N67" s="3211">
        <v>352</v>
      </c>
      <c r="O67" s="3211">
        <v>3004</v>
      </c>
      <c r="P67" s="3211">
        <v>1402</v>
      </c>
      <c r="Q67" s="3211">
        <v>11761</v>
      </c>
      <c r="R67" s="3211">
        <v>42733</v>
      </c>
      <c r="S67" s="3211">
        <v>3573</v>
      </c>
      <c r="T67" s="3211">
        <v>3565</v>
      </c>
      <c r="U67" s="3211">
        <v>16047</v>
      </c>
      <c r="V67" s="3211">
        <v>21814</v>
      </c>
      <c r="W67" s="3211">
        <v>208</v>
      </c>
      <c r="X67" s="3211">
        <v>239</v>
      </c>
      <c r="Y67" s="3211">
        <v>24</v>
      </c>
      <c r="Z67" s="3211">
        <v>0</v>
      </c>
      <c r="AA67" s="3212">
        <v>105917</v>
      </c>
    </row>
    <row r="68" spans="2:27" ht="12" customHeight="1">
      <c r="B68" s="4043" t="s">
        <v>1331</v>
      </c>
      <c r="C68" s="4044"/>
      <c r="D68" s="4044"/>
      <c r="E68" s="4044"/>
      <c r="F68" s="4044"/>
      <c r="G68" s="4044"/>
      <c r="H68" s="4044"/>
      <c r="I68" s="4044"/>
      <c r="J68" s="4044"/>
      <c r="K68" s="4044"/>
      <c r="L68" s="1239" t="s">
        <v>574</v>
      </c>
      <c r="M68" s="3213">
        <v>0</v>
      </c>
      <c r="N68" s="3213">
        <v>0</v>
      </c>
      <c r="O68" s="3213">
        <v>0</v>
      </c>
      <c r="P68" s="3213">
        <v>0</v>
      </c>
      <c r="Q68" s="3213">
        <v>0</v>
      </c>
      <c r="R68" s="3213">
        <v>0</v>
      </c>
      <c r="S68" s="3213">
        <v>0</v>
      </c>
      <c r="T68" s="3213">
        <v>0</v>
      </c>
      <c r="U68" s="3213">
        <v>0</v>
      </c>
      <c r="V68" s="3213">
        <v>0</v>
      </c>
      <c r="W68" s="3213">
        <v>0</v>
      </c>
      <c r="X68" s="3213">
        <v>0</v>
      </c>
      <c r="Y68" s="3213">
        <v>0</v>
      </c>
      <c r="Z68" s="3213">
        <v>0</v>
      </c>
      <c r="AA68" s="3214">
        <v>0</v>
      </c>
    </row>
    <row r="70" spans="2:27" ht="12" customHeight="1">
      <c r="B70" s="65" t="s">
        <v>105</v>
      </c>
      <c r="C70" s="65"/>
      <c r="D70" s="65"/>
      <c r="E70" s="65"/>
      <c r="F70" s="65"/>
      <c r="G70" s="65"/>
      <c r="H70" s="65"/>
      <c r="I70" s="65"/>
      <c r="J70" s="65"/>
      <c r="K70" s="65"/>
      <c r="L70" s="65"/>
      <c r="M70" s="65"/>
      <c r="N70" s="65"/>
      <c r="O70" s="65"/>
      <c r="P70" s="65"/>
      <c r="Q70" s="65"/>
      <c r="R70" s="65"/>
      <c r="AA70" s="195"/>
    </row>
    <row r="71" spans="2:27" ht="12" customHeight="1">
      <c r="B71" s="44" t="s">
        <v>477</v>
      </c>
      <c r="C71" s="44"/>
      <c r="D71" s="44"/>
      <c r="E71" s="44"/>
      <c r="F71" s="44"/>
      <c r="G71" s="44"/>
      <c r="H71" s="44"/>
      <c r="I71" s="44"/>
      <c r="J71" s="44"/>
      <c r="K71" s="44"/>
      <c r="L71" s="44"/>
      <c r="M71" s="44"/>
      <c r="N71" s="44"/>
      <c r="O71" s="44"/>
      <c r="P71" s="44"/>
      <c r="Q71" s="44"/>
      <c r="R71" s="44"/>
      <c r="AA71" s="178"/>
    </row>
  </sheetData>
  <mergeCells count="74">
    <mergeCell ref="B2:F2"/>
    <mergeCell ref="C47:K47"/>
    <mergeCell ref="C48:K48"/>
    <mergeCell ref="C46:K46"/>
    <mergeCell ref="B41:K41"/>
    <mergeCell ref="C49:K49"/>
    <mergeCell ref="C45:K45"/>
    <mergeCell ref="C50:K50"/>
    <mergeCell ref="C51:K51"/>
    <mergeCell ref="C52:K52"/>
    <mergeCell ref="B57:K57"/>
    <mergeCell ref="B56:K56"/>
    <mergeCell ref="C53:K53"/>
    <mergeCell ref="B54:K54"/>
    <mergeCell ref="B71:R71"/>
    <mergeCell ref="B60:K60"/>
    <mergeCell ref="B61:K61"/>
    <mergeCell ref="B68:K68"/>
    <mergeCell ref="B62:K62"/>
    <mergeCell ref="B67:K67"/>
    <mergeCell ref="B64:K64"/>
    <mergeCell ref="B65:K65"/>
    <mergeCell ref="B66:K66"/>
    <mergeCell ref="B63:K63"/>
    <mergeCell ref="B70:R70"/>
    <mergeCell ref="C24:I24"/>
    <mergeCell ref="C33:I33"/>
    <mergeCell ref="D38:K38"/>
    <mergeCell ref="B44:K44"/>
    <mergeCell ref="C29:I29"/>
    <mergeCell ref="J29:K29"/>
    <mergeCell ref="J26:K26"/>
    <mergeCell ref="J27:K27"/>
    <mergeCell ref="B42:K42"/>
    <mergeCell ref="B43:K43"/>
    <mergeCell ref="B36:K36"/>
    <mergeCell ref="J30:K30"/>
    <mergeCell ref="C58:K58"/>
    <mergeCell ref="C59:K59"/>
    <mergeCell ref="B55:K55"/>
    <mergeCell ref="J31:K31"/>
    <mergeCell ref="J33:K33"/>
    <mergeCell ref="C21:I21"/>
    <mergeCell ref="C22:I22"/>
    <mergeCell ref="J22:K22"/>
    <mergeCell ref="C23:I23"/>
    <mergeCell ref="J21:K21"/>
    <mergeCell ref="B39:K39"/>
    <mergeCell ref="B40:K40"/>
    <mergeCell ref="J35:K35"/>
    <mergeCell ref="C32:K32"/>
    <mergeCell ref="B37:K37"/>
    <mergeCell ref="J34:K34"/>
    <mergeCell ref="J25:K25"/>
    <mergeCell ref="C28:K28"/>
    <mergeCell ref="M4:V4"/>
    <mergeCell ref="B18:I18"/>
    <mergeCell ref="G17:K17"/>
    <mergeCell ref="B10:K10"/>
    <mergeCell ref="M5:V5"/>
    <mergeCell ref="M6:V6"/>
    <mergeCell ref="B4:I4"/>
    <mergeCell ref="B5:I5"/>
    <mergeCell ref="J23:K23"/>
    <mergeCell ref="C25:I25"/>
    <mergeCell ref="B19:I19"/>
    <mergeCell ref="B20:I20"/>
    <mergeCell ref="G16:K16"/>
    <mergeCell ref="G13:K13"/>
    <mergeCell ref="B6:I6"/>
    <mergeCell ref="B13:F13"/>
    <mergeCell ref="G14:K14"/>
    <mergeCell ref="G15:K15"/>
    <mergeCell ref="B12:I12"/>
  </mergeCells>
  <hyperlinks>
    <hyperlink ref="B71" r:id="rId1" xr:uid="{00000000-0004-0000-7100-000000000000}"/>
  </hyperlinks>
  <pageMargins left="0.7" right="0.7" top="0.75" bottom="0.75" header="0.3" footer="0.3"/>
  <pageSetup scale="10" orientation="landscape"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pageSetUpPr fitToPage="1"/>
  </sheetPr>
  <dimension ref="B2:Y72"/>
  <sheetViews>
    <sheetView showGridLines="0" workbookViewId="0"/>
  </sheetViews>
  <sheetFormatPr defaultColWidth="9.5546875" defaultRowHeight="11.4"/>
  <cols>
    <col min="1" max="1" width="1.83203125" style="2462" customWidth="1"/>
    <col min="2" max="2" width="4.44140625" style="2462" customWidth="1"/>
    <col min="3" max="3" width="7.27734375" style="2462" customWidth="1"/>
    <col min="4" max="4" width="4.44140625" style="2462" customWidth="1"/>
    <col min="5" max="5" width="9.1640625" style="2462" customWidth="1"/>
    <col min="6" max="6" width="8.44140625" style="2462" customWidth="1"/>
    <col min="7" max="7" width="29.27734375" style="2462" customWidth="1"/>
    <col min="8" max="8" width="4.71875" style="2501" customWidth="1"/>
    <col min="9" max="10" width="15.1640625" style="2502" customWidth="1"/>
    <col min="11" max="11" width="19" style="2502" customWidth="1"/>
    <col min="12" max="18" width="15.1640625" style="2502" customWidth="1"/>
    <col min="19" max="19" width="9.5546875" style="2462" customWidth="1"/>
    <col min="20" max="16384" width="9.5546875" style="2462"/>
  </cols>
  <sheetData>
    <row r="2" spans="2:25">
      <c r="B2" s="4534" t="s">
        <v>478</v>
      </c>
      <c r="C2" s="4509"/>
      <c r="D2" s="4509"/>
      <c r="E2" s="4509"/>
      <c r="F2" s="4509"/>
    </row>
    <row r="4" spans="2:25" ht="16.350000000000001" customHeight="1">
      <c r="B4" s="4508" t="s">
        <v>1568</v>
      </c>
      <c r="C4" s="4509"/>
      <c r="D4" s="4509"/>
      <c r="E4" s="4509"/>
      <c r="H4" s="2462"/>
      <c r="I4" s="4522" t="s">
        <v>1538</v>
      </c>
      <c r="J4" s="4522"/>
      <c r="K4" s="4522"/>
      <c r="L4" s="4522"/>
      <c r="M4" s="4522"/>
      <c r="N4" s="4522"/>
      <c r="O4" s="4522"/>
      <c r="P4" s="4522"/>
      <c r="Q4" s="4522"/>
      <c r="R4" s="4522"/>
      <c r="S4" s="2463"/>
      <c r="T4" s="2463"/>
      <c r="U4" s="2463"/>
      <c r="V4" s="2463"/>
      <c r="W4" s="2463"/>
      <c r="X4" s="2463"/>
      <c r="Y4" s="2463"/>
    </row>
    <row r="5" spans="2:25" ht="13.8">
      <c r="B5" s="4508" t="s">
        <v>538</v>
      </c>
      <c r="C5" s="4509"/>
      <c r="D5" s="4509"/>
      <c r="E5" s="4509"/>
      <c r="H5" s="2462"/>
      <c r="I5" s="4523" t="s">
        <v>2465</v>
      </c>
      <c r="J5" s="4523"/>
      <c r="K5" s="4523"/>
      <c r="L5" s="4523"/>
      <c r="M5" s="4523"/>
      <c r="N5" s="4523"/>
      <c r="O5" s="4523"/>
      <c r="P5" s="4523"/>
      <c r="Q5" s="4523"/>
      <c r="R5" s="4523"/>
      <c r="S5" s="2464"/>
      <c r="T5" s="2464"/>
      <c r="U5" s="2464"/>
      <c r="V5" s="2464"/>
      <c r="W5" s="2464"/>
      <c r="X5" s="2464"/>
      <c r="Y5" s="2464"/>
    </row>
    <row r="6" spans="2:25" ht="14.1">
      <c r="H6" s="2462"/>
      <c r="I6" s="4524" t="s">
        <v>1555</v>
      </c>
      <c r="J6" s="4524"/>
      <c r="K6" s="4524"/>
      <c r="L6" s="4524"/>
      <c r="M6" s="4524"/>
      <c r="N6" s="4524"/>
      <c r="O6" s="4524"/>
      <c r="P6" s="4524"/>
      <c r="Q6" s="4524"/>
      <c r="R6" s="4524"/>
      <c r="S6" s="227"/>
      <c r="T6" s="2465"/>
      <c r="U6" s="2465"/>
      <c r="V6" s="2465"/>
      <c r="W6" s="2465"/>
      <c r="X6" s="2465"/>
      <c r="Y6" s="2465"/>
    </row>
    <row r="7" spans="2:25" ht="14.1">
      <c r="B7" s="2466"/>
      <c r="C7" s="2467"/>
      <c r="D7" s="2467"/>
      <c r="E7" s="2467"/>
      <c r="F7" s="2467"/>
      <c r="G7" s="2466"/>
      <c r="H7" s="2467"/>
      <c r="I7" s="2468"/>
      <c r="J7" s="2467"/>
      <c r="K7" s="2469"/>
      <c r="L7" s="2467"/>
      <c r="M7" s="2469"/>
      <c r="N7" s="2469"/>
      <c r="O7" s="2469"/>
      <c r="P7" s="2469"/>
      <c r="Q7" s="2469"/>
      <c r="R7" s="2469"/>
    </row>
    <row r="8" spans="2:25" ht="15" customHeight="1">
      <c r="B8" s="200"/>
      <c r="C8" s="201"/>
      <c r="D8" s="201"/>
      <c r="E8" s="201"/>
      <c r="F8" s="201"/>
      <c r="G8" s="202"/>
      <c r="H8" s="2470"/>
      <c r="I8" s="4530" t="s">
        <v>2466</v>
      </c>
      <c r="J8" s="4530"/>
      <c r="K8" s="4530"/>
      <c r="L8" s="4530" t="s">
        <v>2467</v>
      </c>
      <c r="M8" s="4530"/>
      <c r="N8" s="4530"/>
      <c r="O8" s="4531" t="s">
        <v>2468</v>
      </c>
      <c r="P8" s="4531"/>
      <c r="Q8" s="4531"/>
      <c r="R8" s="4531"/>
    </row>
    <row r="9" spans="2:25" ht="15" customHeight="1">
      <c r="B9" s="4528" t="s">
        <v>1146</v>
      </c>
      <c r="C9" s="4529"/>
      <c r="D9" s="4529"/>
      <c r="E9" s="4529"/>
      <c r="F9" s="4529"/>
      <c r="G9" s="4529"/>
      <c r="H9" s="4529"/>
      <c r="I9" s="2426" t="s">
        <v>2081</v>
      </c>
      <c r="J9" s="2427" t="s">
        <v>2469</v>
      </c>
      <c r="K9" s="3215" t="s">
        <v>2810</v>
      </c>
      <c r="L9" s="2427" t="s">
        <v>2081</v>
      </c>
      <c r="M9" s="2427" t="s">
        <v>2469</v>
      </c>
      <c r="N9" s="3215" t="s">
        <v>138</v>
      </c>
      <c r="O9" s="2472" t="s">
        <v>2472</v>
      </c>
      <c r="P9" s="2472" t="s">
        <v>2473</v>
      </c>
      <c r="Q9" s="2427" t="s">
        <v>2472</v>
      </c>
      <c r="R9" s="2472" t="s">
        <v>2474</v>
      </c>
    </row>
    <row r="10" spans="2:25" ht="15" customHeight="1">
      <c r="B10" s="2471"/>
      <c r="C10" s="2415"/>
      <c r="D10" s="2415"/>
      <c r="E10" s="2415"/>
      <c r="F10" s="2415"/>
      <c r="G10" s="2415"/>
      <c r="H10" s="2415"/>
      <c r="I10" s="2427" t="s">
        <v>2475</v>
      </c>
      <c r="J10" s="2473" t="s">
        <v>2476</v>
      </c>
      <c r="K10" s="2473" t="s">
        <v>2477</v>
      </c>
      <c r="L10" s="2473" t="s">
        <v>2475</v>
      </c>
      <c r="M10" s="2473" t="s">
        <v>2476</v>
      </c>
      <c r="N10" s="2473" t="s">
        <v>2478</v>
      </c>
      <c r="O10" s="2474" t="s">
        <v>2479</v>
      </c>
      <c r="P10" s="2474" t="s">
        <v>2480</v>
      </c>
      <c r="Q10" s="2473" t="s">
        <v>2481</v>
      </c>
      <c r="R10" s="2474" t="s">
        <v>1271</v>
      </c>
    </row>
    <row r="11" spans="2:25" ht="15" customHeight="1">
      <c r="B11" s="2471"/>
      <c r="C11" s="2415"/>
      <c r="D11" s="2415"/>
      <c r="E11" s="2415"/>
      <c r="F11" s="2415"/>
      <c r="G11" s="2415"/>
      <c r="H11" s="2415"/>
      <c r="I11" s="2427"/>
      <c r="J11" s="2473"/>
      <c r="K11" s="2473"/>
      <c r="L11" s="2473"/>
      <c r="M11" s="2473"/>
      <c r="N11" s="2473"/>
      <c r="O11" s="2474" t="s">
        <v>2608</v>
      </c>
      <c r="P11" s="2474" t="s">
        <v>2483</v>
      </c>
      <c r="Q11" s="2473" t="s">
        <v>2484</v>
      </c>
      <c r="R11" s="2474" t="s">
        <v>2485</v>
      </c>
    </row>
    <row r="12" spans="2:25" ht="15" customHeight="1">
      <c r="B12" s="2471"/>
      <c r="C12" s="2415"/>
      <c r="D12" s="2415"/>
      <c r="E12" s="2415"/>
      <c r="F12" s="2415"/>
      <c r="G12" s="2415"/>
      <c r="H12" s="2415"/>
      <c r="I12" s="2427"/>
      <c r="J12" s="2473"/>
      <c r="K12" s="2473"/>
      <c r="L12" s="2473"/>
      <c r="M12" s="2473"/>
      <c r="N12" s="2473"/>
      <c r="O12" s="2473" t="s">
        <v>2486</v>
      </c>
      <c r="P12" s="2474" t="s">
        <v>2487</v>
      </c>
      <c r="Q12" s="2473" t="s">
        <v>2488</v>
      </c>
      <c r="R12" s="2474"/>
    </row>
    <row r="13" spans="2:25" ht="15" customHeight="1">
      <c r="B13" s="2471"/>
      <c r="C13" s="2415"/>
      <c r="D13" s="2415"/>
      <c r="E13" s="2415"/>
      <c r="F13" s="2415"/>
      <c r="G13" s="2415"/>
      <c r="H13" s="2415"/>
      <c r="I13" s="2427"/>
      <c r="J13" s="2473"/>
      <c r="K13" s="2473"/>
      <c r="L13" s="2473"/>
      <c r="M13" s="2473"/>
      <c r="N13" s="2473"/>
      <c r="O13" s="2474"/>
      <c r="P13" s="2474" t="s">
        <v>2490</v>
      </c>
      <c r="Q13" s="2473"/>
      <c r="R13" s="2474"/>
    </row>
    <row r="14" spans="2:25" ht="15" customHeight="1">
      <c r="B14" s="2471"/>
      <c r="C14" s="2415"/>
      <c r="D14" s="2415"/>
      <c r="E14" s="2415"/>
      <c r="F14" s="2415"/>
      <c r="G14" s="2415"/>
      <c r="H14" s="2415"/>
      <c r="I14" s="2427"/>
      <c r="J14" s="2473"/>
      <c r="K14" s="2473"/>
      <c r="L14" s="2473"/>
      <c r="M14" s="2473"/>
      <c r="N14" s="2473"/>
      <c r="O14" s="2474"/>
      <c r="P14" s="2474" t="s">
        <v>1270</v>
      </c>
      <c r="Q14" s="2473"/>
      <c r="R14" s="2474"/>
    </row>
    <row r="15" spans="2:25" ht="18" customHeight="1">
      <c r="B15" s="209"/>
      <c r="C15" s="210"/>
      <c r="D15" s="210"/>
      <c r="E15" s="210"/>
      <c r="F15" s="210"/>
      <c r="G15" s="210"/>
      <c r="H15" s="2693"/>
      <c r="I15" s="3216" t="s">
        <v>126</v>
      </c>
      <c r="J15" s="2477" t="s">
        <v>139</v>
      </c>
      <c r="K15" s="2477" t="s">
        <v>168</v>
      </c>
      <c r="L15" s="2477" t="s">
        <v>81</v>
      </c>
      <c r="M15" s="2477" t="s">
        <v>91</v>
      </c>
      <c r="N15" s="2477" t="s">
        <v>170</v>
      </c>
      <c r="O15" s="2477" t="s">
        <v>735</v>
      </c>
      <c r="P15" s="2477" t="s">
        <v>1010</v>
      </c>
      <c r="Q15" s="2477" t="s">
        <v>1895</v>
      </c>
      <c r="R15" s="2477" t="s">
        <v>736</v>
      </c>
    </row>
    <row r="16" spans="2:25" ht="18" customHeight="1">
      <c r="B16" s="4532" t="s">
        <v>1147</v>
      </c>
      <c r="C16" s="4533"/>
      <c r="D16" s="4533" t="s">
        <v>1148</v>
      </c>
      <c r="E16" s="4533"/>
      <c r="F16" s="4533"/>
      <c r="G16" s="4533"/>
      <c r="H16" s="2478" t="s">
        <v>1837</v>
      </c>
      <c r="I16" s="221"/>
      <c r="J16" s="2479"/>
      <c r="K16" s="2479"/>
      <c r="L16" s="2479"/>
      <c r="M16" s="2479"/>
      <c r="N16" s="2479"/>
      <c r="O16" s="2479"/>
      <c r="P16" s="2479"/>
      <c r="Q16" s="2479"/>
      <c r="R16" s="2479"/>
    </row>
    <row r="17" spans="2:18" ht="18" customHeight="1">
      <c r="B17" s="2480"/>
      <c r="C17" s="216"/>
      <c r="D17" s="223"/>
      <c r="E17" s="4521" t="s">
        <v>738</v>
      </c>
      <c r="F17" s="4521"/>
      <c r="G17" s="4521"/>
      <c r="H17" s="2482" t="s">
        <v>1840</v>
      </c>
      <c r="I17" s="2483"/>
      <c r="J17" s="2483"/>
      <c r="K17" s="2483"/>
      <c r="L17" s="2483"/>
      <c r="M17" s="2483"/>
      <c r="N17" s="2483"/>
      <c r="O17" s="2483"/>
      <c r="P17" s="2483"/>
      <c r="Q17" s="2483"/>
      <c r="R17" s="2483"/>
    </row>
    <row r="18" spans="2:18" ht="18" customHeight="1">
      <c r="B18" s="2484"/>
      <c r="C18" s="224"/>
      <c r="D18" s="219"/>
      <c r="E18" s="46" t="s">
        <v>739</v>
      </c>
      <c r="F18" s="46"/>
      <c r="G18" s="46"/>
      <c r="H18" s="2485" t="s">
        <v>1726</v>
      </c>
      <c r="I18" s="221"/>
      <c r="J18" s="2479"/>
      <c r="K18" s="2479"/>
      <c r="L18" s="2479"/>
      <c r="M18" s="2479"/>
      <c r="N18" s="2479"/>
      <c r="O18" s="2479"/>
      <c r="P18" s="2479"/>
      <c r="Q18" s="2479"/>
      <c r="R18" s="2479"/>
    </row>
    <row r="19" spans="2:18" ht="18" customHeight="1">
      <c r="B19" s="2484"/>
      <c r="C19" s="224"/>
      <c r="D19" s="64" t="s">
        <v>740</v>
      </c>
      <c r="E19" s="64"/>
      <c r="F19" s="64"/>
      <c r="G19" s="64"/>
      <c r="H19" s="2485" t="s">
        <v>2402</v>
      </c>
      <c r="I19" s="221"/>
      <c r="J19" s="2479"/>
      <c r="K19" s="2479"/>
      <c r="L19" s="2479"/>
      <c r="M19" s="2479"/>
      <c r="N19" s="2479"/>
      <c r="O19" s="2479"/>
      <c r="P19" s="2479"/>
      <c r="Q19" s="2479"/>
      <c r="R19" s="2479"/>
    </row>
    <row r="20" spans="2:18" ht="18" customHeight="1">
      <c r="B20" s="218"/>
      <c r="C20" s="219"/>
      <c r="D20" s="46" t="s">
        <v>1236</v>
      </c>
      <c r="E20" s="46"/>
      <c r="F20" s="46"/>
      <c r="G20" s="46"/>
      <c r="H20" s="2485" t="s">
        <v>1728</v>
      </c>
      <c r="I20" s="221"/>
      <c r="J20" s="2479"/>
      <c r="K20" s="2479"/>
      <c r="L20" s="2479"/>
      <c r="M20" s="2479"/>
      <c r="N20" s="2479"/>
      <c r="O20" s="2479"/>
      <c r="P20" s="2479"/>
      <c r="Q20" s="2479"/>
      <c r="R20" s="2479"/>
    </row>
    <row r="21" spans="2:18" ht="18" customHeight="1">
      <c r="B21" s="39" t="s">
        <v>1150</v>
      </c>
      <c r="C21" s="63"/>
      <c r="D21" s="63"/>
      <c r="E21" s="63"/>
      <c r="F21" s="63"/>
      <c r="G21" s="63"/>
      <c r="H21" s="2485" t="s">
        <v>2441</v>
      </c>
      <c r="I21" s="221"/>
      <c r="J21" s="2479"/>
      <c r="K21" s="2479"/>
      <c r="L21" s="2479"/>
      <c r="M21" s="2479"/>
      <c r="N21" s="2479"/>
      <c r="O21" s="2479"/>
      <c r="P21" s="2479"/>
      <c r="Q21" s="2479"/>
      <c r="R21" s="2479"/>
    </row>
    <row r="22" spans="2:18" ht="18" customHeight="1">
      <c r="B22" s="4510" t="s">
        <v>1151</v>
      </c>
      <c r="C22" s="46"/>
      <c r="D22" s="46"/>
      <c r="E22" s="46"/>
      <c r="F22" s="46"/>
      <c r="G22" s="46"/>
      <c r="H22" s="2486" t="s">
        <v>1732</v>
      </c>
      <c r="I22" s="221"/>
      <c r="J22" s="2479"/>
      <c r="K22" s="2479"/>
      <c r="L22" s="2479"/>
      <c r="M22" s="2479"/>
      <c r="N22" s="2479"/>
      <c r="O22" s="2479"/>
      <c r="P22" s="2479"/>
      <c r="Q22" s="2479"/>
      <c r="R22" s="2479"/>
    </row>
    <row r="23" spans="2:18" ht="18" customHeight="1">
      <c r="B23" s="4526" t="s">
        <v>1152</v>
      </c>
      <c r="C23" s="4527"/>
      <c r="D23" s="4527"/>
      <c r="E23" s="4527"/>
      <c r="F23" s="4527"/>
      <c r="G23" s="4527"/>
      <c r="H23" s="2487"/>
      <c r="I23" s="214"/>
      <c r="J23" s="2483"/>
      <c r="K23" s="2483"/>
      <c r="L23" s="2483"/>
      <c r="M23" s="2483"/>
      <c r="N23" s="2483"/>
      <c r="O23" s="2483"/>
      <c r="P23" s="2483"/>
      <c r="Q23" s="2483"/>
      <c r="R23" s="2483"/>
    </row>
    <row r="24" spans="2:18" ht="18" customHeight="1">
      <c r="B24" s="2488"/>
      <c r="C24" s="1" t="s">
        <v>1153</v>
      </c>
      <c r="D24" s="1"/>
      <c r="E24" s="1"/>
      <c r="F24" s="4520" t="s">
        <v>1211</v>
      </c>
      <c r="G24" s="4520"/>
      <c r="H24" s="2490" t="s">
        <v>1752</v>
      </c>
      <c r="I24" s="2483"/>
      <c r="J24" s="2483"/>
      <c r="K24" s="2483"/>
      <c r="L24" s="2483"/>
      <c r="M24" s="2483"/>
      <c r="N24" s="2483"/>
      <c r="O24" s="2483"/>
      <c r="P24" s="2483"/>
      <c r="Q24" s="2483"/>
      <c r="R24" s="2483"/>
    </row>
    <row r="25" spans="2:18" ht="18" customHeight="1">
      <c r="B25" s="2484"/>
      <c r="C25" s="219"/>
      <c r="D25" s="219"/>
      <c r="E25" s="219"/>
      <c r="F25" s="4521" t="s">
        <v>2442</v>
      </c>
      <c r="G25" s="4521"/>
      <c r="H25" s="2486" t="s">
        <v>1754</v>
      </c>
      <c r="I25" s="221"/>
      <c r="J25" s="2479"/>
      <c r="K25" s="2479"/>
      <c r="L25" s="2479"/>
      <c r="M25" s="2479"/>
      <c r="N25" s="2479"/>
      <c r="O25" s="2479"/>
      <c r="P25" s="2479"/>
      <c r="Q25" s="2479"/>
      <c r="R25" s="2479"/>
    </row>
    <row r="26" spans="2:18" ht="18" customHeight="1">
      <c r="B26" s="2484"/>
      <c r="C26" s="219"/>
      <c r="D26" s="219"/>
      <c r="E26" s="219"/>
      <c r="F26" s="4521" t="s">
        <v>1113</v>
      </c>
      <c r="G26" s="4521"/>
      <c r="H26" s="2486" t="s">
        <v>1761</v>
      </c>
      <c r="I26" s="221"/>
      <c r="J26" s="2479"/>
      <c r="K26" s="2479"/>
      <c r="L26" s="2479"/>
      <c r="M26" s="2479"/>
      <c r="N26" s="2479"/>
      <c r="O26" s="2479"/>
      <c r="P26" s="2479"/>
      <c r="Q26" s="2479"/>
      <c r="R26" s="2479"/>
    </row>
    <row r="27" spans="2:18" ht="18" customHeight="1">
      <c r="B27" s="2491"/>
      <c r="C27" s="45" t="s">
        <v>1154</v>
      </c>
      <c r="D27" s="45"/>
      <c r="E27" s="45"/>
      <c r="F27" s="45"/>
      <c r="G27" s="45"/>
      <c r="H27" s="2486" t="s">
        <v>1962</v>
      </c>
      <c r="I27" s="221"/>
      <c r="J27" s="2479"/>
      <c r="K27" s="2479"/>
      <c r="L27" s="2479"/>
      <c r="M27" s="2479"/>
      <c r="N27" s="2479"/>
      <c r="O27" s="2479"/>
      <c r="P27" s="2479"/>
      <c r="Q27" s="2479"/>
      <c r="R27" s="2479"/>
    </row>
    <row r="28" spans="2:18" ht="18" customHeight="1">
      <c r="B28" s="2491"/>
      <c r="C28" s="45" t="s">
        <v>1155</v>
      </c>
      <c r="D28" s="45"/>
      <c r="E28" s="45"/>
      <c r="F28" s="45"/>
      <c r="G28" s="2489" t="s">
        <v>1211</v>
      </c>
      <c r="H28" s="2486" t="s">
        <v>1758</v>
      </c>
      <c r="I28" s="221"/>
      <c r="J28" s="2479"/>
      <c r="K28" s="2479"/>
      <c r="L28" s="2479"/>
      <c r="M28" s="2479"/>
      <c r="N28" s="2479"/>
      <c r="O28" s="2479"/>
      <c r="P28" s="2479"/>
      <c r="Q28" s="2479"/>
      <c r="R28" s="2479"/>
    </row>
    <row r="29" spans="2:18" ht="18" customHeight="1">
      <c r="B29" s="2491"/>
      <c r="C29" s="219"/>
      <c r="D29" s="219"/>
      <c r="E29" s="219"/>
      <c r="F29" s="219"/>
      <c r="G29" s="2481" t="s">
        <v>2442</v>
      </c>
      <c r="H29" s="2486" t="s">
        <v>1760</v>
      </c>
      <c r="I29" s="221"/>
      <c r="J29" s="2479"/>
      <c r="K29" s="2479"/>
      <c r="L29" s="2479"/>
      <c r="M29" s="2479"/>
      <c r="N29" s="2479"/>
      <c r="O29" s="2479"/>
      <c r="P29" s="2479"/>
      <c r="Q29" s="2479"/>
      <c r="R29" s="2479"/>
    </row>
    <row r="30" spans="2:18" ht="18" customHeight="1">
      <c r="B30" s="2484"/>
      <c r="C30" s="219"/>
      <c r="D30" s="219"/>
      <c r="E30" s="219"/>
      <c r="F30" s="219"/>
      <c r="G30" s="2481" t="s">
        <v>1113</v>
      </c>
      <c r="H30" s="2486" t="s">
        <v>1735</v>
      </c>
      <c r="I30" s="221"/>
      <c r="J30" s="2479"/>
      <c r="K30" s="2479"/>
      <c r="L30" s="2479"/>
      <c r="M30" s="2479"/>
      <c r="N30" s="2479"/>
      <c r="O30" s="2479"/>
      <c r="P30" s="2479"/>
      <c r="Q30" s="2479"/>
      <c r="R30" s="2479"/>
    </row>
    <row r="31" spans="2:18" ht="18" customHeight="1">
      <c r="B31" s="2484"/>
      <c r="C31" s="45" t="s">
        <v>1156</v>
      </c>
      <c r="D31" s="45"/>
      <c r="E31" s="45"/>
      <c r="F31" s="45"/>
      <c r="G31" s="45"/>
      <c r="H31" s="2486" t="s">
        <v>2294</v>
      </c>
      <c r="I31" s="221"/>
      <c r="J31" s="2479"/>
      <c r="K31" s="2479"/>
      <c r="L31" s="2479"/>
      <c r="M31" s="2479"/>
      <c r="N31" s="2479"/>
      <c r="O31" s="2479"/>
      <c r="P31" s="2479"/>
      <c r="Q31" s="2479"/>
      <c r="R31" s="2479"/>
    </row>
    <row r="32" spans="2:18" ht="18" customHeight="1">
      <c r="B32" s="2484"/>
      <c r="C32" s="64" t="s">
        <v>1157</v>
      </c>
      <c r="D32" s="64"/>
      <c r="E32" s="64"/>
      <c r="F32" s="64"/>
      <c r="G32" s="2489" t="s">
        <v>1211</v>
      </c>
      <c r="H32" s="2486" t="s">
        <v>1744</v>
      </c>
      <c r="I32" s="221"/>
      <c r="J32" s="2479"/>
      <c r="K32" s="2479"/>
      <c r="L32" s="2479"/>
      <c r="M32" s="2479"/>
      <c r="N32" s="2479"/>
      <c r="O32" s="2479"/>
      <c r="P32" s="2479"/>
      <c r="Q32" s="2479"/>
      <c r="R32" s="2479"/>
    </row>
    <row r="33" spans="2:18" ht="18" customHeight="1">
      <c r="B33" s="2484"/>
      <c r="C33" s="219"/>
      <c r="D33" s="219"/>
      <c r="E33" s="219"/>
      <c r="F33" s="2492"/>
      <c r="G33" s="2481" t="s">
        <v>2442</v>
      </c>
      <c r="H33" s="2486" t="s">
        <v>1748</v>
      </c>
      <c r="I33" s="221"/>
      <c r="J33" s="2479"/>
      <c r="K33" s="2479"/>
      <c r="L33" s="2479"/>
      <c r="M33" s="2479"/>
      <c r="N33" s="2479"/>
      <c r="O33" s="2479"/>
      <c r="P33" s="2479"/>
      <c r="Q33" s="2479"/>
      <c r="R33" s="2479"/>
    </row>
    <row r="34" spans="2:18" ht="18" customHeight="1">
      <c r="B34" s="2484"/>
      <c r="C34" s="219"/>
      <c r="D34" s="219"/>
      <c r="E34" s="219"/>
      <c r="F34" s="2492"/>
      <c r="G34" s="2481" t="s">
        <v>1113</v>
      </c>
      <c r="H34" s="2486" t="s">
        <v>1764</v>
      </c>
      <c r="I34" s="221"/>
      <c r="J34" s="2479"/>
      <c r="K34" s="2479"/>
      <c r="L34" s="2479"/>
      <c r="M34" s="2479"/>
      <c r="N34" s="2479"/>
      <c r="O34" s="2479"/>
      <c r="P34" s="2479"/>
      <c r="Q34" s="2479"/>
      <c r="R34" s="2479"/>
    </row>
    <row r="35" spans="2:18" ht="18" customHeight="1">
      <c r="B35" s="2484"/>
      <c r="C35" s="64" t="s">
        <v>1158</v>
      </c>
      <c r="D35" s="64"/>
      <c r="E35" s="64"/>
      <c r="F35" s="64"/>
      <c r="G35" s="64"/>
      <c r="H35" s="2486" t="s">
        <v>1768</v>
      </c>
      <c r="I35" s="221"/>
      <c r="J35" s="2479"/>
      <c r="K35" s="2479"/>
      <c r="L35" s="2479"/>
      <c r="M35" s="2479"/>
      <c r="N35" s="2479"/>
      <c r="O35" s="2479"/>
      <c r="P35" s="2479"/>
      <c r="Q35" s="2479"/>
      <c r="R35" s="2479"/>
    </row>
    <row r="36" spans="2:18" ht="18" customHeight="1">
      <c r="B36" s="2484"/>
      <c r="C36" s="46" t="s">
        <v>1159</v>
      </c>
      <c r="D36" s="46"/>
      <c r="E36" s="46"/>
      <c r="F36" s="4521" t="s">
        <v>1211</v>
      </c>
      <c r="G36" s="4521"/>
      <c r="H36" s="2486" t="s">
        <v>2443</v>
      </c>
      <c r="I36" s="221"/>
      <c r="J36" s="2479"/>
      <c r="K36" s="2479"/>
      <c r="L36" s="2479"/>
      <c r="M36" s="2479"/>
      <c r="N36" s="2479"/>
      <c r="O36" s="2479"/>
      <c r="P36" s="2479"/>
      <c r="Q36" s="2479"/>
      <c r="R36" s="2479"/>
    </row>
    <row r="37" spans="2:18" ht="18" customHeight="1">
      <c r="B37" s="218"/>
      <c r="C37" s="219"/>
      <c r="D37" s="2492"/>
      <c r="E37" s="224"/>
      <c r="F37" s="4521" t="s">
        <v>2442</v>
      </c>
      <c r="G37" s="4521"/>
      <c r="H37" s="2486" t="s">
        <v>2444</v>
      </c>
      <c r="I37" s="221"/>
      <c r="J37" s="2479"/>
      <c r="K37" s="2479"/>
      <c r="L37" s="2479"/>
      <c r="M37" s="2479"/>
      <c r="N37" s="2479"/>
      <c r="O37" s="2479"/>
      <c r="P37" s="2479"/>
      <c r="Q37" s="2479"/>
      <c r="R37" s="2479"/>
    </row>
    <row r="38" spans="2:18" ht="18" customHeight="1">
      <c r="B38" s="218"/>
      <c r="C38" s="219"/>
      <c r="D38" s="2492"/>
      <c r="E38" s="224"/>
      <c r="F38" s="4521" t="s">
        <v>1113</v>
      </c>
      <c r="G38" s="4521"/>
      <c r="H38" s="2486" t="s">
        <v>2445</v>
      </c>
      <c r="I38" s="221"/>
      <c r="J38" s="2479"/>
      <c r="K38" s="2479"/>
      <c r="L38" s="2479"/>
      <c r="M38" s="2479"/>
      <c r="N38" s="2479"/>
      <c r="O38" s="2479"/>
      <c r="P38" s="2479"/>
      <c r="Q38" s="2479"/>
      <c r="R38" s="2479"/>
    </row>
    <row r="39" spans="2:18" ht="18" customHeight="1">
      <c r="B39" s="39" t="s">
        <v>1279</v>
      </c>
      <c r="C39" s="63"/>
      <c r="D39" s="63"/>
      <c r="E39" s="63"/>
      <c r="F39" s="63"/>
      <c r="G39" s="63"/>
      <c r="H39" s="2486" t="s">
        <v>2171</v>
      </c>
      <c r="I39" s="221"/>
      <c r="J39" s="2479"/>
      <c r="K39" s="2479"/>
      <c r="L39" s="2479"/>
      <c r="M39" s="2479"/>
      <c r="N39" s="2479"/>
      <c r="O39" s="2479"/>
      <c r="P39" s="2479"/>
      <c r="Q39" s="2479"/>
      <c r="R39" s="2479"/>
    </row>
    <row r="40" spans="2:18" ht="18" customHeight="1">
      <c r="B40" s="4510" t="s">
        <v>1161</v>
      </c>
      <c r="C40" s="46"/>
      <c r="D40" s="46"/>
      <c r="E40" s="46"/>
      <c r="F40" s="46"/>
      <c r="G40" s="46"/>
      <c r="H40" s="2486" t="s">
        <v>2446</v>
      </c>
      <c r="I40" s="221"/>
      <c r="J40" s="2479"/>
      <c r="K40" s="2479"/>
      <c r="L40" s="2479"/>
      <c r="M40" s="2479"/>
      <c r="N40" s="2479"/>
      <c r="O40" s="2479"/>
      <c r="P40" s="2479"/>
      <c r="Q40" s="2479"/>
      <c r="R40" s="2479"/>
    </row>
    <row r="41" spans="2:18" ht="18" customHeight="1">
      <c r="B41" s="2484"/>
      <c r="C41" s="46" t="s">
        <v>746</v>
      </c>
      <c r="D41" s="46"/>
      <c r="E41" s="46"/>
      <c r="F41" s="46"/>
      <c r="G41" s="46"/>
      <c r="H41" s="2486" t="s">
        <v>2447</v>
      </c>
      <c r="I41" s="221"/>
      <c r="J41" s="2479"/>
      <c r="K41" s="2479"/>
      <c r="L41" s="2479"/>
      <c r="M41" s="2479"/>
      <c r="N41" s="2479"/>
      <c r="O41" s="2479"/>
      <c r="P41" s="2479"/>
      <c r="Q41" s="2479"/>
      <c r="R41" s="2479"/>
    </row>
    <row r="42" spans="2:18" ht="18" customHeight="1">
      <c r="B42" s="4510" t="s">
        <v>1162</v>
      </c>
      <c r="C42" s="46"/>
      <c r="D42" s="46"/>
      <c r="E42" s="46"/>
      <c r="F42" s="46"/>
      <c r="G42" s="46"/>
      <c r="H42" s="2486" t="s">
        <v>2448</v>
      </c>
      <c r="I42" s="221"/>
      <c r="J42" s="2479"/>
      <c r="K42" s="2479"/>
      <c r="L42" s="2479"/>
      <c r="M42" s="2479"/>
      <c r="N42" s="2479"/>
      <c r="O42" s="2479"/>
      <c r="P42" s="2479"/>
      <c r="Q42" s="2479"/>
      <c r="R42" s="2479"/>
    </row>
    <row r="43" spans="2:18" ht="18" customHeight="1">
      <c r="B43" s="4525" t="s">
        <v>1163</v>
      </c>
      <c r="C43" s="45"/>
      <c r="D43" s="45"/>
      <c r="E43" s="45"/>
      <c r="F43" s="45"/>
      <c r="G43" s="45"/>
      <c r="H43" s="2486" t="s">
        <v>1994</v>
      </c>
      <c r="I43" s="221"/>
      <c r="J43" s="2479"/>
      <c r="K43" s="2479"/>
      <c r="L43" s="2479"/>
      <c r="M43" s="2479"/>
      <c r="N43" s="2479"/>
      <c r="O43" s="2479"/>
      <c r="P43" s="2479"/>
      <c r="Q43" s="2479"/>
      <c r="R43" s="2479"/>
    </row>
    <row r="44" spans="2:18" ht="18" customHeight="1">
      <c r="B44" s="4510" t="s">
        <v>1164</v>
      </c>
      <c r="C44" s="46"/>
      <c r="D44" s="46"/>
      <c r="E44" s="46"/>
      <c r="F44" s="46"/>
      <c r="G44" s="46"/>
      <c r="H44" s="2486" t="s">
        <v>1773</v>
      </c>
      <c r="I44" s="221"/>
      <c r="J44" s="2479"/>
      <c r="K44" s="2479"/>
      <c r="L44" s="2479"/>
      <c r="M44" s="2479"/>
      <c r="N44" s="2479"/>
      <c r="O44" s="2479"/>
      <c r="P44" s="2479"/>
      <c r="Q44" s="2479"/>
      <c r="R44" s="2479"/>
    </row>
    <row r="45" spans="2:18" ht="18" customHeight="1">
      <c r="B45" s="4510" t="s">
        <v>1165</v>
      </c>
      <c r="C45" s="46"/>
      <c r="D45" s="46"/>
      <c r="E45" s="46"/>
      <c r="F45" s="46"/>
      <c r="G45" s="46"/>
      <c r="H45" s="2486" t="s">
        <v>1775</v>
      </c>
      <c r="I45" s="221"/>
      <c r="J45" s="2479"/>
      <c r="K45" s="2479"/>
      <c r="L45" s="2479"/>
      <c r="M45" s="2479"/>
      <c r="N45" s="2479"/>
      <c r="O45" s="2479"/>
      <c r="P45" s="2479"/>
      <c r="Q45" s="2479"/>
      <c r="R45" s="2479"/>
    </row>
    <row r="46" spans="2:18" ht="18" customHeight="1">
      <c r="B46" s="4510" t="s">
        <v>1166</v>
      </c>
      <c r="C46" s="46"/>
      <c r="D46" s="46"/>
      <c r="E46" s="46"/>
      <c r="F46" s="46"/>
      <c r="G46" s="46"/>
      <c r="H46" s="2486" t="s">
        <v>1777</v>
      </c>
      <c r="I46" s="221"/>
      <c r="J46" s="2479"/>
      <c r="K46" s="2479"/>
      <c r="L46" s="2479"/>
      <c r="M46" s="2479"/>
      <c r="N46" s="2479"/>
      <c r="O46" s="2479"/>
      <c r="P46" s="2479"/>
      <c r="Q46" s="2479"/>
      <c r="R46" s="2479"/>
    </row>
    <row r="47" spans="2:18" ht="18" customHeight="1">
      <c r="B47" s="4518" t="s">
        <v>2449</v>
      </c>
      <c r="C47" s="4519"/>
      <c r="D47" s="4519"/>
      <c r="E47" s="4519"/>
      <c r="F47" s="4519"/>
      <c r="G47" s="4519"/>
      <c r="H47" s="2493"/>
      <c r="I47" s="228"/>
      <c r="J47" s="2494"/>
      <c r="K47" s="2494"/>
      <c r="L47" s="2494"/>
      <c r="M47" s="2494"/>
      <c r="N47" s="2494"/>
      <c r="O47" s="2494"/>
      <c r="P47" s="2494"/>
      <c r="Q47" s="2494"/>
      <c r="R47" s="2494"/>
    </row>
    <row r="48" spans="2:18" ht="18" customHeight="1">
      <c r="B48" s="2480"/>
      <c r="C48" s="4520" t="s">
        <v>749</v>
      </c>
      <c r="D48" s="4520"/>
      <c r="E48" s="4520"/>
      <c r="F48" s="4520"/>
      <c r="G48" s="4520"/>
      <c r="H48" s="2490" t="s">
        <v>2450</v>
      </c>
      <c r="I48" s="222"/>
      <c r="J48" s="2495"/>
      <c r="K48" s="2495"/>
      <c r="L48" s="2495"/>
      <c r="M48" s="2495"/>
      <c r="N48" s="2495"/>
      <c r="O48" s="2495"/>
      <c r="P48" s="2495"/>
      <c r="Q48" s="2495"/>
      <c r="R48" s="2495"/>
    </row>
    <row r="49" spans="2:18" ht="18" customHeight="1">
      <c r="B49" s="2484"/>
      <c r="C49" s="4521" t="s">
        <v>750</v>
      </c>
      <c r="D49" s="4521"/>
      <c r="E49" s="4521"/>
      <c r="F49" s="4521"/>
      <c r="G49" s="4521"/>
      <c r="H49" s="2486" t="s">
        <v>2451</v>
      </c>
      <c r="I49" s="221"/>
      <c r="J49" s="2479"/>
      <c r="K49" s="2479"/>
      <c r="L49" s="2479"/>
      <c r="M49" s="2479"/>
      <c r="N49" s="2479"/>
      <c r="O49" s="2479"/>
      <c r="P49" s="2479"/>
      <c r="Q49" s="2479"/>
      <c r="R49" s="2479"/>
    </row>
    <row r="50" spans="2:18" ht="18" customHeight="1">
      <c r="B50" s="2484"/>
      <c r="C50" s="4521" t="s">
        <v>751</v>
      </c>
      <c r="D50" s="4521"/>
      <c r="E50" s="4521"/>
      <c r="F50" s="4521"/>
      <c r="G50" s="4521"/>
      <c r="H50" s="2486" t="s">
        <v>2452</v>
      </c>
      <c r="I50" s="221"/>
      <c r="J50" s="2479"/>
      <c r="K50" s="2479"/>
      <c r="L50" s="2479"/>
      <c r="M50" s="2479"/>
      <c r="N50" s="2479"/>
      <c r="O50" s="2479"/>
      <c r="P50" s="2479"/>
      <c r="Q50" s="2479"/>
      <c r="R50" s="2479"/>
    </row>
    <row r="51" spans="2:18" ht="18" customHeight="1">
      <c r="B51" s="2484"/>
      <c r="C51" s="4521" t="s">
        <v>752</v>
      </c>
      <c r="D51" s="4521"/>
      <c r="E51" s="4521"/>
      <c r="F51" s="4521"/>
      <c r="G51" s="4521"/>
      <c r="H51" s="2486" t="s">
        <v>1930</v>
      </c>
      <c r="I51" s="221"/>
      <c r="J51" s="2479"/>
      <c r="K51" s="2479"/>
      <c r="L51" s="2479"/>
      <c r="M51" s="2479"/>
      <c r="N51" s="2479"/>
      <c r="O51" s="2479"/>
      <c r="P51" s="2479"/>
      <c r="Q51" s="2479"/>
      <c r="R51" s="2479"/>
    </row>
    <row r="52" spans="2:18" ht="18" customHeight="1">
      <c r="B52" s="2484"/>
      <c r="C52" s="4521" t="s">
        <v>754</v>
      </c>
      <c r="D52" s="4521"/>
      <c r="E52" s="4521"/>
      <c r="F52" s="4521"/>
      <c r="G52" s="4521"/>
      <c r="H52" s="2486" t="s">
        <v>2453</v>
      </c>
      <c r="I52" s="221"/>
      <c r="J52" s="2479"/>
      <c r="K52" s="2479"/>
      <c r="L52" s="2479"/>
      <c r="M52" s="2479"/>
      <c r="N52" s="2479"/>
      <c r="O52" s="2479"/>
      <c r="P52" s="2479"/>
      <c r="Q52" s="2479"/>
      <c r="R52" s="2479"/>
    </row>
    <row r="53" spans="2:18" ht="18" customHeight="1">
      <c r="B53" s="2484"/>
      <c r="C53" s="4521" t="s">
        <v>756</v>
      </c>
      <c r="D53" s="4521"/>
      <c r="E53" s="4521"/>
      <c r="F53" s="4521"/>
      <c r="G53" s="4521"/>
      <c r="H53" s="2486" t="s">
        <v>2454</v>
      </c>
      <c r="I53" s="221"/>
      <c r="J53" s="2479"/>
      <c r="K53" s="2479"/>
      <c r="L53" s="2479"/>
      <c r="M53" s="2479"/>
      <c r="N53" s="2479"/>
      <c r="O53" s="2479"/>
      <c r="P53" s="2479"/>
      <c r="Q53" s="2479"/>
      <c r="R53" s="2479"/>
    </row>
    <row r="54" spans="2:18" ht="18" customHeight="1">
      <c r="B54" s="2484"/>
      <c r="C54" s="4521" t="s">
        <v>758</v>
      </c>
      <c r="D54" s="4521"/>
      <c r="E54" s="4521"/>
      <c r="F54" s="4521"/>
      <c r="G54" s="4521"/>
      <c r="H54" s="2486" t="s">
        <v>2455</v>
      </c>
      <c r="I54" s="221"/>
      <c r="J54" s="2479"/>
      <c r="K54" s="2479"/>
      <c r="L54" s="2479"/>
      <c r="M54" s="2479"/>
      <c r="N54" s="2479"/>
      <c r="O54" s="2479"/>
      <c r="P54" s="2479"/>
      <c r="Q54" s="2479"/>
      <c r="R54" s="2479"/>
    </row>
    <row r="55" spans="2:18" ht="18" customHeight="1">
      <c r="B55" s="2484"/>
      <c r="C55" s="4521" t="s">
        <v>760</v>
      </c>
      <c r="D55" s="4521"/>
      <c r="E55" s="4521"/>
      <c r="F55" s="4521"/>
      <c r="G55" s="4521"/>
      <c r="H55" s="2486" t="s">
        <v>1783</v>
      </c>
      <c r="I55" s="221"/>
      <c r="J55" s="2479"/>
      <c r="K55" s="2479"/>
      <c r="L55" s="2479"/>
      <c r="M55" s="2479"/>
      <c r="N55" s="2479"/>
      <c r="O55" s="2479"/>
      <c r="P55" s="2479"/>
      <c r="Q55" s="2479"/>
      <c r="R55" s="2479"/>
    </row>
    <row r="56" spans="2:18" ht="18" customHeight="1">
      <c r="B56" s="2484"/>
      <c r="C56" s="4521" t="s">
        <v>762</v>
      </c>
      <c r="D56" s="4521"/>
      <c r="E56" s="4521"/>
      <c r="F56" s="4521"/>
      <c r="G56" s="4521"/>
      <c r="H56" s="2486" t="s">
        <v>1785</v>
      </c>
      <c r="I56" s="221"/>
      <c r="J56" s="2479"/>
      <c r="K56" s="2479"/>
      <c r="L56" s="2479"/>
      <c r="M56" s="2479"/>
      <c r="N56" s="2479"/>
      <c r="O56" s="2479"/>
      <c r="P56" s="2479"/>
      <c r="Q56" s="2479"/>
      <c r="R56" s="2479"/>
    </row>
    <row r="57" spans="2:18" ht="18" customHeight="1">
      <c r="B57" s="39" t="s">
        <v>2456</v>
      </c>
      <c r="C57" s="63"/>
      <c r="D57" s="63"/>
      <c r="E57" s="63"/>
      <c r="F57" s="63"/>
      <c r="G57" s="63"/>
      <c r="H57" s="2486" t="s">
        <v>1974</v>
      </c>
      <c r="I57" s="221"/>
      <c r="J57" s="2479"/>
      <c r="K57" s="2479"/>
      <c r="L57" s="2479"/>
      <c r="M57" s="2479"/>
      <c r="N57" s="2479"/>
      <c r="O57" s="2479"/>
      <c r="P57" s="2479"/>
      <c r="Q57" s="2479"/>
      <c r="R57" s="2479"/>
    </row>
    <row r="58" spans="2:18" ht="18" customHeight="1">
      <c r="B58" s="4510" t="s">
        <v>1169</v>
      </c>
      <c r="C58" s="46"/>
      <c r="D58" s="46"/>
      <c r="E58" s="46"/>
      <c r="F58" s="46"/>
      <c r="G58" s="46"/>
      <c r="H58" s="2486" t="s">
        <v>1789</v>
      </c>
      <c r="I58" s="221"/>
      <c r="J58" s="2479"/>
      <c r="K58" s="2479"/>
      <c r="L58" s="2479"/>
      <c r="M58" s="2479"/>
      <c r="N58" s="2479"/>
      <c r="O58" s="2479"/>
      <c r="P58" s="2479"/>
      <c r="Q58" s="2479"/>
      <c r="R58" s="2479"/>
    </row>
    <row r="59" spans="2:18" ht="18" customHeight="1">
      <c r="B59" s="4525" t="s">
        <v>1170</v>
      </c>
      <c r="C59" s="45"/>
      <c r="D59" s="45"/>
      <c r="E59" s="45"/>
      <c r="F59" s="45"/>
      <c r="G59" s="45"/>
      <c r="H59" s="2486" t="s">
        <v>1791</v>
      </c>
      <c r="I59" s="221"/>
      <c r="J59" s="2479"/>
      <c r="K59" s="2479"/>
      <c r="L59" s="2479"/>
      <c r="M59" s="2479"/>
      <c r="N59" s="2479"/>
      <c r="O59" s="2479"/>
      <c r="P59" s="2479"/>
      <c r="Q59" s="2479"/>
      <c r="R59" s="2479"/>
    </row>
    <row r="60" spans="2:18" ht="18" customHeight="1">
      <c r="B60" s="4518" t="s">
        <v>2457</v>
      </c>
      <c r="C60" s="4519"/>
      <c r="D60" s="4519"/>
      <c r="E60" s="4519"/>
      <c r="F60" s="4519"/>
      <c r="G60" s="4519"/>
      <c r="H60" s="2493"/>
      <c r="I60" s="228"/>
      <c r="J60" s="2494"/>
      <c r="K60" s="2494"/>
      <c r="L60" s="2494"/>
      <c r="M60" s="2494"/>
      <c r="N60" s="2494"/>
      <c r="O60" s="2494"/>
      <c r="P60" s="2494"/>
      <c r="Q60" s="2494"/>
      <c r="R60" s="2494"/>
    </row>
    <row r="61" spans="2:18" ht="18" customHeight="1">
      <c r="B61" s="2480"/>
      <c r="C61" s="4520" t="s">
        <v>766</v>
      </c>
      <c r="D61" s="4520"/>
      <c r="E61" s="4520"/>
      <c r="F61" s="4520"/>
      <c r="G61" s="4520"/>
      <c r="H61" s="2490" t="s">
        <v>2011</v>
      </c>
      <c r="I61" s="222"/>
      <c r="J61" s="2495"/>
      <c r="K61" s="2495"/>
      <c r="L61" s="2495"/>
      <c r="M61" s="2495"/>
      <c r="N61" s="2495"/>
      <c r="O61" s="2495"/>
      <c r="P61" s="2495"/>
      <c r="Q61" s="2495"/>
      <c r="R61" s="2495"/>
    </row>
    <row r="62" spans="2:18" ht="18" customHeight="1">
      <c r="B62" s="2484"/>
      <c r="C62" s="4521" t="s">
        <v>767</v>
      </c>
      <c r="D62" s="4521"/>
      <c r="E62" s="4521"/>
      <c r="F62" s="4521"/>
      <c r="G62" s="4521"/>
      <c r="H62" s="2486" t="s">
        <v>2458</v>
      </c>
      <c r="I62" s="221"/>
      <c r="J62" s="2479"/>
      <c r="K62" s="2479"/>
      <c r="L62" s="2479"/>
      <c r="M62" s="2479"/>
      <c r="N62" s="2479"/>
      <c r="O62" s="2479"/>
      <c r="P62" s="2479"/>
      <c r="Q62" s="2479"/>
      <c r="R62" s="2479"/>
    </row>
    <row r="63" spans="2:18" ht="18" customHeight="1">
      <c r="B63" s="39" t="s">
        <v>2459</v>
      </c>
      <c r="C63" s="63"/>
      <c r="D63" s="63"/>
      <c r="E63" s="63"/>
      <c r="F63" s="63"/>
      <c r="G63" s="63"/>
      <c r="H63" s="2486" t="s">
        <v>2460</v>
      </c>
      <c r="I63" s="221"/>
      <c r="J63" s="2479"/>
      <c r="K63" s="2479"/>
      <c r="L63" s="2479"/>
      <c r="M63" s="2479"/>
      <c r="N63" s="2479"/>
      <c r="O63" s="2479"/>
      <c r="P63" s="2479"/>
      <c r="Q63" s="2479"/>
      <c r="R63" s="2479"/>
    </row>
    <row r="64" spans="2:18" ht="18" customHeight="1">
      <c r="B64" s="4510" t="s">
        <v>1173</v>
      </c>
      <c r="C64" s="46"/>
      <c r="D64" s="46"/>
      <c r="E64" s="46"/>
      <c r="F64" s="46"/>
      <c r="G64" s="46"/>
      <c r="H64" s="2486" t="s">
        <v>2461</v>
      </c>
      <c r="I64" s="221"/>
      <c r="J64" s="2479"/>
      <c r="K64" s="2479"/>
      <c r="L64" s="2479"/>
      <c r="M64" s="2479"/>
      <c r="N64" s="2479"/>
      <c r="O64" s="2479"/>
      <c r="P64" s="2479"/>
      <c r="Q64" s="2479"/>
      <c r="R64" s="2479"/>
    </row>
    <row r="65" spans="2:18" ht="18" customHeight="1">
      <c r="B65" s="4510" t="s">
        <v>1174</v>
      </c>
      <c r="C65" s="46"/>
      <c r="D65" s="46"/>
      <c r="E65" s="46"/>
      <c r="F65" s="46"/>
      <c r="G65" s="46"/>
      <c r="H65" s="2486" t="s">
        <v>2462</v>
      </c>
      <c r="I65" s="221"/>
      <c r="J65" s="2479"/>
      <c r="K65" s="2479"/>
      <c r="L65" s="2479"/>
      <c r="M65" s="2479"/>
      <c r="N65" s="2479"/>
      <c r="O65" s="2479"/>
      <c r="P65" s="2479"/>
      <c r="Q65" s="2479"/>
      <c r="R65" s="2479"/>
    </row>
    <row r="66" spans="2:18" ht="18" customHeight="1">
      <c r="B66" s="4511" t="s">
        <v>1175</v>
      </c>
      <c r="C66" s="4512"/>
      <c r="D66" s="4512"/>
      <c r="E66" s="4512"/>
      <c r="F66" s="4512"/>
      <c r="G66" s="4512"/>
      <c r="H66" s="2496" t="s">
        <v>1795</v>
      </c>
      <c r="I66" s="2495"/>
      <c r="J66" s="2495"/>
      <c r="K66" s="2495"/>
      <c r="L66" s="2495"/>
      <c r="M66" s="2495"/>
      <c r="N66" s="2495"/>
      <c r="O66" s="2495"/>
      <c r="P66" s="2495"/>
      <c r="Q66" s="2495"/>
      <c r="R66" s="2495"/>
    </row>
    <row r="67" spans="2:18" ht="18" customHeight="1">
      <c r="B67" s="4513" t="s">
        <v>1176</v>
      </c>
      <c r="C67" s="4514"/>
      <c r="D67" s="4514"/>
      <c r="E67" s="4514"/>
      <c r="F67" s="4514"/>
      <c r="G67" s="4514"/>
      <c r="H67" s="2497" t="s">
        <v>1805</v>
      </c>
      <c r="I67" s="2495"/>
      <c r="J67" s="2495"/>
      <c r="K67" s="2495"/>
      <c r="L67" s="2495"/>
      <c r="M67" s="2495"/>
      <c r="N67" s="2495"/>
      <c r="O67" s="2495"/>
      <c r="P67" s="2495"/>
      <c r="Q67" s="2495"/>
      <c r="R67" s="2495"/>
    </row>
    <row r="68" spans="2:18" ht="18" customHeight="1">
      <c r="B68" s="4515"/>
      <c r="C68" s="4515"/>
      <c r="D68" s="4515"/>
      <c r="E68" s="4515"/>
      <c r="F68" s="4515"/>
      <c r="G68" s="4515"/>
      <c r="H68" s="2498"/>
    </row>
    <row r="69" spans="2:18" ht="18" customHeight="1">
      <c r="B69" s="4516" t="s">
        <v>1177</v>
      </c>
      <c r="C69" s="4517"/>
      <c r="D69" s="4517"/>
      <c r="E69" s="4517"/>
      <c r="F69" s="4517"/>
      <c r="G69" s="4517"/>
      <c r="H69" s="2497" t="s">
        <v>1807</v>
      </c>
      <c r="I69" s="2499"/>
      <c r="J69" s="2499"/>
      <c r="K69" s="2499"/>
      <c r="L69" s="221"/>
      <c r="M69" s="221"/>
      <c r="N69" s="2499"/>
      <c r="O69" s="2499"/>
      <c r="P69" s="2499"/>
      <c r="Q69" s="2499"/>
      <c r="R69" s="2500"/>
    </row>
    <row r="71" spans="2:18">
      <c r="R71" s="230"/>
    </row>
    <row r="72" spans="2:18">
      <c r="R72" s="231"/>
    </row>
  </sheetData>
  <mergeCells count="63">
    <mergeCell ref="B68:G68"/>
    <mergeCell ref="B69:G69"/>
    <mergeCell ref="B2:F2"/>
    <mergeCell ref="B63:G63"/>
    <mergeCell ref="B64:G64"/>
    <mergeCell ref="B65:G65"/>
    <mergeCell ref="B66:G66"/>
    <mergeCell ref="B67:G67"/>
    <mergeCell ref="B58:G58"/>
    <mergeCell ref="B59:G59"/>
    <mergeCell ref="B60:G60"/>
    <mergeCell ref="C61:G61"/>
    <mergeCell ref="C62:G62"/>
    <mergeCell ref="C53:G53"/>
    <mergeCell ref="C54:G54"/>
    <mergeCell ref="C55:G55"/>
    <mergeCell ref="C56:G56"/>
    <mergeCell ref="B57:G57"/>
    <mergeCell ref="C48:G48"/>
    <mergeCell ref="C49:G49"/>
    <mergeCell ref="C50:G50"/>
    <mergeCell ref="C51:G51"/>
    <mergeCell ref="C52:G52"/>
    <mergeCell ref="B43:G43"/>
    <mergeCell ref="B44:G44"/>
    <mergeCell ref="B45:G45"/>
    <mergeCell ref="B46:G46"/>
    <mergeCell ref="B47:G47"/>
    <mergeCell ref="F38:G38"/>
    <mergeCell ref="B39:G39"/>
    <mergeCell ref="B40:G40"/>
    <mergeCell ref="C41:G41"/>
    <mergeCell ref="B42:G42"/>
    <mergeCell ref="C32:F32"/>
    <mergeCell ref="C35:G35"/>
    <mergeCell ref="C36:E36"/>
    <mergeCell ref="F36:G36"/>
    <mergeCell ref="F37:G37"/>
    <mergeCell ref="F25:G25"/>
    <mergeCell ref="F26:G26"/>
    <mergeCell ref="C27:G27"/>
    <mergeCell ref="C28:F28"/>
    <mergeCell ref="C31:G31"/>
    <mergeCell ref="D20:G20"/>
    <mergeCell ref="B21:G21"/>
    <mergeCell ref="B22:G22"/>
    <mergeCell ref="B23:G23"/>
    <mergeCell ref="C24:E24"/>
    <mergeCell ref="F24:G24"/>
    <mergeCell ref="B16:C16"/>
    <mergeCell ref="D16:G16"/>
    <mergeCell ref="E17:G17"/>
    <mergeCell ref="B4:E4"/>
    <mergeCell ref="B5:E5"/>
    <mergeCell ref="B9:H9"/>
    <mergeCell ref="L8:N8"/>
    <mergeCell ref="O8:R8"/>
    <mergeCell ref="E18:G18"/>
    <mergeCell ref="D19:G19"/>
    <mergeCell ref="I4:R4"/>
    <mergeCell ref="I5:R5"/>
    <mergeCell ref="I6:R6"/>
    <mergeCell ref="I8:K8"/>
  </mergeCells>
  <printOptions horizontalCentered="1"/>
  <pageMargins left="0.196850393700787" right="0.196850393700787" top="0.59055118110236204" bottom="0.39370078740157499" header="0.39370078740157499" footer="0.39370078740157499"/>
  <pageSetup paperSize="5" scale="10" orientation="landscape" horizontalDpi="300" verticalDpi="300"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B2:V39"/>
  <sheetViews>
    <sheetView showGridLines="0" topLeftCell="D1" zoomScale="90" zoomScaleNormal="90" workbookViewId="0">
      <selection activeCell="D1" sqref="D1"/>
    </sheetView>
  </sheetViews>
  <sheetFormatPr defaultColWidth="7.5546875" defaultRowHeight="15.3"/>
  <cols>
    <col min="1" max="1" width="1.44140625" style="2503" customWidth="1"/>
    <col min="2" max="2" width="7.83203125" style="2503" customWidth="1"/>
    <col min="3" max="3" width="6.83203125" style="2503" customWidth="1"/>
    <col min="4" max="4" width="39.27734375" style="2503" customWidth="1"/>
    <col min="5" max="5" width="5.27734375" style="2555" customWidth="1"/>
    <col min="6" max="15" width="13.5546875" style="2503" customWidth="1"/>
    <col min="16" max="16" width="13.83203125" style="2503" customWidth="1"/>
    <col min="17" max="17" width="13.5546875" style="2503" customWidth="1"/>
    <col min="18" max="18" width="20.83203125" style="2503" customWidth="1"/>
    <col min="19" max="19" width="7.5546875" style="2503" customWidth="1"/>
    <col min="20" max="16384" width="7.5546875" style="2503"/>
  </cols>
  <sheetData>
    <row r="2" spans="2:22">
      <c r="B2" s="4549" t="s">
        <v>478</v>
      </c>
      <c r="C2" s="4539"/>
      <c r="D2" s="4539"/>
      <c r="E2" s="4550"/>
      <c r="F2" s="4539"/>
    </row>
    <row r="4" spans="2:22">
      <c r="B4" s="4538" t="s">
        <v>2811</v>
      </c>
      <c r="C4" s="4539"/>
      <c r="D4" s="4539"/>
      <c r="E4" s="2503"/>
      <c r="F4" s="4863" t="s">
        <v>1538</v>
      </c>
      <c r="G4" s="4863"/>
      <c r="H4" s="4863"/>
      <c r="I4" s="4863"/>
      <c r="J4" s="4863"/>
      <c r="K4" s="4863"/>
      <c r="L4" s="4863"/>
      <c r="M4" s="4863"/>
      <c r="N4" s="4863"/>
      <c r="O4" s="3217"/>
      <c r="P4" s="3217"/>
      <c r="Q4" s="3217"/>
      <c r="R4" s="3217"/>
      <c r="S4" s="3217"/>
      <c r="T4" s="3217"/>
      <c r="U4" s="3217"/>
      <c r="V4" s="3217"/>
    </row>
    <row r="5" spans="2:22">
      <c r="B5" s="4538" t="s">
        <v>538</v>
      </c>
      <c r="C5" s="4539"/>
      <c r="D5" s="4539"/>
      <c r="E5" s="2503"/>
      <c r="F5" s="4536" t="s">
        <v>2492</v>
      </c>
      <c r="G5" s="4536"/>
      <c r="H5" s="4536"/>
      <c r="I5" s="4536"/>
      <c r="J5" s="4536"/>
      <c r="K5" s="4536"/>
      <c r="L5" s="4536"/>
      <c r="M5" s="4536"/>
      <c r="N5" s="4536"/>
      <c r="O5" s="2505"/>
      <c r="P5" s="2505"/>
      <c r="Q5" s="2505"/>
      <c r="R5" s="2505"/>
      <c r="S5" s="2505"/>
      <c r="T5" s="2505"/>
      <c r="U5" s="2505"/>
      <c r="V5" s="2505"/>
    </row>
    <row r="6" spans="2:22">
      <c r="B6" s="4539"/>
      <c r="C6" s="4539"/>
      <c r="D6" s="4539"/>
      <c r="E6" s="2503"/>
      <c r="F6" s="4537" t="s">
        <v>1555</v>
      </c>
      <c r="G6" s="4537"/>
      <c r="H6" s="4537"/>
      <c r="I6" s="4537"/>
      <c r="J6" s="4537"/>
      <c r="K6" s="4537"/>
      <c r="L6" s="4537"/>
      <c r="M6" s="4537"/>
      <c r="N6" s="4537"/>
      <c r="O6" s="2505"/>
      <c r="P6" s="2505"/>
      <c r="Q6" s="2505"/>
      <c r="R6" s="2505"/>
      <c r="S6" s="2505"/>
      <c r="T6" s="2505"/>
      <c r="U6" s="2505"/>
      <c r="V6" s="2505"/>
    </row>
    <row r="8" spans="2:22" ht="15" customHeight="1">
      <c r="B8" s="2506"/>
      <c r="C8" s="2507"/>
      <c r="D8" s="2507"/>
      <c r="E8" s="2508"/>
      <c r="F8" s="4543" t="s">
        <v>2493</v>
      </c>
      <c r="G8" s="4544"/>
      <c r="H8" s="4544"/>
      <c r="I8" s="4544"/>
      <c r="J8" s="4544"/>
      <c r="K8" s="4544"/>
      <c r="L8" s="4544"/>
      <c r="M8" s="4544"/>
      <c r="N8" s="4544"/>
      <c r="O8" s="4545"/>
      <c r="P8" s="2509" t="s">
        <v>2494</v>
      </c>
      <c r="Q8" s="2509" t="s">
        <v>2495</v>
      </c>
      <c r="R8" s="2509" t="s">
        <v>2812</v>
      </c>
    </row>
    <row r="9" spans="2:22" ht="15" customHeight="1">
      <c r="B9" s="2510"/>
      <c r="C9" s="2511"/>
      <c r="D9" s="2511"/>
      <c r="E9" s="2512"/>
      <c r="F9" s="2513">
        <v>2014</v>
      </c>
      <c r="G9" s="2513">
        <v>2015</v>
      </c>
      <c r="H9" s="2513">
        <v>2016</v>
      </c>
      <c r="I9" s="2513">
        <v>2017</v>
      </c>
      <c r="J9" s="2513">
        <v>2018</v>
      </c>
      <c r="K9" s="2513">
        <v>2019</v>
      </c>
      <c r="L9" s="2513">
        <v>2020</v>
      </c>
      <c r="M9" s="2513">
        <v>2021</v>
      </c>
      <c r="N9" s="2513">
        <v>2022</v>
      </c>
      <c r="O9" s="2513">
        <v>2023</v>
      </c>
      <c r="P9" s="2514" t="s">
        <v>2497</v>
      </c>
      <c r="Q9" s="2514" t="s">
        <v>2498</v>
      </c>
      <c r="R9" s="2514" t="s">
        <v>2499</v>
      </c>
    </row>
    <row r="10" spans="2:22" ht="15" customHeight="1">
      <c r="B10" s="2510"/>
      <c r="C10" s="2511"/>
      <c r="D10" s="2511"/>
      <c r="E10" s="2512"/>
      <c r="F10" s="2515"/>
      <c r="G10" s="2516"/>
      <c r="H10" s="2516"/>
      <c r="I10" s="2516"/>
      <c r="J10" s="2516"/>
      <c r="K10" s="2516"/>
      <c r="L10" s="2516"/>
      <c r="M10" s="2516"/>
      <c r="N10" s="2516"/>
      <c r="O10" s="2516" t="s">
        <v>2813</v>
      </c>
      <c r="P10" s="2514" t="s">
        <v>1823</v>
      </c>
      <c r="Q10" s="2514" t="s">
        <v>1823</v>
      </c>
      <c r="R10" s="2514" t="s">
        <v>2500</v>
      </c>
    </row>
    <row r="11" spans="2:22" ht="15" customHeight="1">
      <c r="B11" s="2510"/>
      <c r="C11" s="2511"/>
      <c r="D11" s="2511"/>
      <c r="E11" s="2512"/>
      <c r="F11" s="2515"/>
      <c r="G11" s="2516"/>
      <c r="H11" s="2516"/>
      <c r="I11" s="2516"/>
      <c r="J11" s="2516"/>
      <c r="K11" s="2516"/>
      <c r="L11" s="2516"/>
      <c r="M11" s="2516"/>
      <c r="N11" s="2516"/>
      <c r="O11" s="2516"/>
      <c r="P11" s="2514" t="s">
        <v>2501</v>
      </c>
      <c r="Q11" s="2514" t="s">
        <v>512</v>
      </c>
    </row>
    <row r="12" spans="2:22" ht="15" customHeight="1">
      <c r="B12" s="2510"/>
      <c r="C12" s="2511"/>
      <c r="D12" s="2511"/>
      <c r="E12" s="2512"/>
      <c r="F12" s="2515"/>
      <c r="G12" s="2516"/>
      <c r="H12" s="2516"/>
      <c r="I12" s="2516"/>
      <c r="J12" s="2516"/>
      <c r="K12" s="2516"/>
      <c r="L12" s="2516"/>
      <c r="M12" s="2516"/>
      <c r="N12" s="2516"/>
      <c r="O12" s="2516"/>
      <c r="Q12" s="2514"/>
      <c r="R12" s="2514"/>
    </row>
    <row r="13" spans="2:22" ht="20.100000000000001" customHeight="1">
      <c r="B13" s="2517"/>
      <c r="C13" s="2518"/>
      <c r="D13" s="2518"/>
      <c r="E13" s="2519"/>
      <c r="F13" s="2520" t="s">
        <v>125</v>
      </c>
      <c r="G13" s="2521" t="s">
        <v>126</v>
      </c>
      <c r="H13" s="2521" t="s">
        <v>127</v>
      </c>
      <c r="I13" s="2521" t="s">
        <v>139</v>
      </c>
      <c r="J13" s="2521" t="s">
        <v>140</v>
      </c>
      <c r="K13" s="2521" t="s">
        <v>141</v>
      </c>
      <c r="L13" s="2521" t="s">
        <v>166</v>
      </c>
      <c r="M13" s="2521" t="s">
        <v>167</v>
      </c>
      <c r="N13" s="2521" t="s">
        <v>168</v>
      </c>
      <c r="O13" s="2521" t="s">
        <v>74</v>
      </c>
      <c r="P13" s="2520" t="s">
        <v>734</v>
      </c>
      <c r="Q13" s="2520" t="s">
        <v>1011</v>
      </c>
      <c r="R13" s="2520" t="s">
        <v>1589</v>
      </c>
    </row>
    <row r="14" spans="2:22" ht="20.100000000000001" customHeight="1">
      <c r="B14" s="4864" t="s">
        <v>2502</v>
      </c>
      <c r="C14" s="4865"/>
      <c r="D14" s="4865"/>
      <c r="E14" s="2522"/>
      <c r="F14" s="2523"/>
      <c r="G14" s="2523"/>
      <c r="H14" s="2523"/>
      <c r="I14" s="2523"/>
      <c r="J14" s="2523"/>
      <c r="K14" s="2523"/>
      <c r="L14" s="2523"/>
      <c r="M14" s="2523"/>
      <c r="N14" s="2523"/>
      <c r="O14" s="2523"/>
      <c r="P14" s="2523"/>
      <c r="Q14" s="2523"/>
      <c r="R14" s="2523"/>
    </row>
    <row r="15" spans="2:22" ht="20.100000000000001" customHeight="1">
      <c r="B15" s="4859" t="s">
        <v>2503</v>
      </c>
      <c r="C15" s="4860"/>
      <c r="D15" s="4860"/>
      <c r="E15" s="2527" t="s">
        <v>1837</v>
      </c>
      <c r="F15" s="2528"/>
      <c r="G15" s="2528"/>
      <c r="H15" s="2528"/>
      <c r="I15" s="2528"/>
      <c r="J15" s="2528"/>
      <c r="K15" s="2528"/>
      <c r="L15" s="2528"/>
      <c r="M15" s="2528"/>
      <c r="N15" s="2528"/>
      <c r="O15" s="2528"/>
      <c r="P15" s="2529"/>
      <c r="Q15" s="2530"/>
      <c r="R15" s="2530"/>
    </row>
    <row r="16" spans="2:22" ht="20.100000000000001" customHeight="1">
      <c r="B16" s="2531"/>
      <c r="C16" s="2532">
        <v>2014</v>
      </c>
      <c r="D16" s="2533"/>
      <c r="E16" s="2534" t="s">
        <v>1840</v>
      </c>
      <c r="F16" s="2528"/>
      <c r="G16" s="2528"/>
      <c r="H16" s="2528"/>
      <c r="I16" s="2528"/>
      <c r="J16" s="2528"/>
      <c r="K16" s="2528"/>
      <c r="L16" s="2528"/>
      <c r="M16" s="2528"/>
      <c r="N16" s="2528"/>
      <c r="O16" s="2528"/>
      <c r="P16" s="2528"/>
      <c r="Q16" s="2535"/>
      <c r="R16" s="2536"/>
    </row>
    <row r="17" spans="2:18" ht="20.100000000000001" customHeight="1">
      <c r="B17" s="2531"/>
      <c r="C17" s="2532">
        <v>2015</v>
      </c>
      <c r="D17" s="2533"/>
      <c r="E17" s="2534" t="s">
        <v>1726</v>
      </c>
      <c r="G17" s="2537"/>
      <c r="H17" s="2538"/>
      <c r="I17" s="2538"/>
      <c r="J17" s="2538"/>
      <c r="K17" s="2538"/>
      <c r="L17" s="2538"/>
      <c r="M17" s="2538"/>
      <c r="N17" s="2538"/>
      <c r="O17" s="2538"/>
      <c r="P17" s="2537"/>
      <c r="Q17" s="2539"/>
      <c r="R17" s="2536"/>
    </row>
    <row r="18" spans="2:18" ht="20.100000000000001" customHeight="1">
      <c r="B18" s="2531"/>
      <c r="C18" s="2532">
        <v>2016</v>
      </c>
      <c r="D18" s="2533"/>
      <c r="E18" s="2534" t="s">
        <v>1727</v>
      </c>
      <c r="H18" s="2537"/>
      <c r="I18" s="2537"/>
      <c r="J18" s="2537"/>
      <c r="K18" s="2537"/>
      <c r="L18" s="2537"/>
      <c r="M18" s="2537"/>
      <c r="N18" s="2537"/>
      <c r="O18" s="2537"/>
      <c r="P18" s="2537"/>
      <c r="Q18" s="2539"/>
      <c r="R18" s="2536"/>
    </row>
    <row r="19" spans="2:18" ht="20.100000000000001" customHeight="1">
      <c r="B19" s="2531"/>
      <c r="C19" s="2532">
        <v>2017</v>
      </c>
      <c r="D19" s="2533"/>
      <c r="E19" s="2534" t="s">
        <v>1728</v>
      </c>
      <c r="I19" s="2537"/>
      <c r="J19" s="2537"/>
      <c r="K19" s="2537"/>
      <c r="L19" s="2537"/>
      <c r="M19" s="2537"/>
      <c r="N19" s="2537"/>
      <c r="O19" s="2537"/>
      <c r="P19" s="2537"/>
      <c r="Q19" s="2539"/>
      <c r="R19" s="2536"/>
    </row>
    <row r="20" spans="2:18" ht="20.100000000000001" customHeight="1">
      <c r="B20" s="2531"/>
      <c r="C20" s="2532">
        <v>2018</v>
      </c>
      <c r="D20" s="2533"/>
      <c r="E20" s="2534" t="s">
        <v>1730</v>
      </c>
      <c r="J20" s="2537"/>
      <c r="K20" s="2537"/>
      <c r="L20" s="2537"/>
      <c r="M20" s="2537"/>
      <c r="N20" s="2537"/>
      <c r="O20" s="2537"/>
      <c r="P20" s="2537"/>
      <c r="Q20" s="2539"/>
      <c r="R20" s="2536"/>
    </row>
    <row r="21" spans="2:18" ht="20.100000000000001" customHeight="1">
      <c r="B21" s="2531"/>
      <c r="C21" s="2532">
        <v>2019</v>
      </c>
      <c r="D21" s="2533"/>
      <c r="E21" s="2534" t="s">
        <v>1732</v>
      </c>
      <c r="K21" s="2537"/>
      <c r="L21" s="2537"/>
      <c r="M21" s="2537"/>
      <c r="N21" s="2537"/>
      <c r="O21" s="2537"/>
      <c r="P21" s="2537"/>
      <c r="Q21" s="2539"/>
      <c r="R21" s="2536"/>
    </row>
    <row r="22" spans="2:18" ht="20.100000000000001" customHeight="1">
      <c r="B22" s="2531"/>
      <c r="C22" s="2532">
        <v>2020</v>
      </c>
      <c r="D22" s="2533"/>
      <c r="E22" s="2534" t="s">
        <v>1752</v>
      </c>
      <c r="L22" s="2537"/>
      <c r="M22" s="2537"/>
      <c r="N22" s="2537"/>
      <c r="O22" s="2537"/>
      <c r="P22" s="2537"/>
      <c r="Q22" s="2539"/>
      <c r="R22" s="2536"/>
    </row>
    <row r="23" spans="2:18" ht="20.100000000000001" customHeight="1">
      <c r="B23" s="2531"/>
      <c r="C23" s="2532">
        <v>2021</v>
      </c>
      <c r="D23" s="2533"/>
      <c r="E23" s="2534" t="s">
        <v>1754</v>
      </c>
      <c r="M23" s="2537"/>
      <c r="N23" s="2537"/>
      <c r="O23" s="2537"/>
      <c r="P23" s="2537"/>
      <c r="Q23" s="2539"/>
      <c r="R23" s="2536"/>
    </row>
    <row r="24" spans="2:18" ht="20.100000000000001" customHeight="1">
      <c r="B24" s="2531"/>
      <c r="C24" s="2532">
        <v>2022</v>
      </c>
      <c r="D24" s="2533"/>
      <c r="E24" s="2534" t="s">
        <v>1761</v>
      </c>
      <c r="N24" s="2537"/>
      <c r="O24" s="2537"/>
      <c r="P24" s="2537"/>
      <c r="Q24" s="2539"/>
      <c r="R24" s="2536"/>
    </row>
    <row r="25" spans="2:18" ht="20.100000000000001" customHeight="1">
      <c r="B25" s="2531"/>
      <c r="C25" s="2532">
        <v>2023</v>
      </c>
      <c r="D25" s="2533"/>
      <c r="E25" s="2534" t="s">
        <v>1755</v>
      </c>
      <c r="O25" s="2537"/>
      <c r="P25" s="2537"/>
      <c r="Q25" s="2539"/>
      <c r="R25" s="2540"/>
    </row>
    <row r="26" spans="2:18" ht="20.100000000000001" customHeight="1">
      <c r="B26" s="4546" t="s">
        <v>131</v>
      </c>
      <c r="C26" s="4547"/>
      <c r="D26" s="4547"/>
      <c r="E26" s="2534" t="s">
        <v>1768</v>
      </c>
      <c r="F26" s="2541"/>
      <c r="G26" s="2541"/>
      <c r="H26" s="2541"/>
      <c r="I26" s="2541"/>
      <c r="J26" s="2541"/>
      <c r="K26" s="2541"/>
      <c r="L26" s="2541"/>
      <c r="M26" s="2541"/>
      <c r="N26" s="2541"/>
      <c r="O26" s="2541"/>
      <c r="P26" s="2539"/>
      <c r="Q26" s="2539"/>
      <c r="R26" s="2539"/>
    </row>
    <row r="27" spans="2:18" ht="20.100000000000001" customHeight="1">
      <c r="B27" s="2542"/>
      <c r="C27" s="4548" t="s">
        <v>2504</v>
      </c>
      <c r="D27" s="4548"/>
      <c r="E27" s="2534" t="s">
        <v>1850</v>
      </c>
      <c r="F27" s="2541"/>
      <c r="G27" s="2541"/>
      <c r="H27" s="2541"/>
      <c r="I27" s="2541"/>
      <c r="J27" s="2541"/>
      <c r="K27" s="2541"/>
      <c r="L27" s="2541"/>
      <c r="M27" s="2541"/>
      <c r="N27" s="2541"/>
      <c r="O27" s="2541"/>
      <c r="P27" s="2541"/>
      <c r="Q27" s="2528"/>
      <c r="R27" s="2544"/>
    </row>
    <row r="28" spans="2:18" ht="20.100000000000001" customHeight="1">
      <c r="B28" s="2542"/>
      <c r="C28" s="4548" t="s">
        <v>2505</v>
      </c>
      <c r="D28" s="4548"/>
      <c r="E28" s="2534" t="s">
        <v>1899</v>
      </c>
      <c r="F28" s="2541"/>
      <c r="G28" s="2541"/>
      <c r="H28" s="2541"/>
      <c r="I28" s="2541"/>
      <c r="J28" s="2541"/>
      <c r="K28" s="2541"/>
      <c r="L28" s="2541"/>
      <c r="M28" s="2541"/>
      <c r="N28" s="2541"/>
      <c r="O28" s="2541"/>
      <c r="P28" s="2541"/>
      <c r="Q28" s="2537"/>
      <c r="R28" s="2544"/>
    </row>
    <row r="29" spans="2:18" ht="20.100000000000001" customHeight="1">
      <c r="B29" s="4546" t="s">
        <v>2506</v>
      </c>
      <c r="C29" s="4547"/>
      <c r="D29" s="4547"/>
      <c r="E29" s="2534" t="s">
        <v>1770</v>
      </c>
      <c r="F29" s="2541"/>
      <c r="G29" s="2541"/>
      <c r="H29" s="2541"/>
      <c r="I29" s="2541"/>
      <c r="J29" s="2541"/>
      <c r="K29" s="2541"/>
      <c r="L29" s="2541"/>
      <c r="M29" s="2541"/>
      <c r="N29" s="2541"/>
      <c r="O29" s="2541"/>
      <c r="P29" s="2541"/>
      <c r="Q29" s="2545"/>
      <c r="R29" s="2540"/>
    </row>
    <row r="30" spans="2:18" ht="20.100000000000001" customHeight="1">
      <c r="B30" s="2510"/>
      <c r="C30" s="4861" t="s">
        <v>630</v>
      </c>
      <c r="D30" s="4861"/>
      <c r="E30" s="2546"/>
      <c r="Q30" s="2545"/>
      <c r="R30" s="2547"/>
    </row>
    <row r="31" spans="2:18" ht="20.100000000000001" customHeight="1">
      <c r="B31" s="2548"/>
      <c r="C31" s="2549"/>
      <c r="D31" s="2549" t="s">
        <v>2507</v>
      </c>
      <c r="E31" s="2527" t="s">
        <v>1773</v>
      </c>
      <c r="Q31" s="2550"/>
      <c r="R31" s="2551"/>
    </row>
    <row r="32" spans="2:18" ht="20.100000000000001" customHeight="1">
      <c r="B32" s="2542"/>
      <c r="C32" s="2543"/>
      <c r="D32" s="2543" t="s">
        <v>2508</v>
      </c>
      <c r="E32" s="2534" t="s">
        <v>1775</v>
      </c>
      <c r="Q32" s="2545"/>
      <c r="R32" s="2540"/>
    </row>
    <row r="33" spans="2:18" ht="20.100000000000001" customHeight="1">
      <c r="B33" s="2542"/>
      <c r="C33" s="2543"/>
      <c r="D33" s="2543" t="s">
        <v>2509</v>
      </c>
      <c r="E33" s="2534" t="s">
        <v>1777</v>
      </c>
      <c r="Q33" s="2545"/>
      <c r="R33" s="2540"/>
    </row>
    <row r="34" spans="2:18" ht="15" customHeight="1">
      <c r="B34" s="4862" t="s">
        <v>2510</v>
      </c>
      <c r="C34" s="4861"/>
      <c r="D34" s="4861"/>
      <c r="E34" s="2546"/>
      <c r="Q34" s="2545"/>
      <c r="R34" s="2551"/>
    </row>
    <row r="35" spans="2:18" ht="15" customHeight="1">
      <c r="B35" s="4540" t="s">
        <v>2814</v>
      </c>
      <c r="C35" s="4541"/>
      <c r="D35" s="4541"/>
      <c r="E35" s="2553" t="s">
        <v>1815</v>
      </c>
      <c r="F35" s="2518"/>
      <c r="G35" s="2518"/>
      <c r="H35" s="2518"/>
      <c r="I35" s="2518"/>
      <c r="J35" s="2518"/>
      <c r="K35" s="2518"/>
      <c r="L35" s="2518"/>
      <c r="M35" s="2518"/>
      <c r="N35" s="2518"/>
      <c r="O35" s="2518"/>
      <c r="P35" s="2518"/>
      <c r="Q35" s="2539"/>
      <c r="R35" s="2551"/>
    </row>
    <row r="37" spans="2:18" ht="36" customHeight="1">
      <c r="B37" s="4542"/>
      <c r="C37" s="4542"/>
      <c r="D37" s="4542"/>
      <c r="E37" s="4542"/>
      <c r="F37" s="4542"/>
      <c r="G37" s="4542"/>
      <c r="H37" s="4542"/>
      <c r="I37" s="4542"/>
      <c r="J37" s="4542"/>
      <c r="K37" s="4542"/>
      <c r="L37" s="4542"/>
      <c r="M37" s="4542"/>
      <c r="N37" s="4542"/>
      <c r="O37" s="4542"/>
      <c r="P37" s="4542"/>
      <c r="Q37" s="4542"/>
      <c r="R37" s="2554"/>
    </row>
    <row r="38" spans="2:18">
      <c r="R38" s="1632"/>
    </row>
    <row r="39" spans="2:18">
      <c r="R39" s="1633"/>
    </row>
  </sheetData>
  <mergeCells count="18">
    <mergeCell ref="B2:F2"/>
    <mergeCell ref="F4:N4"/>
    <mergeCell ref="F5:N5"/>
    <mergeCell ref="F6:N6"/>
    <mergeCell ref="B4:D4"/>
    <mergeCell ref="B5:D5"/>
    <mergeCell ref="B6:D6"/>
    <mergeCell ref="B35:D35"/>
    <mergeCell ref="B15:D15"/>
    <mergeCell ref="B37:Q37"/>
    <mergeCell ref="C30:D30"/>
    <mergeCell ref="B34:D34"/>
    <mergeCell ref="F8:O8"/>
    <mergeCell ref="B26:D26"/>
    <mergeCell ref="C27:D27"/>
    <mergeCell ref="C28:D28"/>
    <mergeCell ref="B29:D29"/>
    <mergeCell ref="B14:D14"/>
  </mergeCells>
  <pageMargins left="0.7" right="0.7" top="0.75" bottom="0.75" header="0.3" footer="0.3"/>
  <pageSetup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pageSetUpPr fitToPage="1"/>
  </sheetPr>
  <dimension ref="B2:AD67"/>
  <sheetViews>
    <sheetView showGridLines="0" zoomScale="110" zoomScaleNormal="110" workbookViewId="0"/>
  </sheetViews>
  <sheetFormatPr defaultColWidth="8.71875" defaultRowHeight="12.6"/>
  <cols>
    <col min="1" max="1" width="1.71875" style="2773" customWidth="1"/>
    <col min="2" max="2" width="4" style="2241" customWidth="1"/>
    <col min="3" max="3" width="6.27734375" style="2241" customWidth="1"/>
    <col min="4" max="4" width="4" style="2241" customWidth="1"/>
    <col min="5" max="5" width="10.71875" style="2241" customWidth="1"/>
    <col min="6" max="6" width="10" style="2241" customWidth="1"/>
    <col min="7" max="7" width="24.5546875" style="2241" customWidth="1"/>
    <col min="8" max="8" width="5" style="2241" customWidth="1"/>
    <col min="9" max="14" width="13.1640625" style="2773" customWidth="1"/>
    <col min="15" max="23" width="13.1640625" style="2775" customWidth="1"/>
    <col min="24" max="24" width="8.71875" style="2773" customWidth="1"/>
    <col min="25" max="16384" width="8.71875" style="2773"/>
  </cols>
  <sheetData>
    <row r="2" spans="2:30">
      <c r="B2" s="4439" t="s">
        <v>478</v>
      </c>
      <c r="C2" s="4440"/>
      <c r="D2" s="4440"/>
      <c r="E2" s="4440"/>
      <c r="F2" s="4440"/>
    </row>
    <row r="4" spans="2:30" s="2710" customFormat="1" ht="16.5" customHeight="1">
      <c r="B4" s="4866" t="s">
        <v>2815</v>
      </c>
      <c r="C4" s="4867"/>
      <c r="D4" s="4867"/>
      <c r="I4" s="4629" t="s">
        <v>1538</v>
      </c>
      <c r="J4" s="4629"/>
      <c r="K4" s="4629"/>
      <c r="L4" s="4629"/>
      <c r="M4" s="4629"/>
      <c r="N4" s="4629"/>
      <c r="O4" s="4629"/>
      <c r="P4" s="4629"/>
      <c r="Q4" s="2711"/>
      <c r="R4" s="2711"/>
      <c r="S4" s="2711"/>
      <c r="T4" s="2711"/>
      <c r="U4" s="2711"/>
      <c r="V4" s="2711"/>
      <c r="W4" s="2711"/>
      <c r="X4" s="2711"/>
      <c r="Y4" s="2711"/>
      <c r="Z4" s="2711"/>
      <c r="AA4" s="2711"/>
      <c r="AB4" s="2711"/>
      <c r="AC4" s="2711"/>
      <c r="AD4" s="2711"/>
    </row>
    <row r="5" spans="2:30" s="2710" customFormat="1" ht="14.1">
      <c r="B5" s="4866" t="s">
        <v>538</v>
      </c>
      <c r="C5" s="4867"/>
      <c r="D5" s="4867"/>
      <c r="I5" s="4628" t="s">
        <v>294</v>
      </c>
      <c r="J5" s="4628"/>
      <c r="K5" s="4628"/>
      <c r="L5" s="4628"/>
      <c r="M5" s="4628"/>
      <c r="N5" s="4628"/>
      <c r="O5" s="4628"/>
      <c r="P5" s="4628"/>
      <c r="Q5" s="2712"/>
      <c r="R5" s="2712"/>
      <c r="S5" s="2712"/>
      <c r="T5" s="2712"/>
      <c r="U5" s="2712"/>
      <c r="V5" s="2712"/>
      <c r="W5" s="2712"/>
      <c r="X5" s="2712"/>
      <c r="Y5" s="2712"/>
      <c r="Z5" s="2712"/>
      <c r="AA5" s="2712"/>
      <c r="AB5" s="2712"/>
      <c r="AC5" s="2712"/>
      <c r="AD5" s="2712"/>
    </row>
    <row r="6" spans="2:30" s="2710" customFormat="1" ht="14.1">
      <c r="B6" s="4628" t="s">
        <v>1555</v>
      </c>
      <c r="C6" s="4628"/>
      <c r="D6" s="4628"/>
      <c r="E6" s="4628"/>
      <c r="F6" s="4628"/>
      <c r="G6" s="4628"/>
      <c r="H6" s="4628"/>
      <c r="I6" s="4628"/>
      <c r="J6" s="4628"/>
      <c r="K6" s="4628"/>
      <c r="L6" s="4628"/>
      <c r="M6" s="4628"/>
      <c r="N6" s="4628"/>
      <c r="O6" s="4628"/>
      <c r="P6" s="4628"/>
      <c r="Q6" s="4628"/>
      <c r="R6" s="4628"/>
      <c r="S6" s="4628"/>
      <c r="T6" s="4628"/>
      <c r="U6" s="4628"/>
      <c r="V6" s="4628"/>
      <c r="W6" s="4628"/>
    </row>
    <row r="7" spans="2:30" s="1797" customFormat="1" ht="15" customHeight="1">
      <c r="B7" s="4633" t="s">
        <v>1146</v>
      </c>
      <c r="C7" s="4634"/>
      <c r="D7" s="4634"/>
      <c r="E7" s="4634"/>
      <c r="F7" s="4634"/>
      <c r="G7" s="4634"/>
      <c r="H7" s="4634"/>
      <c r="I7" s="2786" t="s">
        <v>2587</v>
      </c>
      <c r="J7" s="2786" t="s">
        <v>2577</v>
      </c>
      <c r="K7" s="2786" t="s">
        <v>47</v>
      </c>
      <c r="L7" s="2786" t="s">
        <v>2578</v>
      </c>
      <c r="M7" s="2786" t="s">
        <v>49</v>
      </c>
      <c r="N7" s="2786" t="s">
        <v>50</v>
      </c>
      <c r="O7" s="237" t="s">
        <v>51</v>
      </c>
      <c r="P7" s="237" t="s">
        <v>52</v>
      </c>
      <c r="Q7" s="237" t="s">
        <v>83</v>
      </c>
      <c r="R7" s="2787" t="s">
        <v>2579</v>
      </c>
      <c r="S7" s="237" t="s">
        <v>85</v>
      </c>
      <c r="T7" s="237" t="s">
        <v>2580</v>
      </c>
      <c r="U7" s="2787" t="s">
        <v>87</v>
      </c>
      <c r="V7" s="237" t="s">
        <v>36</v>
      </c>
      <c r="W7" s="2788" t="s">
        <v>131</v>
      </c>
    </row>
    <row r="8" spans="2:30" s="1797" customFormat="1" ht="15" customHeight="1">
      <c r="B8" s="2789"/>
      <c r="C8" s="235"/>
      <c r="D8" s="235"/>
      <c r="E8" s="235"/>
      <c r="F8" s="235"/>
      <c r="G8" s="235"/>
      <c r="H8" s="235"/>
      <c r="I8" s="2791" t="s">
        <v>89</v>
      </c>
      <c r="J8" s="2791" t="s">
        <v>90</v>
      </c>
      <c r="K8" s="2791"/>
      <c r="L8" s="2791" t="s">
        <v>48</v>
      </c>
      <c r="M8" s="2791"/>
      <c r="N8" s="2791"/>
      <c r="O8" s="2792"/>
      <c r="P8" s="2792"/>
      <c r="Q8" s="2792"/>
      <c r="R8" s="2793" t="s">
        <v>84</v>
      </c>
      <c r="S8" s="2792"/>
      <c r="T8" s="2792" t="s">
        <v>86</v>
      </c>
      <c r="U8" s="2793"/>
      <c r="V8" s="2792"/>
      <c r="W8" s="2794"/>
    </row>
    <row r="9" spans="2:30" s="1797" customFormat="1" ht="15" customHeight="1">
      <c r="B9" s="2882"/>
      <c r="C9" s="2883"/>
      <c r="D9" s="2883"/>
      <c r="E9" s="2883"/>
      <c r="F9" s="2883"/>
      <c r="G9" s="2883"/>
      <c r="H9" s="2883"/>
      <c r="I9" s="2885" t="s">
        <v>125</v>
      </c>
      <c r="J9" s="2885" t="s">
        <v>126</v>
      </c>
      <c r="K9" s="2885" t="s">
        <v>127</v>
      </c>
      <c r="L9" s="2885" t="s">
        <v>139</v>
      </c>
      <c r="M9" s="2885" t="s">
        <v>140</v>
      </c>
      <c r="N9" s="2885" t="s">
        <v>141</v>
      </c>
      <c r="O9" s="2886" t="s">
        <v>166</v>
      </c>
      <c r="P9" s="2886" t="s">
        <v>167</v>
      </c>
      <c r="Q9" s="2886" t="s">
        <v>168</v>
      </c>
      <c r="R9" s="2886" t="s">
        <v>74</v>
      </c>
      <c r="S9" s="2886" t="s">
        <v>75</v>
      </c>
      <c r="T9" s="2886" t="s">
        <v>81</v>
      </c>
      <c r="U9" s="2886" t="s">
        <v>91</v>
      </c>
      <c r="V9" s="2886" t="s">
        <v>92</v>
      </c>
      <c r="W9" s="2887" t="s">
        <v>170</v>
      </c>
    </row>
    <row r="10" spans="2:30" s="1797" customFormat="1" ht="15" customHeight="1">
      <c r="B10" s="4698" t="s">
        <v>22</v>
      </c>
      <c r="C10" s="4699"/>
      <c r="D10" s="4700" t="s">
        <v>1148</v>
      </c>
      <c r="E10" s="4700"/>
      <c r="F10" s="4700"/>
      <c r="G10" s="4700"/>
      <c r="H10" s="2800" t="s">
        <v>1837</v>
      </c>
      <c r="I10" s="2888"/>
      <c r="J10" s="2888"/>
      <c r="K10" s="2888"/>
      <c r="L10" s="2888"/>
      <c r="M10" s="2888"/>
      <c r="N10" s="2888"/>
      <c r="O10" s="2888"/>
      <c r="P10" s="2888"/>
      <c r="Q10" s="2888"/>
      <c r="R10" s="2888"/>
      <c r="S10" s="2888"/>
      <c r="T10" s="2888"/>
      <c r="U10" s="2888"/>
      <c r="V10" s="2888"/>
      <c r="W10" s="2889"/>
    </row>
    <row r="11" spans="2:30" s="1797" customFormat="1" ht="15" customHeight="1">
      <c r="B11" s="1789"/>
      <c r="C11" s="1790"/>
      <c r="D11" s="2890"/>
      <c r="E11" s="4697" t="s">
        <v>738</v>
      </c>
      <c r="F11" s="4697"/>
      <c r="G11" s="4697"/>
      <c r="H11" s="1755" t="s">
        <v>1840</v>
      </c>
      <c r="I11" s="2892"/>
      <c r="J11" s="2892"/>
      <c r="K11" s="2892"/>
      <c r="L11" s="2892"/>
      <c r="M11" s="2893"/>
      <c r="N11" s="2892"/>
      <c r="O11" s="2892"/>
      <c r="P11" s="2892"/>
      <c r="Q11" s="2892"/>
      <c r="R11" s="2892"/>
      <c r="S11" s="2892"/>
      <c r="T11" s="2892"/>
      <c r="U11" s="2892"/>
      <c r="V11" s="2892"/>
      <c r="W11" s="2894"/>
    </row>
    <row r="12" spans="2:30" s="1797" customFormat="1" ht="15" customHeight="1">
      <c r="B12" s="2895"/>
      <c r="C12" s="2896"/>
      <c r="D12" s="1793"/>
      <c r="E12" s="4689" t="s">
        <v>739</v>
      </c>
      <c r="F12" s="4689"/>
      <c r="G12" s="4689"/>
      <c r="H12" s="2813" t="s">
        <v>1726</v>
      </c>
      <c r="I12" s="2888"/>
      <c r="J12" s="2888"/>
      <c r="K12" s="2888"/>
      <c r="L12" s="2888"/>
      <c r="M12" s="2897"/>
      <c r="N12" s="2888"/>
      <c r="O12" s="2888"/>
      <c r="P12" s="2888"/>
      <c r="Q12" s="2888"/>
      <c r="R12" s="2888"/>
      <c r="S12" s="2888"/>
      <c r="T12" s="2888"/>
      <c r="U12" s="2888"/>
      <c r="V12" s="2888"/>
      <c r="W12" s="2889"/>
    </row>
    <row r="13" spans="2:30" s="1797" customFormat="1" ht="15" customHeight="1">
      <c r="B13" s="2895"/>
      <c r="C13" s="2896"/>
      <c r="D13" s="4265" t="s">
        <v>740</v>
      </c>
      <c r="E13" s="4265"/>
      <c r="F13" s="4265"/>
      <c r="G13" s="4265"/>
      <c r="H13" s="2813" t="s">
        <v>2402</v>
      </c>
      <c r="I13" s="2888"/>
      <c r="J13" s="2888"/>
      <c r="K13" s="2888"/>
      <c r="L13" s="2888"/>
      <c r="M13" s="2897"/>
      <c r="N13" s="2888"/>
      <c r="O13" s="2888"/>
      <c r="P13" s="2888"/>
      <c r="Q13" s="2888"/>
      <c r="R13" s="2888"/>
      <c r="S13" s="2888"/>
      <c r="T13" s="2888"/>
      <c r="U13" s="2888"/>
      <c r="V13" s="2888"/>
      <c r="W13" s="2889"/>
    </row>
    <row r="14" spans="2:30" s="1797" customFormat="1" ht="15" customHeight="1">
      <c r="B14" s="1792"/>
      <c r="C14" s="1793"/>
      <c r="D14" s="4689" t="s">
        <v>1236</v>
      </c>
      <c r="E14" s="4689"/>
      <c r="F14" s="4689"/>
      <c r="G14" s="4689"/>
      <c r="H14" s="2813" t="s">
        <v>1728</v>
      </c>
      <c r="I14" s="2888"/>
      <c r="J14" s="2888"/>
      <c r="K14" s="2888"/>
      <c r="L14" s="2888"/>
      <c r="M14" s="2888"/>
      <c r="N14" s="2888"/>
      <c r="O14" s="2888"/>
      <c r="P14" s="2888"/>
      <c r="Q14" s="2888"/>
      <c r="R14" s="2888"/>
      <c r="S14" s="2888"/>
      <c r="T14" s="2888"/>
      <c r="U14" s="2888"/>
      <c r="V14" s="2888"/>
      <c r="W14" s="2889"/>
    </row>
    <row r="15" spans="2:30" s="1797" customFormat="1" ht="15" customHeight="1">
      <c r="B15" s="4692" t="s">
        <v>1324</v>
      </c>
      <c r="C15" s="4693"/>
      <c r="D15" s="4693"/>
      <c r="E15" s="4693"/>
      <c r="F15" s="4693"/>
      <c r="G15" s="4693"/>
      <c r="H15" s="2813" t="s">
        <v>2441</v>
      </c>
      <c r="I15" s="2888"/>
      <c r="J15" s="2888"/>
      <c r="K15" s="2888"/>
      <c r="L15" s="2888"/>
      <c r="M15" s="2888"/>
      <c r="N15" s="2888"/>
      <c r="O15" s="2888"/>
      <c r="P15" s="2888"/>
      <c r="Q15" s="2888"/>
      <c r="R15" s="2888"/>
      <c r="S15" s="2888"/>
      <c r="T15" s="2888"/>
      <c r="U15" s="2888"/>
      <c r="V15" s="2888"/>
      <c r="W15" s="2889"/>
    </row>
    <row r="16" spans="2:30" s="1797" customFormat="1" ht="15" customHeight="1">
      <c r="B16" s="4688" t="s">
        <v>183</v>
      </c>
      <c r="C16" s="4689"/>
      <c r="D16" s="4689"/>
      <c r="E16" s="4689"/>
      <c r="F16" s="4689"/>
      <c r="G16" s="4689"/>
      <c r="H16" s="1756" t="s">
        <v>1732</v>
      </c>
      <c r="I16" s="2898"/>
      <c r="J16" s="2898"/>
      <c r="K16" s="2898"/>
      <c r="L16" s="2898"/>
      <c r="M16" s="2898"/>
      <c r="N16" s="2898"/>
      <c r="O16" s="2898"/>
      <c r="P16" s="2898"/>
      <c r="Q16" s="2898"/>
      <c r="R16" s="2898"/>
      <c r="S16" s="2898"/>
      <c r="T16" s="2898"/>
      <c r="U16" s="2898"/>
      <c r="V16" s="2898"/>
      <c r="W16" s="2899"/>
    </row>
    <row r="17" spans="2:23" s="1797" customFormat="1" ht="15" customHeight="1">
      <c r="B17" s="4701" t="s">
        <v>1210</v>
      </c>
      <c r="C17" s="4702"/>
      <c r="D17" s="4702"/>
      <c r="E17" s="4702"/>
      <c r="F17" s="4702"/>
      <c r="G17" s="4702"/>
      <c r="H17" s="1775"/>
      <c r="I17" s="2892"/>
      <c r="J17" s="2892"/>
      <c r="K17" s="2892"/>
      <c r="L17" s="2892"/>
      <c r="M17" s="2892"/>
      <c r="N17" s="2892"/>
      <c r="O17" s="2892"/>
      <c r="P17" s="2892"/>
      <c r="Q17" s="2892"/>
      <c r="R17" s="2892"/>
      <c r="S17" s="2892"/>
      <c r="T17" s="2892"/>
      <c r="U17" s="2892"/>
      <c r="V17" s="2892"/>
      <c r="W17" s="2894"/>
    </row>
    <row r="18" spans="2:23" s="1797" customFormat="1" ht="15" customHeight="1">
      <c r="B18" s="1778"/>
      <c r="C18" s="4260" t="s">
        <v>1153</v>
      </c>
      <c r="D18" s="4260"/>
      <c r="E18" s="4260"/>
      <c r="F18" s="4696" t="s">
        <v>1211</v>
      </c>
      <c r="G18" s="4696"/>
      <c r="H18" s="1757" t="s">
        <v>1752</v>
      </c>
      <c r="I18" s="2892"/>
      <c r="J18" s="2892"/>
      <c r="K18" s="2892"/>
      <c r="L18" s="2892"/>
      <c r="M18" s="2892"/>
      <c r="N18" s="2892"/>
      <c r="O18" s="2892"/>
      <c r="P18" s="2892"/>
      <c r="Q18" s="2892"/>
      <c r="R18" s="2892"/>
      <c r="S18" s="2892"/>
      <c r="T18" s="2892"/>
      <c r="U18" s="2892"/>
      <c r="V18" s="2892"/>
      <c r="W18" s="2894"/>
    </row>
    <row r="19" spans="2:23" s="1797" customFormat="1" ht="15" customHeight="1">
      <c r="B19" s="2895"/>
      <c r="C19" s="1793"/>
      <c r="D19" s="1793"/>
      <c r="E19" s="1793"/>
      <c r="F19" s="4697" t="s">
        <v>2442</v>
      </c>
      <c r="G19" s="4697"/>
      <c r="H19" s="1756" t="s">
        <v>1754</v>
      </c>
      <c r="I19" s="2888"/>
      <c r="J19" s="2888"/>
      <c r="K19" s="2888"/>
      <c r="L19" s="2888"/>
      <c r="M19" s="2888"/>
      <c r="N19" s="2888"/>
      <c r="O19" s="2888"/>
      <c r="P19" s="2888"/>
      <c r="Q19" s="2888"/>
      <c r="R19" s="2888"/>
      <c r="S19" s="2888"/>
      <c r="T19" s="2888"/>
      <c r="U19" s="2888"/>
      <c r="V19" s="2888"/>
      <c r="W19" s="2889"/>
    </row>
    <row r="20" spans="2:23" s="1797" customFormat="1" ht="15" customHeight="1">
      <c r="B20" s="2895"/>
      <c r="C20" s="1793"/>
      <c r="D20" s="1793"/>
      <c r="E20" s="1793"/>
      <c r="F20" s="4697" t="s">
        <v>1113</v>
      </c>
      <c r="G20" s="4697"/>
      <c r="H20" s="1756" t="s">
        <v>1761</v>
      </c>
      <c r="I20" s="2892"/>
      <c r="J20" s="2892"/>
      <c r="K20" s="2892"/>
      <c r="L20" s="2892"/>
      <c r="M20" s="2892"/>
      <c r="N20" s="2892"/>
      <c r="O20" s="2892"/>
      <c r="P20" s="2892"/>
      <c r="Q20" s="2892"/>
      <c r="R20" s="2892"/>
      <c r="S20" s="2892"/>
      <c r="T20" s="2892"/>
      <c r="U20" s="2892"/>
      <c r="V20" s="2892"/>
      <c r="W20" s="2894"/>
    </row>
    <row r="21" spans="2:23" s="1797" customFormat="1" ht="15" customHeight="1">
      <c r="B21" s="1782"/>
      <c r="C21" s="4262" t="s">
        <v>1154</v>
      </c>
      <c r="D21" s="4262"/>
      <c r="E21" s="4262"/>
      <c r="F21" s="4262"/>
      <c r="G21" s="4262"/>
      <c r="H21" s="1756" t="s">
        <v>1962</v>
      </c>
      <c r="I21" s="2888"/>
      <c r="J21" s="2888"/>
      <c r="K21" s="2888"/>
      <c r="L21" s="2888"/>
      <c r="M21" s="2888"/>
      <c r="N21" s="2888"/>
      <c r="O21" s="2888"/>
      <c r="P21" s="2888"/>
      <c r="Q21" s="2888"/>
      <c r="R21" s="2888"/>
      <c r="S21" s="2888"/>
      <c r="T21" s="2888"/>
      <c r="U21" s="2888"/>
      <c r="V21" s="2888"/>
      <c r="W21" s="2889"/>
    </row>
    <row r="22" spans="2:23" s="1797" customFormat="1" ht="15" customHeight="1">
      <c r="B22" s="1782"/>
      <c r="C22" s="4262" t="s">
        <v>1155</v>
      </c>
      <c r="D22" s="4262"/>
      <c r="E22" s="4262"/>
      <c r="F22" s="4262"/>
      <c r="G22" s="2900" t="s">
        <v>1211</v>
      </c>
      <c r="H22" s="1756" t="s">
        <v>1758</v>
      </c>
      <c r="I22" s="2892"/>
      <c r="J22" s="2892"/>
      <c r="K22" s="2892"/>
      <c r="L22" s="2892"/>
      <c r="M22" s="2892"/>
      <c r="N22" s="2892"/>
      <c r="O22" s="2892"/>
      <c r="P22" s="2892"/>
      <c r="Q22" s="2892"/>
      <c r="R22" s="2892"/>
      <c r="S22" s="2892"/>
      <c r="T22" s="2892"/>
      <c r="U22" s="2892"/>
      <c r="V22" s="2892"/>
      <c r="W22" s="2894"/>
    </row>
    <row r="23" spans="2:23" s="1797" customFormat="1" ht="15" customHeight="1">
      <c r="B23" s="1782"/>
      <c r="C23" s="1793"/>
      <c r="D23" s="1793"/>
      <c r="E23" s="1793"/>
      <c r="F23" s="1793"/>
      <c r="G23" s="2891" t="s">
        <v>2442</v>
      </c>
      <c r="H23" s="1756" t="s">
        <v>1760</v>
      </c>
      <c r="I23" s="2888"/>
      <c r="J23" s="2888"/>
      <c r="K23" s="2888"/>
      <c r="L23" s="2888"/>
      <c r="M23" s="2888"/>
      <c r="N23" s="2888"/>
      <c r="O23" s="2888"/>
      <c r="P23" s="2888"/>
      <c r="Q23" s="2888"/>
      <c r="R23" s="2888"/>
      <c r="S23" s="2888"/>
      <c r="T23" s="2888"/>
      <c r="U23" s="2888"/>
      <c r="V23" s="2888"/>
      <c r="W23" s="2889"/>
    </row>
    <row r="24" spans="2:23" s="1797" customFormat="1" ht="15" customHeight="1">
      <c r="B24" s="2895"/>
      <c r="C24" s="1793"/>
      <c r="D24" s="1793"/>
      <c r="E24" s="1793"/>
      <c r="F24" s="1793"/>
      <c r="G24" s="2891" t="s">
        <v>1113</v>
      </c>
      <c r="H24" s="1756" t="s">
        <v>1735</v>
      </c>
      <c r="I24" s="2892"/>
      <c r="J24" s="2892"/>
      <c r="K24" s="2892"/>
      <c r="L24" s="2892"/>
      <c r="M24" s="2892"/>
      <c r="N24" s="2892"/>
      <c r="O24" s="2892"/>
      <c r="P24" s="2892"/>
      <c r="Q24" s="2892"/>
      <c r="R24" s="2892"/>
      <c r="S24" s="2892"/>
      <c r="T24" s="2892"/>
      <c r="U24" s="2892"/>
      <c r="V24" s="2892"/>
      <c r="W24" s="2894"/>
    </row>
    <row r="25" spans="2:23" s="1797" customFormat="1" ht="15" customHeight="1">
      <c r="B25" s="2895"/>
      <c r="C25" s="4262" t="s">
        <v>1156</v>
      </c>
      <c r="D25" s="4262"/>
      <c r="E25" s="4262"/>
      <c r="F25" s="4262"/>
      <c r="G25" s="4262"/>
      <c r="H25" s="1756" t="s">
        <v>2294</v>
      </c>
      <c r="I25" s="2888"/>
      <c r="J25" s="2888"/>
      <c r="K25" s="2888"/>
      <c r="L25" s="2888"/>
      <c r="M25" s="2888"/>
      <c r="N25" s="2888"/>
      <c r="O25" s="2888"/>
      <c r="P25" s="2888"/>
      <c r="Q25" s="2888"/>
      <c r="R25" s="2888"/>
      <c r="S25" s="2888"/>
      <c r="T25" s="2888"/>
      <c r="U25" s="2888"/>
      <c r="V25" s="2888"/>
      <c r="W25" s="2889"/>
    </row>
    <row r="26" spans="2:23" s="1797" customFormat="1" ht="15" customHeight="1">
      <c r="B26" s="2895"/>
      <c r="C26" s="4265" t="s">
        <v>1157</v>
      </c>
      <c r="D26" s="4265"/>
      <c r="E26" s="4265"/>
      <c r="F26" s="4265"/>
      <c r="G26" s="2900" t="s">
        <v>1211</v>
      </c>
      <c r="H26" s="1756" t="s">
        <v>1744</v>
      </c>
      <c r="I26" s="2892"/>
      <c r="J26" s="2892"/>
      <c r="K26" s="2892"/>
      <c r="L26" s="2892"/>
      <c r="M26" s="2893"/>
      <c r="N26" s="2892"/>
      <c r="O26" s="2892"/>
      <c r="P26" s="2892"/>
      <c r="Q26" s="2892"/>
      <c r="R26" s="2893"/>
      <c r="S26" s="2892"/>
      <c r="T26" s="2892"/>
      <c r="U26" s="2892"/>
      <c r="V26" s="2892"/>
      <c r="W26" s="2894"/>
    </row>
    <row r="27" spans="2:23" s="1797" customFormat="1" ht="15" customHeight="1">
      <c r="B27" s="2895"/>
      <c r="C27" s="1793"/>
      <c r="D27" s="1793"/>
      <c r="E27" s="1793"/>
      <c r="F27" s="1793"/>
      <c r="G27" s="2891" t="s">
        <v>2442</v>
      </c>
      <c r="H27" s="1756" t="s">
        <v>1748</v>
      </c>
      <c r="I27" s="2888"/>
      <c r="J27" s="2888"/>
      <c r="K27" s="2888"/>
      <c r="L27" s="2888"/>
      <c r="M27" s="2897"/>
      <c r="N27" s="2888"/>
      <c r="O27" s="2888"/>
      <c r="P27" s="2888"/>
      <c r="Q27" s="2888"/>
      <c r="R27" s="2897"/>
      <c r="S27" s="2888"/>
      <c r="T27" s="2888"/>
      <c r="U27" s="2888"/>
      <c r="V27" s="2888"/>
      <c r="W27" s="2889"/>
    </row>
    <row r="28" spans="2:23" s="1797" customFormat="1" ht="15" customHeight="1">
      <c r="B28" s="2895"/>
      <c r="C28" s="1793"/>
      <c r="D28" s="1793"/>
      <c r="E28" s="1793"/>
      <c r="F28" s="1793"/>
      <c r="G28" s="2891" t="s">
        <v>1113</v>
      </c>
      <c r="H28" s="1756" t="s">
        <v>1764</v>
      </c>
      <c r="I28" s="2892"/>
      <c r="J28" s="2892"/>
      <c r="K28" s="2892"/>
      <c r="L28" s="2892"/>
      <c r="M28" s="2893"/>
      <c r="N28" s="2892"/>
      <c r="O28" s="2892"/>
      <c r="P28" s="2892"/>
      <c r="Q28" s="2892"/>
      <c r="R28" s="2893"/>
      <c r="S28" s="2892"/>
      <c r="T28" s="2892"/>
      <c r="U28" s="2892"/>
      <c r="V28" s="2892"/>
      <c r="W28" s="2894"/>
    </row>
    <row r="29" spans="2:23" s="1797" customFormat="1" ht="15" customHeight="1">
      <c r="B29" s="2895"/>
      <c r="C29" s="4265" t="s">
        <v>1158</v>
      </c>
      <c r="D29" s="4265"/>
      <c r="E29" s="4265"/>
      <c r="F29" s="4265"/>
      <c r="G29" s="4265"/>
      <c r="H29" s="1756" t="s">
        <v>1768</v>
      </c>
      <c r="I29" s="2888"/>
      <c r="J29" s="2888"/>
      <c r="K29" s="2888"/>
      <c r="L29" s="2888"/>
      <c r="M29" s="2897"/>
      <c r="N29" s="2888"/>
      <c r="O29" s="2888"/>
      <c r="P29" s="2888"/>
      <c r="Q29" s="2888"/>
      <c r="R29" s="2897"/>
      <c r="S29" s="2888"/>
      <c r="T29" s="2888"/>
      <c r="U29" s="2888"/>
      <c r="V29" s="2888"/>
      <c r="W29" s="2889"/>
    </row>
    <row r="30" spans="2:23" s="1797" customFormat="1" ht="15" customHeight="1">
      <c r="B30" s="2895"/>
      <c r="C30" s="4689" t="s">
        <v>1159</v>
      </c>
      <c r="D30" s="4689"/>
      <c r="E30" s="4689"/>
      <c r="F30" s="4697" t="s">
        <v>1211</v>
      </c>
      <c r="G30" s="4697"/>
      <c r="H30" s="1756" t="s">
        <v>2443</v>
      </c>
      <c r="I30" s="2892"/>
      <c r="J30" s="2892"/>
      <c r="K30" s="2892"/>
      <c r="L30" s="2892"/>
      <c r="M30" s="2892"/>
      <c r="N30" s="2892"/>
      <c r="O30" s="2892"/>
      <c r="P30" s="2892"/>
      <c r="Q30" s="2892"/>
      <c r="R30" s="2892"/>
      <c r="S30" s="2892"/>
      <c r="T30" s="2892"/>
      <c r="U30" s="2892"/>
      <c r="V30" s="2892"/>
      <c r="W30" s="2894"/>
    </row>
    <row r="31" spans="2:23" s="1797" customFormat="1" ht="15" customHeight="1">
      <c r="B31" s="1792"/>
      <c r="C31" s="1793"/>
      <c r="D31" s="1793"/>
      <c r="E31" s="2896"/>
      <c r="F31" s="4697" t="s">
        <v>2442</v>
      </c>
      <c r="G31" s="4697"/>
      <c r="H31" s="1756" t="s">
        <v>2444</v>
      </c>
      <c r="I31" s="2888"/>
      <c r="J31" s="2888"/>
      <c r="K31" s="2888"/>
      <c r="L31" s="2888"/>
      <c r="M31" s="2888"/>
      <c r="N31" s="2888"/>
      <c r="O31" s="2888"/>
      <c r="P31" s="2888"/>
      <c r="Q31" s="2888"/>
      <c r="R31" s="2888"/>
      <c r="S31" s="2888"/>
      <c r="T31" s="2888"/>
      <c r="U31" s="2888"/>
      <c r="V31" s="2888"/>
      <c r="W31" s="2889"/>
    </row>
    <row r="32" spans="2:23" s="1797" customFormat="1" ht="15" customHeight="1">
      <c r="B32" s="1792"/>
      <c r="C32" s="1793"/>
      <c r="D32" s="1793"/>
      <c r="E32" s="2896"/>
      <c r="F32" s="4697" t="s">
        <v>1113</v>
      </c>
      <c r="G32" s="4697"/>
      <c r="H32" s="1756" t="s">
        <v>2445</v>
      </c>
      <c r="I32" s="2901"/>
      <c r="J32" s="2901"/>
      <c r="K32" s="2901"/>
      <c r="L32" s="2901"/>
      <c r="M32" s="2901"/>
      <c r="N32" s="2901"/>
      <c r="O32" s="2901"/>
      <c r="P32" s="2901"/>
      <c r="Q32" s="2901"/>
      <c r="R32" s="2901"/>
      <c r="S32" s="2901"/>
      <c r="T32" s="2901"/>
      <c r="U32" s="2901"/>
      <c r="V32" s="2901"/>
      <c r="W32" s="2902"/>
    </row>
    <row r="33" spans="2:23" s="1797" customFormat="1" ht="15" customHeight="1">
      <c r="B33" s="4692" t="s">
        <v>1325</v>
      </c>
      <c r="C33" s="4693"/>
      <c r="D33" s="4693"/>
      <c r="E33" s="4693"/>
      <c r="F33" s="4693"/>
      <c r="G33" s="4693"/>
      <c r="H33" s="1756" t="s">
        <v>2171</v>
      </c>
      <c r="I33" s="2888"/>
      <c r="J33" s="2888"/>
      <c r="K33" s="2888"/>
      <c r="L33" s="2888"/>
      <c r="M33" s="2888"/>
      <c r="N33" s="2888"/>
      <c r="O33" s="2888"/>
      <c r="P33" s="2888"/>
      <c r="Q33" s="2888"/>
      <c r="R33" s="2888"/>
      <c r="S33" s="2888"/>
      <c r="T33" s="2888"/>
      <c r="U33" s="2888"/>
      <c r="V33" s="2888"/>
      <c r="W33" s="2889"/>
    </row>
    <row r="34" spans="2:23" s="1797" customFormat="1" ht="15" customHeight="1">
      <c r="B34" s="4688" t="s">
        <v>1326</v>
      </c>
      <c r="C34" s="4689"/>
      <c r="D34" s="4689"/>
      <c r="E34" s="4689"/>
      <c r="F34" s="4689"/>
      <c r="G34" s="4689"/>
      <c r="H34" s="1756" t="s">
        <v>2446</v>
      </c>
      <c r="I34" s="2892"/>
      <c r="J34" s="2892"/>
      <c r="K34" s="2892"/>
      <c r="L34" s="2892"/>
      <c r="M34" s="2892"/>
      <c r="N34" s="2892"/>
      <c r="O34" s="2892"/>
      <c r="P34" s="2892"/>
      <c r="Q34" s="2892"/>
      <c r="R34" s="2892"/>
      <c r="S34" s="2892"/>
      <c r="T34" s="2892"/>
      <c r="U34" s="2892"/>
      <c r="V34" s="2892"/>
      <c r="W34" s="2894"/>
    </row>
    <row r="35" spans="2:23" s="1797" customFormat="1" ht="15" customHeight="1">
      <c r="B35" s="2895"/>
      <c r="C35" s="4689" t="s">
        <v>746</v>
      </c>
      <c r="D35" s="4689"/>
      <c r="E35" s="4689"/>
      <c r="F35" s="4689"/>
      <c r="G35" s="4689"/>
      <c r="H35" s="1756" t="s">
        <v>2447</v>
      </c>
      <c r="I35" s="2888"/>
      <c r="J35" s="2888"/>
      <c r="K35" s="2888"/>
      <c r="L35" s="2888"/>
      <c r="M35" s="2897"/>
      <c r="N35" s="2888"/>
      <c r="O35" s="2888"/>
      <c r="P35" s="2888"/>
      <c r="Q35" s="2888"/>
      <c r="R35" s="2888"/>
      <c r="S35" s="2888"/>
      <c r="T35" s="2888"/>
      <c r="U35" s="2888"/>
      <c r="V35" s="2888"/>
      <c r="W35" s="2889"/>
    </row>
    <row r="36" spans="2:23" s="1797" customFormat="1" ht="15" customHeight="1">
      <c r="B36" s="4688" t="s">
        <v>186</v>
      </c>
      <c r="C36" s="4689"/>
      <c r="D36" s="4689"/>
      <c r="E36" s="4689"/>
      <c r="F36" s="4689"/>
      <c r="G36" s="4689"/>
      <c r="H36" s="1756" t="s">
        <v>2448</v>
      </c>
      <c r="I36" s="2888"/>
      <c r="J36" s="2888"/>
      <c r="K36" s="2888"/>
      <c r="L36" s="2888"/>
      <c r="M36" s="2888"/>
      <c r="N36" s="2888"/>
      <c r="O36" s="2888"/>
      <c r="P36" s="2888"/>
      <c r="Q36" s="2888"/>
      <c r="R36" s="2888"/>
      <c r="S36" s="2888"/>
      <c r="T36" s="2888"/>
      <c r="U36" s="2888"/>
      <c r="V36" s="2888"/>
      <c r="W36" s="2889"/>
    </row>
    <row r="37" spans="2:23" s="1797" customFormat="1" ht="15" customHeight="1">
      <c r="B37" s="4261" t="s">
        <v>747</v>
      </c>
      <c r="C37" s="4262"/>
      <c r="D37" s="4262"/>
      <c r="E37" s="4262"/>
      <c r="F37" s="4262"/>
      <c r="G37" s="4262"/>
      <c r="H37" s="1756" t="s">
        <v>1994</v>
      </c>
      <c r="I37" s="2888"/>
      <c r="J37" s="2888"/>
      <c r="K37" s="2888"/>
      <c r="L37" s="2888"/>
      <c r="M37" s="2888"/>
      <c r="N37" s="2888"/>
      <c r="O37" s="2888"/>
      <c r="P37" s="2888"/>
      <c r="Q37" s="2888"/>
      <c r="R37" s="2888"/>
      <c r="S37" s="2888"/>
      <c r="T37" s="2888"/>
      <c r="U37" s="2888"/>
      <c r="V37" s="2888"/>
      <c r="W37" s="2889"/>
    </row>
    <row r="38" spans="2:23" s="1797" customFormat="1" ht="15" customHeight="1">
      <c r="B38" s="4688" t="s">
        <v>119</v>
      </c>
      <c r="C38" s="4689"/>
      <c r="D38" s="4689"/>
      <c r="E38" s="4689"/>
      <c r="F38" s="4689"/>
      <c r="G38" s="4689"/>
      <c r="H38" s="1756" t="s">
        <v>1773</v>
      </c>
      <c r="I38" s="2888"/>
      <c r="J38" s="2888"/>
      <c r="K38" s="2888"/>
      <c r="L38" s="2888"/>
      <c r="M38" s="2888"/>
      <c r="N38" s="2888"/>
      <c r="O38" s="2888"/>
      <c r="P38" s="2888"/>
      <c r="Q38" s="2888"/>
      <c r="R38" s="2888"/>
      <c r="S38" s="2888"/>
      <c r="T38" s="2888"/>
      <c r="U38" s="2888"/>
      <c r="V38" s="2888"/>
      <c r="W38" s="2889"/>
    </row>
    <row r="39" spans="2:23" s="1797" customFormat="1" ht="15" customHeight="1">
      <c r="B39" s="4688" t="s">
        <v>120</v>
      </c>
      <c r="C39" s="4689"/>
      <c r="D39" s="4689"/>
      <c r="E39" s="4689"/>
      <c r="F39" s="4689"/>
      <c r="G39" s="4689"/>
      <c r="H39" s="1756" t="s">
        <v>1775</v>
      </c>
      <c r="I39" s="2888"/>
      <c r="J39" s="2888"/>
      <c r="K39" s="2888"/>
      <c r="L39" s="2888"/>
      <c r="M39" s="2888"/>
      <c r="N39" s="2888"/>
      <c r="O39" s="2888"/>
      <c r="P39" s="2888"/>
      <c r="Q39" s="2888"/>
      <c r="R39" s="2888"/>
      <c r="S39" s="2888"/>
      <c r="T39" s="2888"/>
      <c r="U39" s="2888"/>
      <c r="V39" s="2888"/>
      <c r="W39" s="2889"/>
    </row>
    <row r="40" spans="2:23" s="1797" customFormat="1" ht="15" customHeight="1">
      <c r="B40" s="4688" t="s">
        <v>748</v>
      </c>
      <c r="C40" s="4689"/>
      <c r="D40" s="4689"/>
      <c r="E40" s="4689"/>
      <c r="F40" s="4689"/>
      <c r="G40" s="4689"/>
      <c r="H40" s="1756" t="s">
        <v>1777</v>
      </c>
      <c r="I40" s="2888"/>
      <c r="J40" s="2888"/>
      <c r="K40" s="2888"/>
      <c r="L40" s="2888"/>
      <c r="M40" s="2888"/>
      <c r="N40" s="2888"/>
      <c r="O40" s="2888"/>
      <c r="P40" s="2888"/>
      <c r="Q40" s="2888"/>
      <c r="R40" s="2888"/>
      <c r="S40" s="2888"/>
      <c r="T40" s="2888"/>
      <c r="U40" s="2888"/>
      <c r="V40" s="2888"/>
      <c r="W40" s="2889"/>
    </row>
    <row r="41" spans="2:23" s="1797" customFormat="1" ht="15" customHeight="1">
      <c r="B41" s="4694" t="s">
        <v>2571</v>
      </c>
      <c r="C41" s="4695"/>
      <c r="D41" s="4695"/>
      <c r="E41" s="4695"/>
      <c r="F41" s="4695"/>
      <c r="G41" s="4695"/>
      <c r="H41" s="1868"/>
      <c r="I41" s="2903"/>
      <c r="J41" s="2903"/>
      <c r="K41" s="2903"/>
      <c r="L41" s="2903"/>
      <c r="M41" s="2903"/>
      <c r="N41" s="2903"/>
      <c r="O41" s="2903"/>
      <c r="P41" s="2903"/>
      <c r="Q41" s="2903"/>
      <c r="R41" s="2903"/>
      <c r="S41" s="2903"/>
      <c r="T41" s="2903"/>
      <c r="U41" s="2903"/>
      <c r="V41" s="2903"/>
      <c r="W41" s="2904"/>
    </row>
    <row r="42" spans="2:23" s="1797" customFormat="1" ht="15" customHeight="1">
      <c r="B42" s="2905"/>
      <c r="C42" s="4696" t="s">
        <v>749</v>
      </c>
      <c r="D42" s="4696"/>
      <c r="E42" s="4696"/>
      <c r="F42" s="4696"/>
      <c r="G42" s="4696"/>
      <c r="H42" s="1757" t="s">
        <v>2450</v>
      </c>
      <c r="I42" s="2898"/>
      <c r="J42" s="2898"/>
      <c r="K42" s="2898"/>
      <c r="L42" s="2898"/>
      <c r="M42" s="2898"/>
      <c r="N42" s="2898"/>
      <c r="O42" s="2898"/>
      <c r="P42" s="2898"/>
      <c r="Q42" s="2898"/>
      <c r="R42" s="2898"/>
      <c r="S42" s="2898"/>
      <c r="T42" s="2898"/>
      <c r="U42" s="2898"/>
      <c r="V42" s="2898"/>
      <c r="W42" s="2899"/>
    </row>
    <row r="43" spans="2:23" s="1797" customFormat="1" ht="15" customHeight="1">
      <c r="B43" s="2895"/>
      <c r="C43" s="4697" t="s">
        <v>750</v>
      </c>
      <c r="D43" s="4697"/>
      <c r="E43" s="4697"/>
      <c r="F43" s="4697"/>
      <c r="G43" s="4697"/>
      <c r="H43" s="1756" t="s">
        <v>2451</v>
      </c>
      <c r="I43" s="2888"/>
      <c r="J43" s="2888"/>
      <c r="K43" s="2888"/>
      <c r="L43" s="2888"/>
      <c r="M43" s="2888"/>
      <c r="N43" s="2888"/>
      <c r="O43" s="2888"/>
      <c r="P43" s="2888"/>
      <c r="Q43" s="2888"/>
      <c r="R43" s="2888"/>
      <c r="S43" s="2888"/>
      <c r="T43" s="2888"/>
      <c r="U43" s="2888"/>
      <c r="V43" s="2888"/>
      <c r="W43" s="2889"/>
    </row>
    <row r="44" spans="2:23" s="1797" customFormat="1" ht="15" customHeight="1">
      <c r="B44" s="2895"/>
      <c r="C44" s="4697" t="s">
        <v>751</v>
      </c>
      <c r="D44" s="4697"/>
      <c r="E44" s="4697"/>
      <c r="F44" s="4697"/>
      <c r="G44" s="4697"/>
      <c r="H44" s="1756" t="s">
        <v>2452</v>
      </c>
      <c r="I44" s="2888"/>
      <c r="J44" s="2888"/>
      <c r="K44" s="2888"/>
      <c r="L44" s="2888"/>
      <c r="M44" s="2888"/>
      <c r="N44" s="2888"/>
      <c r="O44" s="2888"/>
      <c r="P44" s="2888"/>
      <c r="Q44" s="2888"/>
      <c r="R44" s="2888"/>
      <c r="S44" s="2888"/>
      <c r="T44" s="2888"/>
      <c r="U44" s="2888"/>
      <c r="V44" s="2888"/>
      <c r="W44" s="2889"/>
    </row>
    <row r="45" spans="2:23" s="1797" customFormat="1" ht="15" customHeight="1">
      <c r="B45" s="2895"/>
      <c r="C45" s="4697" t="s">
        <v>752</v>
      </c>
      <c r="D45" s="4697"/>
      <c r="E45" s="4697"/>
      <c r="F45" s="4697"/>
      <c r="G45" s="4697"/>
      <c r="H45" s="1756" t="s">
        <v>1930</v>
      </c>
      <c r="I45" s="2888"/>
      <c r="J45" s="2888"/>
      <c r="K45" s="2888"/>
      <c r="L45" s="2888"/>
      <c r="M45" s="2888"/>
      <c r="N45" s="2888"/>
      <c r="O45" s="2888"/>
      <c r="P45" s="2888"/>
      <c r="Q45" s="2888"/>
      <c r="R45" s="2888"/>
      <c r="S45" s="2888"/>
      <c r="T45" s="2888"/>
      <c r="U45" s="2888"/>
      <c r="V45" s="2888"/>
      <c r="W45" s="2889"/>
    </row>
    <row r="46" spans="2:23" s="1797" customFormat="1" ht="15" customHeight="1">
      <c r="B46" s="2895"/>
      <c r="C46" s="4697" t="s">
        <v>754</v>
      </c>
      <c r="D46" s="4697"/>
      <c r="E46" s="4697"/>
      <c r="F46" s="4697"/>
      <c r="G46" s="4697"/>
      <c r="H46" s="1756" t="s">
        <v>2453</v>
      </c>
      <c r="I46" s="2888"/>
      <c r="J46" s="2888"/>
      <c r="K46" s="2888"/>
      <c r="L46" s="2888"/>
      <c r="M46" s="2888"/>
      <c r="N46" s="2888"/>
      <c r="O46" s="2888"/>
      <c r="P46" s="2888"/>
      <c r="Q46" s="2888"/>
      <c r="R46" s="2888"/>
      <c r="S46" s="2888"/>
      <c r="T46" s="2888"/>
      <c r="U46" s="2888"/>
      <c r="V46" s="2888"/>
      <c r="W46" s="2889"/>
    </row>
    <row r="47" spans="2:23" s="1797" customFormat="1" ht="15" customHeight="1">
      <c r="B47" s="2895"/>
      <c r="C47" s="4697" t="s">
        <v>756</v>
      </c>
      <c r="D47" s="4697"/>
      <c r="E47" s="4697"/>
      <c r="F47" s="4697"/>
      <c r="G47" s="4697"/>
      <c r="H47" s="1756" t="s">
        <v>2454</v>
      </c>
      <c r="I47" s="2888"/>
      <c r="J47" s="2888"/>
      <c r="K47" s="2888"/>
      <c r="L47" s="2888"/>
      <c r="M47" s="2888"/>
      <c r="N47" s="2888"/>
      <c r="O47" s="2888"/>
      <c r="P47" s="2888"/>
      <c r="Q47" s="2888"/>
      <c r="R47" s="2888"/>
      <c r="S47" s="2888"/>
      <c r="T47" s="2888"/>
      <c r="U47" s="2888"/>
      <c r="V47" s="2888"/>
      <c r="W47" s="2889"/>
    </row>
    <row r="48" spans="2:23" s="1797" customFormat="1" ht="15" customHeight="1">
      <c r="B48" s="2895"/>
      <c r="C48" s="4697" t="s">
        <v>758</v>
      </c>
      <c r="D48" s="4697"/>
      <c r="E48" s="4697"/>
      <c r="F48" s="4697"/>
      <c r="G48" s="4697"/>
      <c r="H48" s="1756" t="s">
        <v>2455</v>
      </c>
      <c r="I48" s="2888"/>
      <c r="J48" s="2888"/>
      <c r="K48" s="2888"/>
      <c r="L48" s="2888"/>
      <c r="M48" s="2888"/>
      <c r="N48" s="2888"/>
      <c r="O48" s="2888"/>
      <c r="P48" s="2888"/>
      <c r="Q48" s="2888"/>
      <c r="R48" s="2888"/>
      <c r="S48" s="2888"/>
      <c r="T48" s="2888"/>
      <c r="U48" s="2888"/>
      <c r="V48" s="2888"/>
      <c r="W48" s="2889"/>
    </row>
    <row r="49" spans="2:23" s="1797" customFormat="1" ht="15" customHeight="1">
      <c r="B49" s="2895"/>
      <c r="C49" s="4697" t="s">
        <v>760</v>
      </c>
      <c r="D49" s="4697"/>
      <c r="E49" s="4697"/>
      <c r="F49" s="4697"/>
      <c r="G49" s="4697"/>
      <c r="H49" s="1756" t="s">
        <v>1783</v>
      </c>
      <c r="I49" s="2888"/>
      <c r="J49" s="2888"/>
      <c r="K49" s="2888"/>
      <c r="L49" s="2888"/>
      <c r="M49" s="2888"/>
      <c r="N49" s="2888"/>
      <c r="O49" s="2888"/>
      <c r="P49" s="2888"/>
      <c r="Q49" s="2888"/>
      <c r="R49" s="2888"/>
      <c r="S49" s="2888"/>
      <c r="T49" s="2888"/>
      <c r="U49" s="2888"/>
      <c r="V49" s="2888"/>
      <c r="W49" s="2889"/>
    </row>
    <row r="50" spans="2:23" s="1797" customFormat="1" ht="15" customHeight="1">
      <c r="B50" s="2895"/>
      <c r="C50" s="4697" t="s">
        <v>762</v>
      </c>
      <c r="D50" s="4697"/>
      <c r="E50" s="4697"/>
      <c r="F50" s="4697"/>
      <c r="G50" s="4697"/>
      <c r="H50" s="1756" t="s">
        <v>1785</v>
      </c>
      <c r="I50" s="2888"/>
      <c r="J50" s="2888"/>
      <c r="K50" s="2888"/>
      <c r="L50" s="2888"/>
      <c r="M50" s="2888"/>
      <c r="N50" s="2888"/>
      <c r="O50" s="2888"/>
      <c r="P50" s="2888"/>
      <c r="Q50" s="2888"/>
      <c r="R50" s="2888"/>
      <c r="S50" s="2888"/>
      <c r="T50" s="2888"/>
      <c r="U50" s="2888"/>
      <c r="V50" s="2888"/>
      <c r="W50" s="2889"/>
    </row>
    <row r="51" spans="2:23" s="1797" customFormat="1" ht="15" customHeight="1">
      <c r="B51" s="4692" t="s">
        <v>764</v>
      </c>
      <c r="C51" s="4693"/>
      <c r="D51" s="4693"/>
      <c r="E51" s="4693"/>
      <c r="F51" s="4693"/>
      <c r="G51" s="4693"/>
      <c r="H51" s="1756" t="s">
        <v>1974</v>
      </c>
      <c r="I51" s="2888"/>
      <c r="J51" s="2888"/>
      <c r="K51" s="2888"/>
      <c r="L51" s="2888"/>
      <c r="M51" s="2888"/>
      <c r="N51" s="2888"/>
      <c r="O51" s="2888"/>
      <c r="P51" s="2888"/>
      <c r="Q51" s="2888"/>
      <c r="R51" s="2888"/>
      <c r="S51" s="2888"/>
      <c r="T51" s="2888"/>
      <c r="U51" s="2888"/>
      <c r="V51" s="2888"/>
      <c r="W51" s="2889"/>
    </row>
    <row r="52" spans="2:23" s="1797" customFormat="1" ht="15" customHeight="1">
      <c r="B52" s="4688" t="s">
        <v>113</v>
      </c>
      <c r="C52" s="4689"/>
      <c r="D52" s="4689"/>
      <c r="E52" s="4689"/>
      <c r="F52" s="4689"/>
      <c r="G52" s="4689"/>
      <c r="H52" s="1756" t="s">
        <v>1789</v>
      </c>
      <c r="I52" s="2888"/>
      <c r="J52" s="2888"/>
      <c r="K52" s="2888"/>
      <c r="L52" s="2888"/>
      <c r="M52" s="2888"/>
      <c r="N52" s="2888"/>
      <c r="O52" s="2888"/>
      <c r="P52" s="2888"/>
      <c r="Q52" s="2888"/>
      <c r="R52" s="2888"/>
      <c r="S52" s="2888"/>
      <c r="T52" s="2888"/>
      <c r="U52" s="2888"/>
      <c r="V52" s="2888"/>
      <c r="W52" s="2889"/>
    </row>
    <row r="53" spans="2:23" s="1797" customFormat="1" ht="15" customHeight="1">
      <c r="B53" s="4261" t="s">
        <v>765</v>
      </c>
      <c r="C53" s="4262"/>
      <c r="D53" s="4262"/>
      <c r="E53" s="4262"/>
      <c r="F53" s="4262"/>
      <c r="G53" s="4262"/>
      <c r="H53" s="1756" t="s">
        <v>1791</v>
      </c>
      <c r="I53" s="2888"/>
      <c r="J53" s="2888"/>
      <c r="K53" s="2888"/>
      <c r="L53" s="2888"/>
      <c r="M53" s="2897"/>
      <c r="N53" s="2888"/>
      <c r="O53" s="2888"/>
      <c r="P53" s="2888"/>
      <c r="Q53" s="2888"/>
      <c r="R53" s="2888"/>
      <c r="S53" s="2888"/>
      <c r="T53" s="2888"/>
      <c r="U53" s="2888"/>
      <c r="V53" s="2888"/>
      <c r="W53" s="2889"/>
    </row>
    <row r="54" spans="2:23" s="1797" customFormat="1" ht="15" customHeight="1">
      <c r="B54" s="4694" t="s">
        <v>2572</v>
      </c>
      <c r="C54" s="4695"/>
      <c r="D54" s="4695"/>
      <c r="E54" s="4695"/>
      <c r="F54" s="4695"/>
      <c r="G54" s="4695"/>
      <c r="H54" s="1868"/>
      <c r="I54" s="2903"/>
      <c r="J54" s="2903"/>
      <c r="K54" s="2903"/>
      <c r="L54" s="2903"/>
      <c r="M54" s="2903"/>
      <c r="N54" s="2903"/>
      <c r="O54" s="2903"/>
      <c r="P54" s="2903"/>
      <c r="Q54" s="2903"/>
      <c r="R54" s="2903"/>
      <c r="S54" s="2903"/>
      <c r="T54" s="2903"/>
      <c r="U54" s="2903"/>
      <c r="V54" s="2903"/>
      <c r="W54" s="2904"/>
    </row>
    <row r="55" spans="2:23" s="1797" customFormat="1" ht="15" customHeight="1">
      <c r="B55" s="2905"/>
      <c r="C55" s="4696" t="s">
        <v>766</v>
      </c>
      <c r="D55" s="4696"/>
      <c r="E55" s="4696"/>
      <c r="F55" s="4696"/>
      <c r="G55" s="4696"/>
      <c r="H55" s="1757" t="s">
        <v>2011</v>
      </c>
      <c r="I55" s="2898"/>
      <c r="J55" s="2898"/>
      <c r="K55" s="2898"/>
      <c r="L55" s="2898"/>
      <c r="M55" s="2898"/>
      <c r="N55" s="2898"/>
      <c r="O55" s="2898"/>
      <c r="P55" s="2898"/>
      <c r="Q55" s="2898"/>
      <c r="R55" s="2898"/>
      <c r="S55" s="2898"/>
      <c r="T55" s="2898"/>
      <c r="U55" s="2898"/>
      <c r="V55" s="2898"/>
      <c r="W55" s="2899"/>
    </row>
    <row r="56" spans="2:23" s="1797" customFormat="1" ht="15" customHeight="1">
      <c r="B56" s="2895"/>
      <c r="C56" s="4697" t="s">
        <v>767</v>
      </c>
      <c r="D56" s="4697"/>
      <c r="E56" s="4697"/>
      <c r="F56" s="4697"/>
      <c r="G56" s="4697"/>
      <c r="H56" s="1756" t="s">
        <v>2458</v>
      </c>
      <c r="I56" s="2888"/>
      <c r="J56" s="2888"/>
      <c r="K56" s="2888"/>
      <c r="L56" s="2888"/>
      <c r="M56" s="2888"/>
      <c r="N56" s="2888"/>
      <c r="O56" s="2888"/>
      <c r="P56" s="2888"/>
      <c r="Q56" s="2888"/>
      <c r="R56" s="2888"/>
      <c r="S56" s="2888"/>
      <c r="T56" s="2888"/>
      <c r="U56" s="2888"/>
      <c r="V56" s="2888"/>
      <c r="W56" s="2889"/>
    </row>
    <row r="57" spans="2:23" s="1797" customFormat="1" ht="15" customHeight="1">
      <c r="B57" s="4692" t="s">
        <v>768</v>
      </c>
      <c r="C57" s="4693"/>
      <c r="D57" s="4693"/>
      <c r="E57" s="4693"/>
      <c r="F57" s="4693"/>
      <c r="G57" s="4693"/>
      <c r="H57" s="1756" t="s">
        <v>2460</v>
      </c>
      <c r="I57" s="2888"/>
      <c r="J57" s="2888"/>
      <c r="K57" s="2888"/>
      <c r="L57" s="2888"/>
      <c r="M57" s="2888"/>
      <c r="N57" s="2888"/>
      <c r="O57" s="2888"/>
      <c r="P57" s="2888"/>
      <c r="Q57" s="2888"/>
      <c r="R57" s="2888"/>
      <c r="S57" s="2888"/>
      <c r="T57" s="2888"/>
      <c r="U57" s="2888"/>
      <c r="V57" s="2888"/>
      <c r="W57" s="2889"/>
    </row>
    <row r="58" spans="2:23" s="1797" customFormat="1" ht="15" customHeight="1">
      <c r="B58" s="4688" t="s">
        <v>78</v>
      </c>
      <c r="C58" s="4689"/>
      <c r="D58" s="4689"/>
      <c r="E58" s="4689"/>
      <c r="F58" s="4689"/>
      <c r="G58" s="4689"/>
      <c r="H58" s="1756" t="s">
        <v>2461</v>
      </c>
      <c r="I58" s="2888"/>
      <c r="J58" s="2888"/>
      <c r="K58" s="2888"/>
      <c r="L58" s="2888"/>
      <c r="M58" s="2888"/>
      <c r="N58" s="2888"/>
      <c r="O58" s="2888"/>
      <c r="P58" s="2888"/>
      <c r="Q58" s="2888"/>
      <c r="R58" s="2888"/>
      <c r="S58" s="2888"/>
      <c r="T58" s="2888"/>
      <c r="U58" s="2888"/>
      <c r="V58" s="2888"/>
      <c r="W58" s="2889"/>
    </row>
    <row r="59" spans="2:23" s="1797" customFormat="1" ht="15" customHeight="1">
      <c r="B59" s="4688" t="s">
        <v>73</v>
      </c>
      <c r="C59" s="4689"/>
      <c r="D59" s="4689"/>
      <c r="E59" s="4689"/>
      <c r="F59" s="4689"/>
      <c r="G59" s="4689"/>
      <c r="H59" s="1756" t="s">
        <v>2462</v>
      </c>
      <c r="I59" s="2888"/>
      <c r="J59" s="2888"/>
      <c r="K59" s="2888"/>
      <c r="L59" s="2888"/>
      <c r="M59" s="2888"/>
      <c r="N59" s="2888"/>
      <c r="O59" s="2888"/>
      <c r="P59" s="2888"/>
      <c r="Q59" s="2888"/>
      <c r="R59" s="2888"/>
      <c r="S59" s="2888"/>
      <c r="T59" s="2888"/>
      <c r="U59" s="2888"/>
      <c r="V59" s="2888"/>
      <c r="W59" s="2889"/>
    </row>
    <row r="60" spans="2:23" s="1797" customFormat="1" ht="15" customHeight="1">
      <c r="B60" s="4688" t="s">
        <v>769</v>
      </c>
      <c r="C60" s="4689"/>
      <c r="D60" s="4689"/>
      <c r="E60" s="4689"/>
      <c r="F60" s="4689"/>
      <c r="G60" s="4689"/>
      <c r="H60" s="1756" t="s">
        <v>1795</v>
      </c>
      <c r="I60" s="2898"/>
      <c r="J60" s="2898"/>
      <c r="K60" s="2898"/>
      <c r="L60" s="2898"/>
      <c r="M60" s="2898"/>
      <c r="N60" s="2898"/>
      <c r="O60" s="2898"/>
      <c r="P60" s="2898"/>
      <c r="Q60" s="2898"/>
      <c r="R60" s="2898"/>
      <c r="S60" s="2898"/>
      <c r="T60" s="2898"/>
      <c r="U60" s="2898"/>
      <c r="V60" s="2898"/>
      <c r="W60" s="2899"/>
    </row>
    <row r="61" spans="2:23" s="1797" customFormat="1" ht="15" customHeight="1">
      <c r="B61" s="4692" t="s">
        <v>2816</v>
      </c>
      <c r="C61" s="4693"/>
      <c r="D61" s="4693"/>
      <c r="E61" s="4693"/>
      <c r="F61" s="4693"/>
      <c r="G61" s="4693"/>
      <c r="H61" s="1756" t="s">
        <v>1805</v>
      </c>
      <c r="I61" s="2888"/>
      <c r="J61" s="2888"/>
      <c r="K61" s="2888"/>
      <c r="L61" s="2888"/>
      <c r="M61" s="2888"/>
      <c r="N61" s="2888"/>
      <c r="O61" s="2888"/>
      <c r="P61" s="2888"/>
      <c r="Q61" s="2888"/>
      <c r="R61" s="2888"/>
      <c r="S61" s="2888"/>
      <c r="T61" s="2888"/>
      <c r="U61" s="2888"/>
      <c r="V61" s="2888"/>
      <c r="W61" s="2889"/>
    </row>
    <row r="62" spans="2:23" s="1797" customFormat="1" ht="15" customHeight="1">
      <c r="B62" s="4692" t="s">
        <v>2817</v>
      </c>
      <c r="C62" s="4693"/>
      <c r="D62" s="4693"/>
      <c r="E62" s="4693"/>
      <c r="F62" s="4693"/>
      <c r="G62" s="4693"/>
      <c r="H62" s="1756" t="s">
        <v>1807</v>
      </c>
      <c r="I62" s="2898"/>
      <c r="J62" s="2898"/>
      <c r="K62" s="2898"/>
      <c r="L62" s="2898"/>
      <c r="M62" s="2898"/>
      <c r="N62" s="2898"/>
      <c r="O62" s="2898"/>
      <c r="P62" s="2898"/>
      <c r="Q62" s="2898"/>
      <c r="R62" s="2898"/>
      <c r="S62" s="2898"/>
      <c r="T62" s="2898"/>
      <c r="U62" s="2898"/>
      <c r="V62" s="2898"/>
      <c r="W62" s="2899"/>
    </row>
    <row r="63" spans="2:23" s="1797" customFormat="1" ht="15" customHeight="1">
      <c r="B63" s="4690" t="s">
        <v>919</v>
      </c>
      <c r="C63" s="4691"/>
      <c r="D63" s="4691"/>
      <c r="E63" s="4691"/>
      <c r="F63" s="4691"/>
      <c r="G63" s="4691"/>
      <c r="H63" s="2826" t="s">
        <v>1815</v>
      </c>
      <c r="I63" s="2898"/>
      <c r="J63" s="2898"/>
      <c r="K63" s="2898"/>
      <c r="L63" s="2898"/>
      <c r="M63" s="2898"/>
      <c r="N63" s="2898"/>
      <c r="O63" s="2898"/>
      <c r="P63" s="2898"/>
      <c r="Q63" s="2898"/>
      <c r="R63" s="2898"/>
      <c r="S63" s="2898"/>
      <c r="T63" s="2898"/>
      <c r="U63" s="2898"/>
      <c r="V63" s="2898"/>
      <c r="W63" s="2899"/>
    </row>
    <row r="64" spans="2:23" s="2841" customFormat="1" ht="15" customHeight="1">
      <c r="B64" s="4868" t="s">
        <v>1331</v>
      </c>
      <c r="C64" s="4869"/>
      <c r="D64" s="4869"/>
      <c r="E64" s="4869"/>
      <c r="F64" s="4869"/>
      <c r="G64" s="4869"/>
      <c r="H64" s="3218" t="s">
        <v>2585</v>
      </c>
      <c r="I64" s="2856"/>
      <c r="J64" s="2856"/>
      <c r="K64" s="2856"/>
      <c r="L64" s="2856"/>
      <c r="M64" s="2856"/>
      <c r="N64" s="2856"/>
      <c r="O64" s="2856"/>
      <c r="P64" s="2856"/>
      <c r="Q64" s="2856"/>
      <c r="R64" s="2856"/>
      <c r="S64" s="2856"/>
      <c r="T64" s="2856"/>
      <c r="U64" s="2856"/>
      <c r="V64" s="2856"/>
      <c r="W64" s="2857"/>
    </row>
    <row r="65" spans="2:23" s="1797" customFormat="1" ht="15" customHeight="1">
      <c r="O65" s="2906"/>
      <c r="P65" s="2906"/>
      <c r="Q65" s="2906"/>
      <c r="R65" s="2906"/>
      <c r="S65" s="2906"/>
      <c r="T65" s="2906"/>
      <c r="U65" s="2906"/>
      <c r="V65" s="2906"/>
      <c r="W65" s="2191"/>
    </row>
    <row r="66" spans="2:23" s="1797" customFormat="1" ht="15" customHeight="1">
      <c r="B66" s="65" t="s">
        <v>105</v>
      </c>
      <c r="C66" s="65"/>
      <c r="D66" s="65"/>
      <c r="E66" s="65"/>
      <c r="F66" s="65"/>
      <c r="G66" s="65"/>
      <c r="H66" s="65"/>
      <c r="I66" s="65"/>
      <c r="J66" s="65"/>
      <c r="K66" s="65"/>
      <c r="L66" s="65"/>
      <c r="O66" s="2906"/>
      <c r="P66" s="2906"/>
      <c r="Q66" s="2906"/>
      <c r="R66" s="2906"/>
      <c r="S66" s="2906"/>
      <c r="T66" s="2906"/>
      <c r="U66" s="2906"/>
      <c r="V66" s="2906"/>
      <c r="W66" s="2772"/>
    </row>
    <row r="67" spans="2:23">
      <c r="B67" s="4054" t="s">
        <v>477</v>
      </c>
      <c r="C67" s="4054"/>
      <c r="D67" s="4054"/>
      <c r="E67" s="4054"/>
      <c r="F67" s="4054"/>
      <c r="G67" s="4054"/>
      <c r="H67" s="4054"/>
      <c r="I67" s="4054"/>
      <c r="J67" s="4054"/>
      <c r="K67" s="4054"/>
      <c r="L67" s="4054"/>
    </row>
  </sheetData>
  <mergeCells count="63">
    <mergeCell ref="B2:F2"/>
    <mergeCell ref="B57:G57"/>
    <mergeCell ref="B58:G58"/>
    <mergeCell ref="B66:L66"/>
    <mergeCell ref="B67:L67"/>
    <mergeCell ref="B59:G59"/>
    <mergeCell ref="B60:G60"/>
    <mergeCell ref="B61:G61"/>
    <mergeCell ref="B62:G62"/>
    <mergeCell ref="B63:G63"/>
    <mergeCell ref="B64:G64"/>
    <mergeCell ref="B52:G52"/>
    <mergeCell ref="B53:G53"/>
    <mergeCell ref="B54:G54"/>
    <mergeCell ref="C55:G55"/>
    <mergeCell ref="C56:G56"/>
    <mergeCell ref="C47:G47"/>
    <mergeCell ref="C48:G48"/>
    <mergeCell ref="C49:G49"/>
    <mergeCell ref="C50:G50"/>
    <mergeCell ref="B51:G51"/>
    <mergeCell ref="C42:G42"/>
    <mergeCell ref="C43:G43"/>
    <mergeCell ref="C44:G44"/>
    <mergeCell ref="C45:G45"/>
    <mergeCell ref="C46:G46"/>
    <mergeCell ref="B37:G37"/>
    <mergeCell ref="B38:G38"/>
    <mergeCell ref="B39:G39"/>
    <mergeCell ref="B40:G40"/>
    <mergeCell ref="B41:G41"/>
    <mergeCell ref="F32:G32"/>
    <mergeCell ref="B33:G33"/>
    <mergeCell ref="B34:G34"/>
    <mergeCell ref="C35:G35"/>
    <mergeCell ref="B36:G36"/>
    <mergeCell ref="C26:F26"/>
    <mergeCell ref="C29:G29"/>
    <mergeCell ref="C30:E30"/>
    <mergeCell ref="F30:G30"/>
    <mergeCell ref="F31:G31"/>
    <mergeCell ref="F19:G19"/>
    <mergeCell ref="F20:G20"/>
    <mergeCell ref="C21:G21"/>
    <mergeCell ref="C22:F22"/>
    <mergeCell ref="C25:G25"/>
    <mergeCell ref="D14:G14"/>
    <mergeCell ref="B15:G15"/>
    <mergeCell ref="B16:G16"/>
    <mergeCell ref="B17:G17"/>
    <mergeCell ref="C18:E18"/>
    <mergeCell ref="F18:G18"/>
    <mergeCell ref="B10:C10"/>
    <mergeCell ref="D10:G10"/>
    <mergeCell ref="E11:G11"/>
    <mergeCell ref="E12:G12"/>
    <mergeCell ref="D13:G13"/>
    <mergeCell ref="I4:P4"/>
    <mergeCell ref="I5:P5"/>
    <mergeCell ref="B4:D4"/>
    <mergeCell ref="B5:D5"/>
    <mergeCell ref="B7:H7"/>
    <mergeCell ref="B6:W6"/>
  </mergeCells>
  <hyperlinks>
    <hyperlink ref="B67" r:id="rId1" xr:uid="{00000000-0004-0000-7400-000000000000}"/>
  </hyperlinks>
  <printOptions horizontalCentered="1"/>
  <pageMargins left="0.39370078740157499" right="0.39370078740157499" top="0.59055118110236204" bottom="0.39370078740157499" header="0.39370078740157499" footer="0.39370078740157499"/>
  <pageSetup paperSize="5" scale="10" orientation="landscape" horizontalDpi="300" verticalDpi="300"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pageSetUpPr fitToPage="1"/>
  </sheetPr>
  <dimension ref="B2:AD66"/>
  <sheetViews>
    <sheetView showGridLines="0" workbookViewId="0"/>
  </sheetViews>
  <sheetFormatPr defaultColWidth="9.71875" defaultRowHeight="12.6"/>
  <cols>
    <col min="1" max="1" width="1.71875" style="2829" customWidth="1"/>
    <col min="2" max="2" width="4" style="2830" customWidth="1"/>
    <col min="3" max="3" width="7.44140625" style="2830" customWidth="1"/>
    <col min="4" max="4" width="6.44140625" style="2830" customWidth="1"/>
    <col min="5" max="6" width="9.5546875" style="2830" customWidth="1"/>
    <col min="7" max="7" width="30.27734375" style="2830" customWidth="1"/>
    <col min="8" max="8" width="5" style="2830" customWidth="1"/>
    <col min="9" max="14" width="14.44140625" style="2829" customWidth="1"/>
    <col min="15" max="23" width="14.44140625" style="2831" customWidth="1"/>
    <col min="24" max="24" width="9.71875" style="2829" customWidth="1"/>
    <col min="25" max="16384" width="9.71875" style="2829"/>
  </cols>
  <sheetData>
    <row r="2" spans="2:30">
      <c r="B2" s="4658" t="s">
        <v>478</v>
      </c>
      <c r="C2" s="4659"/>
      <c r="D2" s="4659"/>
      <c r="E2" s="4659"/>
      <c r="F2" s="4659"/>
    </row>
    <row r="4" spans="2:30" s="2776" customFormat="1" ht="16.5" customHeight="1">
      <c r="B4" s="4870" t="s">
        <v>2818</v>
      </c>
      <c r="C4" s="4871"/>
      <c r="D4" s="4871"/>
      <c r="I4" s="4635" t="s">
        <v>1538</v>
      </c>
      <c r="J4" s="4635"/>
      <c r="K4" s="4635"/>
      <c r="L4" s="4635"/>
      <c r="M4" s="4635"/>
      <c r="N4" s="4635"/>
      <c r="O4" s="4635"/>
      <c r="P4" s="4635"/>
      <c r="Q4" s="2777"/>
      <c r="R4" s="2777"/>
      <c r="S4" s="2777"/>
      <c r="T4" s="2777"/>
      <c r="U4" s="2777"/>
      <c r="V4" s="2777"/>
      <c r="W4" s="2777"/>
      <c r="X4" s="2777"/>
      <c r="Y4" s="2777"/>
      <c r="Z4" s="2777"/>
      <c r="AA4" s="2777"/>
      <c r="AB4" s="2777"/>
      <c r="AC4" s="2777"/>
      <c r="AD4" s="2777"/>
    </row>
    <row r="5" spans="2:30" s="2776" customFormat="1" ht="14.1">
      <c r="B5" s="4870" t="s">
        <v>538</v>
      </c>
      <c r="C5" s="4871"/>
      <c r="D5" s="4871"/>
      <c r="I5" s="4636" t="s">
        <v>295</v>
      </c>
      <c r="J5" s="4636"/>
      <c r="K5" s="4636"/>
      <c r="L5" s="4636"/>
      <c r="M5" s="4636"/>
      <c r="N5" s="4636"/>
      <c r="O5" s="4636"/>
      <c r="P5" s="4636"/>
      <c r="Q5" s="2778"/>
      <c r="R5" s="2778"/>
      <c r="S5" s="2778"/>
      <c r="T5" s="2778"/>
      <c r="U5" s="2778"/>
      <c r="V5" s="2778"/>
      <c r="W5" s="2778"/>
      <c r="X5" s="2778"/>
      <c r="Y5" s="2778"/>
      <c r="Z5" s="2778"/>
      <c r="AA5" s="2778"/>
      <c r="AB5" s="2778"/>
      <c r="AC5" s="2778"/>
      <c r="AD5" s="2778"/>
    </row>
    <row r="6" spans="2:30" s="2776" customFormat="1" ht="14.1">
      <c r="B6" s="2782" t="s">
        <v>1555</v>
      </c>
      <c r="C6" s="2783"/>
      <c r="D6" s="2783"/>
      <c r="E6" s="2783"/>
      <c r="F6" s="2783"/>
      <c r="G6" s="2783"/>
      <c r="H6" s="2783"/>
      <c r="I6" s="2783"/>
      <c r="J6" s="2783"/>
      <c r="K6" s="2783"/>
      <c r="L6" s="2783"/>
      <c r="M6" s="2783"/>
      <c r="N6" s="2782"/>
      <c r="O6" s="2784"/>
      <c r="P6" s="2784"/>
      <c r="Q6" s="2784"/>
      <c r="R6" s="2784"/>
      <c r="S6" s="2784"/>
      <c r="T6" s="2784"/>
      <c r="U6" s="2784"/>
      <c r="V6" s="2784"/>
      <c r="W6" s="2784"/>
    </row>
    <row r="7" spans="2:30" s="2785" customFormat="1" ht="12" customHeight="1">
      <c r="B7" s="4633" t="s">
        <v>1146</v>
      </c>
      <c r="C7" s="4634"/>
      <c r="D7" s="4634"/>
      <c r="E7" s="4634"/>
      <c r="F7" s="4634"/>
      <c r="G7" s="4634"/>
      <c r="H7" s="4634"/>
      <c r="I7" s="2786" t="s">
        <v>2587</v>
      </c>
      <c r="J7" s="2786" t="s">
        <v>2577</v>
      </c>
      <c r="K7" s="2786" t="s">
        <v>47</v>
      </c>
      <c r="L7" s="2786" t="s">
        <v>133</v>
      </c>
      <c r="M7" s="2786" t="s">
        <v>49</v>
      </c>
      <c r="N7" s="2786" t="s">
        <v>50</v>
      </c>
      <c r="O7" s="237" t="s">
        <v>51</v>
      </c>
      <c r="P7" s="237" t="s">
        <v>52</v>
      </c>
      <c r="Q7" s="237" t="s">
        <v>83</v>
      </c>
      <c r="R7" s="2787" t="s">
        <v>2579</v>
      </c>
      <c r="S7" s="237" t="s">
        <v>85</v>
      </c>
      <c r="T7" s="237" t="s">
        <v>2580</v>
      </c>
      <c r="U7" s="2787" t="s">
        <v>87</v>
      </c>
      <c r="V7" s="237" t="s">
        <v>36</v>
      </c>
      <c r="W7" s="2788" t="s">
        <v>131</v>
      </c>
    </row>
    <row r="8" spans="2:30" s="2785" customFormat="1" ht="12" customHeight="1">
      <c r="B8" s="2789"/>
      <c r="C8" s="235"/>
      <c r="D8" s="235"/>
      <c r="E8" s="235"/>
      <c r="F8" s="235"/>
      <c r="G8" s="235"/>
      <c r="H8" s="235"/>
      <c r="I8" s="2791" t="s">
        <v>89</v>
      </c>
      <c r="J8" s="2791" t="s">
        <v>90</v>
      </c>
      <c r="K8" s="2791"/>
      <c r="L8" s="2791"/>
      <c r="M8" s="2791"/>
      <c r="N8" s="2791"/>
      <c r="O8" s="2792"/>
      <c r="P8" s="2792"/>
      <c r="Q8" s="2792"/>
      <c r="R8" s="2793" t="s">
        <v>84</v>
      </c>
      <c r="S8" s="2792"/>
      <c r="T8" s="2792" t="s">
        <v>86</v>
      </c>
      <c r="U8" s="2793"/>
      <c r="V8" s="2792"/>
      <c r="W8" s="2794"/>
    </row>
    <row r="9" spans="2:30" s="2785" customFormat="1" ht="12" customHeight="1">
      <c r="B9" s="2795"/>
      <c r="C9" s="2796"/>
      <c r="D9" s="2796"/>
      <c r="E9" s="2796"/>
      <c r="F9" s="2796"/>
      <c r="G9" s="2796"/>
      <c r="H9" s="2796"/>
      <c r="I9" s="2797" t="s">
        <v>125</v>
      </c>
      <c r="J9" s="2797" t="s">
        <v>126</v>
      </c>
      <c r="K9" s="2797" t="s">
        <v>127</v>
      </c>
      <c r="L9" s="2797" t="s">
        <v>139</v>
      </c>
      <c r="M9" s="2797" t="s">
        <v>140</v>
      </c>
      <c r="N9" s="2797" t="s">
        <v>141</v>
      </c>
      <c r="O9" s="2798" t="s">
        <v>166</v>
      </c>
      <c r="P9" s="2798" t="s">
        <v>167</v>
      </c>
      <c r="Q9" s="2798" t="s">
        <v>168</v>
      </c>
      <c r="R9" s="2798" t="s">
        <v>74</v>
      </c>
      <c r="S9" s="2798" t="s">
        <v>75</v>
      </c>
      <c r="T9" s="2798" t="s">
        <v>81</v>
      </c>
      <c r="U9" s="2798" t="s">
        <v>91</v>
      </c>
      <c r="V9" s="2798" t="s">
        <v>92</v>
      </c>
      <c r="W9" s="2799" t="s">
        <v>170</v>
      </c>
    </row>
    <row r="10" spans="2:30" s="2785" customFormat="1" ht="12" customHeight="1">
      <c r="B10" s="4639" t="s">
        <v>22</v>
      </c>
      <c r="C10" s="4640"/>
      <c r="D10" s="4641" t="s">
        <v>1148</v>
      </c>
      <c r="E10" s="4641"/>
      <c r="F10" s="4641"/>
      <c r="G10" s="4641"/>
      <c r="H10" s="2800" t="s">
        <v>1837</v>
      </c>
      <c r="I10" s="2801"/>
      <c r="J10" s="2801"/>
      <c r="K10" s="2801"/>
      <c r="L10" s="2801"/>
      <c r="M10" s="2801"/>
      <c r="N10" s="2801"/>
      <c r="O10" s="2801"/>
      <c r="P10" s="2801"/>
      <c r="Q10" s="2801"/>
      <c r="R10" s="2801"/>
      <c r="S10" s="2801"/>
      <c r="T10" s="2801"/>
      <c r="U10" s="2801"/>
      <c r="V10" s="2801"/>
      <c r="W10" s="2802"/>
    </row>
    <row r="11" spans="2:30" s="2785" customFormat="1" ht="12" customHeight="1">
      <c r="B11" s="2803"/>
      <c r="C11" s="2804"/>
      <c r="D11" s="2805"/>
      <c r="E11" s="4642" t="s">
        <v>738</v>
      </c>
      <c r="F11" s="4642"/>
      <c r="G11" s="4642"/>
      <c r="H11" s="1755" t="s">
        <v>1840</v>
      </c>
      <c r="I11" s="2807"/>
      <c r="J11" s="2807"/>
      <c r="K11" s="2807"/>
      <c r="L11" s="2807"/>
      <c r="M11" s="2808"/>
      <c r="N11" s="2807"/>
      <c r="O11" s="2807"/>
      <c r="P11" s="2807"/>
      <c r="Q11" s="2807"/>
      <c r="R11" s="2807"/>
      <c r="S11" s="2807"/>
      <c r="T11" s="2807"/>
      <c r="U11" s="2807"/>
      <c r="V11" s="2807"/>
      <c r="W11" s="2809"/>
    </row>
    <row r="12" spans="2:30" s="2785" customFormat="1" ht="12" customHeight="1">
      <c r="B12" s="2810"/>
      <c r="C12" s="2811"/>
      <c r="D12" s="2812"/>
      <c r="E12" s="4643" t="s">
        <v>739</v>
      </c>
      <c r="F12" s="4643"/>
      <c r="G12" s="4643"/>
      <c r="H12" s="2813" t="s">
        <v>1726</v>
      </c>
      <c r="I12" s="2801"/>
      <c r="J12" s="2801"/>
      <c r="K12" s="2801"/>
      <c r="L12" s="2801"/>
      <c r="M12" s="2814"/>
      <c r="N12" s="2801"/>
      <c r="O12" s="2801"/>
      <c r="P12" s="2801"/>
      <c r="Q12" s="2801"/>
      <c r="R12" s="2801"/>
      <c r="S12" s="2801"/>
      <c r="T12" s="2801"/>
      <c r="U12" s="2801"/>
      <c r="V12" s="2801"/>
      <c r="W12" s="2802"/>
    </row>
    <row r="13" spans="2:30" s="2785" customFormat="1" ht="12" customHeight="1">
      <c r="B13" s="2810"/>
      <c r="C13" s="2811"/>
      <c r="D13" s="4644" t="s">
        <v>740</v>
      </c>
      <c r="E13" s="4644"/>
      <c r="F13" s="4644"/>
      <c r="G13" s="4644"/>
      <c r="H13" s="2813" t="s">
        <v>2402</v>
      </c>
      <c r="I13" s="2801"/>
      <c r="J13" s="2801"/>
      <c r="K13" s="2801"/>
      <c r="L13" s="2801"/>
      <c r="M13" s="2814"/>
      <c r="N13" s="2801"/>
      <c r="O13" s="2801"/>
      <c r="P13" s="2801"/>
      <c r="Q13" s="2801"/>
      <c r="R13" s="2801"/>
      <c r="S13" s="2801"/>
      <c r="T13" s="2801"/>
      <c r="U13" s="2801"/>
      <c r="V13" s="2801"/>
      <c r="W13" s="2802"/>
    </row>
    <row r="14" spans="2:30" s="2785" customFormat="1" ht="12" customHeight="1">
      <c r="B14" s="2815"/>
      <c r="C14" s="2812"/>
      <c r="D14" s="4643" t="s">
        <v>1236</v>
      </c>
      <c r="E14" s="4643"/>
      <c r="F14" s="4643"/>
      <c r="G14" s="4643"/>
      <c r="H14" s="2813" t="s">
        <v>1728</v>
      </c>
      <c r="I14" s="2801"/>
      <c r="J14" s="2801"/>
      <c r="K14" s="2801"/>
      <c r="L14" s="2801"/>
      <c r="M14" s="2801"/>
      <c r="N14" s="2801"/>
      <c r="O14" s="2801"/>
      <c r="P14" s="2801"/>
      <c r="Q14" s="2801"/>
      <c r="R14" s="2801"/>
      <c r="S14" s="2801"/>
      <c r="T14" s="2801"/>
      <c r="U14" s="2801"/>
      <c r="V14" s="2801"/>
      <c r="W14" s="2802"/>
    </row>
    <row r="15" spans="2:30" s="2785" customFormat="1" ht="12" customHeight="1">
      <c r="B15" s="4645" t="s">
        <v>1324</v>
      </c>
      <c r="C15" s="4646"/>
      <c r="D15" s="4646"/>
      <c r="E15" s="4646"/>
      <c r="F15" s="4646"/>
      <c r="G15" s="4646"/>
      <c r="H15" s="2813" t="s">
        <v>2441</v>
      </c>
      <c r="I15" s="2801"/>
      <c r="J15" s="2801"/>
      <c r="K15" s="2801"/>
      <c r="L15" s="2801"/>
      <c r="M15" s="2801"/>
      <c r="N15" s="2801"/>
      <c r="O15" s="2801"/>
      <c r="P15" s="2801"/>
      <c r="Q15" s="2801"/>
      <c r="R15" s="2801"/>
      <c r="S15" s="2801"/>
      <c r="T15" s="2801"/>
      <c r="U15" s="2801"/>
      <c r="V15" s="2801"/>
      <c r="W15" s="2802"/>
    </row>
    <row r="16" spans="2:30" s="2785" customFormat="1" ht="12" customHeight="1">
      <c r="B16" s="4647" t="s">
        <v>183</v>
      </c>
      <c r="C16" s="4643"/>
      <c r="D16" s="4643"/>
      <c r="E16" s="4643"/>
      <c r="F16" s="4643"/>
      <c r="G16" s="4643"/>
      <c r="H16" s="1756" t="s">
        <v>1732</v>
      </c>
      <c r="I16" s="2816"/>
      <c r="J16" s="2816"/>
      <c r="K16" s="2816"/>
      <c r="L16" s="2816"/>
      <c r="M16" s="2816"/>
      <c r="N16" s="2816"/>
      <c r="O16" s="2816"/>
      <c r="P16" s="2816"/>
      <c r="Q16" s="2816"/>
      <c r="R16" s="2816"/>
      <c r="S16" s="2816"/>
      <c r="T16" s="2816"/>
      <c r="U16" s="2816"/>
      <c r="V16" s="2816"/>
      <c r="W16" s="2817"/>
    </row>
    <row r="17" spans="2:23" s="2785" customFormat="1" ht="12" customHeight="1">
      <c r="B17" s="4648" t="s">
        <v>1210</v>
      </c>
      <c r="C17" s="4649"/>
      <c r="D17" s="4649"/>
      <c r="E17" s="4649"/>
      <c r="F17" s="4649"/>
      <c r="G17" s="4649"/>
      <c r="H17" s="1775"/>
      <c r="I17" s="2807"/>
      <c r="J17" s="2807"/>
      <c r="K17" s="2807"/>
      <c r="L17" s="2807"/>
      <c r="M17" s="2807"/>
      <c r="N17" s="2807"/>
      <c r="O17" s="2807"/>
      <c r="P17" s="2807"/>
      <c r="Q17" s="2807"/>
      <c r="R17" s="2807"/>
      <c r="S17" s="2807"/>
      <c r="T17" s="2807"/>
      <c r="U17" s="2807"/>
      <c r="V17" s="2807"/>
      <c r="W17" s="2809"/>
    </row>
    <row r="18" spans="2:23" s="2785" customFormat="1" ht="12" customHeight="1">
      <c r="B18" s="2818"/>
      <c r="C18" s="4650" t="s">
        <v>1153</v>
      </c>
      <c r="D18" s="4650"/>
      <c r="E18" s="4650"/>
      <c r="F18" s="4651" t="s">
        <v>1211</v>
      </c>
      <c r="G18" s="4651"/>
      <c r="H18" s="1757" t="s">
        <v>1752</v>
      </c>
      <c r="I18" s="2807"/>
      <c r="J18" s="2807"/>
      <c r="K18" s="2807"/>
      <c r="L18" s="2807"/>
      <c r="M18" s="2807"/>
      <c r="N18" s="2807"/>
      <c r="O18" s="2807"/>
      <c r="P18" s="2807"/>
      <c r="Q18" s="2807"/>
      <c r="R18" s="2807"/>
      <c r="S18" s="2807"/>
      <c r="T18" s="2807"/>
      <c r="U18" s="2807"/>
      <c r="V18" s="2807"/>
      <c r="W18" s="2809"/>
    </row>
    <row r="19" spans="2:23" s="2785" customFormat="1" ht="12" customHeight="1">
      <c r="B19" s="2810"/>
      <c r="C19" s="2812"/>
      <c r="D19" s="2812"/>
      <c r="E19" s="2812"/>
      <c r="F19" s="4642" t="s">
        <v>2442</v>
      </c>
      <c r="G19" s="4642"/>
      <c r="H19" s="1756" t="s">
        <v>1754</v>
      </c>
      <c r="I19" s="2801"/>
      <c r="J19" s="2801"/>
      <c r="K19" s="2801"/>
      <c r="L19" s="2801"/>
      <c r="M19" s="2801"/>
      <c r="N19" s="2801"/>
      <c r="O19" s="2801"/>
      <c r="P19" s="2801"/>
      <c r="Q19" s="2801"/>
      <c r="R19" s="2801"/>
      <c r="S19" s="2801"/>
      <c r="T19" s="2801"/>
      <c r="U19" s="2801"/>
      <c r="V19" s="2801"/>
      <c r="W19" s="2802"/>
    </row>
    <row r="20" spans="2:23" s="2785" customFormat="1" ht="12" customHeight="1">
      <c r="B20" s="2810"/>
      <c r="C20" s="2812"/>
      <c r="D20" s="2812"/>
      <c r="E20" s="2812"/>
      <c r="F20" s="4642" t="s">
        <v>1113</v>
      </c>
      <c r="G20" s="4642"/>
      <c r="H20" s="1756" t="s">
        <v>1761</v>
      </c>
      <c r="I20" s="2807"/>
      <c r="J20" s="2807"/>
      <c r="K20" s="2807"/>
      <c r="L20" s="2807"/>
      <c r="M20" s="2807"/>
      <c r="N20" s="2807"/>
      <c r="O20" s="2807"/>
      <c r="P20" s="2807"/>
      <c r="Q20" s="2807"/>
      <c r="R20" s="2807"/>
      <c r="S20" s="2807"/>
      <c r="T20" s="2807"/>
      <c r="U20" s="2807"/>
      <c r="V20" s="2807"/>
      <c r="W20" s="2809"/>
    </row>
    <row r="21" spans="2:23" s="2785" customFormat="1" ht="12" customHeight="1">
      <c r="B21" s="2820"/>
      <c r="C21" s="4652" t="s">
        <v>1154</v>
      </c>
      <c r="D21" s="4652"/>
      <c r="E21" s="4652"/>
      <c r="F21" s="4652"/>
      <c r="G21" s="4652"/>
      <c r="H21" s="1756" t="s">
        <v>1962</v>
      </c>
      <c r="I21" s="2801"/>
      <c r="J21" s="2801"/>
      <c r="K21" s="2801"/>
      <c r="L21" s="2801"/>
      <c r="M21" s="2801"/>
      <c r="N21" s="2801"/>
      <c r="O21" s="2801"/>
      <c r="P21" s="2801"/>
      <c r="Q21" s="2801"/>
      <c r="R21" s="2801"/>
      <c r="S21" s="2801"/>
      <c r="T21" s="2801"/>
      <c r="U21" s="2801"/>
      <c r="V21" s="2801"/>
      <c r="W21" s="2802"/>
    </row>
    <row r="22" spans="2:23" s="2785" customFormat="1" ht="12" customHeight="1">
      <c r="B22" s="2820"/>
      <c r="C22" s="4652" t="s">
        <v>1155</v>
      </c>
      <c r="D22" s="4652"/>
      <c r="E22" s="4652"/>
      <c r="F22" s="4652"/>
      <c r="G22" s="2819" t="s">
        <v>1211</v>
      </c>
      <c r="H22" s="1756" t="s">
        <v>1758</v>
      </c>
      <c r="I22" s="2807"/>
      <c r="J22" s="2807"/>
      <c r="K22" s="2807"/>
      <c r="L22" s="2807"/>
      <c r="M22" s="2807"/>
      <c r="N22" s="2807"/>
      <c r="O22" s="2807"/>
      <c r="P22" s="2807"/>
      <c r="Q22" s="2807"/>
      <c r="R22" s="2807"/>
      <c r="S22" s="2807"/>
      <c r="T22" s="2807"/>
      <c r="U22" s="2807"/>
      <c r="V22" s="2807"/>
      <c r="W22" s="2809"/>
    </row>
    <row r="23" spans="2:23" s="2785" customFormat="1" ht="12" customHeight="1">
      <c r="B23" s="2820"/>
      <c r="C23" s="2812"/>
      <c r="D23" s="2812"/>
      <c r="E23" s="2812"/>
      <c r="F23" s="2812"/>
      <c r="G23" s="2806" t="s">
        <v>2442</v>
      </c>
      <c r="H23" s="1756" t="s">
        <v>1760</v>
      </c>
      <c r="I23" s="2801"/>
      <c r="J23" s="2801"/>
      <c r="K23" s="2801"/>
      <c r="L23" s="2801"/>
      <c r="M23" s="2801"/>
      <c r="N23" s="2801"/>
      <c r="O23" s="2801"/>
      <c r="P23" s="2801"/>
      <c r="Q23" s="2801"/>
      <c r="R23" s="2801"/>
      <c r="S23" s="2801"/>
      <c r="T23" s="2801"/>
      <c r="U23" s="2801"/>
      <c r="V23" s="2801"/>
      <c r="W23" s="2802"/>
    </row>
    <row r="24" spans="2:23" s="2785" customFormat="1" ht="12" customHeight="1">
      <c r="B24" s="2810"/>
      <c r="C24" s="2812"/>
      <c r="D24" s="2812"/>
      <c r="E24" s="2812"/>
      <c r="F24" s="2812"/>
      <c r="G24" s="2806" t="s">
        <v>1113</v>
      </c>
      <c r="H24" s="1756" t="s">
        <v>1735</v>
      </c>
      <c r="I24" s="2807"/>
      <c r="J24" s="2807"/>
      <c r="K24" s="2807"/>
      <c r="L24" s="2807"/>
      <c r="M24" s="2807"/>
      <c r="N24" s="2807"/>
      <c r="O24" s="2807"/>
      <c r="P24" s="2807"/>
      <c r="Q24" s="2807"/>
      <c r="R24" s="2807"/>
      <c r="S24" s="2807"/>
      <c r="T24" s="2807"/>
      <c r="U24" s="2807"/>
      <c r="V24" s="2807"/>
      <c r="W24" s="2809"/>
    </row>
    <row r="25" spans="2:23" s="2785" customFormat="1" ht="12" customHeight="1">
      <c r="B25" s="2810"/>
      <c r="C25" s="4652" t="s">
        <v>1156</v>
      </c>
      <c r="D25" s="4652"/>
      <c r="E25" s="4652"/>
      <c r="F25" s="4652"/>
      <c r="G25" s="4652"/>
      <c r="H25" s="1756" t="s">
        <v>2294</v>
      </c>
      <c r="I25" s="2801"/>
      <c r="J25" s="2801"/>
      <c r="K25" s="2801"/>
      <c r="L25" s="2801"/>
      <c r="M25" s="2801"/>
      <c r="N25" s="2801"/>
      <c r="O25" s="2801"/>
      <c r="P25" s="2801"/>
      <c r="Q25" s="2801"/>
      <c r="R25" s="2801"/>
      <c r="S25" s="2801"/>
      <c r="T25" s="2801"/>
      <c r="U25" s="2801"/>
      <c r="V25" s="2801"/>
      <c r="W25" s="2802"/>
    </row>
    <row r="26" spans="2:23" s="2785" customFormat="1" ht="12" customHeight="1">
      <c r="B26" s="2810"/>
      <c r="C26" s="4644" t="s">
        <v>1157</v>
      </c>
      <c r="D26" s="4644"/>
      <c r="E26" s="4644"/>
      <c r="F26" s="4644"/>
      <c r="G26" s="2819" t="s">
        <v>1211</v>
      </c>
      <c r="H26" s="1756" t="s">
        <v>1744</v>
      </c>
      <c r="I26" s="2807"/>
      <c r="J26" s="2807"/>
      <c r="K26" s="2807"/>
      <c r="L26" s="2807"/>
      <c r="M26" s="2808"/>
      <c r="N26" s="2807"/>
      <c r="O26" s="2807"/>
      <c r="P26" s="2807"/>
      <c r="Q26" s="2807"/>
      <c r="R26" s="2808"/>
      <c r="S26" s="2807"/>
      <c r="T26" s="2807"/>
      <c r="U26" s="2807"/>
      <c r="V26" s="2807"/>
      <c r="W26" s="2809"/>
    </row>
    <row r="27" spans="2:23" s="2785" customFormat="1" ht="12" customHeight="1">
      <c r="B27" s="2810"/>
      <c r="C27" s="2812"/>
      <c r="D27" s="2812"/>
      <c r="E27" s="2812"/>
      <c r="F27" s="2812"/>
      <c r="G27" s="2806" t="s">
        <v>2442</v>
      </c>
      <c r="H27" s="1756" t="s">
        <v>1748</v>
      </c>
      <c r="I27" s="2801"/>
      <c r="J27" s="2801"/>
      <c r="K27" s="2801"/>
      <c r="L27" s="2801"/>
      <c r="M27" s="2814"/>
      <c r="N27" s="2801"/>
      <c r="O27" s="2801"/>
      <c r="P27" s="2801"/>
      <c r="Q27" s="2801"/>
      <c r="R27" s="2814"/>
      <c r="S27" s="2801"/>
      <c r="T27" s="2801"/>
      <c r="U27" s="2801"/>
      <c r="V27" s="2801"/>
      <c r="W27" s="2802"/>
    </row>
    <row r="28" spans="2:23" s="2785" customFormat="1" ht="12" customHeight="1">
      <c r="B28" s="2810"/>
      <c r="C28" s="2812"/>
      <c r="D28" s="2812"/>
      <c r="E28" s="2812"/>
      <c r="F28" s="2812"/>
      <c r="G28" s="2806" t="s">
        <v>1113</v>
      </c>
      <c r="H28" s="1756" t="s">
        <v>1764</v>
      </c>
      <c r="I28" s="2807"/>
      <c r="J28" s="2807"/>
      <c r="K28" s="2807"/>
      <c r="L28" s="2807"/>
      <c r="M28" s="2808"/>
      <c r="N28" s="2807"/>
      <c r="O28" s="2807"/>
      <c r="P28" s="2807"/>
      <c r="Q28" s="2807"/>
      <c r="R28" s="2808"/>
      <c r="S28" s="2807"/>
      <c r="T28" s="2807"/>
      <c r="U28" s="2807"/>
      <c r="V28" s="2807"/>
      <c r="W28" s="2809"/>
    </row>
    <row r="29" spans="2:23" s="2785" customFormat="1" ht="12" customHeight="1">
      <c r="B29" s="2810"/>
      <c r="C29" s="4644" t="s">
        <v>1158</v>
      </c>
      <c r="D29" s="4644"/>
      <c r="E29" s="4644"/>
      <c r="F29" s="4644"/>
      <c r="G29" s="4644"/>
      <c r="H29" s="1756" t="s">
        <v>1768</v>
      </c>
      <c r="I29" s="2801"/>
      <c r="J29" s="2801"/>
      <c r="K29" s="2801"/>
      <c r="L29" s="2801"/>
      <c r="M29" s="2814"/>
      <c r="N29" s="2801"/>
      <c r="O29" s="2801"/>
      <c r="P29" s="2801"/>
      <c r="Q29" s="2801"/>
      <c r="R29" s="2814"/>
      <c r="S29" s="2801"/>
      <c r="T29" s="2801"/>
      <c r="U29" s="2801"/>
      <c r="V29" s="2801"/>
      <c r="W29" s="2802"/>
    </row>
    <row r="30" spans="2:23" s="2785" customFormat="1" ht="12" customHeight="1">
      <c r="B30" s="2810"/>
      <c r="C30" s="4643" t="s">
        <v>1159</v>
      </c>
      <c r="D30" s="4643"/>
      <c r="E30" s="4643"/>
      <c r="F30" s="4642" t="s">
        <v>1211</v>
      </c>
      <c r="G30" s="4642"/>
      <c r="H30" s="1756" t="s">
        <v>2443</v>
      </c>
      <c r="I30" s="2807"/>
      <c r="J30" s="2807"/>
      <c r="K30" s="2807"/>
      <c r="L30" s="2807"/>
      <c r="M30" s="2807"/>
      <c r="N30" s="2807"/>
      <c r="O30" s="2807"/>
      <c r="P30" s="2807"/>
      <c r="Q30" s="2807"/>
      <c r="R30" s="2807"/>
      <c r="S30" s="2807"/>
      <c r="T30" s="2807"/>
      <c r="U30" s="2807"/>
      <c r="V30" s="2807"/>
      <c r="W30" s="2809"/>
    </row>
    <row r="31" spans="2:23" s="2785" customFormat="1" ht="12" customHeight="1">
      <c r="B31" s="2815"/>
      <c r="C31" s="2812"/>
      <c r="D31" s="2812"/>
      <c r="E31" s="2811"/>
      <c r="F31" s="4642" t="s">
        <v>2442</v>
      </c>
      <c r="G31" s="4642"/>
      <c r="H31" s="1756" t="s">
        <v>2444</v>
      </c>
      <c r="I31" s="2801"/>
      <c r="J31" s="2801"/>
      <c r="K31" s="2801"/>
      <c r="L31" s="2801"/>
      <c r="M31" s="2801"/>
      <c r="N31" s="2801"/>
      <c r="O31" s="2801"/>
      <c r="P31" s="2801"/>
      <c r="Q31" s="2801"/>
      <c r="R31" s="2801"/>
      <c r="S31" s="2801"/>
      <c r="T31" s="2801"/>
      <c r="U31" s="2801"/>
      <c r="V31" s="2801"/>
      <c r="W31" s="2802"/>
    </row>
    <row r="32" spans="2:23" s="2785" customFormat="1" ht="12" customHeight="1">
      <c r="B32" s="2815"/>
      <c r="C32" s="2812"/>
      <c r="D32" s="2812"/>
      <c r="E32" s="2811"/>
      <c r="F32" s="4642" t="s">
        <v>1113</v>
      </c>
      <c r="G32" s="4642"/>
      <c r="H32" s="1756" t="s">
        <v>2445</v>
      </c>
      <c r="I32" s="2821"/>
      <c r="J32" s="2821"/>
      <c r="K32" s="2821"/>
      <c r="L32" s="2821"/>
      <c r="M32" s="2821"/>
      <c r="N32" s="2821"/>
      <c r="O32" s="2821"/>
      <c r="P32" s="2821"/>
      <c r="Q32" s="2821"/>
      <c r="R32" s="2821"/>
      <c r="S32" s="2821"/>
      <c r="T32" s="2821"/>
      <c r="U32" s="2821"/>
      <c r="V32" s="2821"/>
      <c r="W32" s="2822"/>
    </row>
    <row r="33" spans="2:23" s="2785" customFormat="1" ht="12" customHeight="1">
      <c r="B33" s="4645" t="s">
        <v>1325</v>
      </c>
      <c r="C33" s="4646"/>
      <c r="D33" s="4646"/>
      <c r="E33" s="4646"/>
      <c r="F33" s="4646"/>
      <c r="G33" s="4646"/>
      <c r="H33" s="1756" t="s">
        <v>2171</v>
      </c>
      <c r="I33" s="2801"/>
      <c r="J33" s="2801"/>
      <c r="K33" s="2801"/>
      <c r="L33" s="2801"/>
      <c r="M33" s="2801"/>
      <c r="N33" s="2801"/>
      <c r="O33" s="2801"/>
      <c r="P33" s="2801"/>
      <c r="Q33" s="2801"/>
      <c r="R33" s="2801"/>
      <c r="S33" s="2801"/>
      <c r="T33" s="2801"/>
      <c r="U33" s="2801"/>
      <c r="V33" s="2801"/>
      <c r="W33" s="2802"/>
    </row>
    <row r="34" spans="2:23" s="2785" customFormat="1" ht="12" customHeight="1">
      <c r="B34" s="4647" t="s">
        <v>1326</v>
      </c>
      <c r="C34" s="4643"/>
      <c r="D34" s="4643"/>
      <c r="E34" s="4643"/>
      <c r="F34" s="4643"/>
      <c r="G34" s="4643"/>
      <c r="H34" s="1756" t="s">
        <v>2446</v>
      </c>
      <c r="I34" s="2807"/>
      <c r="J34" s="2807"/>
      <c r="K34" s="2807"/>
      <c r="L34" s="2807"/>
      <c r="M34" s="2807"/>
      <c r="N34" s="2807"/>
      <c r="O34" s="2807"/>
      <c r="P34" s="2807"/>
      <c r="Q34" s="2807"/>
      <c r="R34" s="2807"/>
      <c r="S34" s="2807"/>
      <c r="T34" s="2807"/>
      <c r="U34" s="2807"/>
      <c r="V34" s="2807"/>
      <c r="W34" s="2809"/>
    </row>
    <row r="35" spans="2:23" s="2785" customFormat="1" ht="12" customHeight="1">
      <c r="B35" s="2810"/>
      <c r="C35" s="4643" t="s">
        <v>746</v>
      </c>
      <c r="D35" s="4643"/>
      <c r="E35" s="4643"/>
      <c r="F35" s="4643"/>
      <c r="G35" s="4643"/>
      <c r="H35" s="1756" t="s">
        <v>2447</v>
      </c>
      <c r="I35" s="2801"/>
      <c r="J35" s="2801"/>
      <c r="K35" s="2801"/>
      <c r="L35" s="2801"/>
      <c r="M35" s="2814"/>
      <c r="N35" s="2801"/>
      <c r="O35" s="2801"/>
      <c r="P35" s="2801"/>
      <c r="Q35" s="2801"/>
      <c r="R35" s="2801"/>
      <c r="S35" s="2801"/>
      <c r="T35" s="2801"/>
      <c r="U35" s="2801"/>
      <c r="V35" s="2801"/>
      <c r="W35" s="2802"/>
    </row>
    <row r="36" spans="2:23" s="2785" customFormat="1" ht="12" customHeight="1">
      <c r="B36" s="4647" t="s">
        <v>186</v>
      </c>
      <c r="C36" s="4643"/>
      <c r="D36" s="4643"/>
      <c r="E36" s="4643"/>
      <c r="F36" s="4643"/>
      <c r="G36" s="4643"/>
      <c r="H36" s="1756" t="s">
        <v>2448</v>
      </c>
      <c r="I36" s="2801"/>
      <c r="J36" s="2801"/>
      <c r="K36" s="2801"/>
      <c r="L36" s="2801"/>
      <c r="M36" s="2801"/>
      <c r="N36" s="2801"/>
      <c r="O36" s="2801"/>
      <c r="P36" s="2801"/>
      <c r="Q36" s="2801"/>
      <c r="R36" s="2801"/>
      <c r="S36" s="2801"/>
      <c r="T36" s="2801"/>
      <c r="U36" s="2801"/>
      <c r="V36" s="2801"/>
      <c r="W36" s="2802"/>
    </row>
    <row r="37" spans="2:23" s="2785" customFormat="1" ht="12" customHeight="1">
      <c r="B37" s="4653" t="s">
        <v>747</v>
      </c>
      <c r="C37" s="4652"/>
      <c r="D37" s="4652"/>
      <c r="E37" s="4652"/>
      <c r="F37" s="4652"/>
      <c r="G37" s="4652"/>
      <c r="H37" s="1756" t="s">
        <v>1994</v>
      </c>
      <c r="I37" s="2801"/>
      <c r="J37" s="2801"/>
      <c r="K37" s="2801"/>
      <c r="L37" s="2801"/>
      <c r="M37" s="2801"/>
      <c r="N37" s="2801"/>
      <c r="O37" s="2801"/>
      <c r="P37" s="2801"/>
      <c r="Q37" s="2801"/>
      <c r="R37" s="2801"/>
      <c r="S37" s="2801"/>
      <c r="T37" s="2801"/>
      <c r="U37" s="2801"/>
      <c r="V37" s="2801"/>
      <c r="W37" s="2802"/>
    </row>
    <row r="38" spans="2:23" s="2785" customFormat="1" ht="12" customHeight="1">
      <c r="B38" s="4647" t="s">
        <v>119</v>
      </c>
      <c r="C38" s="4643"/>
      <c r="D38" s="4643"/>
      <c r="E38" s="4643"/>
      <c r="F38" s="4643"/>
      <c r="G38" s="4643"/>
      <c r="H38" s="1756" t="s">
        <v>1773</v>
      </c>
      <c r="I38" s="2801"/>
      <c r="J38" s="2801"/>
      <c r="K38" s="2801"/>
      <c r="L38" s="2801"/>
      <c r="M38" s="2801"/>
      <c r="N38" s="2801"/>
      <c r="O38" s="2801"/>
      <c r="P38" s="2801"/>
      <c r="Q38" s="2801"/>
      <c r="R38" s="2801"/>
      <c r="S38" s="2801"/>
      <c r="T38" s="2801"/>
      <c r="U38" s="2801"/>
      <c r="V38" s="2801"/>
      <c r="W38" s="2802"/>
    </row>
    <row r="39" spans="2:23" s="2785" customFormat="1" ht="12" customHeight="1">
      <c r="B39" s="4647" t="s">
        <v>120</v>
      </c>
      <c r="C39" s="4643"/>
      <c r="D39" s="4643"/>
      <c r="E39" s="4643"/>
      <c r="F39" s="4643"/>
      <c r="G39" s="4643"/>
      <c r="H39" s="1756" t="s">
        <v>1775</v>
      </c>
      <c r="I39" s="2801"/>
      <c r="J39" s="2801"/>
      <c r="K39" s="2801"/>
      <c r="L39" s="2801"/>
      <c r="M39" s="2801"/>
      <c r="N39" s="2801"/>
      <c r="O39" s="2801"/>
      <c r="P39" s="2801"/>
      <c r="Q39" s="2801"/>
      <c r="R39" s="2801"/>
      <c r="S39" s="2801"/>
      <c r="T39" s="2801"/>
      <c r="U39" s="2801"/>
      <c r="V39" s="2801"/>
      <c r="W39" s="2802"/>
    </row>
    <row r="40" spans="2:23" s="2785" customFormat="1" ht="12" customHeight="1">
      <c r="B40" s="4647" t="s">
        <v>748</v>
      </c>
      <c r="C40" s="4643"/>
      <c r="D40" s="4643"/>
      <c r="E40" s="4643"/>
      <c r="F40" s="4643"/>
      <c r="G40" s="4643"/>
      <c r="H40" s="1756" t="s">
        <v>1777</v>
      </c>
      <c r="I40" s="2801"/>
      <c r="J40" s="2801"/>
      <c r="K40" s="2801"/>
      <c r="L40" s="2801"/>
      <c r="M40" s="2801"/>
      <c r="N40" s="2801"/>
      <c r="O40" s="2801"/>
      <c r="P40" s="2801"/>
      <c r="Q40" s="2801"/>
      <c r="R40" s="2801"/>
      <c r="S40" s="2801"/>
      <c r="T40" s="2801"/>
      <c r="U40" s="2801"/>
      <c r="V40" s="2801"/>
      <c r="W40" s="2802"/>
    </row>
    <row r="41" spans="2:23" s="2785" customFormat="1" ht="12" customHeight="1">
      <c r="B41" s="4654" t="s">
        <v>2571</v>
      </c>
      <c r="C41" s="4655"/>
      <c r="D41" s="4655"/>
      <c r="E41" s="4655"/>
      <c r="F41" s="4655"/>
      <c r="G41" s="4655"/>
      <c r="H41" s="1868"/>
      <c r="I41" s="2823"/>
      <c r="J41" s="2823"/>
      <c r="K41" s="2823"/>
      <c r="L41" s="2823"/>
      <c r="M41" s="2823"/>
      <c r="N41" s="2823"/>
      <c r="O41" s="2823"/>
      <c r="P41" s="2823"/>
      <c r="Q41" s="2823"/>
      <c r="R41" s="2823"/>
      <c r="S41" s="2823"/>
      <c r="T41" s="2823"/>
      <c r="U41" s="2823"/>
      <c r="V41" s="2823"/>
      <c r="W41" s="2824"/>
    </row>
    <row r="42" spans="2:23" s="2785" customFormat="1" ht="12" customHeight="1">
      <c r="B42" s="2825"/>
      <c r="C42" s="4651" t="s">
        <v>749</v>
      </c>
      <c r="D42" s="4651"/>
      <c r="E42" s="4651"/>
      <c r="F42" s="4651"/>
      <c r="G42" s="4651"/>
      <c r="H42" s="1757" t="s">
        <v>2450</v>
      </c>
      <c r="I42" s="2816"/>
      <c r="J42" s="2816"/>
      <c r="K42" s="2816"/>
      <c r="L42" s="2816"/>
      <c r="M42" s="2816"/>
      <c r="N42" s="2816"/>
      <c r="O42" s="2816"/>
      <c r="P42" s="2816"/>
      <c r="Q42" s="2816"/>
      <c r="R42" s="2816"/>
      <c r="S42" s="2816"/>
      <c r="T42" s="2816"/>
      <c r="U42" s="2816"/>
      <c r="V42" s="2816"/>
      <c r="W42" s="2817"/>
    </row>
    <row r="43" spans="2:23" s="2785" customFormat="1" ht="12" customHeight="1">
      <c r="B43" s="2810"/>
      <c r="C43" s="4642" t="s">
        <v>750</v>
      </c>
      <c r="D43" s="4642"/>
      <c r="E43" s="4642"/>
      <c r="F43" s="4642"/>
      <c r="G43" s="4642"/>
      <c r="H43" s="1756" t="s">
        <v>2451</v>
      </c>
      <c r="I43" s="2801"/>
      <c r="J43" s="2801"/>
      <c r="K43" s="2801"/>
      <c r="L43" s="2801"/>
      <c r="M43" s="2801"/>
      <c r="N43" s="2801"/>
      <c r="O43" s="2801"/>
      <c r="P43" s="2801"/>
      <c r="Q43" s="2801"/>
      <c r="R43" s="2801"/>
      <c r="S43" s="2801"/>
      <c r="T43" s="2801"/>
      <c r="U43" s="2801"/>
      <c r="V43" s="2801"/>
      <c r="W43" s="2802"/>
    </row>
    <row r="44" spans="2:23" s="2785" customFormat="1" ht="12" customHeight="1">
      <c r="B44" s="2810"/>
      <c r="C44" s="4642" t="s">
        <v>751</v>
      </c>
      <c r="D44" s="4642"/>
      <c r="E44" s="4642"/>
      <c r="F44" s="4642"/>
      <c r="G44" s="4642"/>
      <c r="H44" s="1756" t="s">
        <v>2452</v>
      </c>
      <c r="I44" s="2801"/>
      <c r="J44" s="2801"/>
      <c r="K44" s="2801"/>
      <c r="L44" s="2801"/>
      <c r="M44" s="2801"/>
      <c r="N44" s="2801"/>
      <c r="O44" s="2801"/>
      <c r="P44" s="2801"/>
      <c r="Q44" s="2801"/>
      <c r="R44" s="2801"/>
      <c r="S44" s="2801"/>
      <c r="T44" s="2801"/>
      <c r="U44" s="2801"/>
      <c r="V44" s="2801"/>
      <c r="W44" s="2802"/>
    </row>
    <row r="45" spans="2:23" s="2785" customFormat="1" ht="12" customHeight="1">
      <c r="B45" s="2810"/>
      <c r="C45" s="4642" t="s">
        <v>752</v>
      </c>
      <c r="D45" s="4642"/>
      <c r="E45" s="4642"/>
      <c r="F45" s="4642"/>
      <c r="G45" s="4642"/>
      <c r="H45" s="1756" t="s">
        <v>1930</v>
      </c>
      <c r="I45" s="2801"/>
      <c r="J45" s="2801"/>
      <c r="K45" s="2801"/>
      <c r="L45" s="2801"/>
      <c r="M45" s="2801"/>
      <c r="N45" s="2801"/>
      <c r="O45" s="2801"/>
      <c r="P45" s="2801"/>
      <c r="Q45" s="2801"/>
      <c r="R45" s="2801"/>
      <c r="S45" s="2801"/>
      <c r="T45" s="2801"/>
      <c r="U45" s="2801"/>
      <c r="V45" s="2801"/>
      <c r="W45" s="2802"/>
    </row>
    <row r="46" spans="2:23" s="2785" customFormat="1" ht="12" customHeight="1">
      <c r="B46" s="2810"/>
      <c r="C46" s="4642" t="s">
        <v>754</v>
      </c>
      <c r="D46" s="4642"/>
      <c r="E46" s="4642"/>
      <c r="F46" s="4642"/>
      <c r="G46" s="4642"/>
      <c r="H46" s="1756" t="s">
        <v>2453</v>
      </c>
      <c r="I46" s="2801"/>
      <c r="J46" s="2801"/>
      <c r="K46" s="2801"/>
      <c r="L46" s="2801"/>
      <c r="M46" s="2801"/>
      <c r="N46" s="2801"/>
      <c r="O46" s="2801"/>
      <c r="P46" s="2801"/>
      <c r="Q46" s="2801"/>
      <c r="R46" s="2801"/>
      <c r="S46" s="2801"/>
      <c r="T46" s="2801"/>
      <c r="U46" s="2801"/>
      <c r="V46" s="2801"/>
      <c r="W46" s="2802"/>
    </row>
    <row r="47" spans="2:23" s="2785" customFormat="1" ht="12" customHeight="1">
      <c r="B47" s="2810"/>
      <c r="C47" s="4642" t="s">
        <v>756</v>
      </c>
      <c r="D47" s="4642"/>
      <c r="E47" s="4642"/>
      <c r="F47" s="4642"/>
      <c r="G47" s="4642"/>
      <c r="H47" s="1756" t="s">
        <v>2454</v>
      </c>
      <c r="I47" s="2801"/>
      <c r="J47" s="2801"/>
      <c r="K47" s="2801"/>
      <c r="L47" s="2801"/>
      <c r="M47" s="2801"/>
      <c r="N47" s="2801"/>
      <c r="O47" s="2801"/>
      <c r="P47" s="2801"/>
      <c r="Q47" s="2801"/>
      <c r="R47" s="2801"/>
      <c r="S47" s="2801"/>
      <c r="T47" s="2801"/>
      <c r="U47" s="2801"/>
      <c r="V47" s="2801"/>
      <c r="W47" s="2802"/>
    </row>
    <row r="48" spans="2:23" s="2785" customFormat="1" ht="12" customHeight="1">
      <c r="B48" s="2810"/>
      <c r="C48" s="4642" t="s">
        <v>758</v>
      </c>
      <c r="D48" s="4642"/>
      <c r="E48" s="4642"/>
      <c r="F48" s="4642"/>
      <c r="G48" s="4642"/>
      <c r="H48" s="1756" t="s">
        <v>2455</v>
      </c>
      <c r="I48" s="2801"/>
      <c r="J48" s="2801"/>
      <c r="K48" s="2801"/>
      <c r="L48" s="2801"/>
      <c r="M48" s="2801"/>
      <c r="N48" s="2801"/>
      <c r="O48" s="2801"/>
      <c r="P48" s="2801"/>
      <c r="Q48" s="2801"/>
      <c r="R48" s="2801"/>
      <c r="S48" s="2801"/>
      <c r="T48" s="2801"/>
      <c r="U48" s="2801"/>
      <c r="V48" s="2801"/>
      <c r="W48" s="2802"/>
    </row>
    <row r="49" spans="2:23" s="2785" customFormat="1" ht="12" customHeight="1">
      <c r="B49" s="2810"/>
      <c r="C49" s="4642" t="s">
        <v>760</v>
      </c>
      <c r="D49" s="4642"/>
      <c r="E49" s="4642"/>
      <c r="F49" s="4642"/>
      <c r="G49" s="4642"/>
      <c r="H49" s="1756" t="s">
        <v>1783</v>
      </c>
      <c r="I49" s="2801"/>
      <c r="J49" s="2801"/>
      <c r="K49" s="2801"/>
      <c r="L49" s="2801"/>
      <c r="M49" s="2801"/>
      <c r="N49" s="2801"/>
      <c r="O49" s="2801"/>
      <c r="P49" s="2801"/>
      <c r="Q49" s="2801"/>
      <c r="R49" s="2801"/>
      <c r="S49" s="2801"/>
      <c r="T49" s="2801"/>
      <c r="U49" s="2801"/>
      <c r="V49" s="2801"/>
      <c r="W49" s="2802"/>
    </row>
    <row r="50" spans="2:23" s="2785" customFormat="1" ht="12" customHeight="1">
      <c r="B50" s="2810"/>
      <c r="C50" s="4642" t="s">
        <v>762</v>
      </c>
      <c r="D50" s="4642"/>
      <c r="E50" s="4642"/>
      <c r="F50" s="4642"/>
      <c r="G50" s="4642"/>
      <c r="H50" s="1756" t="s">
        <v>1785</v>
      </c>
      <c r="I50" s="2801"/>
      <c r="J50" s="2801"/>
      <c r="K50" s="2801"/>
      <c r="L50" s="2801"/>
      <c r="M50" s="2801"/>
      <c r="N50" s="2801"/>
      <c r="O50" s="2801"/>
      <c r="P50" s="2801"/>
      <c r="Q50" s="2801"/>
      <c r="R50" s="2801"/>
      <c r="S50" s="2801"/>
      <c r="T50" s="2801"/>
      <c r="U50" s="2801"/>
      <c r="V50" s="2801"/>
      <c r="W50" s="2802"/>
    </row>
    <row r="51" spans="2:23" s="2785" customFormat="1" ht="12" customHeight="1">
      <c r="B51" s="4645" t="s">
        <v>764</v>
      </c>
      <c r="C51" s="4646"/>
      <c r="D51" s="4646"/>
      <c r="E51" s="4646"/>
      <c r="F51" s="4646"/>
      <c r="G51" s="4646"/>
      <c r="H51" s="1756" t="s">
        <v>1974</v>
      </c>
      <c r="I51" s="2801"/>
      <c r="J51" s="2801"/>
      <c r="K51" s="2801"/>
      <c r="L51" s="2801"/>
      <c r="M51" s="2801"/>
      <c r="N51" s="2801"/>
      <c r="O51" s="2801"/>
      <c r="P51" s="2801"/>
      <c r="Q51" s="2801"/>
      <c r="R51" s="2801"/>
      <c r="S51" s="2801"/>
      <c r="T51" s="2801"/>
      <c r="U51" s="2801"/>
      <c r="V51" s="2801"/>
      <c r="W51" s="2802"/>
    </row>
    <row r="52" spans="2:23" s="2785" customFormat="1" ht="12" customHeight="1">
      <c r="B52" s="4647" t="s">
        <v>113</v>
      </c>
      <c r="C52" s="4643"/>
      <c r="D52" s="4643"/>
      <c r="E52" s="4643"/>
      <c r="F52" s="4643"/>
      <c r="G52" s="4643"/>
      <c r="H52" s="1756" t="s">
        <v>1789</v>
      </c>
      <c r="I52" s="2801"/>
      <c r="J52" s="2801"/>
      <c r="K52" s="2801"/>
      <c r="L52" s="2801"/>
      <c r="M52" s="2801"/>
      <c r="N52" s="2801"/>
      <c r="O52" s="2801"/>
      <c r="P52" s="2801"/>
      <c r="Q52" s="2801"/>
      <c r="R52" s="2801"/>
      <c r="S52" s="2801"/>
      <c r="T52" s="2801"/>
      <c r="U52" s="2801"/>
      <c r="V52" s="2801"/>
      <c r="W52" s="2802"/>
    </row>
    <row r="53" spans="2:23" s="2785" customFormat="1" ht="12" customHeight="1">
      <c r="B53" s="4653" t="s">
        <v>765</v>
      </c>
      <c r="C53" s="4652"/>
      <c r="D53" s="4652"/>
      <c r="E53" s="4652"/>
      <c r="F53" s="4652"/>
      <c r="G53" s="4652"/>
      <c r="H53" s="1756" t="s">
        <v>1791</v>
      </c>
      <c r="I53" s="2801"/>
      <c r="J53" s="2801"/>
      <c r="K53" s="2801"/>
      <c r="L53" s="2801"/>
      <c r="M53" s="2814"/>
      <c r="N53" s="2801"/>
      <c r="O53" s="2801"/>
      <c r="P53" s="2801"/>
      <c r="Q53" s="2801"/>
      <c r="R53" s="2801"/>
      <c r="S53" s="2801"/>
      <c r="T53" s="2801"/>
      <c r="U53" s="2801"/>
      <c r="V53" s="2801"/>
      <c r="W53" s="2802"/>
    </row>
    <row r="54" spans="2:23" s="2785" customFormat="1" ht="12" customHeight="1">
      <c r="B54" s="4654" t="s">
        <v>2572</v>
      </c>
      <c r="C54" s="4655"/>
      <c r="D54" s="4655"/>
      <c r="E54" s="4655"/>
      <c r="F54" s="4655"/>
      <c r="G54" s="4655"/>
      <c r="H54" s="1868"/>
      <c r="I54" s="2823"/>
      <c r="J54" s="2823"/>
      <c r="K54" s="2823"/>
      <c r="L54" s="2823"/>
      <c r="M54" s="2823"/>
      <c r="N54" s="2823"/>
      <c r="O54" s="2823"/>
      <c r="P54" s="2823"/>
      <c r="Q54" s="2823"/>
      <c r="R54" s="2823"/>
      <c r="S54" s="2823"/>
      <c r="T54" s="2823"/>
      <c r="U54" s="2823"/>
      <c r="V54" s="2823"/>
      <c r="W54" s="2824"/>
    </row>
    <row r="55" spans="2:23" s="2785" customFormat="1" ht="12" customHeight="1">
      <c r="B55" s="2825"/>
      <c r="C55" s="4651" t="s">
        <v>766</v>
      </c>
      <c r="D55" s="4651"/>
      <c r="E55" s="4651"/>
      <c r="F55" s="4651"/>
      <c r="G55" s="4651"/>
      <c r="H55" s="1757" t="s">
        <v>2011</v>
      </c>
      <c r="I55" s="2816"/>
      <c r="J55" s="2816"/>
      <c r="K55" s="2816"/>
      <c r="L55" s="2816"/>
      <c r="M55" s="2816"/>
      <c r="N55" s="2816"/>
      <c r="O55" s="2816"/>
      <c r="P55" s="2816"/>
      <c r="Q55" s="2816"/>
      <c r="R55" s="2816"/>
      <c r="S55" s="2816"/>
      <c r="T55" s="2816"/>
      <c r="U55" s="2816"/>
      <c r="V55" s="2816"/>
      <c r="W55" s="2817"/>
    </row>
    <row r="56" spans="2:23" s="2785" customFormat="1" ht="12" customHeight="1">
      <c r="B56" s="2810"/>
      <c r="C56" s="4642" t="s">
        <v>767</v>
      </c>
      <c r="D56" s="4642"/>
      <c r="E56" s="4642"/>
      <c r="F56" s="4642"/>
      <c r="G56" s="4642"/>
      <c r="H56" s="1756" t="s">
        <v>2458</v>
      </c>
      <c r="I56" s="2801"/>
      <c r="J56" s="2801"/>
      <c r="K56" s="2801"/>
      <c r="L56" s="2801"/>
      <c r="M56" s="2801"/>
      <c r="N56" s="2801"/>
      <c r="O56" s="2801"/>
      <c r="P56" s="2801"/>
      <c r="Q56" s="2801"/>
      <c r="R56" s="2801"/>
      <c r="S56" s="2801"/>
      <c r="T56" s="2801"/>
      <c r="U56" s="2801"/>
      <c r="V56" s="2801"/>
      <c r="W56" s="2802"/>
    </row>
    <row r="57" spans="2:23" s="2785" customFormat="1" ht="12" customHeight="1">
      <c r="B57" s="4645" t="s">
        <v>768</v>
      </c>
      <c r="C57" s="4646"/>
      <c r="D57" s="4646"/>
      <c r="E57" s="4646"/>
      <c r="F57" s="4646"/>
      <c r="G57" s="4646"/>
      <c r="H57" s="1756" t="s">
        <v>2460</v>
      </c>
      <c r="I57" s="2801"/>
      <c r="J57" s="2801"/>
      <c r="K57" s="2801"/>
      <c r="L57" s="2801"/>
      <c r="M57" s="2801"/>
      <c r="N57" s="2801"/>
      <c r="O57" s="2801"/>
      <c r="P57" s="2801"/>
      <c r="Q57" s="2801"/>
      <c r="R57" s="2801"/>
      <c r="S57" s="2801"/>
      <c r="T57" s="2801"/>
      <c r="U57" s="2801"/>
      <c r="V57" s="2801"/>
      <c r="W57" s="2802"/>
    </row>
    <row r="58" spans="2:23" s="2785" customFormat="1" ht="12" customHeight="1">
      <c r="B58" s="4647" t="s">
        <v>78</v>
      </c>
      <c r="C58" s="4643"/>
      <c r="D58" s="4643"/>
      <c r="E58" s="4643"/>
      <c r="F58" s="4643"/>
      <c r="G58" s="4643"/>
      <c r="H58" s="1756" t="s">
        <v>2461</v>
      </c>
      <c r="I58" s="2801"/>
      <c r="J58" s="2801"/>
      <c r="K58" s="2801"/>
      <c r="L58" s="2801"/>
      <c r="M58" s="2801"/>
      <c r="N58" s="2801"/>
      <c r="O58" s="2801"/>
      <c r="P58" s="2801"/>
      <c r="Q58" s="2801"/>
      <c r="R58" s="2801"/>
      <c r="S58" s="2801"/>
      <c r="T58" s="2801"/>
      <c r="U58" s="2801"/>
      <c r="V58" s="2801"/>
      <c r="W58" s="2802"/>
    </row>
    <row r="59" spans="2:23" s="2785" customFormat="1" ht="12" customHeight="1">
      <c r="B59" s="4647" t="s">
        <v>73</v>
      </c>
      <c r="C59" s="4643"/>
      <c r="D59" s="4643"/>
      <c r="E59" s="4643"/>
      <c r="F59" s="4643"/>
      <c r="G59" s="4643"/>
      <c r="H59" s="1756" t="s">
        <v>2462</v>
      </c>
      <c r="I59" s="2801"/>
      <c r="J59" s="2801"/>
      <c r="K59" s="2801"/>
      <c r="L59" s="2801"/>
      <c r="M59" s="2801"/>
      <c r="N59" s="2801"/>
      <c r="O59" s="2801"/>
      <c r="P59" s="2801"/>
      <c r="Q59" s="2801"/>
      <c r="R59" s="2801"/>
      <c r="S59" s="2801"/>
      <c r="T59" s="2801"/>
      <c r="U59" s="2801"/>
      <c r="V59" s="2801"/>
      <c r="W59" s="2802"/>
    </row>
    <row r="60" spans="2:23" s="2785" customFormat="1" ht="12" customHeight="1">
      <c r="B60" s="4647" t="s">
        <v>769</v>
      </c>
      <c r="C60" s="4643"/>
      <c r="D60" s="4643"/>
      <c r="E60" s="4643"/>
      <c r="F60" s="4643"/>
      <c r="G60" s="4643"/>
      <c r="H60" s="1756" t="s">
        <v>1795</v>
      </c>
      <c r="I60" s="2816"/>
      <c r="J60" s="2816"/>
      <c r="K60" s="2816"/>
      <c r="L60" s="2816"/>
      <c r="M60" s="2816"/>
      <c r="N60" s="2816"/>
      <c r="O60" s="2816"/>
      <c r="P60" s="2816"/>
      <c r="Q60" s="2816"/>
      <c r="R60" s="2816"/>
      <c r="S60" s="2816"/>
      <c r="T60" s="2816"/>
      <c r="U60" s="2816"/>
      <c r="V60" s="2816"/>
      <c r="W60" s="2817"/>
    </row>
    <row r="61" spans="2:23" s="2785" customFormat="1" ht="12" customHeight="1">
      <c r="B61" s="4645" t="s">
        <v>2816</v>
      </c>
      <c r="C61" s="4646"/>
      <c r="D61" s="4646"/>
      <c r="E61" s="4646"/>
      <c r="F61" s="4646"/>
      <c r="G61" s="4646"/>
      <c r="H61" s="1756" t="s">
        <v>1805</v>
      </c>
      <c r="I61" s="2801"/>
      <c r="J61" s="2801"/>
      <c r="K61" s="2801"/>
      <c r="L61" s="2801"/>
      <c r="M61" s="2801"/>
      <c r="N61" s="2801"/>
      <c r="O61" s="2801"/>
      <c r="P61" s="2801"/>
      <c r="Q61" s="2801"/>
      <c r="R61" s="2801"/>
      <c r="S61" s="2801"/>
      <c r="T61" s="2801"/>
      <c r="U61" s="2801"/>
      <c r="V61" s="2801"/>
      <c r="W61" s="2802"/>
    </row>
    <row r="62" spans="2:23" s="2785" customFormat="1" ht="12" customHeight="1">
      <c r="B62" s="4645" t="s">
        <v>2817</v>
      </c>
      <c r="C62" s="4646"/>
      <c r="D62" s="4646"/>
      <c r="E62" s="4646"/>
      <c r="F62" s="4646"/>
      <c r="G62" s="4646"/>
      <c r="H62" s="1756" t="s">
        <v>1807</v>
      </c>
      <c r="I62" s="2816"/>
      <c r="J62" s="2816"/>
      <c r="K62" s="2816"/>
      <c r="L62" s="2816"/>
      <c r="M62" s="2816"/>
      <c r="N62" s="2816"/>
      <c r="O62" s="2816"/>
      <c r="P62" s="2816"/>
      <c r="Q62" s="2816"/>
      <c r="R62" s="2816"/>
      <c r="S62" s="2816"/>
      <c r="T62" s="2816"/>
      <c r="U62" s="2816"/>
      <c r="V62" s="2816"/>
      <c r="W62" s="2817"/>
    </row>
    <row r="63" spans="2:23" s="2785" customFormat="1" ht="12" customHeight="1">
      <c r="B63" s="4656" t="s">
        <v>919</v>
      </c>
      <c r="C63" s="4657"/>
      <c r="D63" s="4657"/>
      <c r="E63" s="4657"/>
      <c r="F63" s="4657"/>
      <c r="G63" s="4657"/>
      <c r="H63" s="2826" t="s">
        <v>1815</v>
      </c>
      <c r="I63" s="2816"/>
      <c r="J63" s="2816"/>
      <c r="K63" s="2816"/>
      <c r="L63" s="2816"/>
      <c r="M63" s="2816"/>
      <c r="N63" s="2816"/>
      <c r="O63" s="2816"/>
      <c r="P63" s="2816"/>
      <c r="Q63" s="2816"/>
      <c r="R63" s="2816"/>
      <c r="S63" s="2816"/>
      <c r="T63" s="2816"/>
      <c r="U63" s="2816"/>
      <c r="V63" s="2816"/>
      <c r="W63" s="2817"/>
    </row>
    <row r="64" spans="2:23" s="2785" customFormat="1" ht="12" customHeight="1">
      <c r="O64" s="3219"/>
      <c r="P64" s="3219"/>
      <c r="Q64" s="3219"/>
      <c r="R64" s="3219"/>
      <c r="S64" s="3219"/>
      <c r="T64" s="3219"/>
      <c r="U64" s="3219"/>
      <c r="V64" s="3219"/>
      <c r="W64" s="2191"/>
    </row>
    <row r="65" spans="2:23">
      <c r="B65" s="65" t="s">
        <v>105</v>
      </c>
      <c r="C65" s="65"/>
      <c r="D65" s="65"/>
      <c r="E65" s="65"/>
      <c r="F65" s="65"/>
      <c r="G65" s="65"/>
      <c r="H65" s="65"/>
      <c r="I65" s="65"/>
      <c r="J65" s="65"/>
      <c r="K65" s="65"/>
      <c r="W65" s="1808"/>
    </row>
    <row r="66" spans="2:23">
      <c r="B66" s="4054" t="s">
        <v>477</v>
      </c>
      <c r="C66" s="4054"/>
      <c r="D66" s="4054"/>
      <c r="E66" s="4054"/>
      <c r="F66" s="4054"/>
      <c r="G66" s="4054"/>
      <c r="H66" s="4054"/>
      <c r="I66" s="4054"/>
      <c r="J66" s="4054"/>
      <c r="K66" s="4054"/>
    </row>
  </sheetData>
  <mergeCells count="61">
    <mergeCell ref="B2:F2"/>
    <mergeCell ref="B65:K65"/>
    <mergeCell ref="B66:K66"/>
    <mergeCell ref="B7:H7"/>
    <mergeCell ref="I4:P4"/>
    <mergeCell ref="I5:P5"/>
    <mergeCell ref="B10:C10"/>
    <mergeCell ref="D10:G10"/>
    <mergeCell ref="E11:G11"/>
    <mergeCell ref="E12:G12"/>
    <mergeCell ref="D13:G13"/>
    <mergeCell ref="C26:F26"/>
    <mergeCell ref="D14:G14"/>
    <mergeCell ref="B15:G15"/>
    <mergeCell ref="B16:G16"/>
    <mergeCell ref="B17:G17"/>
    <mergeCell ref="C18:E18"/>
    <mergeCell ref="F18:G18"/>
    <mergeCell ref="F19:G19"/>
    <mergeCell ref="F20:G20"/>
    <mergeCell ref="C21:G21"/>
    <mergeCell ref="C22:F22"/>
    <mergeCell ref="C25:G25"/>
    <mergeCell ref="C42:G42"/>
    <mergeCell ref="C43:G43"/>
    <mergeCell ref="C29:G29"/>
    <mergeCell ref="C30:E30"/>
    <mergeCell ref="F30:G30"/>
    <mergeCell ref="F31:G31"/>
    <mergeCell ref="F32:G32"/>
    <mergeCell ref="B33:G33"/>
    <mergeCell ref="B41:G41"/>
    <mergeCell ref="B34:G34"/>
    <mergeCell ref="C35:G35"/>
    <mergeCell ref="B36:G36"/>
    <mergeCell ref="B37:G37"/>
    <mergeCell ref="B62:G62"/>
    <mergeCell ref="B63:G63"/>
    <mergeCell ref="B4:D4"/>
    <mergeCell ref="B5:D5"/>
    <mergeCell ref="B57:G57"/>
    <mergeCell ref="B58:G58"/>
    <mergeCell ref="B59:G59"/>
    <mergeCell ref="B60:G60"/>
    <mergeCell ref="B61:G61"/>
    <mergeCell ref="B52:G52"/>
    <mergeCell ref="C44:G44"/>
    <mergeCell ref="C45:G45"/>
    <mergeCell ref="C46:G46"/>
    <mergeCell ref="B38:G38"/>
    <mergeCell ref="B39:G39"/>
    <mergeCell ref="B40:G40"/>
    <mergeCell ref="B53:G53"/>
    <mergeCell ref="B54:G54"/>
    <mergeCell ref="C55:G55"/>
    <mergeCell ref="C56:G56"/>
    <mergeCell ref="C47:G47"/>
    <mergeCell ref="C48:G48"/>
    <mergeCell ref="B51:G51"/>
    <mergeCell ref="C49:G49"/>
    <mergeCell ref="C50:G50"/>
  </mergeCells>
  <hyperlinks>
    <hyperlink ref="B66" r:id="rId1" xr:uid="{00000000-0004-0000-7500-000000000000}"/>
  </hyperlinks>
  <printOptions horizontalCentered="1"/>
  <pageMargins left="0.39370078740157499" right="0.39370078740157499" top="0.59055118110236204" bottom="0.39370078740157499" header="0.31496062992126" footer="0.31496062992126"/>
  <pageSetup paperSize="5" scale="10" orientation="landscape"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pageSetUpPr fitToPage="1"/>
  </sheetPr>
  <dimension ref="B2:AD66"/>
  <sheetViews>
    <sheetView showGridLines="0" workbookViewId="0"/>
  </sheetViews>
  <sheetFormatPr defaultColWidth="9.71875" defaultRowHeight="12.6"/>
  <cols>
    <col min="1" max="1" width="1.71875" style="2879" customWidth="1"/>
    <col min="2" max="2" width="3" style="2880" customWidth="1"/>
    <col min="3" max="3" width="6.83203125" style="2880" customWidth="1"/>
    <col min="4" max="4" width="6.71875" style="2880" customWidth="1"/>
    <col min="5" max="5" width="11.44140625" style="2880" customWidth="1"/>
    <col min="6" max="6" width="8.71875" style="2880" customWidth="1"/>
    <col min="7" max="7" width="59.1640625" style="2880" customWidth="1"/>
    <col min="8" max="8" width="5.1640625" style="2880" customWidth="1"/>
    <col min="9" max="14" width="14.44140625" style="2879" customWidth="1"/>
    <col min="15" max="23" width="14.44140625" style="2881" customWidth="1"/>
    <col min="24" max="24" width="9.71875" style="2879" customWidth="1"/>
    <col min="25" max="16384" width="9.71875" style="2879"/>
  </cols>
  <sheetData>
    <row r="2" spans="2:30">
      <c r="B2" s="4686" t="s">
        <v>478</v>
      </c>
      <c r="C2" s="4687"/>
      <c r="D2" s="4687"/>
      <c r="E2" s="4687"/>
      <c r="F2" s="4687"/>
    </row>
    <row r="4" spans="2:30" s="2832" customFormat="1" ht="16.5" customHeight="1">
      <c r="B4" s="4872" t="s">
        <v>2819</v>
      </c>
      <c r="C4" s="4873"/>
      <c r="D4" s="4873"/>
      <c r="E4" s="4873"/>
      <c r="I4" s="4667" t="s">
        <v>1538</v>
      </c>
      <c r="J4" s="4667"/>
      <c r="K4" s="4667"/>
      <c r="L4" s="4667"/>
      <c r="M4" s="4667"/>
      <c r="N4" s="4667"/>
      <c r="O4" s="4667"/>
      <c r="P4" s="4667"/>
      <c r="Q4" s="4667"/>
      <c r="R4" s="4667"/>
      <c r="S4" s="2833"/>
      <c r="T4" s="2833"/>
      <c r="U4" s="2833"/>
      <c r="V4" s="2833"/>
      <c r="W4" s="2833"/>
      <c r="X4" s="2833"/>
      <c r="Y4" s="2833"/>
      <c r="Z4" s="2833"/>
      <c r="AA4" s="2833"/>
      <c r="AB4" s="2833"/>
      <c r="AC4" s="2833"/>
      <c r="AD4" s="2833"/>
    </row>
    <row r="5" spans="2:30" s="2832" customFormat="1" ht="14.1">
      <c r="B5" s="4872" t="s">
        <v>538</v>
      </c>
      <c r="C5" s="4873"/>
      <c r="D5" s="4873"/>
      <c r="E5" s="4873"/>
      <c r="I5" s="4668" t="s">
        <v>296</v>
      </c>
      <c r="J5" s="4668"/>
      <c r="K5" s="4668"/>
      <c r="L5" s="4668"/>
      <c r="M5" s="4668"/>
      <c r="N5" s="4668"/>
      <c r="O5" s="4668"/>
      <c r="P5" s="4668"/>
      <c r="Q5" s="4668"/>
      <c r="R5" s="4668"/>
      <c r="S5" s="2835"/>
      <c r="T5" s="2835"/>
      <c r="U5" s="2834"/>
      <c r="V5" s="2836"/>
      <c r="W5" s="2837"/>
      <c r="X5" s="2837"/>
      <c r="Y5" s="2837"/>
      <c r="Z5" s="2837"/>
      <c r="AA5" s="2837"/>
      <c r="AB5" s="2837"/>
      <c r="AC5" s="2837"/>
      <c r="AD5" s="2837"/>
    </row>
    <row r="6" spans="2:30" s="2832" customFormat="1" ht="14.1">
      <c r="B6" s="2838" t="s">
        <v>1555</v>
      </c>
      <c r="C6" s="2839"/>
      <c r="D6" s="2839"/>
      <c r="E6" s="2839"/>
      <c r="F6" s="2839"/>
      <c r="G6" s="2839"/>
      <c r="H6" s="2839"/>
      <c r="I6" s="2839"/>
      <c r="J6" s="2839"/>
      <c r="K6" s="2839"/>
      <c r="L6" s="2839"/>
      <c r="M6" s="2839"/>
      <c r="N6" s="2838"/>
      <c r="O6" s="2840"/>
      <c r="P6" s="2840"/>
      <c r="Q6" s="2840"/>
      <c r="R6" s="2840"/>
      <c r="S6" s="2840"/>
      <c r="T6" s="2840"/>
      <c r="U6" s="2840"/>
      <c r="V6" s="2840"/>
      <c r="W6" s="2840"/>
    </row>
    <row r="7" spans="2:30" s="2841" customFormat="1" ht="15" customHeight="1">
      <c r="B7" s="4633" t="s">
        <v>1146</v>
      </c>
      <c r="C7" s="4634"/>
      <c r="D7" s="4634"/>
      <c r="E7" s="4634"/>
      <c r="F7" s="4634"/>
      <c r="G7" s="4634"/>
      <c r="H7" s="4634"/>
      <c r="I7" s="2842" t="s">
        <v>2587</v>
      </c>
      <c r="J7" s="2842" t="s">
        <v>2577</v>
      </c>
      <c r="K7" s="2842" t="s">
        <v>47</v>
      </c>
      <c r="L7" s="2842" t="s">
        <v>133</v>
      </c>
      <c r="M7" s="2842" t="s">
        <v>49</v>
      </c>
      <c r="N7" s="2842" t="s">
        <v>50</v>
      </c>
      <c r="O7" s="2843" t="s">
        <v>51</v>
      </c>
      <c r="P7" s="2843" t="s">
        <v>52</v>
      </c>
      <c r="Q7" s="2843" t="s">
        <v>83</v>
      </c>
      <c r="R7" s="2844" t="s">
        <v>2579</v>
      </c>
      <c r="S7" s="2843" t="s">
        <v>85</v>
      </c>
      <c r="T7" s="2843" t="s">
        <v>2580</v>
      </c>
      <c r="U7" s="2844" t="s">
        <v>87</v>
      </c>
      <c r="V7" s="2843" t="s">
        <v>36</v>
      </c>
      <c r="W7" s="2845" t="s">
        <v>131</v>
      </c>
    </row>
    <row r="8" spans="2:30" s="2841" customFormat="1" ht="15" customHeight="1">
      <c r="B8" s="2789"/>
      <c r="C8" s="235"/>
      <c r="D8" s="235"/>
      <c r="E8" s="235"/>
      <c r="F8" s="235"/>
      <c r="G8" s="235"/>
      <c r="H8" s="235"/>
      <c r="I8" s="2846" t="s">
        <v>89</v>
      </c>
      <c r="J8" s="2846" t="s">
        <v>90</v>
      </c>
      <c r="K8" s="2846"/>
      <c r="L8" s="2846"/>
      <c r="M8" s="2846"/>
      <c r="N8" s="2846"/>
      <c r="O8" s="2847"/>
      <c r="P8" s="2847"/>
      <c r="Q8" s="2847"/>
      <c r="R8" s="2848" t="s">
        <v>84</v>
      </c>
      <c r="S8" s="2847"/>
      <c r="T8" s="2847" t="s">
        <v>86</v>
      </c>
      <c r="U8" s="2848"/>
      <c r="V8" s="2847"/>
      <c r="W8" s="2849"/>
    </row>
    <row r="9" spans="2:30" s="2841" customFormat="1" ht="15" customHeight="1">
      <c r="B9" s="2850"/>
      <c r="C9" s="2851"/>
      <c r="D9" s="2851"/>
      <c r="E9" s="2851"/>
      <c r="F9" s="2851"/>
      <c r="G9" s="2851"/>
      <c r="H9" s="2851"/>
      <c r="I9" s="2853" t="s">
        <v>125</v>
      </c>
      <c r="J9" s="2853" t="s">
        <v>126</v>
      </c>
      <c r="K9" s="2853" t="s">
        <v>127</v>
      </c>
      <c r="L9" s="2853" t="s">
        <v>139</v>
      </c>
      <c r="M9" s="2853" t="s">
        <v>140</v>
      </c>
      <c r="N9" s="2853" t="s">
        <v>141</v>
      </c>
      <c r="O9" s="2854" t="s">
        <v>166</v>
      </c>
      <c r="P9" s="2854" t="s">
        <v>167</v>
      </c>
      <c r="Q9" s="2854" t="s">
        <v>168</v>
      </c>
      <c r="R9" s="2854" t="s">
        <v>74</v>
      </c>
      <c r="S9" s="2854" t="s">
        <v>75</v>
      </c>
      <c r="T9" s="2854" t="s">
        <v>81</v>
      </c>
      <c r="U9" s="2854" t="s">
        <v>91</v>
      </c>
      <c r="V9" s="2854" t="s">
        <v>92</v>
      </c>
      <c r="W9" s="2855" t="s">
        <v>170</v>
      </c>
    </row>
    <row r="10" spans="2:30" s="2841" customFormat="1" ht="15" customHeight="1">
      <c r="B10" s="4671" t="s">
        <v>22</v>
      </c>
      <c r="C10" s="4672"/>
      <c r="D10" s="4673" t="s">
        <v>1148</v>
      </c>
      <c r="E10" s="4673"/>
      <c r="F10" s="4673"/>
      <c r="G10" s="4673"/>
      <c r="H10" s="2800" t="s">
        <v>1837</v>
      </c>
      <c r="I10" s="2856"/>
      <c r="J10" s="2856"/>
      <c r="K10" s="2856"/>
      <c r="L10" s="2856"/>
      <c r="M10" s="2856"/>
      <c r="N10" s="2856"/>
      <c r="O10" s="2856"/>
      <c r="P10" s="2856"/>
      <c r="Q10" s="2856"/>
      <c r="R10" s="2856"/>
      <c r="S10" s="2856"/>
      <c r="T10" s="2856"/>
      <c r="U10" s="2856"/>
      <c r="V10" s="2856"/>
      <c r="W10" s="2857"/>
    </row>
    <row r="11" spans="2:30" s="2841" customFormat="1" ht="15" customHeight="1">
      <c r="B11" s="2858"/>
      <c r="C11" s="2859"/>
      <c r="D11" s="2860"/>
      <c r="E11" s="4662" t="s">
        <v>738</v>
      </c>
      <c r="F11" s="4662"/>
      <c r="G11" s="4662"/>
      <c r="H11" s="1755" t="s">
        <v>1840</v>
      </c>
      <c r="I11" s="2862"/>
      <c r="J11" s="2862"/>
      <c r="K11" s="2862"/>
      <c r="L11" s="2862"/>
      <c r="M11" s="2863"/>
      <c r="N11" s="2862"/>
      <c r="O11" s="2862"/>
      <c r="P11" s="2862"/>
      <c r="Q11" s="2862"/>
      <c r="R11" s="2862"/>
      <c r="S11" s="2862"/>
      <c r="T11" s="2862"/>
      <c r="U11" s="2862"/>
      <c r="V11" s="2862"/>
      <c r="W11" s="2864"/>
    </row>
    <row r="12" spans="2:30" s="2841" customFormat="1" ht="15" customHeight="1">
      <c r="B12" s="2865"/>
      <c r="C12" s="2860"/>
      <c r="D12" s="2859"/>
      <c r="E12" s="4666" t="s">
        <v>739</v>
      </c>
      <c r="F12" s="4666"/>
      <c r="G12" s="4666"/>
      <c r="H12" s="2813" t="s">
        <v>1726</v>
      </c>
      <c r="I12" s="2856"/>
      <c r="J12" s="2856"/>
      <c r="K12" s="2856"/>
      <c r="L12" s="2856"/>
      <c r="M12" s="2866"/>
      <c r="N12" s="2856"/>
      <c r="O12" s="2856"/>
      <c r="P12" s="2856"/>
      <c r="Q12" s="2856"/>
      <c r="R12" s="2856"/>
      <c r="S12" s="2856"/>
      <c r="T12" s="2856"/>
      <c r="U12" s="2856"/>
      <c r="V12" s="2856"/>
      <c r="W12" s="2857"/>
    </row>
    <row r="13" spans="2:30" s="2841" customFormat="1" ht="15" customHeight="1">
      <c r="B13" s="2865"/>
      <c r="C13" s="2860"/>
      <c r="D13" s="4675" t="s">
        <v>740</v>
      </c>
      <c r="E13" s="4675"/>
      <c r="F13" s="4675"/>
      <c r="G13" s="4675"/>
      <c r="H13" s="2813" t="s">
        <v>2402</v>
      </c>
      <c r="I13" s="2856"/>
      <c r="J13" s="2856"/>
      <c r="K13" s="2856"/>
      <c r="L13" s="2856"/>
      <c r="M13" s="2866"/>
      <c r="N13" s="2856"/>
      <c r="O13" s="2856"/>
      <c r="P13" s="2856"/>
      <c r="Q13" s="2856"/>
      <c r="R13" s="2856"/>
      <c r="S13" s="2856"/>
      <c r="T13" s="2856"/>
      <c r="U13" s="2856"/>
      <c r="V13" s="2856"/>
      <c r="W13" s="2857"/>
    </row>
    <row r="14" spans="2:30" s="2841" customFormat="1" ht="15" customHeight="1">
      <c r="B14" s="2858"/>
      <c r="C14" s="2859"/>
      <c r="D14" s="4666" t="s">
        <v>1236</v>
      </c>
      <c r="E14" s="4666"/>
      <c r="F14" s="4666"/>
      <c r="G14" s="4666"/>
      <c r="H14" s="2813" t="s">
        <v>1728</v>
      </c>
      <c r="I14" s="2856"/>
      <c r="J14" s="2856"/>
      <c r="K14" s="2856"/>
      <c r="L14" s="2856"/>
      <c r="M14" s="2856"/>
      <c r="N14" s="2856"/>
      <c r="O14" s="2856"/>
      <c r="P14" s="2856"/>
      <c r="Q14" s="2856"/>
      <c r="R14" s="2856"/>
      <c r="S14" s="2856"/>
      <c r="T14" s="2856"/>
      <c r="U14" s="2856"/>
      <c r="V14" s="2856"/>
      <c r="W14" s="2857"/>
    </row>
    <row r="15" spans="2:30" s="2841" customFormat="1" ht="15" customHeight="1">
      <c r="B15" s="4663" t="s">
        <v>1324</v>
      </c>
      <c r="C15" s="4664"/>
      <c r="D15" s="4664"/>
      <c r="E15" s="4664"/>
      <c r="F15" s="4664"/>
      <c r="G15" s="4664"/>
      <c r="H15" s="2813" t="s">
        <v>2441</v>
      </c>
      <c r="I15" s="2856"/>
      <c r="J15" s="2856"/>
      <c r="K15" s="2856"/>
      <c r="L15" s="2856"/>
      <c r="M15" s="2856"/>
      <c r="N15" s="2856"/>
      <c r="O15" s="2856"/>
      <c r="P15" s="2856"/>
      <c r="Q15" s="2856"/>
      <c r="R15" s="2856"/>
      <c r="S15" s="2856"/>
      <c r="T15" s="2856"/>
      <c r="U15" s="2856"/>
      <c r="V15" s="2856"/>
      <c r="W15" s="2857"/>
    </row>
    <row r="16" spans="2:30" s="2841" customFormat="1" ht="15" customHeight="1">
      <c r="B16" s="4665" t="s">
        <v>183</v>
      </c>
      <c r="C16" s="4666"/>
      <c r="D16" s="4666"/>
      <c r="E16" s="4666"/>
      <c r="F16" s="4666"/>
      <c r="G16" s="4666"/>
      <c r="H16" s="1756" t="s">
        <v>1732</v>
      </c>
      <c r="I16" s="2867"/>
      <c r="J16" s="2867"/>
      <c r="K16" s="2867"/>
      <c r="L16" s="2867"/>
      <c r="M16" s="2867"/>
      <c r="N16" s="2867"/>
      <c r="O16" s="2867"/>
      <c r="P16" s="2867"/>
      <c r="Q16" s="2867"/>
      <c r="R16" s="2867"/>
      <c r="S16" s="2867"/>
      <c r="T16" s="2867"/>
      <c r="U16" s="2867"/>
      <c r="V16" s="2867"/>
      <c r="W16" s="2868"/>
    </row>
    <row r="17" spans="2:23" s="2841" customFormat="1" ht="15" customHeight="1">
      <c r="B17" s="4676" t="s">
        <v>1210</v>
      </c>
      <c r="C17" s="4677"/>
      <c r="D17" s="4677"/>
      <c r="E17" s="4677"/>
      <c r="F17" s="4677"/>
      <c r="G17" s="4677"/>
      <c r="H17" s="1775"/>
      <c r="I17" s="2862"/>
      <c r="J17" s="2862"/>
      <c r="K17" s="2862"/>
      <c r="L17" s="2862"/>
      <c r="M17" s="2862"/>
      <c r="N17" s="2862"/>
      <c r="O17" s="2862"/>
      <c r="P17" s="2862"/>
      <c r="Q17" s="2862"/>
      <c r="R17" s="2862"/>
      <c r="S17" s="2862"/>
      <c r="T17" s="2862"/>
      <c r="U17" s="2862"/>
      <c r="V17" s="2862"/>
      <c r="W17" s="2864"/>
    </row>
    <row r="18" spans="2:23" s="2841" customFormat="1" ht="15" customHeight="1">
      <c r="B18" s="2869"/>
      <c r="C18" s="4660" t="s">
        <v>1153</v>
      </c>
      <c r="D18" s="4660"/>
      <c r="E18" s="4660"/>
      <c r="F18" s="4661" t="s">
        <v>1211</v>
      </c>
      <c r="G18" s="4661"/>
      <c r="H18" s="1757" t="s">
        <v>1752</v>
      </c>
      <c r="I18" s="2862"/>
      <c r="J18" s="2862"/>
      <c r="K18" s="2862"/>
      <c r="L18" s="2862"/>
      <c r="M18" s="2862"/>
      <c r="N18" s="2862"/>
      <c r="O18" s="2862"/>
      <c r="P18" s="2862"/>
      <c r="Q18" s="2862"/>
      <c r="R18" s="2862"/>
      <c r="S18" s="2862"/>
      <c r="T18" s="2862"/>
      <c r="U18" s="2862"/>
      <c r="V18" s="2862"/>
      <c r="W18" s="2864"/>
    </row>
    <row r="19" spans="2:23" s="2841" customFormat="1" ht="15" customHeight="1">
      <c r="B19" s="2865"/>
      <c r="C19" s="2859"/>
      <c r="D19" s="2859"/>
      <c r="E19" s="2859"/>
      <c r="F19" s="4662" t="s">
        <v>2442</v>
      </c>
      <c r="G19" s="4662"/>
      <c r="H19" s="1756" t="s">
        <v>1754</v>
      </c>
      <c r="I19" s="2856"/>
      <c r="J19" s="2856"/>
      <c r="K19" s="2856"/>
      <c r="L19" s="2856"/>
      <c r="M19" s="2856"/>
      <c r="N19" s="2856"/>
      <c r="O19" s="2856"/>
      <c r="P19" s="2856"/>
      <c r="Q19" s="2856"/>
      <c r="R19" s="2856"/>
      <c r="S19" s="2856"/>
      <c r="T19" s="2856"/>
      <c r="U19" s="2856"/>
      <c r="V19" s="2856"/>
      <c r="W19" s="2857"/>
    </row>
    <row r="20" spans="2:23" s="2841" customFormat="1" ht="15" customHeight="1">
      <c r="B20" s="2865"/>
      <c r="C20" s="2859"/>
      <c r="D20" s="2859"/>
      <c r="E20" s="2859"/>
      <c r="F20" s="4662" t="s">
        <v>1113</v>
      </c>
      <c r="G20" s="4662"/>
      <c r="H20" s="1756" t="s">
        <v>1761</v>
      </c>
      <c r="I20" s="2862"/>
      <c r="J20" s="2862"/>
      <c r="K20" s="2862"/>
      <c r="L20" s="2862"/>
      <c r="M20" s="2862"/>
      <c r="N20" s="2862"/>
      <c r="O20" s="2862"/>
      <c r="P20" s="2862"/>
      <c r="Q20" s="2862"/>
      <c r="R20" s="2862"/>
      <c r="S20" s="2862"/>
      <c r="T20" s="2862"/>
      <c r="U20" s="2862"/>
      <c r="V20" s="2862"/>
      <c r="W20" s="2864"/>
    </row>
    <row r="21" spans="2:23" s="2841" customFormat="1" ht="15" customHeight="1">
      <c r="B21" s="2871"/>
      <c r="C21" s="4674" t="s">
        <v>1154</v>
      </c>
      <c r="D21" s="4674"/>
      <c r="E21" s="4674"/>
      <c r="F21" s="4674"/>
      <c r="G21" s="4674"/>
      <c r="H21" s="1756" t="s">
        <v>1962</v>
      </c>
      <c r="I21" s="2856"/>
      <c r="J21" s="2856"/>
      <c r="K21" s="2856"/>
      <c r="L21" s="2856"/>
      <c r="M21" s="2856"/>
      <c r="N21" s="2856"/>
      <c r="O21" s="2856"/>
      <c r="P21" s="2856"/>
      <c r="Q21" s="2856"/>
      <c r="R21" s="2856"/>
      <c r="S21" s="2856"/>
      <c r="T21" s="2856"/>
      <c r="U21" s="2856"/>
      <c r="V21" s="2856"/>
      <c r="W21" s="2857"/>
    </row>
    <row r="22" spans="2:23" s="2841" customFormat="1" ht="15" customHeight="1">
      <c r="B22" s="2871"/>
      <c r="C22" s="4674" t="s">
        <v>1155</v>
      </c>
      <c r="D22" s="4674"/>
      <c r="E22" s="4674"/>
      <c r="F22" s="4674"/>
      <c r="G22" s="2870" t="s">
        <v>1211</v>
      </c>
      <c r="H22" s="1756" t="s">
        <v>1758</v>
      </c>
      <c r="I22" s="2862"/>
      <c r="J22" s="2862"/>
      <c r="K22" s="2862"/>
      <c r="L22" s="2862"/>
      <c r="M22" s="2862"/>
      <c r="N22" s="2862"/>
      <c r="O22" s="2862"/>
      <c r="P22" s="2862"/>
      <c r="Q22" s="2862"/>
      <c r="R22" s="2862"/>
      <c r="S22" s="2862"/>
      <c r="T22" s="2862"/>
      <c r="U22" s="2862"/>
      <c r="V22" s="2862"/>
      <c r="W22" s="2864"/>
    </row>
    <row r="23" spans="2:23" s="2841" customFormat="1" ht="15" customHeight="1">
      <c r="B23" s="2871"/>
      <c r="C23" s="2859"/>
      <c r="D23" s="2859"/>
      <c r="E23" s="2859"/>
      <c r="F23" s="2859"/>
      <c r="G23" s="2861" t="s">
        <v>2820</v>
      </c>
      <c r="H23" s="1756" t="s">
        <v>1760</v>
      </c>
      <c r="I23" s="2856"/>
      <c r="J23" s="2856"/>
      <c r="K23" s="2856"/>
      <c r="L23" s="2856"/>
      <c r="M23" s="2856"/>
      <c r="N23" s="2856"/>
      <c r="O23" s="2856"/>
      <c r="P23" s="2856"/>
      <c r="Q23" s="2856"/>
      <c r="R23" s="2856"/>
      <c r="S23" s="2856"/>
      <c r="T23" s="2856"/>
      <c r="U23" s="2856"/>
      <c r="V23" s="2856"/>
      <c r="W23" s="2857"/>
    </row>
    <row r="24" spans="2:23" s="2841" customFormat="1" ht="15" customHeight="1">
      <c r="B24" s="2865"/>
      <c r="C24" s="2859"/>
      <c r="D24" s="2859"/>
      <c r="E24" s="2859"/>
      <c r="F24" s="2859"/>
      <c r="G24" s="2861" t="s">
        <v>1113</v>
      </c>
      <c r="H24" s="1756" t="s">
        <v>1735</v>
      </c>
      <c r="I24" s="2862"/>
      <c r="J24" s="2862"/>
      <c r="K24" s="2862"/>
      <c r="L24" s="2862"/>
      <c r="M24" s="2862"/>
      <c r="N24" s="2862"/>
      <c r="O24" s="2862"/>
      <c r="P24" s="2862"/>
      <c r="Q24" s="2862"/>
      <c r="R24" s="2862"/>
      <c r="S24" s="2862"/>
      <c r="T24" s="2862"/>
      <c r="U24" s="2862"/>
      <c r="V24" s="2862"/>
      <c r="W24" s="2864"/>
    </row>
    <row r="25" spans="2:23" s="2841" customFormat="1" ht="15" customHeight="1">
      <c r="B25" s="2865"/>
      <c r="C25" s="4674" t="s">
        <v>1156</v>
      </c>
      <c r="D25" s="4674"/>
      <c r="E25" s="4674"/>
      <c r="F25" s="4674"/>
      <c r="G25" s="4674"/>
      <c r="H25" s="1756" t="s">
        <v>2294</v>
      </c>
      <c r="I25" s="2856"/>
      <c r="J25" s="2856"/>
      <c r="K25" s="2856"/>
      <c r="L25" s="2856"/>
      <c r="M25" s="2856"/>
      <c r="N25" s="2856"/>
      <c r="O25" s="2856"/>
      <c r="P25" s="2856"/>
      <c r="Q25" s="2856"/>
      <c r="R25" s="2856"/>
      <c r="S25" s="2856"/>
      <c r="T25" s="2856"/>
      <c r="U25" s="2856"/>
      <c r="V25" s="2856"/>
      <c r="W25" s="2857"/>
    </row>
    <row r="26" spans="2:23" s="2841" customFormat="1" ht="15" customHeight="1">
      <c r="B26" s="2865"/>
      <c r="C26" s="4675" t="s">
        <v>1157</v>
      </c>
      <c r="D26" s="4675"/>
      <c r="E26" s="4675"/>
      <c r="F26" s="4675"/>
      <c r="G26" s="2870" t="s">
        <v>1211</v>
      </c>
      <c r="H26" s="1756" t="s">
        <v>1744</v>
      </c>
      <c r="I26" s="2862"/>
      <c r="J26" s="2862"/>
      <c r="K26" s="2862"/>
      <c r="L26" s="2862"/>
      <c r="M26" s="2863"/>
      <c r="N26" s="2862"/>
      <c r="O26" s="2862"/>
      <c r="P26" s="2862"/>
      <c r="Q26" s="2862"/>
      <c r="R26" s="2863"/>
      <c r="S26" s="2862"/>
      <c r="T26" s="2862"/>
      <c r="U26" s="2862"/>
      <c r="V26" s="2862"/>
      <c r="W26" s="2864"/>
    </row>
    <row r="27" spans="2:23" s="2841" customFormat="1" ht="15" customHeight="1">
      <c r="B27" s="2865"/>
      <c r="C27" s="2859"/>
      <c r="D27" s="2859"/>
      <c r="E27" s="2859"/>
      <c r="F27" s="2859"/>
      <c r="G27" s="2861" t="s">
        <v>2442</v>
      </c>
      <c r="H27" s="1756" t="s">
        <v>1748</v>
      </c>
      <c r="I27" s="2856"/>
      <c r="J27" s="2856"/>
      <c r="K27" s="2856"/>
      <c r="L27" s="2856"/>
      <c r="M27" s="2866"/>
      <c r="N27" s="2856"/>
      <c r="O27" s="2856"/>
      <c r="P27" s="2856"/>
      <c r="Q27" s="2856"/>
      <c r="R27" s="2866"/>
      <c r="S27" s="2856"/>
      <c r="T27" s="2856"/>
      <c r="U27" s="2856"/>
      <c r="V27" s="2856"/>
      <c r="W27" s="2857"/>
    </row>
    <row r="28" spans="2:23" s="2841" customFormat="1" ht="15" customHeight="1">
      <c r="B28" s="2865"/>
      <c r="C28" s="2859"/>
      <c r="D28" s="2859"/>
      <c r="E28" s="2859"/>
      <c r="F28" s="2859"/>
      <c r="G28" s="2861" t="s">
        <v>1113</v>
      </c>
      <c r="H28" s="1756" t="s">
        <v>1764</v>
      </c>
      <c r="I28" s="2862"/>
      <c r="J28" s="2862"/>
      <c r="K28" s="2862"/>
      <c r="L28" s="2862"/>
      <c r="M28" s="2863"/>
      <c r="N28" s="2862"/>
      <c r="O28" s="2862"/>
      <c r="P28" s="2862"/>
      <c r="Q28" s="2862"/>
      <c r="R28" s="2863"/>
      <c r="S28" s="2862"/>
      <c r="T28" s="2862"/>
      <c r="U28" s="2862"/>
      <c r="V28" s="2862"/>
      <c r="W28" s="2864"/>
    </row>
    <row r="29" spans="2:23" s="2841" customFormat="1" ht="15" customHeight="1">
      <c r="B29" s="2865"/>
      <c r="C29" s="4675" t="s">
        <v>1158</v>
      </c>
      <c r="D29" s="4675"/>
      <c r="E29" s="4675"/>
      <c r="F29" s="4675"/>
      <c r="G29" s="4675"/>
      <c r="H29" s="1756" t="s">
        <v>1768</v>
      </c>
      <c r="I29" s="2856"/>
      <c r="J29" s="2856"/>
      <c r="K29" s="2856"/>
      <c r="L29" s="2856"/>
      <c r="M29" s="2866"/>
      <c r="N29" s="2856"/>
      <c r="O29" s="2856"/>
      <c r="P29" s="2856"/>
      <c r="Q29" s="2856"/>
      <c r="R29" s="2866"/>
      <c r="S29" s="2856"/>
      <c r="T29" s="2856"/>
      <c r="U29" s="2856"/>
      <c r="V29" s="2856"/>
      <c r="W29" s="2857"/>
    </row>
    <row r="30" spans="2:23" s="2841" customFormat="1" ht="15" customHeight="1">
      <c r="B30" s="2865"/>
      <c r="C30" s="4666" t="s">
        <v>1159</v>
      </c>
      <c r="D30" s="4666"/>
      <c r="E30" s="4666"/>
      <c r="F30" s="4662" t="s">
        <v>1211</v>
      </c>
      <c r="G30" s="4662"/>
      <c r="H30" s="1756" t="s">
        <v>2443</v>
      </c>
      <c r="I30" s="2862"/>
      <c r="J30" s="2862"/>
      <c r="K30" s="2862"/>
      <c r="L30" s="2862"/>
      <c r="M30" s="2862"/>
      <c r="N30" s="2862"/>
      <c r="O30" s="2862"/>
      <c r="P30" s="2862"/>
      <c r="Q30" s="2862"/>
      <c r="R30" s="2862"/>
      <c r="S30" s="2862"/>
      <c r="T30" s="2862"/>
      <c r="U30" s="2862"/>
      <c r="V30" s="2862"/>
      <c r="W30" s="2864"/>
    </row>
    <row r="31" spans="2:23" s="2841" customFormat="1" ht="15" customHeight="1">
      <c r="B31" s="2858"/>
      <c r="C31" s="2859"/>
      <c r="D31" s="2859"/>
      <c r="E31" s="2860"/>
      <c r="F31" s="4662" t="s">
        <v>2442</v>
      </c>
      <c r="G31" s="4662"/>
      <c r="H31" s="1756" t="s">
        <v>2444</v>
      </c>
      <c r="I31" s="2856"/>
      <c r="J31" s="2856"/>
      <c r="K31" s="2856"/>
      <c r="L31" s="2856"/>
      <c r="M31" s="2856"/>
      <c r="N31" s="2856"/>
      <c r="O31" s="2856"/>
      <c r="P31" s="2856"/>
      <c r="Q31" s="2856"/>
      <c r="R31" s="2856"/>
      <c r="S31" s="2856"/>
      <c r="T31" s="2856"/>
      <c r="U31" s="2856"/>
      <c r="V31" s="2856"/>
      <c r="W31" s="2857"/>
    </row>
    <row r="32" spans="2:23" s="2841" customFormat="1" ht="15" customHeight="1">
      <c r="B32" s="2858"/>
      <c r="C32" s="2859"/>
      <c r="D32" s="2859"/>
      <c r="E32" s="2860"/>
      <c r="F32" s="4662" t="s">
        <v>1113</v>
      </c>
      <c r="G32" s="4662"/>
      <c r="H32" s="1756" t="s">
        <v>2445</v>
      </c>
      <c r="I32" s="2872"/>
      <c r="J32" s="2872"/>
      <c r="K32" s="2872"/>
      <c r="L32" s="2872"/>
      <c r="M32" s="2872"/>
      <c r="N32" s="2872"/>
      <c r="O32" s="2872"/>
      <c r="P32" s="2872"/>
      <c r="Q32" s="2872"/>
      <c r="R32" s="2872"/>
      <c r="S32" s="2872"/>
      <c r="T32" s="2872"/>
      <c r="U32" s="2872"/>
      <c r="V32" s="2872"/>
      <c r="W32" s="2873"/>
    </row>
    <row r="33" spans="2:23" s="2841" customFormat="1" ht="15" customHeight="1">
      <c r="B33" s="4663" t="s">
        <v>1325</v>
      </c>
      <c r="C33" s="4664"/>
      <c r="D33" s="4664"/>
      <c r="E33" s="4664"/>
      <c r="F33" s="4664"/>
      <c r="G33" s="4664"/>
      <c r="H33" s="1756" t="s">
        <v>2171</v>
      </c>
      <c r="I33" s="2856"/>
      <c r="J33" s="2856"/>
      <c r="K33" s="2856"/>
      <c r="L33" s="2856"/>
      <c r="M33" s="2856"/>
      <c r="N33" s="2856"/>
      <c r="O33" s="2856"/>
      <c r="P33" s="2856"/>
      <c r="Q33" s="2856"/>
      <c r="R33" s="2856"/>
      <c r="S33" s="2856"/>
      <c r="T33" s="2856"/>
      <c r="U33" s="2856"/>
      <c r="V33" s="2856"/>
      <c r="W33" s="2857"/>
    </row>
    <row r="34" spans="2:23" s="2841" customFormat="1" ht="15" customHeight="1">
      <c r="B34" s="4665" t="s">
        <v>1326</v>
      </c>
      <c r="C34" s="4666"/>
      <c r="D34" s="4666"/>
      <c r="E34" s="4666"/>
      <c r="F34" s="4666"/>
      <c r="G34" s="4666"/>
      <c r="H34" s="1756" t="s">
        <v>2446</v>
      </c>
      <c r="I34" s="2862"/>
      <c r="J34" s="2862"/>
      <c r="K34" s="2862"/>
      <c r="L34" s="2862"/>
      <c r="M34" s="2862"/>
      <c r="N34" s="2862"/>
      <c r="O34" s="2862"/>
      <c r="P34" s="2862"/>
      <c r="Q34" s="2862"/>
      <c r="R34" s="2862"/>
      <c r="S34" s="2862"/>
      <c r="T34" s="2862"/>
      <c r="U34" s="2862"/>
      <c r="V34" s="2862"/>
      <c r="W34" s="2864"/>
    </row>
    <row r="35" spans="2:23" s="2841" customFormat="1" ht="15" customHeight="1">
      <c r="B35" s="2865"/>
      <c r="C35" s="4666" t="s">
        <v>746</v>
      </c>
      <c r="D35" s="4666"/>
      <c r="E35" s="4666"/>
      <c r="F35" s="4666"/>
      <c r="G35" s="4666"/>
      <c r="H35" s="1756" t="s">
        <v>2447</v>
      </c>
      <c r="I35" s="2856"/>
      <c r="J35" s="2856"/>
      <c r="K35" s="2856"/>
      <c r="L35" s="2856"/>
      <c r="M35" s="2866"/>
      <c r="N35" s="2856"/>
      <c r="O35" s="2856"/>
      <c r="P35" s="2856"/>
      <c r="Q35" s="2856"/>
      <c r="R35" s="2856"/>
      <c r="S35" s="2856"/>
      <c r="T35" s="2856"/>
      <c r="U35" s="2856"/>
      <c r="V35" s="2856"/>
      <c r="W35" s="2857"/>
    </row>
    <row r="36" spans="2:23" s="2841" customFormat="1" ht="15" customHeight="1">
      <c r="B36" s="4665" t="s">
        <v>186</v>
      </c>
      <c r="C36" s="4666"/>
      <c r="D36" s="4666"/>
      <c r="E36" s="4666"/>
      <c r="F36" s="4666"/>
      <c r="G36" s="4666"/>
      <c r="H36" s="1756" t="s">
        <v>2448</v>
      </c>
      <c r="I36" s="2856"/>
      <c r="J36" s="2856"/>
      <c r="K36" s="2856"/>
      <c r="L36" s="2856"/>
      <c r="M36" s="2856"/>
      <c r="N36" s="2856"/>
      <c r="O36" s="2856"/>
      <c r="P36" s="2856"/>
      <c r="Q36" s="2856"/>
      <c r="R36" s="2856"/>
      <c r="S36" s="2856"/>
      <c r="T36" s="2856"/>
      <c r="U36" s="2856"/>
      <c r="V36" s="2856"/>
      <c r="W36" s="2857"/>
    </row>
    <row r="37" spans="2:23" s="2841" customFormat="1" ht="15" customHeight="1">
      <c r="B37" s="4678" t="s">
        <v>747</v>
      </c>
      <c r="C37" s="4674"/>
      <c r="D37" s="4674"/>
      <c r="E37" s="4674"/>
      <c r="F37" s="4674"/>
      <c r="G37" s="4674"/>
      <c r="H37" s="1756" t="s">
        <v>1994</v>
      </c>
      <c r="I37" s="2856"/>
      <c r="J37" s="2856"/>
      <c r="K37" s="2856"/>
      <c r="L37" s="2856"/>
      <c r="M37" s="2856"/>
      <c r="N37" s="2856"/>
      <c r="O37" s="2856"/>
      <c r="P37" s="2856"/>
      <c r="Q37" s="2856"/>
      <c r="R37" s="2856"/>
      <c r="S37" s="2856"/>
      <c r="T37" s="2856"/>
      <c r="U37" s="2856"/>
      <c r="V37" s="2856"/>
      <c r="W37" s="2857"/>
    </row>
    <row r="38" spans="2:23" s="2841" customFormat="1" ht="15" customHeight="1">
      <c r="B38" s="4665" t="s">
        <v>119</v>
      </c>
      <c r="C38" s="4666"/>
      <c r="D38" s="4666"/>
      <c r="E38" s="4666"/>
      <c r="F38" s="4666"/>
      <c r="G38" s="4666"/>
      <c r="H38" s="1756" t="s">
        <v>1773</v>
      </c>
      <c r="I38" s="2856"/>
      <c r="J38" s="2856"/>
      <c r="K38" s="2856"/>
      <c r="L38" s="2856"/>
      <c r="M38" s="2856"/>
      <c r="N38" s="2856"/>
      <c r="O38" s="2856"/>
      <c r="P38" s="2856"/>
      <c r="Q38" s="2856"/>
      <c r="R38" s="2856"/>
      <c r="S38" s="2856"/>
      <c r="T38" s="2856"/>
      <c r="U38" s="2856"/>
      <c r="V38" s="2856"/>
      <c r="W38" s="2857"/>
    </row>
    <row r="39" spans="2:23" s="2841" customFormat="1" ht="15" customHeight="1">
      <c r="B39" s="4665" t="s">
        <v>120</v>
      </c>
      <c r="C39" s="4666"/>
      <c r="D39" s="4666"/>
      <c r="E39" s="4666"/>
      <c r="F39" s="4666"/>
      <c r="G39" s="4666"/>
      <c r="H39" s="1756" t="s">
        <v>1775</v>
      </c>
      <c r="I39" s="2856"/>
      <c r="J39" s="2856"/>
      <c r="K39" s="2856"/>
      <c r="L39" s="2856"/>
      <c r="M39" s="2856"/>
      <c r="N39" s="2856"/>
      <c r="O39" s="2856"/>
      <c r="P39" s="2856"/>
      <c r="Q39" s="2856"/>
      <c r="R39" s="2856"/>
      <c r="S39" s="2856"/>
      <c r="T39" s="2856"/>
      <c r="U39" s="2856"/>
      <c r="V39" s="2856"/>
      <c r="W39" s="2857"/>
    </row>
    <row r="40" spans="2:23" s="2841" customFormat="1" ht="15" customHeight="1">
      <c r="B40" s="4665" t="s">
        <v>748</v>
      </c>
      <c r="C40" s="4666"/>
      <c r="D40" s="4666"/>
      <c r="E40" s="4666"/>
      <c r="F40" s="4666"/>
      <c r="G40" s="4666"/>
      <c r="H40" s="1756" t="s">
        <v>1777</v>
      </c>
      <c r="I40" s="2856"/>
      <c r="J40" s="2856"/>
      <c r="K40" s="2856"/>
      <c r="L40" s="2856"/>
      <c r="M40" s="2856"/>
      <c r="N40" s="2856"/>
      <c r="O40" s="2856"/>
      <c r="P40" s="2856"/>
      <c r="Q40" s="2856"/>
      <c r="R40" s="2856"/>
      <c r="S40" s="2856"/>
      <c r="T40" s="2856"/>
      <c r="U40" s="2856"/>
      <c r="V40" s="2856"/>
      <c r="W40" s="2857"/>
    </row>
    <row r="41" spans="2:23" s="2841" customFormat="1" ht="15" customHeight="1">
      <c r="B41" s="4679" t="s">
        <v>2571</v>
      </c>
      <c r="C41" s="4680"/>
      <c r="D41" s="4680"/>
      <c r="E41" s="4680"/>
      <c r="F41" s="4680"/>
      <c r="G41" s="4680"/>
      <c r="H41" s="1868"/>
      <c r="I41" s="2874"/>
      <c r="J41" s="2874"/>
      <c r="K41" s="2874"/>
      <c r="L41" s="2874"/>
      <c r="M41" s="2874"/>
      <c r="N41" s="2874"/>
      <c r="O41" s="2874"/>
      <c r="P41" s="2874"/>
      <c r="Q41" s="2874"/>
      <c r="R41" s="2874"/>
      <c r="S41" s="2874"/>
      <c r="T41" s="2874"/>
      <c r="U41" s="2874"/>
      <c r="V41" s="2874"/>
      <c r="W41" s="2875"/>
    </row>
    <row r="42" spans="2:23" s="2841" customFormat="1" ht="15" customHeight="1">
      <c r="B42" s="2876"/>
      <c r="C42" s="4661" t="s">
        <v>749</v>
      </c>
      <c r="D42" s="4661"/>
      <c r="E42" s="4661"/>
      <c r="F42" s="4661"/>
      <c r="G42" s="4661"/>
      <c r="H42" s="1757" t="s">
        <v>2450</v>
      </c>
      <c r="I42" s="2867"/>
      <c r="J42" s="2867"/>
      <c r="K42" s="2867"/>
      <c r="L42" s="2867"/>
      <c r="M42" s="2867"/>
      <c r="N42" s="2867"/>
      <c r="O42" s="2867"/>
      <c r="P42" s="2867"/>
      <c r="Q42" s="2867"/>
      <c r="R42" s="2867"/>
      <c r="S42" s="2867"/>
      <c r="T42" s="2867"/>
      <c r="U42" s="2867"/>
      <c r="V42" s="2867"/>
      <c r="W42" s="2868"/>
    </row>
    <row r="43" spans="2:23" s="2841" customFormat="1" ht="15" customHeight="1">
      <c r="B43" s="2865"/>
      <c r="C43" s="4662" t="s">
        <v>750</v>
      </c>
      <c r="D43" s="4662"/>
      <c r="E43" s="4662"/>
      <c r="F43" s="4662"/>
      <c r="G43" s="4662"/>
      <c r="H43" s="1756" t="s">
        <v>2451</v>
      </c>
      <c r="I43" s="2856"/>
      <c r="J43" s="2856"/>
      <c r="K43" s="2856"/>
      <c r="L43" s="2856"/>
      <c r="M43" s="2856"/>
      <c r="N43" s="2856"/>
      <c r="O43" s="2856"/>
      <c r="P43" s="2856"/>
      <c r="Q43" s="2856"/>
      <c r="R43" s="2856"/>
      <c r="S43" s="2856"/>
      <c r="T43" s="2856"/>
      <c r="U43" s="2856"/>
      <c r="V43" s="2856"/>
      <c r="W43" s="2857"/>
    </row>
    <row r="44" spans="2:23" s="2841" customFormat="1" ht="15" customHeight="1">
      <c r="B44" s="2865"/>
      <c r="C44" s="4662" t="s">
        <v>751</v>
      </c>
      <c r="D44" s="4662"/>
      <c r="E44" s="4662"/>
      <c r="F44" s="4662"/>
      <c r="G44" s="4662"/>
      <c r="H44" s="1756" t="s">
        <v>2452</v>
      </c>
      <c r="I44" s="2856"/>
      <c r="J44" s="2856"/>
      <c r="K44" s="2856"/>
      <c r="L44" s="2856"/>
      <c r="M44" s="2856"/>
      <c r="N44" s="2856"/>
      <c r="O44" s="2856"/>
      <c r="P44" s="2856"/>
      <c r="Q44" s="2856"/>
      <c r="R44" s="2856"/>
      <c r="S44" s="2856"/>
      <c r="T44" s="2856"/>
      <c r="U44" s="2856"/>
      <c r="V44" s="2856"/>
      <c r="W44" s="2857"/>
    </row>
    <row r="45" spans="2:23" s="2841" customFormat="1" ht="15" customHeight="1">
      <c r="B45" s="2865"/>
      <c r="C45" s="4662" t="s">
        <v>752</v>
      </c>
      <c r="D45" s="4662"/>
      <c r="E45" s="4662"/>
      <c r="F45" s="4662"/>
      <c r="G45" s="4662"/>
      <c r="H45" s="1756" t="s">
        <v>1930</v>
      </c>
      <c r="I45" s="2856"/>
      <c r="J45" s="2856"/>
      <c r="K45" s="2856"/>
      <c r="L45" s="2856"/>
      <c r="M45" s="2856"/>
      <c r="N45" s="2856"/>
      <c r="O45" s="2856"/>
      <c r="P45" s="2856"/>
      <c r="Q45" s="2856"/>
      <c r="R45" s="2856"/>
      <c r="S45" s="2856"/>
      <c r="T45" s="2856"/>
      <c r="U45" s="2856"/>
      <c r="V45" s="2856"/>
      <c r="W45" s="2857"/>
    </row>
    <row r="46" spans="2:23" s="2841" customFormat="1" ht="15" customHeight="1">
      <c r="B46" s="2865"/>
      <c r="C46" s="4662" t="s">
        <v>754</v>
      </c>
      <c r="D46" s="4662"/>
      <c r="E46" s="4662"/>
      <c r="F46" s="4662"/>
      <c r="G46" s="4662"/>
      <c r="H46" s="1756" t="s">
        <v>2453</v>
      </c>
      <c r="I46" s="2856"/>
      <c r="J46" s="2856"/>
      <c r="K46" s="2856"/>
      <c r="L46" s="2856"/>
      <c r="M46" s="2856"/>
      <c r="N46" s="2856"/>
      <c r="O46" s="2856"/>
      <c r="P46" s="2856"/>
      <c r="Q46" s="2856"/>
      <c r="R46" s="2856"/>
      <c r="S46" s="2856"/>
      <c r="T46" s="2856"/>
      <c r="U46" s="2856"/>
      <c r="V46" s="2856"/>
      <c r="W46" s="2857"/>
    </row>
    <row r="47" spans="2:23" s="2841" customFormat="1" ht="15" customHeight="1">
      <c r="B47" s="2865"/>
      <c r="C47" s="4662" t="s">
        <v>756</v>
      </c>
      <c r="D47" s="4662"/>
      <c r="E47" s="4662"/>
      <c r="F47" s="4662"/>
      <c r="G47" s="4662"/>
      <c r="H47" s="1756" t="s">
        <v>2454</v>
      </c>
      <c r="I47" s="2856"/>
      <c r="J47" s="2856"/>
      <c r="K47" s="2856"/>
      <c r="L47" s="2856"/>
      <c r="M47" s="2856"/>
      <c r="N47" s="2856"/>
      <c r="O47" s="2856"/>
      <c r="P47" s="2856"/>
      <c r="Q47" s="2856"/>
      <c r="R47" s="2856"/>
      <c r="S47" s="2856"/>
      <c r="T47" s="2856"/>
      <c r="U47" s="2856"/>
      <c r="V47" s="2856"/>
      <c r="W47" s="2857"/>
    </row>
    <row r="48" spans="2:23" s="2841" customFormat="1" ht="15" customHeight="1">
      <c r="B48" s="2865"/>
      <c r="C48" s="4662" t="s">
        <v>758</v>
      </c>
      <c r="D48" s="4662"/>
      <c r="E48" s="4662"/>
      <c r="F48" s="4662"/>
      <c r="G48" s="4662"/>
      <c r="H48" s="1756" t="s">
        <v>2455</v>
      </c>
      <c r="I48" s="2856"/>
      <c r="J48" s="2856"/>
      <c r="K48" s="2856"/>
      <c r="L48" s="2856"/>
      <c r="M48" s="2856"/>
      <c r="N48" s="2856"/>
      <c r="O48" s="2856"/>
      <c r="P48" s="2856"/>
      <c r="Q48" s="2856"/>
      <c r="R48" s="2856"/>
      <c r="S48" s="2856"/>
      <c r="T48" s="2856"/>
      <c r="U48" s="2856"/>
      <c r="V48" s="2856"/>
      <c r="W48" s="2857"/>
    </row>
    <row r="49" spans="2:23" s="2841" customFormat="1" ht="15" customHeight="1">
      <c r="B49" s="2865"/>
      <c r="C49" s="4662" t="s">
        <v>760</v>
      </c>
      <c r="D49" s="4662"/>
      <c r="E49" s="4662"/>
      <c r="F49" s="4662"/>
      <c r="G49" s="4662"/>
      <c r="H49" s="1756" t="s">
        <v>1783</v>
      </c>
      <c r="I49" s="2856"/>
      <c r="J49" s="2856"/>
      <c r="K49" s="2856"/>
      <c r="L49" s="2856"/>
      <c r="M49" s="2856"/>
      <c r="N49" s="2856"/>
      <c r="O49" s="2856"/>
      <c r="P49" s="2856"/>
      <c r="Q49" s="2856"/>
      <c r="R49" s="2856"/>
      <c r="S49" s="2856"/>
      <c r="T49" s="2856"/>
      <c r="U49" s="2856"/>
      <c r="V49" s="2856"/>
      <c r="W49" s="2857"/>
    </row>
    <row r="50" spans="2:23" s="2841" customFormat="1" ht="15" customHeight="1">
      <c r="B50" s="2865"/>
      <c r="C50" s="4662" t="s">
        <v>762</v>
      </c>
      <c r="D50" s="4662"/>
      <c r="E50" s="4662"/>
      <c r="F50" s="4662"/>
      <c r="G50" s="4662"/>
      <c r="H50" s="1756" t="s">
        <v>1785</v>
      </c>
      <c r="I50" s="2856"/>
      <c r="J50" s="2856"/>
      <c r="K50" s="2856"/>
      <c r="L50" s="2856"/>
      <c r="M50" s="2856"/>
      <c r="N50" s="2856"/>
      <c r="O50" s="2856"/>
      <c r="P50" s="2856"/>
      <c r="Q50" s="2856"/>
      <c r="R50" s="2856"/>
      <c r="S50" s="2856"/>
      <c r="T50" s="2856"/>
      <c r="U50" s="2856"/>
      <c r="V50" s="2856"/>
      <c r="W50" s="2857"/>
    </row>
    <row r="51" spans="2:23" s="2841" customFormat="1" ht="15" customHeight="1">
      <c r="B51" s="4663" t="s">
        <v>764</v>
      </c>
      <c r="C51" s="4664"/>
      <c r="D51" s="4664"/>
      <c r="E51" s="4664"/>
      <c r="F51" s="4664"/>
      <c r="G51" s="4664"/>
      <c r="H51" s="1756" t="s">
        <v>1974</v>
      </c>
      <c r="I51" s="2856"/>
      <c r="J51" s="2856"/>
      <c r="K51" s="2856"/>
      <c r="L51" s="2856"/>
      <c r="M51" s="2856"/>
      <c r="N51" s="2856"/>
      <c r="O51" s="2856"/>
      <c r="P51" s="2856"/>
      <c r="Q51" s="2856"/>
      <c r="R51" s="2856"/>
      <c r="S51" s="2856"/>
      <c r="T51" s="2856"/>
      <c r="U51" s="2856"/>
      <c r="V51" s="2856"/>
      <c r="W51" s="2857"/>
    </row>
    <row r="52" spans="2:23" s="2841" customFormat="1" ht="15" customHeight="1">
      <c r="B52" s="4665" t="s">
        <v>113</v>
      </c>
      <c r="C52" s="4666"/>
      <c r="D52" s="4666"/>
      <c r="E52" s="4666"/>
      <c r="F52" s="4666"/>
      <c r="G52" s="4666"/>
      <c r="H52" s="1756" t="s">
        <v>1789</v>
      </c>
      <c r="I52" s="2856"/>
      <c r="J52" s="2856"/>
      <c r="K52" s="2856"/>
      <c r="L52" s="2856"/>
      <c r="M52" s="2856"/>
      <c r="N52" s="2856"/>
      <c r="O52" s="2856"/>
      <c r="P52" s="2856"/>
      <c r="Q52" s="2856"/>
      <c r="R52" s="2856"/>
      <c r="S52" s="2856"/>
      <c r="T52" s="2856"/>
      <c r="U52" s="2856"/>
      <c r="V52" s="2856"/>
      <c r="W52" s="2857"/>
    </row>
    <row r="53" spans="2:23" s="2841" customFormat="1" ht="15" customHeight="1">
      <c r="B53" s="4678" t="s">
        <v>765</v>
      </c>
      <c r="C53" s="4674"/>
      <c r="D53" s="4674"/>
      <c r="E53" s="4674"/>
      <c r="F53" s="4674"/>
      <c r="G53" s="4674"/>
      <c r="H53" s="1756" t="s">
        <v>1791</v>
      </c>
      <c r="I53" s="2856"/>
      <c r="J53" s="2856"/>
      <c r="K53" s="2856"/>
      <c r="L53" s="2856"/>
      <c r="M53" s="2866"/>
      <c r="N53" s="2856"/>
      <c r="O53" s="2856"/>
      <c r="P53" s="2856"/>
      <c r="Q53" s="2856"/>
      <c r="R53" s="2856"/>
      <c r="S53" s="2856"/>
      <c r="T53" s="2856"/>
      <c r="U53" s="2856"/>
      <c r="V53" s="2856"/>
      <c r="W53" s="2857"/>
    </row>
    <row r="54" spans="2:23" s="2841" customFormat="1" ht="15" customHeight="1">
      <c r="B54" s="4679" t="s">
        <v>2572</v>
      </c>
      <c r="C54" s="4680"/>
      <c r="D54" s="4680"/>
      <c r="E54" s="4680"/>
      <c r="F54" s="4680"/>
      <c r="G54" s="4680"/>
      <c r="H54" s="1868"/>
      <c r="I54" s="2874"/>
      <c r="J54" s="2874"/>
      <c r="K54" s="2874"/>
      <c r="L54" s="2874"/>
      <c r="M54" s="2874"/>
      <c r="N54" s="2874"/>
      <c r="O54" s="2874"/>
      <c r="P54" s="2874"/>
      <c r="Q54" s="2874"/>
      <c r="R54" s="2874"/>
      <c r="S54" s="2874"/>
      <c r="T54" s="2874"/>
      <c r="U54" s="2874"/>
      <c r="V54" s="2874"/>
      <c r="W54" s="2875"/>
    </row>
    <row r="55" spans="2:23" s="2841" customFormat="1" ht="15" customHeight="1">
      <c r="B55" s="2876"/>
      <c r="C55" s="4661" t="s">
        <v>766</v>
      </c>
      <c r="D55" s="4661"/>
      <c r="E55" s="4661"/>
      <c r="F55" s="4661"/>
      <c r="G55" s="4661"/>
      <c r="H55" s="1757" t="s">
        <v>2011</v>
      </c>
      <c r="I55" s="2867"/>
      <c r="J55" s="2867"/>
      <c r="K55" s="2867"/>
      <c r="L55" s="2867"/>
      <c r="M55" s="2867"/>
      <c r="N55" s="2867"/>
      <c r="O55" s="2867"/>
      <c r="P55" s="2867"/>
      <c r="Q55" s="2867"/>
      <c r="R55" s="2867"/>
      <c r="S55" s="2867"/>
      <c r="T55" s="2867"/>
      <c r="U55" s="2867"/>
      <c r="V55" s="2867"/>
      <c r="W55" s="2868"/>
    </row>
    <row r="56" spans="2:23" s="2841" customFormat="1" ht="15" customHeight="1">
      <c r="B56" s="2865"/>
      <c r="C56" s="4662" t="s">
        <v>767</v>
      </c>
      <c r="D56" s="4662"/>
      <c r="E56" s="4662"/>
      <c r="F56" s="4662"/>
      <c r="G56" s="4662"/>
      <c r="H56" s="1756" t="s">
        <v>2458</v>
      </c>
      <c r="I56" s="2856"/>
      <c r="J56" s="2856"/>
      <c r="K56" s="2856"/>
      <c r="L56" s="2856"/>
      <c r="M56" s="2856"/>
      <c r="N56" s="2856"/>
      <c r="O56" s="2856"/>
      <c r="P56" s="2856"/>
      <c r="Q56" s="2856"/>
      <c r="R56" s="2856"/>
      <c r="S56" s="2856"/>
      <c r="T56" s="2856"/>
      <c r="U56" s="2856"/>
      <c r="V56" s="2856"/>
      <c r="W56" s="2857"/>
    </row>
    <row r="57" spans="2:23" s="2841" customFormat="1" ht="15" customHeight="1">
      <c r="B57" s="4663" t="s">
        <v>768</v>
      </c>
      <c r="C57" s="4664"/>
      <c r="D57" s="4664"/>
      <c r="E57" s="4664"/>
      <c r="F57" s="4664"/>
      <c r="G57" s="4664"/>
      <c r="H57" s="1756" t="s">
        <v>2460</v>
      </c>
      <c r="I57" s="2856"/>
      <c r="J57" s="2856"/>
      <c r="K57" s="2856"/>
      <c r="L57" s="2856"/>
      <c r="M57" s="2856"/>
      <c r="N57" s="2856"/>
      <c r="O57" s="2856"/>
      <c r="P57" s="2856"/>
      <c r="Q57" s="2856"/>
      <c r="R57" s="2856"/>
      <c r="S57" s="2856"/>
      <c r="T57" s="2856"/>
      <c r="U57" s="2856"/>
      <c r="V57" s="2856"/>
      <c r="W57" s="2857"/>
    </row>
    <row r="58" spans="2:23" s="2841" customFormat="1" ht="15" customHeight="1">
      <c r="B58" s="4665" t="s">
        <v>78</v>
      </c>
      <c r="C58" s="4666"/>
      <c r="D58" s="4666"/>
      <c r="E58" s="4666"/>
      <c r="F58" s="4666"/>
      <c r="G58" s="4666"/>
      <c r="H58" s="1756" t="s">
        <v>2461</v>
      </c>
      <c r="I58" s="2856"/>
      <c r="J58" s="2856"/>
      <c r="K58" s="2856"/>
      <c r="L58" s="2856"/>
      <c r="M58" s="2856"/>
      <c r="N58" s="2856"/>
      <c r="O58" s="2856"/>
      <c r="P58" s="2856"/>
      <c r="Q58" s="2856"/>
      <c r="R58" s="2856"/>
      <c r="S58" s="2856"/>
      <c r="T58" s="2856"/>
      <c r="U58" s="2856"/>
      <c r="V58" s="2856"/>
      <c r="W58" s="2857"/>
    </row>
    <row r="59" spans="2:23" s="2841" customFormat="1" ht="15" customHeight="1">
      <c r="B59" s="4665" t="s">
        <v>73</v>
      </c>
      <c r="C59" s="4666"/>
      <c r="D59" s="4666"/>
      <c r="E59" s="4666"/>
      <c r="F59" s="4666"/>
      <c r="G59" s="4666"/>
      <c r="H59" s="1756" t="s">
        <v>2462</v>
      </c>
      <c r="I59" s="2856"/>
      <c r="J59" s="2856"/>
      <c r="K59" s="2856"/>
      <c r="L59" s="2856"/>
      <c r="M59" s="2856"/>
      <c r="N59" s="2856"/>
      <c r="O59" s="2856"/>
      <c r="P59" s="2856"/>
      <c r="Q59" s="2856"/>
      <c r="R59" s="2856"/>
      <c r="S59" s="2856"/>
      <c r="T59" s="2856"/>
      <c r="U59" s="2856"/>
      <c r="V59" s="2856"/>
      <c r="W59" s="2857"/>
    </row>
    <row r="60" spans="2:23" s="2841" customFormat="1" ht="15" customHeight="1">
      <c r="B60" s="4665" t="s">
        <v>769</v>
      </c>
      <c r="C60" s="4666"/>
      <c r="D60" s="4666"/>
      <c r="E60" s="4666"/>
      <c r="F60" s="4666"/>
      <c r="G60" s="4666"/>
      <c r="H60" s="1756" t="s">
        <v>1795</v>
      </c>
      <c r="I60" s="2867"/>
      <c r="J60" s="2867"/>
      <c r="K60" s="2867"/>
      <c r="L60" s="2867"/>
      <c r="M60" s="2867"/>
      <c r="N60" s="2867"/>
      <c r="O60" s="2867"/>
      <c r="P60" s="2867"/>
      <c r="Q60" s="2867"/>
      <c r="R60" s="2867"/>
      <c r="S60" s="2867"/>
      <c r="T60" s="2867"/>
      <c r="U60" s="2867"/>
      <c r="V60" s="2867"/>
      <c r="W60" s="2868"/>
    </row>
    <row r="61" spans="2:23" s="2841" customFormat="1" ht="15" customHeight="1">
      <c r="B61" s="4663" t="s">
        <v>2821</v>
      </c>
      <c r="C61" s="4664"/>
      <c r="D61" s="4664"/>
      <c r="E61" s="4664"/>
      <c r="F61" s="4664"/>
      <c r="G61" s="4664"/>
      <c r="H61" s="1756" t="s">
        <v>1805</v>
      </c>
      <c r="I61" s="2856"/>
      <c r="J61" s="2856"/>
      <c r="K61" s="2856"/>
      <c r="L61" s="2856"/>
      <c r="M61" s="2856"/>
      <c r="N61" s="2856"/>
      <c r="O61" s="2856"/>
      <c r="P61" s="2856"/>
      <c r="Q61" s="2856"/>
      <c r="R61" s="2856"/>
      <c r="S61" s="2856"/>
      <c r="T61" s="2856"/>
      <c r="U61" s="2856"/>
      <c r="V61" s="2856"/>
      <c r="W61" s="2857"/>
    </row>
    <row r="62" spans="2:23" s="2841" customFormat="1" ht="15" customHeight="1">
      <c r="B62" s="4663" t="s">
        <v>2822</v>
      </c>
      <c r="C62" s="4664"/>
      <c r="D62" s="4664"/>
      <c r="E62" s="4664"/>
      <c r="F62" s="4664"/>
      <c r="G62" s="4664"/>
      <c r="H62" s="1756" t="s">
        <v>1807</v>
      </c>
      <c r="I62" s="2867"/>
      <c r="J62" s="2867"/>
      <c r="K62" s="2867"/>
      <c r="L62" s="2867"/>
      <c r="M62" s="2867"/>
      <c r="N62" s="2867"/>
      <c r="O62" s="2867"/>
      <c r="P62" s="2867"/>
      <c r="Q62" s="2867"/>
      <c r="R62" s="2867"/>
      <c r="S62" s="2867"/>
      <c r="T62" s="2867"/>
      <c r="U62" s="2867"/>
      <c r="V62" s="2867"/>
      <c r="W62" s="2868"/>
    </row>
    <row r="63" spans="2:23" s="2841" customFormat="1" ht="15" customHeight="1">
      <c r="B63" s="4874" t="s">
        <v>919</v>
      </c>
      <c r="C63" s="4875"/>
      <c r="D63" s="4875"/>
      <c r="E63" s="4875"/>
      <c r="F63" s="4875"/>
      <c r="G63" s="4875"/>
      <c r="H63" s="2826" t="s">
        <v>1815</v>
      </c>
      <c r="I63" s="2867"/>
      <c r="J63" s="2867"/>
      <c r="K63" s="2867"/>
      <c r="L63" s="2867"/>
      <c r="M63" s="2867"/>
      <c r="N63" s="2867"/>
      <c r="O63" s="2867"/>
      <c r="P63" s="2867"/>
      <c r="Q63" s="2867"/>
      <c r="R63" s="2867"/>
      <c r="S63" s="2867"/>
      <c r="T63" s="2867"/>
      <c r="U63" s="2867"/>
      <c r="V63" s="2867"/>
      <c r="W63" s="2868"/>
    </row>
    <row r="64" spans="2:23" s="2841" customFormat="1" ht="15" customHeight="1">
      <c r="O64" s="2878"/>
      <c r="P64" s="2878"/>
      <c r="Q64" s="2878"/>
      <c r="R64" s="2878"/>
      <c r="S64" s="2878"/>
      <c r="T64" s="2878"/>
      <c r="U64" s="2878"/>
      <c r="V64" s="2878"/>
      <c r="W64" s="2191"/>
    </row>
    <row r="65" spans="2:23" ht="15" customHeight="1">
      <c r="B65" s="65" t="s">
        <v>105</v>
      </c>
      <c r="C65" s="65"/>
      <c r="D65" s="65"/>
      <c r="E65" s="65"/>
      <c r="F65" s="65"/>
      <c r="G65" s="65"/>
      <c r="H65" s="65"/>
      <c r="I65" s="65"/>
      <c r="W65" s="1808"/>
    </row>
    <row r="66" spans="2:23">
      <c r="B66" s="4054" t="s">
        <v>477</v>
      </c>
      <c r="C66" s="4054"/>
      <c r="D66" s="4054"/>
      <c r="E66" s="4054"/>
      <c r="F66" s="4054"/>
      <c r="G66" s="4054"/>
      <c r="H66" s="4054"/>
      <c r="I66" s="4054"/>
    </row>
  </sheetData>
  <mergeCells count="61">
    <mergeCell ref="B2:F2"/>
    <mergeCell ref="C50:G50"/>
    <mergeCell ref="B51:G51"/>
    <mergeCell ref="B52:G52"/>
    <mergeCell ref="B60:G60"/>
    <mergeCell ref="B63:G63"/>
    <mergeCell ref="B53:G53"/>
    <mergeCell ref="B54:G54"/>
    <mergeCell ref="C55:G55"/>
    <mergeCell ref="C56:G56"/>
    <mergeCell ref="B57:G57"/>
    <mergeCell ref="B62:G62"/>
    <mergeCell ref="C35:G35"/>
    <mergeCell ref="B61:G61"/>
    <mergeCell ref="B58:G58"/>
    <mergeCell ref="B36:G36"/>
    <mergeCell ref="B37:G37"/>
    <mergeCell ref="B38:G38"/>
    <mergeCell ref="B39:G39"/>
    <mergeCell ref="B40:G40"/>
    <mergeCell ref="B59:G59"/>
    <mergeCell ref="B41:G41"/>
    <mergeCell ref="C42:G42"/>
    <mergeCell ref="C45:G45"/>
    <mergeCell ref="C46:G46"/>
    <mergeCell ref="C47:G47"/>
    <mergeCell ref="C48:G48"/>
    <mergeCell ref="C49:G49"/>
    <mergeCell ref="F30:G30"/>
    <mergeCell ref="F31:G31"/>
    <mergeCell ref="F32:G32"/>
    <mergeCell ref="B33:G33"/>
    <mergeCell ref="B34:G34"/>
    <mergeCell ref="E11:G11"/>
    <mergeCell ref="E12:G12"/>
    <mergeCell ref="D13:G13"/>
    <mergeCell ref="D14:G14"/>
    <mergeCell ref="B15:G15"/>
    <mergeCell ref="I4:R4"/>
    <mergeCell ref="I5:R5"/>
    <mergeCell ref="B4:E4"/>
    <mergeCell ref="B5:E5"/>
    <mergeCell ref="B10:C10"/>
    <mergeCell ref="D10:G10"/>
    <mergeCell ref="B7:H7"/>
    <mergeCell ref="B65:I65"/>
    <mergeCell ref="B66:I66"/>
    <mergeCell ref="B16:G16"/>
    <mergeCell ref="B17:G17"/>
    <mergeCell ref="C18:E18"/>
    <mergeCell ref="F18:G18"/>
    <mergeCell ref="F19:G19"/>
    <mergeCell ref="C26:F26"/>
    <mergeCell ref="C29:G29"/>
    <mergeCell ref="C30:E30"/>
    <mergeCell ref="F20:G20"/>
    <mergeCell ref="C21:G21"/>
    <mergeCell ref="C22:F22"/>
    <mergeCell ref="C25:G25"/>
    <mergeCell ref="C43:G43"/>
    <mergeCell ref="C44:G44"/>
  </mergeCells>
  <hyperlinks>
    <hyperlink ref="B66" r:id="rId1" xr:uid="{00000000-0004-0000-7600-000000000000}"/>
  </hyperlinks>
  <printOptions horizontalCentered="1"/>
  <pageMargins left="0.39370078740157499" right="0.39370078740157499" top="0.59055118110236204" bottom="0.39370078740157499" header="0.31496062992126" footer="0.31496062992126"/>
  <pageSetup paperSize="5" scale="1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pageSetUpPr fitToPage="1"/>
  </sheetPr>
  <dimension ref="B1:K89"/>
  <sheetViews>
    <sheetView showGridLines="0" workbookViewId="0"/>
  </sheetViews>
  <sheetFormatPr defaultColWidth="9.1640625" defaultRowHeight="12.3"/>
  <cols>
    <col min="1" max="1" width="1.71875" style="276" customWidth="1"/>
    <col min="2" max="2" width="5.1640625" style="276" customWidth="1"/>
    <col min="3" max="3" width="50" style="276" customWidth="1"/>
    <col min="4" max="4" width="4.1640625" style="276" customWidth="1"/>
    <col min="5" max="5" width="16.1640625" style="276" customWidth="1"/>
    <col min="6" max="6" width="18" style="276" customWidth="1"/>
    <col min="7" max="7" width="20.83203125" style="276" customWidth="1"/>
    <col min="8" max="8" width="21.1640625" style="276" customWidth="1"/>
    <col min="9" max="9" width="9.1640625" style="276" customWidth="1"/>
    <col min="10" max="16384" width="9.1640625" style="276"/>
  </cols>
  <sheetData>
    <row r="1" spans="2:11">
      <c r="B1" s="3826"/>
      <c r="C1" s="3826"/>
      <c r="D1" s="3826"/>
      <c r="E1" s="3826"/>
      <c r="F1" s="3826"/>
      <c r="G1" s="3826"/>
      <c r="H1" s="3826"/>
      <c r="I1" s="468"/>
      <c r="J1" s="287"/>
    </row>
    <row r="2" spans="2:11" ht="12.6">
      <c r="B2" s="3846" t="s">
        <v>478</v>
      </c>
      <c r="C2" s="3847"/>
      <c r="D2" s="3848"/>
      <c r="E2" s="3847"/>
      <c r="F2" s="3847"/>
      <c r="G2" s="469"/>
      <c r="H2" s="470"/>
      <c r="I2" s="287"/>
      <c r="J2" s="287"/>
    </row>
    <row r="3" spans="2:11">
      <c r="B3" s="468"/>
      <c r="C3" s="468"/>
      <c r="D3" s="471"/>
      <c r="E3" s="468"/>
      <c r="F3" s="468"/>
      <c r="G3" s="468"/>
      <c r="H3" s="406"/>
      <c r="I3" s="469"/>
      <c r="J3" s="287"/>
    </row>
    <row r="4" spans="2:11">
      <c r="B4" s="3833" t="s">
        <v>770</v>
      </c>
      <c r="C4" s="3750"/>
      <c r="E4" s="3778" t="s">
        <v>771</v>
      </c>
      <c r="F4" s="3778"/>
      <c r="G4" s="3778"/>
      <c r="H4" s="3778"/>
      <c r="I4" s="407"/>
      <c r="J4" s="407"/>
      <c r="K4" s="407"/>
    </row>
    <row r="5" spans="2:11">
      <c r="B5" s="3834"/>
      <c r="C5" s="3834"/>
      <c r="D5" s="472"/>
      <c r="E5" s="472"/>
      <c r="F5" s="472"/>
      <c r="G5" s="472"/>
      <c r="H5" s="472"/>
      <c r="I5" s="287"/>
      <c r="J5" s="287"/>
    </row>
    <row r="6" spans="2:11">
      <c r="B6" s="3835">
        <v>2023.4</v>
      </c>
      <c r="C6" s="3778"/>
      <c r="D6" s="472"/>
      <c r="E6" s="472"/>
      <c r="F6" s="472"/>
      <c r="G6" s="472"/>
      <c r="H6" s="472"/>
      <c r="I6" s="287"/>
      <c r="J6" s="287"/>
    </row>
    <row r="7" spans="2:11">
      <c r="B7" s="3827"/>
      <c r="C7" s="3827"/>
      <c r="D7" s="3827"/>
      <c r="E7" s="3827"/>
      <c r="F7" s="3827"/>
      <c r="G7" s="3827"/>
      <c r="H7" s="3827"/>
      <c r="I7" s="473"/>
      <c r="J7" s="473"/>
    </row>
    <row r="8" spans="2:11" ht="15.75" customHeight="1">
      <c r="B8" s="474"/>
      <c r="C8" s="475"/>
      <c r="D8" s="475"/>
      <c r="E8" s="3832" t="s">
        <v>772</v>
      </c>
      <c r="F8" s="3801"/>
      <c r="G8" s="3801"/>
      <c r="H8" s="3802"/>
      <c r="I8" s="287"/>
      <c r="J8" s="287"/>
    </row>
    <row r="9" spans="2:11" ht="24.6">
      <c r="B9" s="476"/>
      <c r="C9" s="477"/>
      <c r="D9" s="478"/>
      <c r="E9" s="479"/>
      <c r="F9" s="480"/>
      <c r="G9" s="481" t="s">
        <v>773</v>
      </c>
      <c r="H9" s="482" t="s">
        <v>774</v>
      </c>
      <c r="I9" s="287"/>
      <c r="J9" s="287"/>
    </row>
    <row r="10" spans="2:11">
      <c r="B10" s="483"/>
      <c r="C10" s="477"/>
      <c r="D10" s="478"/>
      <c r="E10" s="479" t="s">
        <v>775</v>
      </c>
      <c r="F10" s="480" t="s">
        <v>776</v>
      </c>
      <c r="G10" s="481" t="s">
        <v>777</v>
      </c>
      <c r="H10" s="482" t="s">
        <v>778</v>
      </c>
      <c r="I10" s="287"/>
      <c r="J10" s="287"/>
    </row>
    <row r="11" spans="2:11">
      <c r="B11" s="483"/>
      <c r="C11" s="477"/>
      <c r="D11" s="478"/>
      <c r="E11" s="479"/>
      <c r="F11" s="480" t="s">
        <v>779</v>
      </c>
      <c r="G11" s="481" t="s">
        <v>780</v>
      </c>
      <c r="H11" s="482" t="s">
        <v>781</v>
      </c>
      <c r="I11" s="287"/>
      <c r="J11" s="287"/>
    </row>
    <row r="12" spans="2:11">
      <c r="B12" s="483"/>
      <c r="C12" s="477"/>
      <c r="D12" s="478"/>
      <c r="E12" s="479"/>
      <c r="F12" s="480" t="s">
        <v>782</v>
      </c>
      <c r="G12" s="481" t="s">
        <v>783</v>
      </c>
      <c r="H12" s="482" t="s">
        <v>784</v>
      </c>
      <c r="I12" s="287"/>
      <c r="J12" s="287"/>
    </row>
    <row r="13" spans="2:11">
      <c r="B13" s="484"/>
      <c r="C13" s="485"/>
      <c r="D13" s="486"/>
      <c r="E13" s="487" t="s">
        <v>125</v>
      </c>
      <c r="F13" s="488" t="s">
        <v>126</v>
      </c>
      <c r="G13" s="489" t="s">
        <v>127</v>
      </c>
      <c r="H13" s="490" t="s">
        <v>139</v>
      </c>
      <c r="I13" s="287"/>
      <c r="J13" s="287"/>
    </row>
    <row r="14" spans="2:11">
      <c r="B14" s="3828" t="s">
        <v>785</v>
      </c>
      <c r="C14" s="3829"/>
      <c r="D14" s="491"/>
      <c r="E14" s="492"/>
      <c r="F14" s="493"/>
      <c r="G14" s="494"/>
      <c r="H14" s="495"/>
      <c r="I14" s="287"/>
      <c r="J14" s="287"/>
    </row>
    <row r="15" spans="2:11">
      <c r="B15" s="496"/>
      <c r="C15" s="308" t="s">
        <v>786</v>
      </c>
      <c r="D15" s="497" t="s">
        <v>403</v>
      </c>
      <c r="E15" s="498">
        <v>0</v>
      </c>
      <c r="F15" s="499">
        <v>0</v>
      </c>
      <c r="G15" s="500">
        <v>0</v>
      </c>
      <c r="H15" s="437">
        <v>0</v>
      </c>
      <c r="I15" s="287"/>
      <c r="J15" s="287"/>
    </row>
    <row r="16" spans="2:11">
      <c r="B16" s="501"/>
      <c r="C16" s="502" t="s">
        <v>787</v>
      </c>
      <c r="D16" s="503" t="s">
        <v>405</v>
      </c>
      <c r="E16" s="504">
        <v>104667</v>
      </c>
      <c r="F16" s="505">
        <v>1.43</v>
      </c>
      <c r="G16" s="506">
        <v>1871</v>
      </c>
      <c r="H16" s="445">
        <v>-1871</v>
      </c>
      <c r="I16" s="287"/>
      <c r="J16" s="287"/>
    </row>
    <row r="17" spans="2:10">
      <c r="B17" s="501"/>
      <c r="C17" s="502" t="s">
        <v>788</v>
      </c>
      <c r="D17" s="503" t="s">
        <v>192</v>
      </c>
      <c r="E17" s="504">
        <v>0</v>
      </c>
      <c r="F17" s="505">
        <v>0</v>
      </c>
      <c r="G17" s="506">
        <v>0</v>
      </c>
      <c r="H17" s="445">
        <v>0</v>
      </c>
      <c r="I17" s="287"/>
      <c r="J17" s="287"/>
    </row>
    <row r="18" spans="2:10">
      <c r="B18" s="501"/>
      <c r="C18" s="502" t="s">
        <v>789</v>
      </c>
      <c r="D18" s="503" t="s">
        <v>410</v>
      </c>
      <c r="E18" s="504">
        <v>0</v>
      </c>
      <c r="F18" s="505">
        <v>0</v>
      </c>
      <c r="G18" s="506">
        <v>0</v>
      </c>
      <c r="H18" s="445">
        <v>0</v>
      </c>
      <c r="I18" s="287"/>
      <c r="J18" s="287"/>
    </row>
    <row r="19" spans="2:10">
      <c r="B19" s="501"/>
      <c r="C19" s="502" t="s">
        <v>790</v>
      </c>
      <c r="D19" s="503" t="s">
        <v>413</v>
      </c>
      <c r="E19" s="504">
        <v>0</v>
      </c>
      <c r="F19" s="505">
        <v>0</v>
      </c>
      <c r="G19" s="506">
        <v>0</v>
      </c>
      <c r="H19" s="445">
        <v>0</v>
      </c>
    </row>
    <row r="20" spans="2:10">
      <c r="B20" s="501"/>
      <c r="C20" s="502" t="s">
        <v>791</v>
      </c>
      <c r="D20" s="503" t="s">
        <v>416</v>
      </c>
      <c r="E20" s="504">
        <v>0</v>
      </c>
      <c r="F20" s="505">
        <v>0</v>
      </c>
      <c r="G20" s="506">
        <v>0</v>
      </c>
      <c r="H20" s="445">
        <v>0</v>
      </c>
    </row>
    <row r="21" spans="2:10">
      <c r="B21" s="501"/>
      <c r="C21" s="502" t="s">
        <v>792</v>
      </c>
      <c r="D21" s="503" t="s">
        <v>106</v>
      </c>
      <c r="E21" s="504">
        <v>0</v>
      </c>
      <c r="F21" s="505">
        <v>0</v>
      </c>
      <c r="G21" s="506">
        <v>0</v>
      </c>
      <c r="H21" s="445">
        <v>0</v>
      </c>
    </row>
    <row r="22" spans="2:10">
      <c r="B22" s="507"/>
      <c r="C22" s="508" t="s">
        <v>793</v>
      </c>
      <c r="D22" s="509" t="s">
        <v>492</v>
      </c>
      <c r="E22" s="510">
        <v>0</v>
      </c>
      <c r="F22" s="511">
        <v>0</v>
      </c>
      <c r="G22" s="512">
        <v>0</v>
      </c>
      <c r="H22" s="451">
        <v>0</v>
      </c>
    </row>
    <row r="23" spans="2:10">
      <c r="B23" s="3830" t="s">
        <v>794</v>
      </c>
      <c r="C23" s="3831"/>
      <c r="D23" s="513" t="s">
        <v>102</v>
      </c>
      <c r="E23" s="514">
        <v>104667</v>
      </c>
      <c r="F23" s="515"/>
      <c r="G23" s="516">
        <v>1871</v>
      </c>
      <c r="H23" s="517">
        <v>-1871</v>
      </c>
    </row>
    <row r="24" spans="2:10" ht="12.6">
      <c r="B24" s="3836" t="s">
        <v>795</v>
      </c>
      <c r="C24" s="3837"/>
      <c r="D24" s="518"/>
      <c r="E24" s="492"/>
      <c r="F24" s="493"/>
      <c r="G24" s="494"/>
      <c r="H24" s="495"/>
    </row>
    <row r="25" spans="2:10">
      <c r="B25" s="496"/>
      <c r="C25" s="308" t="s">
        <v>796</v>
      </c>
      <c r="D25" s="497" t="s">
        <v>107</v>
      </c>
      <c r="E25" s="519">
        <v>15627</v>
      </c>
      <c r="F25" s="520">
        <v>0</v>
      </c>
      <c r="G25" s="494">
        <v>0</v>
      </c>
      <c r="H25" s="495">
        <v>0</v>
      </c>
    </row>
    <row r="26" spans="2:10">
      <c r="B26" s="501"/>
      <c r="C26" s="502" t="s">
        <v>797</v>
      </c>
      <c r="D26" s="503" t="s">
        <v>422</v>
      </c>
      <c r="E26" s="504">
        <v>8217</v>
      </c>
      <c r="F26" s="521">
        <v>0</v>
      </c>
      <c r="G26" s="506">
        <v>0</v>
      </c>
      <c r="H26" s="445">
        <v>0</v>
      </c>
    </row>
    <row r="27" spans="2:10">
      <c r="B27" s="522"/>
      <c r="C27" s="523" t="s">
        <v>798</v>
      </c>
      <c r="D27" s="524" t="s">
        <v>425</v>
      </c>
      <c r="E27" s="510">
        <v>0</v>
      </c>
      <c r="F27" s="525">
        <v>0</v>
      </c>
      <c r="G27" s="512">
        <v>0</v>
      </c>
      <c r="H27" s="451">
        <v>0</v>
      </c>
    </row>
    <row r="28" spans="2:10">
      <c r="B28" s="3830" t="s">
        <v>799</v>
      </c>
      <c r="C28" s="3831"/>
      <c r="D28" s="513" t="s">
        <v>108</v>
      </c>
      <c r="E28" s="514">
        <v>23844</v>
      </c>
      <c r="F28" s="515"/>
      <c r="G28" s="516">
        <v>0</v>
      </c>
      <c r="H28" s="526">
        <v>0</v>
      </c>
    </row>
    <row r="29" spans="2:10" ht="12.6">
      <c r="B29" s="527"/>
      <c r="C29" s="528"/>
      <c r="D29" s="529"/>
      <c r="E29" s="530" t="s">
        <v>800</v>
      </c>
      <c r="F29" s="531"/>
      <c r="G29" s="532" t="s">
        <v>801</v>
      </c>
      <c r="H29" s="533" t="s">
        <v>802</v>
      </c>
    </row>
    <row r="30" spans="2:10" ht="12.6">
      <c r="B30" s="3842" t="s">
        <v>803</v>
      </c>
      <c r="C30" s="3843"/>
      <c r="D30" s="529"/>
      <c r="E30" s="534" t="s">
        <v>140</v>
      </c>
      <c r="F30" s="535"/>
      <c r="G30" s="536" t="s">
        <v>141</v>
      </c>
      <c r="H30" s="537" t="s">
        <v>166</v>
      </c>
    </row>
    <row r="31" spans="2:10">
      <c r="B31" s="496"/>
      <c r="C31" s="308" t="s">
        <v>804</v>
      </c>
      <c r="D31" s="497" t="s">
        <v>109</v>
      </c>
      <c r="E31" s="538">
        <v>0</v>
      </c>
      <c r="F31" s="539"/>
      <c r="G31" s="540">
        <v>0</v>
      </c>
      <c r="H31" s="541">
        <v>0</v>
      </c>
    </row>
    <row r="32" spans="2:10">
      <c r="B32" s="522"/>
      <c r="C32" s="523" t="s">
        <v>805</v>
      </c>
      <c r="D32" s="524" t="s">
        <v>110</v>
      </c>
      <c r="E32" s="542">
        <v>0</v>
      </c>
      <c r="F32" s="543"/>
      <c r="G32" s="544">
        <v>0</v>
      </c>
      <c r="H32" s="545">
        <v>0</v>
      </c>
    </row>
    <row r="33" spans="2:8">
      <c r="B33" s="3830" t="s">
        <v>806</v>
      </c>
      <c r="C33" s="3831"/>
      <c r="D33" s="513" t="s">
        <v>194</v>
      </c>
      <c r="E33" s="546"/>
      <c r="F33" s="547"/>
      <c r="G33" s="516">
        <v>0</v>
      </c>
      <c r="H33" s="526">
        <v>0</v>
      </c>
    </row>
    <row r="34" spans="2:8">
      <c r="B34" s="3819" t="s">
        <v>807</v>
      </c>
      <c r="C34" s="3820"/>
      <c r="D34" s="503" t="s">
        <v>594</v>
      </c>
      <c r="E34" s="548"/>
      <c r="F34" s="549"/>
      <c r="G34" s="443">
        <v>1871</v>
      </c>
      <c r="H34" s="550"/>
    </row>
    <row r="35" spans="2:8">
      <c r="B35" s="3844" t="s">
        <v>808</v>
      </c>
      <c r="C35" s="3845"/>
      <c r="D35" s="524" t="s">
        <v>652</v>
      </c>
      <c r="E35" s="551"/>
      <c r="F35" s="552"/>
      <c r="G35" s="553"/>
      <c r="H35" s="451">
        <v>0</v>
      </c>
    </row>
    <row r="36" spans="2:8">
      <c r="B36" s="3830" t="s">
        <v>809</v>
      </c>
      <c r="C36" s="3831"/>
      <c r="D36" s="513" t="s">
        <v>514</v>
      </c>
      <c r="E36" s="546"/>
      <c r="F36" s="547"/>
      <c r="G36" s="554"/>
      <c r="H36" s="517">
        <v>1871</v>
      </c>
    </row>
    <row r="37" spans="2:8">
      <c r="B37" s="344"/>
      <c r="C37" s="344"/>
      <c r="D37" s="404"/>
      <c r="E37" s="344"/>
      <c r="F37" s="344"/>
      <c r="G37" s="344"/>
      <c r="H37" s="344"/>
    </row>
    <row r="38" spans="2:8">
      <c r="B38" s="3838" t="s">
        <v>810</v>
      </c>
      <c r="C38" s="3838"/>
      <c r="D38" s="3838"/>
      <c r="E38" s="3838"/>
      <c r="F38" s="3838"/>
      <c r="G38" s="344"/>
      <c r="H38" s="344"/>
    </row>
    <row r="39" spans="2:8">
      <c r="B39" s="344"/>
      <c r="C39" s="344"/>
      <c r="D39" s="404"/>
      <c r="E39" s="344"/>
      <c r="F39" s="344"/>
      <c r="G39" s="344"/>
      <c r="H39" s="344"/>
    </row>
    <row r="40" spans="2:8" ht="15.75" customHeight="1">
      <c r="B40" s="555"/>
      <c r="C40" s="556"/>
      <c r="D40" s="556"/>
      <c r="E40" s="3839" t="s">
        <v>811</v>
      </c>
      <c r="F40" s="3840"/>
      <c r="G40" s="3840"/>
      <c r="H40" s="3841"/>
    </row>
    <row r="41" spans="2:8" ht="51">
      <c r="B41" s="557"/>
      <c r="C41" s="558"/>
      <c r="D41" s="559"/>
      <c r="E41" s="560" t="s">
        <v>812</v>
      </c>
      <c r="F41" s="561" t="s">
        <v>813</v>
      </c>
      <c r="G41" s="561" t="s">
        <v>814</v>
      </c>
      <c r="H41" s="562" t="s">
        <v>815</v>
      </c>
    </row>
    <row r="42" spans="2:8">
      <c r="B42" s="563"/>
      <c r="C42" s="564" t="s">
        <v>816</v>
      </c>
      <c r="D42" s="565"/>
      <c r="E42" s="566" t="s">
        <v>74</v>
      </c>
      <c r="F42" s="567" t="s">
        <v>81</v>
      </c>
      <c r="G42" s="568" t="s">
        <v>91</v>
      </c>
      <c r="H42" s="569" t="s">
        <v>733</v>
      </c>
    </row>
    <row r="43" spans="2:8">
      <c r="B43" s="3811" t="s">
        <v>817</v>
      </c>
      <c r="C43" s="3812"/>
      <c r="D43" s="570" t="s">
        <v>193</v>
      </c>
      <c r="E43" s="504">
        <v>0</v>
      </c>
      <c r="F43" s="506">
        <v>0</v>
      </c>
      <c r="G43" s="506">
        <v>0</v>
      </c>
      <c r="H43" s="571">
        <v>0</v>
      </c>
    </row>
    <row r="44" spans="2:8">
      <c r="B44" s="3813" t="s">
        <v>818</v>
      </c>
      <c r="C44" s="3814"/>
      <c r="D44" s="572" t="s">
        <v>456</v>
      </c>
      <c r="E44" s="504">
        <v>0</v>
      </c>
      <c r="F44" s="506">
        <v>0</v>
      </c>
      <c r="G44" s="506">
        <v>0</v>
      </c>
      <c r="H44" s="571">
        <v>0</v>
      </c>
    </row>
    <row r="45" spans="2:8">
      <c r="B45" s="3813" t="s">
        <v>819</v>
      </c>
      <c r="C45" s="3814"/>
      <c r="D45" s="572" t="s">
        <v>460</v>
      </c>
      <c r="E45" s="504">
        <v>0</v>
      </c>
      <c r="F45" s="506">
        <v>0</v>
      </c>
      <c r="G45" s="506">
        <v>0</v>
      </c>
      <c r="H45" s="571">
        <v>0</v>
      </c>
    </row>
    <row r="46" spans="2:8">
      <c r="B46" s="3815" t="s">
        <v>820</v>
      </c>
      <c r="C46" s="3816"/>
      <c r="D46" s="573" t="s">
        <v>462</v>
      </c>
      <c r="E46" s="504">
        <v>0</v>
      </c>
      <c r="F46" s="506">
        <v>0</v>
      </c>
      <c r="G46" s="506">
        <v>0</v>
      </c>
      <c r="H46" s="571">
        <v>0</v>
      </c>
    </row>
    <row r="47" spans="2:8">
      <c r="B47" s="3809" t="s">
        <v>821</v>
      </c>
      <c r="C47" s="3810"/>
      <c r="D47" s="574" t="s">
        <v>464</v>
      </c>
      <c r="E47" s="504">
        <v>0</v>
      </c>
      <c r="F47" s="506">
        <v>0</v>
      </c>
      <c r="G47" s="506">
        <v>0</v>
      </c>
      <c r="H47" s="571">
        <v>0</v>
      </c>
    </row>
    <row r="48" spans="2:8">
      <c r="B48" s="3809" t="s">
        <v>822</v>
      </c>
      <c r="C48" s="3810"/>
      <c r="D48" s="574" t="s">
        <v>468</v>
      </c>
      <c r="E48" s="504">
        <v>0</v>
      </c>
      <c r="F48" s="506">
        <v>0</v>
      </c>
      <c r="G48" s="506">
        <v>0</v>
      </c>
      <c r="H48" s="571">
        <v>0</v>
      </c>
    </row>
    <row r="49" spans="2:8">
      <c r="B49" s="3809" t="s">
        <v>823</v>
      </c>
      <c r="C49" s="3810"/>
      <c r="D49" s="574" t="s">
        <v>525</v>
      </c>
      <c r="E49" s="504">
        <v>0</v>
      </c>
      <c r="F49" s="506">
        <v>0</v>
      </c>
      <c r="G49" s="506">
        <v>0</v>
      </c>
      <c r="H49" s="571">
        <v>0</v>
      </c>
    </row>
    <row r="50" spans="2:8">
      <c r="B50" s="3815" t="s">
        <v>824</v>
      </c>
      <c r="C50" s="3816"/>
      <c r="D50" s="573" t="s">
        <v>470</v>
      </c>
      <c r="E50" s="504">
        <v>0</v>
      </c>
      <c r="F50" s="506">
        <v>0</v>
      </c>
      <c r="G50" s="506">
        <v>0</v>
      </c>
      <c r="H50" s="571">
        <v>0</v>
      </c>
    </row>
    <row r="51" spans="2:8">
      <c r="B51" s="3809" t="s">
        <v>825</v>
      </c>
      <c r="C51" s="3810"/>
      <c r="D51" s="574" t="s">
        <v>473</v>
      </c>
      <c r="E51" s="504">
        <v>0</v>
      </c>
      <c r="F51" s="506">
        <v>0</v>
      </c>
      <c r="G51" s="506">
        <v>0</v>
      </c>
      <c r="H51" s="571">
        <v>0</v>
      </c>
    </row>
    <row r="52" spans="2:8">
      <c r="B52" s="3813" t="s">
        <v>826</v>
      </c>
      <c r="C52" s="3814"/>
      <c r="D52" s="572" t="s">
        <v>528</v>
      </c>
      <c r="E52" s="575">
        <v>0</v>
      </c>
      <c r="F52" s="506">
        <v>0</v>
      </c>
      <c r="G52" s="506">
        <v>0</v>
      </c>
      <c r="H52" s="576">
        <v>0</v>
      </c>
    </row>
    <row r="53" spans="2:8">
      <c r="B53" s="3815" t="s">
        <v>827</v>
      </c>
      <c r="C53" s="3816"/>
      <c r="D53" s="573" t="s">
        <v>466</v>
      </c>
      <c r="E53" s="575">
        <v>0</v>
      </c>
      <c r="F53" s="506">
        <v>0</v>
      </c>
      <c r="G53" s="506">
        <v>0</v>
      </c>
      <c r="H53" s="576">
        <v>0</v>
      </c>
    </row>
    <row r="54" spans="2:8">
      <c r="B54" s="3809" t="s">
        <v>828</v>
      </c>
      <c r="C54" s="3810"/>
      <c r="D54" s="574" t="s">
        <v>607</v>
      </c>
      <c r="E54" s="575">
        <v>0</v>
      </c>
      <c r="F54" s="506">
        <v>0</v>
      </c>
      <c r="G54" s="506">
        <v>0</v>
      </c>
      <c r="H54" s="576">
        <v>0</v>
      </c>
    </row>
    <row r="55" spans="2:8">
      <c r="B55" s="3809" t="s">
        <v>829</v>
      </c>
      <c r="C55" s="3810"/>
      <c r="D55" s="574" t="s">
        <v>753</v>
      </c>
      <c r="E55" s="575">
        <v>0</v>
      </c>
      <c r="F55" s="506">
        <v>0</v>
      </c>
      <c r="G55" s="506">
        <v>0</v>
      </c>
      <c r="H55" s="576">
        <v>0</v>
      </c>
    </row>
    <row r="56" spans="2:8">
      <c r="B56" s="3821" t="s">
        <v>793</v>
      </c>
      <c r="C56" s="3822"/>
      <c r="D56" s="577" t="s">
        <v>755</v>
      </c>
      <c r="E56" s="578">
        <v>0</v>
      </c>
      <c r="F56" s="512">
        <v>0</v>
      </c>
      <c r="G56" s="512">
        <v>0</v>
      </c>
      <c r="H56" s="579">
        <v>0</v>
      </c>
    </row>
    <row r="57" spans="2:8">
      <c r="B57" s="3807" t="s">
        <v>830</v>
      </c>
      <c r="C57" s="3808"/>
      <c r="D57" s="580" t="s">
        <v>136</v>
      </c>
      <c r="E57" s="581">
        <v>0</v>
      </c>
      <c r="F57" s="582">
        <v>0</v>
      </c>
      <c r="G57" s="583">
        <v>0</v>
      </c>
      <c r="H57" s="517">
        <v>0</v>
      </c>
    </row>
    <row r="58" spans="2:8" ht="15.75" customHeight="1">
      <c r="B58" s="3824" t="s">
        <v>831</v>
      </c>
      <c r="C58" s="3825"/>
      <c r="D58" s="584" t="s">
        <v>610</v>
      </c>
      <c r="E58" s="585"/>
      <c r="F58" s="585"/>
      <c r="G58" s="586"/>
      <c r="H58" s="526">
        <v>0</v>
      </c>
    </row>
    <row r="59" spans="2:8" ht="15.75" customHeight="1">
      <c r="B59" s="3807" t="s">
        <v>832</v>
      </c>
      <c r="C59" s="3808"/>
      <c r="D59" s="587" t="s">
        <v>671</v>
      </c>
      <c r="E59" s="556"/>
      <c r="F59" s="556"/>
      <c r="G59" s="588"/>
      <c r="H59" s="526">
        <v>0</v>
      </c>
    </row>
    <row r="60" spans="2:8">
      <c r="B60" s="589" t="s">
        <v>833</v>
      </c>
      <c r="C60" s="589"/>
      <c r="D60" s="590"/>
      <c r="E60" s="589"/>
      <c r="F60" s="589"/>
      <c r="G60" s="589"/>
      <c r="H60" s="589"/>
    </row>
    <row r="61" spans="2:8" ht="13.8">
      <c r="B61" s="3798" t="s">
        <v>834</v>
      </c>
      <c r="C61" s="3798"/>
      <c r="D61" s="3798"/>
      <c r="E61" s="3798"/>
      <c r="F61" s="3798"/>
      <c r="G61" s="3798"/>
      <c r="H61" s="589"/>
    </row>
    <row r="62" spans="2:8" ht="13.8">
      <c r="B62" s="3798" t="s">
        <v>835</v>
      </c>
      <c r="C62" s="3798"/>
      <c r="D62" s="3798"/>
      <c r="E62" s="3798"/>
      <c r="F62" s="3798"/>
      <c r="G62" s="3798"/>
      <c r="H62" s="591"/>
    </row>
    <row r="63" spans="2:8" ht="13.8">
      <c r="B63" s="3798" t="s">
        <v>836</v>
      </c>
      <c r="C63" s="3798"/>
      <c r="D63" s="3798"/>
      <c r="E63" s="3798"/>
      <c r="F63" s="3798"/>
      <c r="G63" s="3798"/>
      <c r="H63" s="589"/>
    </row>
    <row r="64" spans="2:8">
      <c r="B64" s="344"/>
      <c r="C64" s="344"/>
      <c r="D64" s="404"/>
      <c r="E64" s="591"/>
      <c r="F64" s="591"/>
      <c r="G64" s="591"/>
      <c r="H64" s="591"/>
    </row>
    <row r="65" spans="2:8" ht="15.75" customHeight="1">
      <c r="B65" s="474"/>
      <c r="C65" s="475"/>
      <c r="D65" s="475"/>
      <c r="E65" s="3801" t="s">
        <v>837</v>
      </c>
      <c r="F65" s="3801"/>
      <c r="G65" s="3802"/>
      <c r="H65" s="591"/>
    </row>
    <row r="66" spans="2:8" ht="36.9">
      <c r="B66" s="592"/>
      <c r="C66" s="344"/>
      <c r="D66" s="404"/>
      <c r="E66" s="593" t="s">
        <v>838</v>
      </c>
      <c r="F66" s="594" t="s">
        <v>700</v>
      </c>
      <c r="G66" s="595" t="s">
        <v>839</v>
      </c>
      <c r="H66" s="344"/>
    </row>
    <row r="67" spans="2:8">
      <c r="B67" s="596"/>
      <c r="C67" s="344"/>
      <c r="D67" s="404"/>
      <c r="E67" s="597" t="s">
        <v>734</v>
      </c>
      <c r="F67" s="429" t="s">
        <v>735</v>
      </c>
      <c r="G67" s="598" t="s">
        <v>736</v>
      </c>
      <c r="H67" s="344"/>
    </row>
    <row r="68" spans="2:8">
      <c r="B68" s="3799" t="s">
        <v>840</v>
      </c>
      <c r="C68" s="3800"/>
      <c r="D68" s="599" t="s">
        <v>191</v>
      </c>
      <c r="E68" s="600"/>
      <c r="F68" s="601">
        <v>0</v>
      </c>
      <c r="G68" s="602">
        <v>0</v>
      </c>
      <c r="H68" s="344"/>
    </row>
    <row r="69" spans="2:8">
      <c r="B69" s="3803" t="s">
        <v>841</v>
      </c>
      <c r="C69" s="3804"/>
      <c r="D69" s="603" t="s">
        <v>676</v>
      </c>
      <c r="E69" s="604"/>
      <c r="F69" s="605">
        <v>0</v>
      </c>
      <c r="G69" s="606">
        <v>0</v>
      </c>
      <c r="H69" s="344"/>
    </row>
    <row r="70" spans="2:8">
      <c r="B70" s="3805" t="s">
        <v>842</v>
      </c>
      <c r="C70" s="3806"/>
      <c r="D70" s="607" t="s">
        <v>70</v>
      </c>
      <c r="E70" s="608"/>
      <c r="F70" s="609"/>
      <c r="G70" s="610">
        <v>0</v>
      </c>
      <c r="H70" s="344"/>
    </row>
    <row r="71" spans="2:8">
      <c r="B71" s="344"/>
      <c r="C71" s="344"/>
      <c r="D71" s="404"/>
      <c r="E71" s="344"/>
      <c r="F71" s="344"/>
      <c r="G71" s="344"/>
      <c r="H71" s="344"/>
    </row>
    <row r="72" spans="2:8" ht="15.75" customHeight="1">
      <c r="B72" s="474"/>
      <c r="C72" s="475"/>
      <c r="D72" s="475"/>
      <c r="E72" s="3801" t="s">
        <v>843</v>
      </c>
      <c r="F72" s="3801"/>
      <c r="G72" s="3802"/>
      <c r="H72" s="344"/>
    </row>
    <row r="73" spans="2:8" ht="36.9">
      <c r="B73" s="592"/>
      <c r="C73" s="344"/>
      <c r="D73" s="404"/>
      <c r="E73" s="593" t="s">
        <v>838</v>
      </c>
      <c r="F73" s="594" t="s">
        <v>700</v>
      </c>
      <c r="G73" s="595" t="s">
        <v>839</v>
      </c>
      <c r="H73" s="344"/>
    </row>
    <row r="74" spans="2:8">
      <c r="B74" s="596"/>
      <c r="C74" s="344"/>
      <c r="D74" s="404"/>
      <c r="E74" s="597" t="s">
        <v>734</v>
      </c>
      <c r="F74" s="429" t="s">
        <v>735</v>
      </c>
      <c r="G74" s="598" t="s">
        <v>736</v>
      </c>
      <c r="H74" s="344"/>
    </row>
    <row r="75" spans="2:8">
      <c r="B75" s="3817" t="s">
        <v>844</v>
      </c>
      <c r="C75" s="3818"/>
      <c r="D75" s="611" t="s">
        <v>533</v>
      </c>
      <c r="E75" s="600">
        <v>0</v>
      </c>
      <c r="F75" s="601">
        <v>0</v>
      </c>
      <c r="G75" s="602">
        <v>0</v>
      </c>
      <c r="H75" s="344"/>
    </row>
    <row r="76" spans="2:8">
      <c r="B76" s="3803" t="s">
        <v>845</v>
      </c>
      <c r="C76" s="3804"/>
      <c r="D76" s="603" t="s">
        <v>846</v>
      </c>
      <c r="E76" s="604">
        <v>0</v>
      </c>
      <c r="F76" s="605">
        <v>0</v>
      </c>
      <c r="G76" s="606">
        <v>0</v>
      </c>
      <c r="H76" s="344"/>
    </row>
    <row r="77" spans="2:8">
      <c r="B77" s="3805" t="s">
        <v>847</v>
      </c>
      <c r="C77" s="3806"/>
      <c r="D77" s="607" t="s">
        <v>104</v>
      </c>
      <c r="E77" s="608">
        <v>0</v>
      </c>
      <c r="F77" s="609"/>
      <c r="G77" s="610">
        <v>0</v>
      </c>
      <c r="H77" s="344"/>
    </row>
    <row r="78" spans="2:8">
      <c r="B78" s="344"/>
      <c r="C78" s="344"/>
      <c r="D78" s="404"/>
      <c r="E78" s="344"/>
      <c r="F78" s="344"/>
      <c r="G78" s="344"/>
      <c r="H78" s="344"/>
    </row>
    <row r="79" spans="2:8" ht="15.75" customHeight="1">
      <c r="B79" s="474"/>
      <c r="C79" s="475"/>
      <c r="D79" s="475"/>
      <c r="E79" s="3801" t="s">
        <v>848</v>
      </c>
      <c r="F79" s="3801"/>
      <c r="G79" s="3802"/>
      <c r="H79" s="344"/>
    </row>
    <row r="80" spans="2:8" ht="36.9">
      <c r="B80" s="592"/>
      <c r="C80" s="344"/>
      <c r="D80" s="404"/>
      <c r="E80" s="593" t="s">
        <v>838</v>
      </c>
      <c r="F80" s="594" t="s">
        <v>700</v>
      </c>
      <c r="G80" s="595" t="s">
        <v>839</v>
      </c>
      <c r="H80" s="344"/>
    </row>
    <row r="81" spans="2:11">
      <c r="B81" s="612"/>
      <c r="C81" s="425" t="s">
        <v>816</v>
      </c>
      <c r="D81" s="613"/>
      <c r="E81" s="597" t="s">
        <v>734</v>
      </c>
      <c r="F81" s="429" t="s">
        <v>735</v>
      </c>
      <c r="G81" s="598" t="s">
        <v>736</v>
      </c>
      <c r="H81" s="344"/>
    </row>
    <row r="82" spans="2:11">
      <c r="B82" s="3817" t="s">
        <v>849</v>
      </c>
      <c r="C82" s="3818"/>
      <c r="D82" s="611" t="s">
        <v>564</v>
      </c>
      <c r="E82" s="600">
        <v>2</v>
      </c>
      <c r="F82" s="601">
        <v>0</v>
      </c>
      <c r="G82" s="602">
        <v>0</v>
      </c>
      <c r="H82" s="344"/>
    </row>
    <row r="83" spans="2:11">
      <c r="B83" s="3803" t="s">
        <v>793</v>
      </c>
      <c r="C83" s="3804"/>
      <c r="D83" s="603" t="s">
        <v>566</v>
      </c>
      <c r="E83" s="604">
        <v>2</v>
      </c>
      <c r="F83" s="605">
        <v>0</v>
      </c>
      <c r="G83" s="606">
        <v>0</v>
      </c>
      <c r="H83" s="344"/>
    </row>
    <row r="84" spans="2:11">
      <c r="B84" s="3805" t="s">
        <v>850</v>
      </c>
      <c r="C84" s="3806"/>
      <c r="D84" s="607" t="s">
        <v>574</v>
      </c>
      <c r="E84" s="608">
        <v>4</v>
      </c>
      <c r="F84" s="609"/>
      <c r="G84" s="610">
        <v>0</v>
      </c>
      <c r="H84" s="344"/>
    </row>
    <row r="86" spans="2:11">
      <c r="B86" s="3745" t="s">
        <v>616</v>
      </c>
      <c r="C86" s="3745"/>
      <c r="D86" s="3745"/>
      <c r="E86" s="3745"/>
      <c r="F86" s="3745"/>
      <c r="G86" s="287"/>
      <c r="H86" s="614"/>
    </row>
    <row r="87" spans="2:11">
      <c r="B87" s="287"/>
      <c r="C87" s="287"/>
      <c r="D87" s="287"/>
      <c r="E87" s="287"/>
      <c r="F87" s="287"/>
      <c r="G87" s="287"/>
      <c r="H87" s="615"/>
    </row>
    <row r="88" spans="2:11">
      <c r="B88" s="3823" t="s">
        <v>105</v>
      </c>
      <c r="C88" s="3823"/>
      <c r="D88" s="3823"/>
      <c r="E88" s="3823"/>
      <c r="F88" s="3823"/>
      <c r="G88" s="3823"/>
      <c r="H88" s="3823"/>
      <c r="I88" s="3823"/>
      <c r="J88" s="3823"/>
      <c r="K88" s="3823"/>
    </row>
    <row r="89" spans="2:11">
      <c r="B89" s="3792" t="s">
        <v>477</v>
      </c>
      <c r="C89" s="3792"/>
      <c r="D89" s="3792"/>
      <c r="E89" s="3792"/>
      <c r="F89" s="3792"/>
      <c r="G89" s="3792"/>
      <c r="H89" s="3792"/>
      <c r="I89" s="3792"/>
      <c r="J89" s="3792"/>
      <c r="K89" s="3792"/>
    </row>
  </sheetData>
  <mergeCells count="54">
    <mergeCell ref="B24:C24"/>
    <mergeCell ref="B38:F38"/>
    <mergeCell ref="B46:C46"/>
    <mergeCell ref="B28:C28"/>
    <mergeCell ref="E40:H40"/>
    <mergeCell ref="B30:C30"/>
    <mergeCell ref="B33:C33"/>
    <mergeCell ref="B35:C35"/>
    <mergeCell ref="B36:C36"/>
    <mergeCell ref="B1:H1"/>
    <mergeCell ref="B7:H7"/>
    <mergeCell ref="B14:C14"/>
    <mergeCell ref="B23:C23"/>
    <mergeCell ref="E8:H8"/>
    <mergeCell ref="B4:C4"/>
    <mergeCell ref="B5:C5"/>
    <mergeCell ref="B6:C6"/>
    <mergeCell ref="E4:H4"/>
    <mergeCell ref="B2:F2"/>
    <mergeCell ref="B34:C34"/>
    <mergeCell ref="B49:C49"/>
    <mergeCell ref="B89:K89"/>
    <mergeCell ref="B56:C56"/>
    <mergeCell ref="B88:K88"/>
    <mergeCell ref="B53:C53"/>
    <mergeCell ref="B58:C58"/>
    <mergeCell ref="B59:C59"/>
    <mergeCell ref="B86:F86"/>
    <mergeCell ref="B84:C84"/>
    <mergeCell ref="B75:C75"/>
    <mergeCell ref="B76:C76"/>
    <mergeCell ref="B77:C77"/>
    <mergeCell ref="B82:C82"/>
    <mergeCell ref="B83:C83"/>
    <mergeCell ref="B57:C57"/>
    <mergeCell ref="B54:C54"/>
    <mergeCell ref="B55:C55"/>
    <mergeCell ref="B43:C43"/>
    <mergeCell ref="B44:C44"/>
    <mergeCell ref="B45:C45"/>
    <mergeCell ref="B50:C50"/>
    <mergeCell ref="B47:C47"/>
    <mergeCell ref="B51:C51"/>
    <mergeCell ref="B52:C52"/>
    <mergeCell ref="B48:C48"/>
    <mergeCell ref="B61:G61"/>
    <mergeCell ref="B62:G62"/>
    <mergeCell ref="B68:C68"/>
    <mergeCell ref="E79:G79"/>
    <mergeCell ref="B69:C69"/>
    <mergeCell ref="E72:G72"/>
    <mergeCell ref="B63:G63"/>
    <mergeCell ref="B70:C70"/>
    <mergeCell ref="E65:G65"/>
  </mergeCells>
  <hyperlinks>
    <hyperlink ref="B89" r:id="rId1" xr:uid="{00000000-0004-0000-0B00-000000000000}"/>
  </hyperlinks>
  <pageMargins left="0.7" right="0.7" top="0.75" bottom="0.75" header="0.3" footer="0.3"/>
  <pageSetup orientation="landscape"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pageSetUpPr fitToPage="1"/>
  </sheetPr>
  <dimension ref="B2:AD67"/>
  <sheetViews>
    <sheetView showGridLines="0" workbookViewId="0"/>
  </sheetViews>
  <sheetFormatPr defaultColWidth="8.71875" defaultRowHeight="12.6"/>
  <cols>
    <col min="1" max="1" width="1.71875" style="2773" customWidth="1"/>
    <col min="2" max="2" width="4" style="2241" customWidth="1"/>
    <col min="3" max="3" width="6.27734375" style="2241" customWidth="1"/>
    <col min="4" max="4" width="8" style="2241" customWidth="1"/>
    <col min="5" max="5" width="9.5546875" style="2241" customWidth="1"/>
    <col min="6" max="6" width="9" style="2241" customWidth="1"/>
    <col min="7" max="7" width="31" style="2241" customWidth="1"/>
    <col min="8" max="8" width="5.1640625" style="2241" customWidth="1"/>
    <col min="9" max="14" width="13.1640625" style="2773" customWidth="1"/>
    <col min="15" max="23" width="13.1640625" style="2775" customWidth="1"/>
    <col min="24" max="24" width="8.71875" style="2773" customWidth="1"/>
    <col min="25" max="16384" width="8.71875" style="2773"/>
  </cols>
  <sheetData>
    <row r="2" spans="2:30">
      <c r="B2" s="4439" t="s">
        <v>478</v>
      </c>
      <c r="C2" s="4440"/>
      <c r="D2" s="4440"/>
      <c r="E2" s="4440"/>
      <c r="F2" s="4440"/>
    </row>
    <row r="4" spans="2:30" s="2710" customFormat="1" ht="16.5" customHeight="1">
      <c r="B4" s="4866" t="s">
        <v>2823</v>
      </c>
      <c r="C4" s="4867"/>
      <c r="D4" s="4867"/>
      <c r="E4" s="4867"/>
      <c r="I4" s="4629" t="s">
        <v>1538</v>
      </c>
      <c r="J4" s="4629"/>
      <c r="K4" s="4629"/>
      <c r="L4" s="4629"/>
      <c r="M4" s="4629"/>
      <c r="N4" s="4629"/>
      <c r="O4" s="4629"/>
      <c r="P4" s="4629"/>
      <c r="Q4" s="4629"/>
      <c r="R4" s="2711"/>
      <c r="S4" s="2711"/>
      <c r="T4" s="2711"/>
      <c r="U4" s="2711"/>
      <c r="V4" s="2711"/>
      <c r="W4" s="2711"/>
      <c r="X4" s="2711"/>
      <c r="Y4" s="2711"/>
      <c r="Z4" s="2711"/>
      <c r="AA4" s="2711"/>
      <c r="AB4" s="2711"/>
      <c r="AC4" s="2711"/>
      <c r="AD4" s="2711"/>
    </row>
    <row r="5" spans="2:30" s="2710" customFormat="1" ht="14.1">
      <c r="B5" s="4866" t="s">
        <v>538</v>
      </c>
      <c r="C5" s="4867"/>
      <c r="D5" s="4867"/>
      <c r="E5" s="4867"/>
      <c r="I5" s="4628" t="s">
        <v>2824</v>
      </c>
      <c r="J5" s="4628"/>
      <c r="K5" s="4628"/>
      <c r="L5" s="4628"/>
      <c r="M5" s="4628"/>
      <c r="N5" s="4628"/>
      <c r="O5" s="4628"/>
      <c r="P5" s="4628"/>
      <c r="Q5" s="4628"/>
      <c r="R5" s="2712"/>
      <c r="S5" s="2712"/>
      <c r="T5" s="2712"/>
      <c r="U5" s="2712"/>
      <c r="V5" s="2712"/>
      <c r="W5" s="2712"/>
      <c r="X5" s="2712"/>
      <c r="Y5" s="2712"/>
      <c r="Z5" s="2712"/>
      <c r="AA5" s="2712"/>
      <c r="AB5" s="2712"/>
      <c r="AC5" s="2712"/>
      <c r="AD5" s="2712"/>
    </row>
    <row r="6" spans="2:30" s="2710" customFormat="1" ht="14.1">
      <c r="B6" s="4628" t="s">
        <v>1555</v>
      </c>
      <c r="C6" s="4628"/>
      <c r="D6" s="4628"/>
      <c r="E6" s="4628"/>
      <c r="F6" s="4628"/>
      <c r="G6" s="4628"/>
      <c r="H6" s="4628"/>
      <c r="I6" s="4628"/>
      <c r="J6" s="4628"/>
      <c r="K6" s="4628"/>
      <c r="L6" s="4628"/>
      <c r="M6" s="4628"/>
      <c r="N6" s="4628"/>
      <c r="O6" s="4628"/>
      <c r="P6" s="4628"/>
      <c r="Q6" s="4628"/>
      <c r="R6" s="4628"/>
      <c r="S6" s="4628"/>
      <c r="T6" s="4628"/>
      <c r="U6" s="4628"/>
      <c r="V6" s="4628"/>
      <c r="W6" s="4628"/>
    </row>
    <row r="7" spans="2:30" s="1797" customFormat="1" ht="15" customHeight="1">
      <c r="B7" s="4633" t="s">
        <v>1146</v>
      </c>
      <c r="C7" s="4634"/>
      <c r="D7" s="4634"/>
      <c r="E7" s="4634"/>
      <c r="F7" s="4634"/>
      <c r="G7" s="4634"/>
      <c r="H7" s="4634"/>
      <c r="I7" s="2842" t="s">
        <v>2587</v>
      </c>
      <c r="J7" s="2842" t="s">
        <v>2577</v>
      </c>
      <c r="K7" s="2842" t="s">
        <v>47</v>
      </c>
      <c r="L7" s="2842" t="s">
        <v>2578</v>
      </c>
      <c r="M7" s="2842" t="s">
        <v>49</v>
      </c>
      <c r="N7" s="2842" t="s">
        <v>50</v>
      </c>
      <c r="O7" s="2843" t="s">
        <v>51</v>
      </c>
      <c r="P7" s="2843" t="s">
        <v>52</v>
      </c>
      <c r="Q7" s="2843" t="s">
        <v>83</v>
      </c>
      <c r="R7" s="2844" t="s">
        <v>2579</v>
      </c>
      <c r="S7" s="2843" t="s">
        <v>85</v>
      </c>
      <c r="T7" s="2843" t="s">
        <v>2580</v>
      </c>
      <c r="U7" s="2844" t="s">
        <v>87</v>
      </c>
      <c r="V7" s="2843" t="s">
        <v>36</v>
      </c>
      <c r="W7" s="2845" t="s">
        <v>131</v>
      </c>
    </row>
    <row r="8" spans="2:30" s="1797" customFormat="1" ht="15" customHeight="1">
      <c r="B8" s="2789"/>
      <c r="C8" s="235"/>
      <c r="D8" s="235"/>
      <c r="E8" s="235"/>
      <c r="F8" s="235"/>
      <c r="G8" s="235"/>
      <c r="H8" s="235"/>
      <c r="I8" s="2846" t="s">
        <v>89</v>
      </c>
      <c r="J8" s="2846" t="s">
        <v>90</v>
      </c>
      <c r="K8" s="2846"/>
      <c r="L8" s="2846" t="s">
        <v>48</v>
      </c>
      <c r="M8" s="2846"/>
      <c r="N8" s="2846"/>
      <c r="O8" s="2847"/>
      <c r="P8" s="2847"/>
      <c r="Q8" s="2847"/>
      <c r="R8" s="2848" t="s">
        <v>84</v>
      </c>
      <c r="S8" s="2847"/>
      <c r="T8" s="2847" t="s">
        <v>86</v>
      </c>
      <c r="U8" s="2848"/>
      <c r="V8" s="2847"/>
      <c r="W8" s="2849"/>
    </row>
    <row r="9" spans="2:30" s="1797" customFormat="1" ht="15" customHeight="1">
      <c r="B9" s="2882"/>
      <c r="C9" s="2883"/>
      <c r="D9" s="2883"/>
      <c r="E9" s="2883"/>
      <c r="F9" s="2883"/>
      <c r="G9" s="2883"/>
      <c r="H9" s="2883"/>
      <c r="I9" s="2885" t="s">
        <v>125</v>
      </c>
      <c r="J9" s="2885" t="s">
        <v>126</v>
      </c>
      <c r="K9" s="2885" t="s">
        <v>127</v>
      </c>
      <c r="L9" s="2885" t="s">
        <v>139</v>
      </c>
      <c r="M9" s="2885" t="s">
        <v>140</v>
      </c>
      <c r="N9" s="2885" t="s">
        <v>141</v>
      </c>
      <c r="O9" s="2886" t="s">
        <v>166</v>
      </c>
      <c r="P9" s="2886" t="s">
        <v>167</v>
      </c>
      <c r="Q9" s="2886" t="s">
        <v>168</v>
      </c>
      <c r="R9" s="2886" t="s">
        <v>74</v>
      </c>
      <c r="S9" s="2886" t="s">
        <v>75</v>
      </c>
      <c r="T9" s="2886" t="s">
        <v>81</v>
      </c>
      <c r="U9" s="2886" t="s">
        <v>91</v>
      </c>
      <c r="V9" s="2886" t="s">
        <v>92</v>
      </c>
      <c r="W9" s="2887" t="s">
        <v>170</v>
      </c>
    </row>
    <row r="10" spans="2:30" s="1797" customFormat="1" ht="15" customHeight="1">
      <c r="B10" s="4698" t="s">
        <v>22</v>
      </c>
      <c r="C10" s="4699"/>
      <c r="D10" s="4700" t="s">
        <v>1148</v>
      </c>
      <c r="E10" s="4700"/>
      <c r="F10" s="4700"/>
      <c r="G10" s="4700"/>
      <c r="H10" s="2800" t="s">
        <v>1837</v>
      </c>
      <c r="I10" s="2888"/>
      <c r="J10" s="2888"/>
      <c r="K10" s="2888"/>
      <c r="L10" s="2888"/>
      <c r="M10" s="2888"/>
      <c r="N10" s="2888"/>
      <c r="O10" s="2888"/>
      <c r="P10" s="2888"/>
      <c r="Q10" s="2888"/>
      <c r="R10" s="2888"/>
      <c r="S10" s="2888"/>
      <c r="T10" s="2888"/>
      <c r="U10" s="2888"/>
      <c r="V10" s="2888"/>
      <c r="W10" s="2889"/>
    </row>
    <row r="11" spans="2:30" s="1797" customFormat="1" ht="15" customHeight="1">
      <c r="B11" s="1789"/>
      <c r="C11" s="1790"/>
      <c r="D11" s="2890"/>
      <c r="E11" s="4697" t="s">
        <v>738</v>
      </c>
      <c r="F11" s="4697"/>
      <c r="G11" s="4697"/>
      <c r="H11" s="1755" t="s">
        <v>1840</v>
      </c>
      <c r="I11" s="2892"/>
      <c r="J11" s="2892"/>
      <c r="K11" s="2892"/>
      <c r="L11" s="2892"/>
      <c r="M11" s="2893"/>
      <c r="N11" s="2892"/>
      <c r="O11" s="2892"/>
      <c r="P11" s="2892"/>
      <c r="Q11" s="2892"/>
      <c r="R11" s="2892"/>
      <c r="S11" s="2892"/>
      <c r="T11" s="2892"/>
      <c r="U11" s="2892"/>
      <c r="V11" s="2892"/>
      <c r="W11" s="2894"/>
    </row>
    <row r="12" spans="2:30" s="1797" customFormat="1" ht="15" customHeight="1">
      <c r="B12" s="2895"/>
      <c r="C12" s="2896"/>
      <c r="D12" s="1793"/>
      <c r="E12" s="4689" t="s">
        <v>739</v>
      </c>
      <c r="F12" s="4689"/>
      <c r="G12" s="4689"/>
      <c r="H12" s="2813" t="s">
        <v>1726</v>
      </c>
      <c r="I12" s="2888"/>
      <c r="J12" s="2888"/>
      <c r="K12" s="2888"/>
      <c r="L12" s="2888"/>
      <c r="M12" s="2897"/>
      <c r="N12" s="2888"/>
      <c r="O12" s="2888"/>
      <c r="P12" s="2888"/>
      <c r="Q12" s="2888"/>
      <c r="R12" s="2888"/>
      <c r="S12" s="2888"/>
      <c r="T12" s="2888"/>
      <c r="U12" s="2888"/>
      <c r="V12" s="2888"/>
      <c r="W12" s="2889"/>
    </row>
    <row r="13" spans="2:30" s="1797" customFormat="1" ht="15" customHeight="1">
      <c r="B13" s="2895"/>
      <c r="C13" s="2896"/>
      <c r="D13" s="4265" t="s">
        <v>740</v>
      </c>
      <c r="E13" s="4265"/>
      <c r="F13" s="4265"/>
      <c r="G13" s="4265"/>
      <c r="H13" s="2813" t="s">
        <v>2402</v>
      </c>
      <c r="I13" s="2888"/>
      <c r="J13" s="2888"/>
      <c r="K13" s="2888"/>
      <c r="L13" s="2888"/>
      <c r="M13" s="2897"/>
      <c r="N13" s="2888"/>
      <c r="O13" s="2888"/>
      <c r="P13" s="2888"/>
      <c r="Q13" s="2888"/>
      <c r="R13" s="2888"/>
      <c r="S13" s="2888"/>
      <c r="T13" s="2888"/>
      <c r="U13" s="2888"/>
      <c r="V13" s="2888"/>
      <c r="W13" s="2889"/>
    </row>
    <row r="14" spans="2:30" s="1797" customFormat="1" ht="15" customHeight="1">
      <c r="B14" s="1792"/>
      <c r="C14" s="1793"/>
      <c r="D14" s="4689" t="s">
        <v>1236</v>
      </c>
      <c r="E14" s="4689"/>
      <c r="F14" s="4689"/>
      <c r="G14" s="4689"/>
      <c r="H14" s="2813" t="s">
        <v>1728</v>
      </c>
      <c r="I14" s="2888"/>
      <c r="J14" s="2888"/>
      <c r="K14" s="2888"/>
      <c r="L14" s="2888"/>
      <c r="M14" s="2888"/>
      <c r="N14" s="2888"/>
      <c r="O14" s="2888"/>
      <c r="P14" s="2888"/>
      <c r="Q14" s="2888"/>
      <c r="R14" s="2888"/>
      <c r="S14" s="2888"/>
      <c r="T14" s="2888"/>
      <c r="U14" s="2888"/>
      <c r="V14" s="2888"/>
      <c r="W14" s="2889"/>
    </row>
    <row r="15" spans="2:30" s="1797" customFormat="1" ht="15" customHeight="1">
      <c r="B15" s="4692" t="s">
        <v>1324</v>
      </c>
      <c r="C15" s="4693"/>
      <c r="D15" s="4693"/>
      <c r="E15" s="4693"/>
      <c r="F15" s="4693"/>
      <c r="G15" s="4693"/>
      <c r="H15" s="2813" t="s">
        <v>2441</v>
      </c>
      <c r="I15" s="2888"/>
      <c r="J15" s="2888"/>
      <c r="K15" s="2888"/>
      <c r="L15" s="2888"/>
      <c r="M15" s="2888"/>
      <c r="N15" s="2888"/>
      <c r="O15" s="2888"/>
      <c r="P15" s="2888"/>
      <c r="Q15" s="2888"/>
      <c r="R15" s="2888"/>
      <c r="S15" s="2888"/>
      <c r="T15" s="2888"/>
      <c r="U15" s="2888"/>
      <c r="V15" s="2888"/>
      <c r="W15" s="2889"/>
    </row>
    <row r="16" spans="2:30" s="1797" customFormat="1" ht="15" customHeight="1">
      <c r="B16" s="4688" t="s">
        <v>183</v>
      </c>
      <c r="C16" s="4689"/>
      <c r="D16" s="4689"/>
      <c r="E16" s="4689"/>
      <c r="F16" s="4689"/>
      <c r="G16" s="4689"/>
      <c r="H16" s="1756" t="s">
        <v>1732</v>
      </c>
      <c r="I16" s="2898"/>
      <c r="J16" s="2898"/>
      <c r="K16" s="2898"/>
      <c r="L16" s="2898"/>
      <c r="M16" s="2898"/>
      <c r="N16" s="2898"/>
      <c r="O16" s="2898"/>
      <c r="P16" s="2898"/>
      <c r="Q16" s="2898"/>
      <c r="R16" s="2898"/>
      <c r="S16" s="2898"/>
      <c r="T16" s="2898"/>
      <c r="U16" s="2898"/>
      <c r="V16" s="2898"/>
      <c r="W16" s="2899"/>
    </row>
    <row r="17" spans="2:23" s="1797" customFormat="1" ht="15" customHeight="1">
      <c r="B17" s="4701" t="s">
        <v>1210</v>
      </c>
      <c r="C17" s="4702"/>
      <c r="D17" s="4702"/>
      <c r="E17" s="4702"/>
      <c r="F17" s="4702"/>
      <c r="G17" s="4702"/>
      <c r="H17" s="1775"/>
      <c r="I17" s="2892"/>
      <c r="J17" s="2892"/>
      <c r="K17" s="2892"/>
      <c r="L17" s="2892"/>
      <c r="M17" s="2892"/>
      <c r="N17" s="2892"/>
      <c r="O17" s="2892"/>
      <c r="P17" s="2892"/>
      <c r="Q17" s="2892"/>
      <c r="R17" s="2892"/>
      <c r="S17" s="2892"/>
      <c r="T17" s="2892"/>
      <c r="U17" s="2892"/>
      <c r="V17" s="2892"/>
      <c r="W17" s="2894"/>
    </row>
    <row r="18" spans="2:23" s="1797" customFormat="1" ht="15" customHeight="1">
      <c r="B18" s="1778"/>
      <c r="C18" s="4260" t="s">
        <v>1153</v>
      </c>
      <c r="D18" s="4260"/>
      <c r="E18" s="4260"/>
      <c r="F18" s="4696" t="s">
        <v>1211</v>
      </c>
      <c r="G18" s="4696"/>
      <c r="H18" s="1757" t="s">
        <v>1752</v>
      </c>
      <c r="I18" s="2892"/>
      <c r="J18" s="2892"/>
      <c r="K18" s="2892"/>
      <c r="L18" s="2892"/>
      <c r="M18" s="2892"/>
      <c r="N18" s="2892"/>
      <c r="O18" s="2892"/>
      <c r="P18" s="2892"/>
      <c r="Q18" s="2892"/>
      <c r="R18" s="2892"/>
      <c r="S18" s="2892"/>
      <c r="T18" s="2892"/>
      <c r="U18" s="2892"/>
      <c r="V18" s="2892"/>
      <c r="W18" s="2894"/>
    </row>
    <row r="19" spans="2:23" s="1797" customFormat="1" ht="15" customHeight="1">
      <c r="B19" s="2895"/>
      <c r="C19" s="1793"/>
      <c r="D19" s="1793"/>
      <c r="E19" s="1793"/>
      <c r="F19" s="4697" t="s">
        <v>2442</v>
      </c>
      <c r="G19" s="4697"/>
      <c r="H19" s="1756" t="s">
        <v>1754</v>
      </c>
      <c r="I19" s="2888"/>
      <c r="J19" s="2888"/>
      <c r="K19" s="2888"/>
      <c r="L19" s="2888"/>
      <c r="M19" s="2888"/>
      <c r="N19" s="2888"/>
      <c r="O19" s="2888"/>
      <c r="P19" s="2888"/>
      <c r="Q19" s="2888"/>
      <c r="R19" s="2888"/>
      <c r="S19" s="2888"/>
      <c r="T19" s="2888"/>
      <c r="U19" s="2888"/>
      <c r="V19" s="2888"/>
      <c r="W19" s="2889"/>
    </row>
    <row r="20" spans="2:23" s="1797" customFormat="1" ht="15" customHeight="1">
      <c r="B20" s="2895"/>
      <c r="C20" s="1793"/>
      <c r="D20" s="1793"/>
      <c r="E20" s="1793"/>
      <c r="F20" s="4697" t="s">
        <v>1113</v>
      </c>
      <c r="G20" s="4697"/>
      <c r="H20" s="1756" t="s">
        <v>1761</v>
      </c>
      <c r="I20" s="2892"/>
      <c r="J20" s="2892"/>
      <c r="K20" s="2892"/>
      <c r="L20" s="2892"/>
      <c r="M20" s="2892"/>
      <c r="N20" s="2892"/>
      <c r="O20" s="2892"/>
      <c r="P20" s="2892"/>
      <c r="Q20" s="2892"/>
      <c r="R20" s="2892"/>
      <c r="S20" s="2892"/>
      <c r="T20" s="2892"/>
      <c r="U20" s="2892"/>
      <c r="V20" s="2892"/>
      <c r="W20" s="2894"/>
    </row>
    <row r="21" spans="2:23" s="1797" customFormat="1" ht="15" customHeight="1">
      <c r="B21" s="1782"/>
      <c r="C21" s="4262" t="s">
        <v>1154</v>
      </c>
      <c r="D21" s="4262"/>
      <c r="E21" s="4262"/>
      <c r="F21" s="4262"/>
      <c r="G21" s="4262"/>
      <c r="H21" s="1756" t="s">
        <v>1962</v>
      </c>
      <c r="I21" s="2888"/>
      <c r="J21" s="2888"/>
      <c r="K21" s="2888"/>
      <c r="L21" s="2888"/>
      <c r="M21" s="2888"/>
      <c r="N21" s="2888"/>
      <c r="O21" s="2888"/>
      <c r="P21" s="2888"/>
      <c r="Q21" s="2888"/>
      <c r="R21" s="2888"/>
      <c r="S21" s="2888"/>
      <c r="T21" s="2888"/>
      <c r="U21" s="2888"/>
      <c r="V21" s="2888"/>
      <c r="W21" s="2889"/>
    </row>
    <row r="22" spans="2:23" s="1797" customFormat="1" ht="15" customHeight="1">
      <c r="B22" s="1782"/>
      <c r="C22" s="4262" t="s">
        <v>1155</v>
      </c>
      <c r="D22" s="4262"/>
      <c r="E22" s="4262"/>
      <c r="F22" s="4262"/>
      <c r="G22" s="2900" t="s">
        <v>1211</v>
      </c>
      <c r="H22" s="1756" t="s">
        <v>1758</v>
      </c>
      <c r="I22" s="2892"/>
      <c r="J22" s="2892"/>
      <c r="K22" s="2892"/>
      <c r="L22" s="2892"/>
      <c r="M22" s="2892"/>
      <c r="N22" s="2892"/>
      <c r="O22" s="2892"/>
      <c r="P22" s="2892"/>
      <c r="Q22" s="2892"/>
      <c r="R22" s="2892"/>
      <c r="S22" s="2892"/>
      <c r="T22" s="2892"/>
      <c r="U22" s="2892"/>
      <c r="V22" s="2892"/>
      <c r="W22" s="2894"/>
    </row>
    <row r="23" spans="2:23" s="1797" customFormat="1" ht="15" customHeight="1">
      <c r="B23" s="1782"/>
      <c r="C23" s="1793"/>
      <c r="D23" s="1793"/>
      <c r="E23" s="1793"/>
      <c r="F23" s="1793"/>
      <c r="G23" s="2891" t="s">
        <v>2442</v>
      </c>
      <c r="H23" s="1756" t="s">
        <v>1760</v>
      </c>
      <c r="I23" s="2888"/>
      <c r="J23" s="2888"/>
      <c r="K23" s="2888"/>
      <c r="L23" s="2888"/>
      <c r="M23" s="2888"/>
      <c r="N23" s="2888"/>
      <c r="O23" s="2888"/>
      <c r="P23" s="2888"/>
      <c r="Q23" s="2888"/>
      <c r="R23" s="2888"/>
      <c r="S23" s="2888"/>
      <c r="T23" s="2888"/>
      <c r="U23" s="2888"/>
      <c r="V23" s="2888"/>
      <c r="W23" s="2889"/>
    </row>
    <row r="24" spans="2:23" s="1797" customFormat="1" ht="15" customHeight="1">
      <c r="B24" s="2895"/>
      <c r="C24" s="1793"/>
      <c r="D24" s="1793"/>
      <c r="E24" s="1793"/>
      <c r="F24" s="1793"/>
      <c r="G24" s="2891" t="s">
        <v>1113</v>
      </c>
      <c r="H24" s="1756" t="s">
        <v>1735</v>
      </c>
      <c r="I24" s="2892"/>
      <c r="J24" s="2892"/>
      <c r="K24" s="2892"/>
      <c r="L24" s="2892"/>
      <c r="M24" s="2892"/>
      <c r="N24" s="2892"/>
      <c r="O24" s="2892"/>
      <c r="P24" s="2892"/>
      <c r="Q24" s="2892"/>
      <c r="R24" s="2892"/>
      <c r="S24" s="2892"/>
      <c r="T24" s="2892"/>
      <c r="U24" s="2892"/>
      <c r="V24" s="2892"/>
      <c r="W24" s="2894"/>
    </row>
    <row r="25" spans="2:23" s="1797" customFormat="1" ht="15" customHeight="1">
      <c r="B25" s="2895"/>
      <c r="C25" s="4262" t="s">
        <v>1156</v>
      </c>
      <c r="D25" s="4262"/>
      <c r="E25" s="4262"/>
      <c r="F25" s="4262"/>
      <c r="G25" s="4262"/>
      <c r="H25" s="1756" t="s">
        <v>2294</v>
      </c>
      <c r="I25" s="2888"/>
      <c r="J25" s="2888"/>
      <c r="K25" s="2888"/>
      <c r="L25" s="2888"/>
      <c r="M25" s="2888"/>
      <c r="N25" s="2888"/>
      <c r="O25" s="2888"/>
      <c r="P25" s="2888"/>
      <c r="Q25" s="2888"/>
      <c r="R25" s="2888"/>
      <c r="S25" s="2888"/>
      <c r="T25" s="2888"/>
      <c r="U25" s="2888"/>
      <c r="V25" s="2888"/>
      <c r="W25" s="2889"/>
    </row>
    <row r="26" spans="2:23" s="1797" customFormat="1" ht="15" customHeight="1">
      <c r="B26" s="2895"/>
      <c r="C26" s="4265" t="s">
        <v>1157</v>
      </c>
      <c r="D26" s="4265"/>
      <c r="E26" s="4265"/>
      <c r="F26" s="4265"/>
      <c r="G26" s="2900" t="s">
        <v>1211</v>
      </c>
      <c r="H26" s="1756" t="s">
        <v>1744</v>
      </c>
      <c r="I26" s="2892"/>
      <c r="J26" s="2892"/>
      <c r="K26" s="2892"/>
      <c r="L26" s="2892"/>
      <c r="M26" s="2893"/>
      <c r="N26" s="2892"/>
      <c r="O26" s="2892"/>
      <c r="P26" s="2892"/>
      <c r="Q26" s="2892"/>
      <c r="R26" s="2893"/>
      <c r="S26" s="2892"/>
      <c r="T26" s="2892"/>
      <c r="U26" s="2892"/>
      <c r="V26" s="2892"/>
      <c r="W26" s="2894"/>
    </row>
    <row r="27" spans="2:23" s="1797" customFormat="1" ht="15" customHeight="1">
      <c r="B27" s="2895"/>
      <c r="C27" s="1793"/>
      <c r="D27" s="1793"/>
      <c r="E27" s="1793"/>
      <c r="F27" s="1793"/>
      <c r="G27" s="2891" t="s">
        <v>2825</v>
      </c>
      <c r="H27" s="1756" t="s">
        <v>1748</v>
      </c>
      <c r="I27" s="2888"/>
      <c r="J27" s="2888"/>
      <c r="K27" s="2888"/>
      <c r="L27" s="2888"/>
      <c r="M27" s="2897"/>
      <c r="N27" s="2888"/>
      <c r="O27" s="2888"/>
      <c r="P27" s="2888"/>
      <c r="Q27" s="2888"/>
      <c r="R27" s="2897"/>
      <c r="S27" s="2888"/>
      <c r="T27" s="2888"/>
      <c r="U27" s="2888"/>
      <c r="V27" s="2888"/>
      <c r="W27" s="2889"/>
    </row>
    <row r="28" spans="2:23" s="1797" customFormat="1" ht="15" customHeight="1">
      <c r="B28" s="2895"/>
      <c r="C28" s="1793"/>
      <c r="D28" s="1793"/>
      <c r="E28" s="1793"/>
      <c r="F28" s="1793"/>
      <c r="G28" s="2891" t="s">
        <v>1113</v>
      </c>
      <c r="H28" s="1756" t="s">
        <v>1764</v>
      </c>
      <c r="I28" s="2892"/>
      <c r="J28" s="2892"/>
      <c r="K28" s="2892"/>
      <c r="L28" s="2892"/>
      <c r="M28" s="2893"/>
      <c r="N28" s="2892"/>
      <c r="O28" s="2892"/>
      <c r="P28" s="2892"/>
      <c r="Q28" s="2892"/>
      <c r="R28" s="2893"/>
      <c r="S28" s="2892"/>
      <c r="T28" s="2892"/>
      <c r="U28" s="2892"/>
      <c r="V28" s="2892"/>
      <c r="W28" s="2894"/>
    </row>
    <row r="29" spans="2:23" s="1797" customFormat="1" ht="15" customHeight="1">
      <c r="B29" s="2895"/>
      <c r="C29" s="4265" t="s">
        <v>1158</v>
      </c>
      <c r="D29" s="4265"/>
      <c r="E29" s="4265"/>
      <c r="F29" s="4265"/>
      <c r="G29" s="4265"/>
      <c r="H29" s="1756" t="s">
        <v>1768</v>
      </c>
      <c r="I29" s="2888"/>
      <c r="J29" s="2888"/>
      <c r="K29" s="2888"/>
      <c r="L29" s="2888"/>
      <c r="M29" s="2897"/>
      <c r="N29" s="2888"/>
      <c r="O29" s="2888"/>
      <c r="P29" s="2888"/>
      <c r="Q29" s="2888"/>
      <c r="R29" s="2897"/>
      <c r="S29" s="2888"/>
      <c r="T29" s="2888"/>
      <c r="U29" s="2888"/>
      <c r="V29" s="2888"/>
      <c r="W29" s="2889"/>
    </row>
    <row r="30" spans="2:23" s="1797" customFormat="1" ht="15" customHeight="1">
      <c r="B30" s="2895"/>
      <c r="C30" s="4689" t="s">
        <v>1159</v>
      </c>
      <c r="D30" s="4689"/>
      <c r="E30" s="4689"/>
      <c r="F30" s="4697" t="s">
        <v>1211</v>
      </c>
      <c r="G30" s="4697"/>
      <c r="H30" s="1756" t="s">
        <v>2443</v>
      </c>
      <c r="I30" s="2892"/>
      <c r="J30" s="2892"/>
      <c r="K30" s="2892"/>
      <c r="L30" s="2892"/>
      <c r="M30" s="2892"/>
      <c r="N30" s="2892"/>
      <c r="O30" s="2892"/>
      <c r="P30" s="2892"/>
      <c r="Q30" s="2892"/>
      <c r="R30" s="2892"/>
      <c r="S30" s="2892"/>
      <c r="T30" s="2892"/>
      <c r="U30" s="2892"/>
      <c r="V30" s="2892"/>
      <c r="W30" s="2894"/>
    </row>
    <row r="31" spans="2:23" s="1797" customFormat="1" ht="15" customHeight="1">
      <c r="B31" s="1792"/>
      <c r="C31" s="1793"/>
      <c r="D31" s="1793"/>
      <c r="E31" s="2896"/>
      <c r="F31" s="4697" t="s">
        <v>2442</v>
      </c>
      <c r="G31" s="4697"/>
      <c r="H31" s="1756" t="s">
        <v>2444</v>
      </c>
      <c r="I31" s="2888"/>
      <c r="J31" s="2888"/>
      <c r="K31" s="2888"/>
      <c r="L31" s="2888"/>
      <c r="M31" s="2888"/>
      <c r="N31" s="2888"/>
      <c r="O31" s="2888"/>
      <c r="P31" s="2888"/>
      <c r="Q31" s="2888"/>
      <c r="R31" s="2888"/>
      <c r="S31" s="2888"/>
      <c r="T31" s="2888"/>
      <c r="U31" s="2888"/>
      <c r="V31" s="2888"/>
      <c r="W31" s="2889"/>
    </row>
    <row r="32" spans="2:23" s="1797" customFormat="1" ht="15" customHeight="1">
      <c r="B32" s="1792"/>
      <c r="C32" s="1793"/>
      <c r="D32" s="1793"/>
      <c r="E32" s="2896"/>
      <c r="F32" s="4697" t="s">
        <v>1113</v>
      </c>
      <c r="G32" s="4697"/>
      <c r="H32" s="1756" t="s">
        <v>2445</v>
      </c>
      <c r="I32" s="2901"/>
      <c r="J32" s="2901"/>
      <c r="K32" s="2901"/>
      <c r="L32" s="2901"/>
      <c r="M32" s="2901"/>
      <c r="N32" s="2901"/>
      <c r="O32" s="2901"/>
      <c r="P32" s="2901"/>
      <c r="Q32" s="2901"/>
      <c r="R32" s="2901"/>
      <c r="S32" s="2901"/>
      <c r="T32" s="2901"/>
      <c r="U32" s="2901"/>
      <c r="V32" s="2901"/>
      <c r="W32" s="2902"/>
    </row>
    <row r="33" spans="2:23" s="1797" customFormat="1" ht="15" customHeight="1">
      <c r="B33" s="4692" t="s">
        <v>1325</v>
      </c>
      <c r="C33" s="4693"/>
      <c r="D33" s="4693"/>
      <c r="E33" s="4693"/>
      <c r="F33" s="4693"/>
      <c r="G33" s="4693"/>
      <c r="H33" s="1756" t="s">
        <v>2171</v>
      </c>
      <c r="I33" s="2888"/>
      <c r="J33" s="2888"/>
      <c r="K33" s="2888"/>
      <c r="L33" s="2888"/>
      <c r="M33" s="2888"/>
      <c r="N33" s="2888"/>
      <c r="O33" s="2888"/>
      <c r="P33" s="2888"/>
      <c r="Q33" s="2888"/>
      <c r="R33" s="2888"/>
      <c r="S33" s="2888"/>
      <c r="T33" s="2888"/>
      <c r="U33" s="2888"/>
      <c r="V33" s="2888"/>
      <c r="W33" s="2889"/>
    </row>
    <row r="34" spans="2:23" s="1797" customFormat="1" ht="15" customHeight="1">
      <c r="B34" s="4688" t="s">
        <v>1326</v>
      </c>
      <c r="C34" s="4689"/>
      <c r="D34" s="4689"/>
      <c r="E34" s="4689"/>
      <c r="F34" s="4689"/>
      <c r="G34" s="4689"/>
      <c r="H34" s="1756" t="s">
        <v>2446</v>
      </c>
      <c r="I34" s="2892"/>
      <c r="J34" s="2892"/>
      <c r="K34" s="2892"/>
      <c r="L34" s="2892"/>
      <c r="M34" s="2892"/>
      <c r="N34" s="2892"/>
      <c r="O34" s="2892"/>
      <c r="P34" s="2892"/>
      <c r="Q34" s="2892"/>
      <c r="R34" s="2892"/>
      <c r="S34" s="2892"/>
      <c r="T34" s="2892"/>
      <c r="U34" s="2892"/>
      <c r="V34" s="2892"/>
      <c r="W34" s="2894"/>
    </row>
    <row r="35" spans="2:23" s="1797" customFormat="1" ht="15" customHeight="1">
      <c r="B35" s="2895"/>
      <c r="C35" s="4689" t="s">
        <v>746</v>
      </c>
      <c r="D35" s="4689"/>
      <c r="E35" s="4689"/>
      <c r="F35" s="4689"/>
      <c r="G35" s="4689"/>
      <c r="H35" s="1756" t="s">
        <v>2447</v>
      </c>
      <c r="I35" s="2888"/>
      <c r="J35" s="2888"/>
      <c r="K35" s="2888"/>
      <c r="L35" s="2888"/>
      <c r="M35" s="2897"/>
      <c r="N35" s="2888"/>
      <c r="O35" s="2888"/>
      <c r="P35" s="2888"/>
      <c r="Q35" s="2888"/>
      <c r="R35" s="2888"/>
      <c r="S35" s="2888"/>
      <c r="T35" s="2888"/>
      <c r="U35" s="2888"/>
      <c r="V35" s="2888"/>
      <c r="W35" s="2889"/>
    </row>
    <row r="36" spans="2:23" s="1797" customFormat="1" ht="15" customHeight="1">
      <c r="B36" s="4688" t="s">
        <v>186</v>
      </c>
      <c r="C36" s="4689"/>
      <c r="D36" s="4689"/>
      <c r="E36" s="4689"/>
      <c r="F36" s="4689"/>
      <c r="G36" s="4689"/>
      <c r="H36" s="1756" t="s">
        <v>2448</v>
      </c>
      <c r="I36" s="2888"/>
      <c r="J36" s="2888"/>
      <c r="K36" s="2888"/>
      <c r="L36" s="2888"/>
      <c r="M36" s="2888"/>
      <c r="N36" s="2888"/>
      <c r="O36" s="2888"/>
      <c r="P36" s="2888"/>
      <c r="Q36" s="2888"/>
      <c r="R36" s="2888"/>
      <c r="S36" s="2888"/>
      <c r="T36" s="2888"/>
      <c r="U36" s="2888"/>
      <c r="V36" s="2888"/>
      <c r="W36" s="2889"/>
    </row>
    <row r="37" spans="2:23" s="1797" customFormat="1" ht="15" customHeight="1">
      <c r="B37" s="4261" t="s">
        <v>747</v>
      </c>
      <c r="C37" s="4262"/>
      <c r="D37" s="4262"/>
      <c r="E37" s="4262"/>
      <c r="F37" s="4262"/>
      <c r="G37" s="4262"/>
      <c r="H37" s="1756" t="s">
        <v>1994</v>
      </c>
      <c r="I37" s="2888"/>
      <c r="J37" s="2888"/>
      <c r="K37" s="2888"/>
      <c r="L37" s="2888"/>
      <c r="M37" s="2888"/>
      <c r="N37" s="2888"/>
      <c r="O37" s="2888"/>
      <c r="P37" s="2888"/>
      <c r="Q37" s="2888"/>
      <c r="R37" s="2888"/>
      <c r="S37" s="2888"/>
      <c r="T37" s="2888"/>
      <c r="U37" s="2888"/>
      <c r="V37" s="2888"/>
      <c r="W37" s="2889"/>
    </row>
    <row r="38" spans="2:23" s="1797" customFormat="1" ht="15" customHeight="1">
      <c r="B38" s="4688" t="s">
        <v>119</v>
      </c>
      <c r="C38" s="4689"/>
      <c r="D38" s="4689"/>
      <c r="E38" s="4689"/>
      <c r="F38" s="4689"/>
      <c r="G38" s="4689"/>
      <c r="H38" s="1756" t="s">
        <v>1773</v>
      </c>
      <c r="I38" s="2888"/>
      <c r="J38" s="2888"/>
      <c r="K38" s="2888"/>
      <c r="L38" s="2888"/>
      <c r="M38" s="2888"/>
      <c r="N38" s="2888"/>
      <c r="O38" s="2888"/>
      <c r="P38" s="2888"/>
      <c r="Q38" s="2888"/>
      <c r="R38" s="2888"/>
      <c r="S38" s="2888"/>
      <c r="T38" s="2888"/>
      <c r="U38" s="2888"/>
      <c r="V38" s="2888"/>
      <c r="W38" s="2889"/>
    </row>
    <row r="39" spans="2:23" s="1797" customFormat="1" ht="15" customHeight="1">
      <c r="B39" s="4688" t="s">
        <v>120</v>
      </c>
      <c r="C39" s="4689"/>
      <c r="D39" s="4689"/>
      <c r="E39" s="4689"/>
      <c r="F39" s="4689"/>
      <c r="G39" s="4689"/>
      <c r="H39" s="1756" t="s">
        <v>1775</v>
      </c>
      <c r="I39" s="2888"/>
      <c r="J39" s="2888"/>
      <c r="K39" s="2888"/>
      <c r="L39" s="2888"/>
      <c r="M39" s="2888"/>
      <c r="N39" s="2888"/>
      <c r="O39" s="2888"/>
      <c r="P39" s="2888"/>
      <c r="Q39" s="2888"/>
      <c r="R39" s="2888"/>
      <c r="S39" s="2888"/>
      <c r="T39" s="2888"/>
      <c r="U39" s="2888"/>
      <c r="V39" s="2888"/>
      <c r="W39" s="2889"/>
    </row>
    <row r="40" spans="2:23" s="1797" customFormat="1" ht="15" customHeight="1">
      <c r="B40" s="4688" t="s">
        <v>748</v>
      </c>
      <c r="C40" s="4689"/>
      <c r="D40" s="4689"/>
      <c r="E40" s="4689"/>
      <c r="F40" s="4689"/>
      <c r="G40" s="4689"/>
      <c r="H40" s="1756" t="s">
        <v>1777</v>
      </c>
      <c r="I40" s="2888"/>
      <c r="J40" s="2888"/>
      <c r="K40" s="2888"/>
      <c r="L40" s="2888"/>
      <c r="M40" s="2888"/>
      <c r="N40" s="2888"/>
      <c r="O40" s="2888"/>
      <c r="P40" s="2888"/>
      <c r="Q40" s="2888"/>
      <c r="R40" s="2888"/>
      <c r="S40" s="2888"/>
      <c r="T40" s="2888"/>
      <c r="U40" s="2888"/>
      <c r="V40" s="2888"/>
      <c r="W40" s="2889"/>
    </row>
    <row r="41" spans="2:23" s="1797" customFormat="1" ht="15" customHeight="1">
      <c r="B41" s="4694" t="s">
        <v>2571</v>
      </c>
      <c r="C41" s="4695"/>
      <c r="D41" s="4695"/>
      <c r="E41" s="4695"/>
      <c r="F41" s="4695"/>
      <c r="G41" s="4695"/>
      <c r="H41" s="1868"/>
      <c r="I41" s="2903"/>
      <c r="J41" s="2903"/>
      <c r="K41" s="2903"/>
      <c r="L41" s="2903"/>
      <c r="M41" s="2903"/>
      <c r="N41" s="2903"/>
      <c r="O41" s="2903"/>
      <c r="P41" s="2903"/>
      <c r="Q41" s="2903"/>
      <c r="R41" s="2903"/>
      <c r="S41" s="2903"/>
      <c r="T41" s="2903"/>
      <c r="U41" s="2903"/>
      <c r="V41" s="2903"/>
      <c r="W41" s="2904"/>
    </row>
    <row r="42" spans="2:23" s="1797" customFormat="1" ht="15" customHeight="1">
      <c r="B42" s="2905"/>
      <c r="C42" s="4696" t="s">
        <v>749</v>
      </c>
      <c r="D42" s="4696"/>
      <c r="E42" s="4696"/>
      <c r="F42" s="4696"/>
      <c r="G42" s="4696"/>
      <c r="H42" s="1757" t="s">
        <v>2450</v>
      </c>
      <c r="I42" s="2898"/>
      <c r="J42" s="2898"/>
      <c r="K42" s="2898"/>
      <c r="L42" s="2898"/>
      <c r="M42" s="2898"/>
      <c r="N42" s="2898"/>
      <c r="O42" s="2898"/>
      <c r="P42" s="2898"/>
      <c r="Q42" s="2898"/>
      <c r="R42" s="2898"/>
      <c r="S42" s="2898"/>
      <c r="T42" s="2898"/>
      <c r="U42" s="2898"/>
      <c r="V42" s="2898"/>
      <c r="W42" s="2899"/>
    </row>
    <row r="43" spans="2:23" s="1797" customFormat="1" ht="15" customHeight="1">
      <c r="B43" s="2895"/>
      <c r="C43" s="4697" t="s">
        <v>750</v>
      </c>
      <c r="D43" s="4697"/>
      <c r="E43" s="4697"/>
      <c r="F43" s="4697"/>
      <c r="G43" s="4697"/>
      <c r="H43" s="1756" t="s">
        <v>2451</v>
      </c>
      <c r="I43" s="2888"/>
      <c r="J43" s="2888"/>
      <c r="K43" s="2888"/>
      <c r="L43" s="2888"/>
      <c r="M43" s="2888"/>
      <c r="N43" s="2888"/>
      <c r="O43" s="2888"/>
      <c r="P43" s="2888"/>
      <c r="Q43" s="2888"/>
      <c r="R43" s="2888"/>
      <c r="S43" s="2888"/>
      <c r="T43" s="2888"/>
      <c r="U43" s="2888"/>
      <c r="V43" s="2888"/>
      <c r="W43" s="2889"/>
    </row>
    <row r="44" spans="2:23" s="1797" customFormat="1" ht="15" customHeight="1">
      <c r="B44" s="2895"/>
      <c r="C44" s="4697" t="s">
        <v>751</v>
      </c>
      <c r="D44" s="4697"/>
      <c r="E44" s="4697"/>
      <c r="F44" s="4697"/>
      <c r="G44" s="4697"/>
      <c r="H44" s="1756" t="s">
        <v>2452</v>
      </c>
      <c r="I44" s="2888"/>
      <c r="J44" s="2888"/>
      <c r="K44" s="2888"/>
      <c r="L44" s="2888"/>
      <c r="M44" s="2888"/>
      <c r="N44" s="2888"/>
      <c r="O44" s="2888"/>
      <c r="P44" s="2888"/>
      <c r="Q44" s="2888"/>
      <c r="R44" s="2888"/>
      <c r="S44" s="2888"/>
      <c r="T44" s="2888"/>
      <c r="U44" s="2888"/>
      <c r="V44" s="2888"/>
      <c r="W44" s="2889"/>
    </row>
    <row r="45" spans="2:23" s="1797" customFormat="1" ht="15" customHeight="1">
      <c r="B45" s="2895"/>
      <c r="C45" s="4697" t="s">
        <v>752</v>
      </c>
      <c r="D45" s="4697"/>
      <c r="E45" s="4697"/>
      <c r="F45" s="4697"/>
      <c r="G45" s="4697"/>
      <c r="H45" s="1756" t="s">
        <v>1930</v>
      </c>
      <c r="I45" s="2888"/>
      <c r="J45" s="2888"/>
      <c r="K45" s="2888"/>
      <c r="L45" s="2888"/>
      <c r="M45" s="2888"/>
      <c r="N45" s="2888"/>
      <c r="O45" s="2888"/>
      <c r="P45" s="2888"/>
      <c r="Q45" s="2888"/>
      <c r="R45" s="2888"/>
      <c r="S45" s="2888"/>
      <c r="T45" s="2888"/>
      <c r="U45" s="2888"/>
      <c r="V45" s="2888"/>
      <c r="W45" s="2889"/>
    </row>
    <row r="46" spans="2:23" s="1797" customFormat="1" ht="15" customHeight="1">
      <c r="B46" s="2895"/>
      <c r="C46" s="4697" t="s">
        <v>754</v>
      </c>
      <c r="D46" s="4697"/>
      <c r="E46" s="4697"/>
      <c r="F46" s="4697"/>
      <c r="G46" s="4697"/>
      <c r="H46" s="1756" t="s">
        <v>2453</v>
      </c>
      <c r="I46" s="2888"/>
      <c r="J46" s="2888"/>
      <c r="K46" s="2888"/>
      <c r="L46" s="2888"/>
      <c r="M46" s="2888"/>
      <c r="N46" s="2888"/>
      <c r="O46" s="2888"/>
      <c r="P46" s="2888"/>
      <c r="Q46" s="2888"/>
      <c r="R46" s="2888"/>
      <c r="S46" s="2888"/>
      <c r="T46" s="2888"/>
      <c r="U46" s="2888"/>
      <c r="V46" s="2888"/>
      <c r="W46" s="2889"/>
    </row>
    <row r="47" spans="2:23" s="1797" customFormat="1" ht="15" customHeight="1">
      <c r="B47" s="2895"/>
      <c r="C47" s="4697" t="s">
        <v>756</v>
      </c>
      <c r="D47" s="4697"/>
      <c r="E47" s="4697"/>
      <c r="F47" s="4697"/>
      <c r="G47" s="4697"/>
      <c r="H47" s="1756" t="s">
        <v>2454</v>
      </c>
      <c r="I47" s="2888"/>
      <c r="J47" s="2888"/>
      <c r="K47" s="2888"/>
      <c r="L47" s="2888"/>
      <c r="M47" s="2888"/>
      <c r="N47" s="2888"/>
      <c r="O47" s="2888"/>
      <c r="P47" s="2888"/>
      <c r="Q47" s="2888"/>
      <c r="R47" s="2888"/>
      <c r="S47" s="2888"/>
      <c r="T47" s="2888"/>
      <c r="U47" s="2888"/>
      <c r="V47" s="2888"/>
      <c r="W47" s="2889"/>
    </row>
    <row r="48" spans="2:23" s="1797" customFormat="1" ht="15" customHeight="1">
      <c r="B48" s="2895"/>
      <c r="C48" s="4697" t="s">
        <v>758</v>
      </c>
      <c r="D48" s="4697"/>
      <c r="E48" s="4697"/>
      <c r="F48" s="4697"/>
      <c r="G48" s="4697"/>
      <c r="H48" s="1756" t="s">
        <v>2455</v>
      </c>
      <c r="I48" s="2888"/>
      <c r="J48" s="2888"/>
      <c r="K48" s="2888"/>
      <c r="L48" s="2888"/>
      <c r="M48" s="2888"/>
      <c r="N48" s="2888"/>
      <c r="O48" s="2888"/>
      <c r="P48" s="2888"/>
      <c r="Q48" s="2888"/>
      <c r="R48" s="2888"/>
      <c r="S48" s="2888"/>
      <c r="T48" s="2888"/>
      <c r="U48" s="2888"/>
      <c r="V48" s="2888"/>
      <c r="W48" s="2889"/>
    </row>
    <row r="49" spans="2:23" s="1797" customFormat="1" ht="15" customHeight="1">
      <c r="B49" s="2895"/>
      <c r="C49" s="4697" t="s">
        <v>760</v>
      </c>
      <c r="D49" s="4697"/>
      <c r="E49" s="4697"/>
      <c r="F49" s="4697"/>
      <c r="G49" s="4697"/>
      <c r="H49" s="1756" t="s">
        <v>1783</v>
      </c>
      <c r="I49" s="2888"/>
      <c r="J49" s="2888"/>
      <c r="K49" s="2888"/>
      <c r="L49" s="2888"/>
      <c r="M49" s="2888"/>
      <c r="N49" s="2888"/>
      <c r="O49" s="2888"/>
      <c r="P49" s="2888"/>
      <c r="Q49" s="2888"/>
      <c r="R49" s="2888"/>
      <c r="S49" s="2888"/>
      <c r="T49" s="2888"/>
      <c r="U49" s="2888"/>
      <c r="V49" s="2888"/>
      <c r="W49" s="2889"/>
    </row>
    <row r="50" spans="2:23" s="1797" customFormat="1" ht="15" customHeight="1">
      <c r="B50" s="2895"/>
      <c r="C50" s="4697" t="s">
        <v>762</v>
      </c>
      <c r="D50" s="4697"/>
      <c r="E50" s="4697"/>
      <c r="F50" s="4697"/>
      <c r="G50" s="4697"/>
      <c r="H50" s="1756" t="s">
        <v>1785</v>
      </c>
      <c r="I50" s="2888"/>
      <c r="J50" s="2888"/>
      <c r="K50" s="2888"/>
      <c r="L50" s="2888"/>
      <c r="M50" s="2888"/>
      <c r="N50" s="2888"/>
      <c r="O50" s="2888"/>
      <c r="P50" s="2888"/>
      <c r="Q50" s="2888"/>
      <c r="R50" s="2888"/>
      <c r="S50" s="2888"/>
      <c r="T50" s="2888"/>
      <c r="U50" s="2888"/>
      <c r="V50" s="2888"/>
      <c r="W50" s="2889"/>
    </row>
    <row r="51" spans="2:23" s="1797" customFormat="1" ht="15" customHeight="1">
      <c r="B51" s="4692" t="s">
        <v>764</v>
      </c>
      <c r="C51" s="4693"/>
      <c r="D51" s="4693"/>
      <c r="E51" s="4693"/>
      <c r="F51" s="4693"/>
      <c r="G51" s="4693"/>
      <c r="H51" s="1756" t="s">
        <v>1974</v>
      </c>
      <c r="I51" s="2888"/>
      <c r="J51" s="2888"/>
      <c r="K51" s="2888"/>
      <c r="L51" s="2888"/>
      <c r="M51" s="2888"/>
      <c r="N51" s="2888"/>
      <c r="O51" s="2888"/>
      <c r="P51" s="2888"/>
      <c r="Q51" s="2888"/>
      <c r="R51" s="2888"/>
      <c r="S51" s="2888"/>
      <c r="T51" s="2888"/>
      <c r="U51" s="2888"/>
      <c r="V51" s="2888"/>
      <c r="W51" s="2889"/>
    </row>
    <row r="52" spans="2:23" s="1797" customFormat="1" ht="15" customHeight="1">
      <c r="B52" s="4688" t="s">
        <v>113</v>
      </c>
      <c r="C52" s="4689"/>
      <c r="D52" s="4689"/>
      <c r="E52" s="4689"/>
      <c r="F52" s="4689"/>
      <c r="G52" s="4689"/>
      <c r="H52" s="1756" t="s">
        <v>1789</v>
      </c>
      <c r="I52" s="2888"/>
      <c r="J52" s="2888"/>
      <c r="K52" s="2888"/>
      <c r="L52" s="2888"/>
      <c r="M52" s="2888"/>
      <c r="N52" s="2888"/>
      <c r="O52" s="2888"/>
      <c r="P52" s="2888"/>
      <c r="Q52" s="2888"/>
      <c r="R52" s="2888"/>
      <c r="S52" s="2888"/>
      <c r="T52" s="2888"/>
      <c r="U52" s="2888"/>
      <c r="V52" s="2888"/>
      <c r="W52" s="2889"/>
    </row>
    <row r="53" spans="2:23" s="1797" customFormat="1" ht="15" customHeight="1">
      <c r="B53" s="4261" t="s">
        <v>765</v>
      </c>
      <c r="C53" s="4262"/>
      <c r="D53" s="4262"/>
      <c r="E53" s="4262"/>
      <c r="F53" s="4262"/>
      <c r="G53" s="4262"/>
      <c r="H53" s="1756" t="s">
        <v>1791</v>
      </c>
      <c r="I53" s="2888"/>
      <c r="J53" s="2888"/>
      <c r="K53" s="2888"/>
      <c r="L53" s="2888"/>
      <c r="M53" s="2897"/>
      <c r="N53" s="2888"/>
      <c r="O53" s="2888"/>
      <c r="P53" s="2888"/>
      <c r="Q53" s="2888"/>
      <c r="R53" s="2888"/>
      <c r="S53" s="2888"/>
      <c r="T53" s="2888"/>
      <c r="U53" s="2888"/>
      <c r="V53" s="2888"/>
      <c r="W53" s="2889"/>
    </row>
    <row r="54" spans="2:23" s="1797" customFormat="1" ht="15" customHeight="1">
      <c r="B54" s="4694" t="s">
        <v>2572</v>
      </c>
      <c r="C54" s="4695"/>
      <c r="D54" s="4695"/>
      <c r="E54" s="4695"/>
      <c r="F54" s="4695"/>
      <c r="G54" s="4695"/>
      <c r="H54" s="1868"/>
      <c r="I54" s="2903"/>
      <c r="J54" s="2903"/>
      <c r="K54" s="2903"/>
      <c r="L54" s="2903"/>
      <c r="M54" s="2903"/>
      <c r="N54" s="2903"/>
      <c r="O54" s="2903"/>
      <c r="P54" s="2903"/>
      <c r="Q54" s="2903"/>
      <c r="R54" s="2903"/>
      <c r="S54" s="2903"/>
      <c r="T54" s="2903"/>
      <c r="U54" s="2903"/>
      <c r="V54" s="2903"/>
      <c r="W54" s="2904"/>
    </row>
    <row r="55" spans="2:23" s="1797" customFormat="1" ht="15" customHeight="1">
      <c r="B55" s="2905"/>
      <c r="C55" s="4696" t="s">
        <v>766</v>
      </c>
      <c r="D55" s="4696"/>
      <c r="E55" s="4696"/>
      <c r="F55" s="4696"/>
      <c r="G55" s="4696"/>
      <c r="H55" s="1757" t="s">
        <v>2011</v>
      </c>
      <c r="I55" s="2898"/>
      <c r="J55" s="2898"/>
      <c r="K55" s="2898"/>
      <c r="L55" s="2898"/>
      <c r="M55" s="2898"/>
      <c r="N55" s="2898"/>
      <c r="O55" s="2898"/>
      <c r="P55" s="2898"/>
      <c r="Q55" s="2898"/>
      <c r="R55" s="2898"/>
      <c r="S55" s="2898"/>
      <c r="T55" s="2898"/>
      <c r="U55" s="2898"/>
      <c r="V55" s="2898"/>
      <c r="W55" s="2899"/>
    </row>
    <row r="56" spans="2:23" s="1797" customFormat="1" ht="15" customHeight="1">
      <c r="B56" s="2895"/>
      <c r="C56" s="4697" t="s">
        <v>767</v>
      </c>
      <c r="D56" s="4697"/>
      <c r="E56" s="4697"/>
      <c r="F56" s="4697"/>
      <c r="G56" s="4697"/>
      <c r="H56" s="1756" t="s">
        <v>2458</v>
      </c>
      <c r="I56" s="2888"/>
      <c r="J56" s="2888"/>
      <c r="K56" s="2888"/>
      <c r="L56" s="2888"/>
      <c r="M56" s="2888"/>
      <c r="N56" s="2888"/>
      <c r="O56" s="2888"/>
      <c r="P56" s="2888"/>
      <c r="Q56" s="2888"/>
      <c r="R56" s="2888"/>
      <c r="S56" s="2888"/>
      <c r="T56" s="2888"/>
      <c r="U56" s="2888"/>
      <c r="V56" s="2888"/>
      <c r="W56" s="2889"/>
    </row>
    <row r="57" spans="2:23" s="1797" customFormat="1" ht="15" customHeight="1">
      <c r="B57" s="4692" t="s">
        <v>768</v>
      </c>
      <c r="C57" s="4693"/>
      <c r="D57" s="4693"/>
      <c r="E57" s="4693"/>
      <c r="F57" s="4693"/>
      <c r="G57" s="4693"/>
      <c r="H57" s="1756" t="s">
        <v>2460</v>
      </c>
      <c r="I57" s="2888"/>
      <c r="J57" s="2888"/>
      <c r="K57" s="2888"/>
      <c r="L57" s="2888"/>
      <c r="M57" s="2888"/>
      <c r="N57" s="2888"/>
      <c r="O57" s="2888"/>
      <c r="P57" s="2888"/>
      <c r="Q57" s="2888"/>
      <c r="R57" s="2888"/>
      <c r="S57" s="2888"/>
      <c r="T57" s="2888"/>
      <c r="U57" s="2888"/>
      <c r="V57" s="2888"/>
      <c r="W57" s="2889"/>
    </row>
    <row r="58" spans="2:23" s="1797" customFormat="1" ht="15" customHeight="1">
      <c r="B58" s="4688" t="s">
        <v>78</v>
      </c>
      <c r="C58" s="4689"/>
      <c r="D58" s="4689"/>
      <c r="E58" s="4689"/>
      <c r="F58" s="4689"/>
      <c r="G58" s="4689"/>
      <c r="H58" s="1756" t="s">
        <v>2461</v>
      </c>
      <c r="I58" s="2888"/>
      <c r="J58" s="2888"/>
      <c r="K58" s="2888"/>
      <c r="L58" s="2888"/>
      <c r="M58" s="2888"/>
      <c r="N58" s="2888"/>
      <c r="O58" s="2888"/>
      <c r="P58" s="2888"/>
      <c r="Q58" s="2888"/>
      <c r="R58" s="2888"/>
      <c r="S58" s="2888"/>
      <c r="T58" s="2888"/>
      <c r="U58" s="2888"/>
      <c r="V58" s="2888"/>
      <c r="W58" s="2889"/>
    </row>
    <row r="59" spans="2:23" s="1797" customFormat="1" ht="15" customHeight="1">
      <c r="B59" s="4688" t="s">
        <v>73</v>
      </c>
      <c r="C59" s="4689"/>
      <c r="D59" s="4689"/>
      <c r="E59" s="4689"/>
      <c r="F59" s="4689"/>
      <c r="G59" s="4689"/>
      <c r="H59" s="1756" t="s">
        <v>2462</v>
      </c>
      <c r="I59" s="2888"/>
      <c r="J59" s="2888"/>
      <c r="K59" s="2888"/>
      <c r="L59" s="2888"/>
      <c r="M59" s="2888"/>
      <c r="N59" s="2888"/>
      <c r="O59" s="2888"/>
      <c r="P59" s="2888"/>
      <c r="Q59" s="2888"/>
      <c r="R59" s="2888"/>
      <c r="S59" s="2888"/>
      <c r="T59" s="2888"/>
      <c r="U59" s="2888"/>
      <c r="V59" s="2888"/>
      <c r="W59" s="2889"/>
    </row>
    <row r="60" spans="2:23" s="1797" customFormat="1" ht="15" customHeight="1">
      <c r="B60" s="4688" t="s">
        <v>769</v>
      </c>
      <c r="C60" s="4689"/>
      <c r="D60" s="4689"/>
      <c r="E60" s="4689"/>
      <c r="F60" s="4689"/>
      <c r="G60" s="4689"/>
      <c r="H60" s="1756" t="s">
        <v>1795</v>
      </c>
      <c r="I60" s="2898"/>
      <c r="J60" s="2898"/>
      <c r="K60" s="2898"/>
      <c r="L60" s="2898"/>
      <c r="M60" s="2898"/>
      <c r="N60" s="2898"/>
      <c r="O60" s="2898"/>
      <c r="P60" s="2898"/>
      <c r="Q60" s="2898"/>
      <c r="R60" s="2898"/>
      <c r="S60" s="2898"/>
      <c r="T60" s="2898"/>
      <c r="U60" s="2898"/>
      <c r="V60" s="2898"/>
      <c r="W60" s="2899"/>
    </row>
    <row r="61" spans="2:23" s="1797" customFormat="1" ht="15" customHeight="1">
      <c r="B61" s="4692" t="s">
        <v>2598</v>
      </c>
      <c r="C61" s="4693"/>
      <c r="D61" s="4693"/>
      <c r="E61" s="4693"/>
      <c r="F61" s="4693"/>
      <c r="G61" s="4693"/>
      <c r="H61" s="1756" t="s">
        <v>1805</v>
      </c>
      <c r="I61" s="2888"/>
      <c r="J61" s="2888"/>
      <c r="K61" s="2888"/>
      <c r="L61" s="2888"/>
      <c r="M61" s="2888"/>
      <c r="N61" s="2888"/>
      <c r="O61" s="2888"/>
      <c r="P61" s="2888"/>
      <c r="Q61" s="2888"/>
      <c r="R61" s="2888"/>
      <c r="S61" s="2888"/>
      <c r="T61" s="2888"/>
      <c r="U61" s="2888"/>
      <c r="V61" s="2888"/>
      <c r="W61" s="2889"/>
    </row>
    <row r="62" spans="2:23" s="1797" customFormat="1" ht="15" customHeight="1">
      <c r="B62" s="4692" t="s">
        <v>2599</v>
      </c>
      <c r="C62" s="4693"/>
      <c r="D62" s="4693"/>
      <c r="E62" s="4693"/>
      <c r="F62" s="4693"/>
      <c r="G62" s="4693"/>
      <c r="H62" s="3200" t="s">
        <v>1807</v>
      </c>
      <c r="I62" s="2898"/>
      <c r="J62" s="2898"/>
      <c r="K62" s="2898"/>
      <c r="L62" s="2898"/>
      <c r="M62" s="2898"/>
      <c r="N62" s="2898"/>
      <c r="O62" s="2898"/>
      <c r="P62" s="2898"/>
      <c r="Q62" s="2898"/>
      <c r="R62" s="2898"/>
      <c r="S62" s="2898"/>
      <c r="T62" s="2898"/>
      <c r="U62" s="2898"/>
      <c r="V62" s="2898"/>
      <c r="W62" s="2899"/>
    </row>
    <row r="63" spans="2:23" s="1797" customFormat="1" ht="15" customHeight="1">
      <c r="B63" s="4690" t="s">
        <v>1330</v>
      </c>
      <c r="C63" s="4691"/>
      <c r="D63" s="4691"/>
      <c r="E63" s="4691"/>
      <c r="F63" s="4691"/>
      <c r="G63" s="4691"/>
      <c r="H63" s="2826" t="s">
        <v>1815</v>
      </c>
      <c r="I63" s="2898"/>
      <c r="J63" s="2898"/>
      <c r="K63" s="2898"/>
      <c r="L63" s="2898"/>
      <c r="M63" s="2898"/>
      <c r="N63" s="2898"/>
      <c r="O63" s="2898"/>
      <c r="P63" s="2898"/>
      <c r="Q63" s="2898"/>
      <c r="R63" s="2898"/>
      <c r="S63" s="2898"/>
      <c r="T63" s="2898"/>
      <c r="U63" s="2898"/>
      <c r="V63" s="2898"/>
      <c r="W63" s="2899"/>
    </row>
    <row r="64" spans="2:23" s="1797" customFormat="1" ht="15" customHeight="1">
      <c r="O64" s="2906"/>
      <c r="P64" s="2906"/>
      <c r="Q64" s="2906"/>
      <c r="R64" s="2906"/>
      <c r="S64" s="2906"/>
      <c r="T64" s="2906"/>
      <c r="U64" s="2906"/>
      <c r="V64" s="2906"/>
      <c r="W64" s="2191"/>
    </row>
    <row r="65" spans="2:23" s="1797" customFormat="1" ht="15" customHeight="1">
      <c r="B65" s="65" t="s">
        <v>105</v>
      </c>
      <c r="C65" s="65"/>
      <c r="D65" s="65"/>
      <c r="E65" s="65"/>
      <c r="F65" s="65"/>
      <c r="G65" s="65"/>
      <c r="H65" s="65"/>
      <c r="I65" s="65"/>
      <c r="J65" s="65"/>
      <c r="K65" s="65"/>
      <c r="O65" s="2906"/>
      <c r="P65" s="2906"/>
      <c r="Q65" s="2906"/>
      <c r="R65" s="2906"/>
      <c r="S65" s="2906"/>
      <c r="T65" s="2906"/>
      <c r="U65" s="2906"/>
      <c r="V65" s="2906"/>
      <c r="W65" s="2772"/>
    </row>
    <row r="66" spans="2:23" s="1797" customFormat="1" ht="12" customHeight="1">
      <c r="B66" s="4054" t="s">
        <v>477</v>
      </c>
      <c r="C66" s="4054"/>
      <c r="D66" s="4054"/>
      <c r="E66" s="4054"/>
      <c r="F66" s="4054"/>
      <c r="G66" s="4054"/>
      <c r="H66" s="4054"/>
      <c r="I66" s="4054"/>
      <c r="J66" s="4054"/>
      <c r="K66" s="4054"/>
      <c r="O66" s="2906"/>
      <c r="P66" s="2906"/>
      <c r="Q66" s="2906"/>
      <c r="R66" s="2906"/>
      <c r="S66" s="2906"/>
      <c r="T66" s="2906"/>
      <c r="U66" s="2906"/>
      <c r="V66" s="2906"/>
      <c r="W66" s="2906"/>
    </row>
    <row r="67" spans="2:23" s="1797" customFormat="1" ht="12" customHeight="1">
      <c r="O67" s="2906"/>
      <c r="P67" s="2906"/>
      <c r="Q67" s="2906"/>
      <c r="R67" s="2906"/>
      <c r="S67" s="2906"/>
      <c r="T67" s="2906"/>
      <c r="U67" s="2906"/>
      <c r="V67" s="2906"/>
      <c r="W67" s="2906"/>
    </row>
  </sheetData>
  <mergeCells count="62">
    <mergeCell ref="B2:F2"/>
    <mergeCell ref="E12:G12"/>
    <mergeCell ref="D13:G13"/>
    <mergeCell ref="D14:G14"/>
    <mergeCell ref="B15:G15"/>
    <mergeCell ref="B16:G16"/>
    <mergeCell ref="B65:K65"/>
    <mergeCell ref="B66:K66"/>
    <mergeCell ref="B17:G17"/>
    <mergeCell ref="C18:E18"/>
    <mergeCell ref="F18:G18"/>
    <mergeCell ref="I4:Q4"/>
    <mergeCell ref="I5:Q5"/>
    <mergeCell ref="B10:C10"/>
    <mergeCell ref="D10:G10"/>
    <mergeCell ref="E11:G11"/>
    <mergeCell ref="B4:E4"/>
    <mergeCell ref="B5:E5"/>
    <mergeCell ref="B7:H7"/>
    <mergeCell ref="B6:W6"/>
    <mergeCell ref="B33:G33"/>
    <mergeCell ref="F19:G19"/>
    <mergeCell ref="F20:G20"/>
    <mergeCell ref="C21:G21"/>
    <mergeCell ref="C22:F22"/>
    <mergeCell ref="C25:G25"/>
    <mergeCell ref="C26:F26"/>
    <mergeCell ref="C29:G29"/>
    <mergeCell ref="C30:E30"/>
    <mergeCell ref="F30:G30"/>
    <mergeCell ref="F31:G31"/>
    <mergeCell ref="F32:G32"/>
    <mergeCell ref="C45:G45"/>
    <mergeCell ref="B34:G34"/>
    <mergeCell ref="C35:G35"/>
    <mergeCell ref="B36:G36"/>
    <mergeCell ref="B37:G37"/>
    <mergeCell ref="B38:G38"/>
    <mergeCell ref="B39:G39"/>
    <mergeCell ref="B40:G40"/>
    <mergeCell ref="B41:G41"/>
    <mergeCell ref="C42:G42"/>
    <mergeCell ref="C43:G43"/>
    <mergeCell ref="C44:G44"/>
    <mergeCell ref="B57:G57"/>
    <mergeCell ref="C46:G46"/>
    <mergeCell ref="C47:G47"/>
    <mergeCell ref="C48:G48"/>
    <mergeCell ref="C49:G49"/>
    <mergeCell ref="C50:G50"/>
    <mergeCell ref="B51:G51"/>
    <mergeCell ref="B52:G52"/>
    <mergeCell ref="B53:G53"/>
    <mergeCell ref="B54:G54"/>
    <mergeCell ref="C55:G55"/>
    <mergeCell ref="C56:G56"/>
    <mergeCell ref="B58:G58"/>
    <mergeCell ref="B59:G59"/>
    <mergeCell ref="B60:G60"/>
    <mergeCell ref="B63:G63"/>
    <mergeCell ref="B61:G61"/>
    <mergeCell ref="B62:G62"/>
  </mergeCells>
  <hyperlinks>
    <hyperlink ref="B66" r:id="rId1" xr:uid="{00000000-0004-0000-7700-000000000000}"/>
  </hyperlinks>
  <printOptions horizontalCentered="1"/>
  <pageMargins left="0.39370078740157499" right="0.39370078740157499" top="0.59055118110236204" bottom="0.39370078740157499" header="0.39370078740157499" footer="0.39370078740157499"/>
  <pageSetup paperSize="5" scale="10" orientation="landscape" horizontalDpi="300" verticalDpi="300"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B2:F49"/>
  <sheetViews>
    <sheetView showGridLines="0" workbookViewId="0"/>
  </sheetViews>
  <sheetFormatPr defaultColWidth="8.83203125" defaultRowHeight="12.3"/>
  <cols>
    <col min="1" max="1" width="1.5546875" style="1816" customWidth="1"/>
    <col min="2" max="2" width="5.5546875" style="1816" customWidth="1"/>
    <col min="3" max="3" width="9.83203125" style="1816" customWidth="1"/>
    <col min="4" max="4" width="94.5546875" style="1816" customWidth="1"/>
    <col min="5" max="5" width="4.27734375" style="1816" customWidth="1"/>
    <col min="6" max="6" width="12.27734375" style="1816" bestFit="1" customWidth="1"/>
    <col min="7" max="7" width="8.83203125" style="1816" customWidth="1"/>
    <col min="8" max="16384" width="8.83203125" style="1816"/>
  </cols>
  <sheetData>
    <row r="2" spans="2:6">
      <c r="B2" s="4290" t="s">
        <v>478</v>
      </c>
      <c r="C2" s="4298"/>
      <c r="D2" s="4298"/>
      <c r="E2" s="4298"/>
      <c r="F2" s="4298"/>
    </row>
    <row r="4" spans="2:6">
      <c r="B4" s="4290" t="s">
        <v>2826</v>
      </c>
      <c r="C4" s="4290"/>
      <c r="D4" s="3220" t="s">
        <v>323</v>
      </c>
      <c r="E4" s="3220"/>
      <c r="F4" s="3220"/>
    </row>
    <row r="5" spans="2:6">
      <c r="B5" s="4291">
        <v>2023.4</v>
      </c>
      <c r="C5" s="4291"/>
      <c r="D5" s="1819"/>
    </row>
    <row r="7" spans="2:6">
      <c r="B7" s="1813"/>
      <c r="C7" s="1814"/>
      <c r="D7" s="3221" t="s">
        <v>2827</v>
      </c>
      <c r="E7" s="1814"/>
      <c r="F7" s="1817" t="s">
        <v>578</v>
      </c>
    </row>
    <row r="8" spans="2:6">
      <c r="B8" s="1815"/>
      <c r="F8" s="1822" t="s">
        <v>125</v>
      </c>
    </row>
    <row r="9" spans="2:6">
      <c r="B9" s="4297" t="s">
        <v>579</v>
      </c>
      <c r="C9" s="4298"/>
      <c r="D9" s="4298"/>
      <c r="F9" s="1837"/>
    </row>
    <row r="10" spans="2:6">
      <c r="B10" s="1815"/>
      <c r="C10" s="4300" t="s">
        <v>2828</v>
      </c>
      <c r="D10" s="4300"/>
      <c r="E10" s="1829" t="s">
        <v>2582</v>
      </c>
      <c r="F10" s="1834"/>
    </row>
    <row r="11" spans="2:6">
      <c r="B11" s="1815"/>
      <c r="C11" s="4302" t="s">
        <v>2829</v>
      </c>
      <c r="D11" s="4302"/>
      <c r="E11" s="1833" t="s">
        <v>2830</v>
      </c>
      <c r="F11" s="1834"/>
    </row>
    <row r="12" spans="2:6">
      <c r="B12" s="4299" t="s">
        <v>581</v>
      </c>
      <c r="C12" s="4300"/>
      <c r="D12" s="4300"/>
      <c r="E12" s="1829" t="s">
        <v>1837</v>
      </c>
      <c r="F12" s="1834"/>
    </row>
    <row r="13" spans="2:6">
      <c r="B13" s="1815"/>
      <c r="F13" s="1825"/>
    </row>
    <row r="14" spans="2:6">
      <c r="B14" s="4297" t="s">
        <v>582</v>
      </c>
      <c r="C14" s="4298"/>
      <c r="D14" s="4298"/>
      <c r="F14" s="1826"/>
    </row>
    <row r="15" spans="2:6">
      <c r="B15" s="1815"/>
      <c r="C15" s="4300" t="s">
        <v>2831</v>
      </c>
      <c r="D15" s="4300"/>
      <c r="E15" s="1829" t="s">
        <v>2832</v>
      </c>
      <c r="F15" s="1830"/>
    </row>
    <row r="16" spans="2:6">
      <c r="B16" s="1815"/>
      <c r="C16" s="4302" t="s">
        <v>2829</v>
      </c>
      <c r="D16" s="4302"/>
      <c r="E16" s="1833" t="s">
        <v>1840</v>
      </c>
      <c r="F16" s="1834"/>
    </row>
    <row r="17" spans="2:6">
      <c r="B17" s="4299" t="s">
        <v>584</v>
      </c>
      <c r="C17" s="4300"/>
      <c r="D17" s="4300"/>
      <c r="E17" s="1829" t="s">
        <v>2833</v>
      </c>
      <c r="F17" s="1834"/>
    </row>
    <row r="18" spans="2:6">
      <c r="B18" s="1815"/>
      <c r="F18" s="1825"/>
    </row>
    <row r="19" spans="2:6">
      <c r="B19" s="4297" t="s">
        <v>585</v>
      </c>
      <c r="C19" s="4298"/>
      <c r="D19" s="4298"/>
      <c r="F19" s="1826"/>
    </row>
    <row r="20" spans="2:6">
      <c r="B20" s="4297" t="s">
        <v>586</v>
      </c>
      <c r="C20" s="4298"/>
      <c r="D20" s="4298"/>
      <c r="F20" s="1826"/>
    </row>
    <row r="21" spans="2:6">
      <c r="B21" s="1815"/>
      <c r="D21" s="1828" t="s">
        <v>2834</v>
      </c>
      <c r="E21" s="1829" t="s">
        <v>1726</v>
      </c>
      <c r="F21" s="1830"/>
    </row>
    <row r="22" spans="2:6">
      <c r="B22" s="1815"/>
      <c r="D22" s="1832" t="s">
        <v>2835</v>
      </c>
      <c r="E22" s="1833" t="s">
        <v>2836</v>
      </c>
      <c r="F22" s="1834"/>
    </row>
    <row r="23" spans="2:6">
      <c r="B23" s="1815"/>
      <c r="D23" s="1832" t="s">
        <v>2837</v>
      </c>
      <c r="E23" s="1833" t="s">
        <v>1727</v>
      </c>
      <c r="F23" s="1834"/>
    </row>
    <row r="24" spans="2:6">
      <c r="B24" s="1815"/>
      <c r="D24" s="1832" t="s">
        <v>2838</v>
      </c>
      <c r="E24" s="1833" t="s">
        <v>2839</v>
      </c>
      <c r="F24" s="1834"/>
    </row>
    <row r="25" spans="2:6">
      <c r="B25" s="1815"/>
      <c r="C25" s="4300" t="s">
        <v>2840</v>
      </c>
      <c r="D25" s="4300"/>
      <c r="E25" s="1829" t="s">
        <v>1728</v>
      </c>
      <c r="F25" s="1834"/>
    </row>
    <row r="26" spans="2:6">
      <c r="B26" s="4297" t="s">
        <v>592</v>
      </c>
      <c r="C26" s="4298"/>
      <c r="D26" s="4298"/>
      <c r="F26" s="1825"/>
    </row>
    <row r="27" spans="2:6">
      <c r="B27" s="1815"/>
      <c r="D27" s="1828" t="s">
        <v>2841</v>
      </c>
      <c r="E27" s="1829" t="s">
        <v>2842</v>
      </c>
      <c r="F27" s="1830"/>
    </row>
    <row r="28" spans="2:6">
      <c r="B28" s="1815"/>
      <c r="D28" s="1832" t="s">
        <v>2843</v>
      </c>
      <c r="E28" s="1833" t="s">
        <v>1730</v>
      </c>
      <c r="F28" s="1834"/>
    </row>
    <row r="29" spans="2:6">
      <c r="B29" s="1815"/>
      <c r="D29" s="1832" t="s">
        <v>2099</v>
      </c>
      <c r="E29" s="1833" t="s">
        <v>2844</v>
      </c>
      <c r="F29" s="1834"/>
    </row>
    <row r="30" spans="2:6">
      <c r="B30" s="1815"/>
      <c r="D30" s="1832" t="s">
        <v>2845</v>
      </c>
      <c r="E30" s="1833" t="s">
        <v>1732</v>
      </c>
      <c r="F30" s="1834"/>
    </row>
    <row r="31" spans="2:6">
      <c r="B31" s="1815"/>
      <c r="D31" s="1832" t="s">
        <v>2846</v>
      </c>
      <c r="E31" s="1833" t="s">
        <v>2847</v>
      </c>
      <c r="F31" s="1834"/>
    </row>
    <row r="32" spans="2:6">
      <c r="B32" s="1815"/>
      <c r="C32" s="4300" t="s">
        <v>2848</v>
      </c>
      <c r="D32" s="4300"/>
      <c r="E32" s="1829" t="s">
        <v>1752</v>
      </c>
      <c r="F32" s="1834"/>
    </row>
    <row r="33" spans="2:6">
      <c r="B33" s="4297" t="s">
        <v>600</v>
      </c>
      <c r="C33" s="4298"/>
      <c r="D33" s="4298"/>
      <c r="F33" s="1825"/>
    </row>
    <row r="34" spans="2:6">
      <c r="B34" s="1815"/>
      <c r="D34" s="1828" t="s">
        <v>2849</v>
      </c>
      <c r="E34" s="1829" t="s">
        <v>2850</v>
      </c>
      <c r="F34" s="1830"/>
    </row>
    <row r="35" spans="2:6">
      <c r="B35" s="1815"/>
      <c r="D35" s="1832" t="s">
        <v>2851</v>
      </c>
      <c r="E35" s="1833" t="s">
        <v>1754</v>
      </c>
      <c r="F35" s="1834"/>
    </row>
    <row r="36" spans="2:6">
      <c r="B36" s="1815"/>
      <c r="D36" s="1832" t="s">
        <v>2852</v>
      </c>
      <c r="E36" s="1833" t="s">
        <v>2700</v>
      </c>
      <c r="F36" s="1834"/>
    </row>
    <row r="37" spans="2:6">
      <c r="B37" s="1815"/>
      <c r="C37" s="4300" t="s">
        <v>2853</v>
      </c>
      <c r="D37" s="4300"/>
      <c r="E37" s="1829" t="s">
        <v>1761</v>
      </c>
      <c r="F37" s="1834"/>
    </row>
    <row r="38" spans="2:6">
      <c r="B38" s="4299" t="s">
        <v>2854</v>
      </c>
      <c r="C38" s="4300"/>
      <c r="D38" s="4300"/>
      <c r="E38" s="1829" t="s">
        <v>1959</v>
      </c>
      <c r="F38" s="1834"/>
    </row>
    <row r="39" spans="2:6">
      <c r="B39" s="4301" t="s">
        <v>606</v>
      </c>
      <c r="C39" s="4302"/>
      <c r="D39" s="4302"/>
      <c r="E39" s="1833" t="s">
        <v>1755</v>
      </c>
      <c r="F39" s="1834"/>
    </row>
    <row r="40" spans="2:6">
      <c r="B40" s="4301" t="s">
        <v>608</v>
      </c>
      <c r="C40" s="4302"/>
      <c r="D40" s="4302"/>
      <c r="E40" s="1833" t="s">
        <v>1960</v>
      </c>
      <c r="F40" s="1834"/>
    </row>
    <row r="41" spans="2:6">
      <c r="B41" s="1831"/>
      <c r="C41" s="4302" t="s">
        <v>2855</v>
      </c>
      <c r="D41" s="4302"/>
      <c r="E41" s="1833" t="s">
        <v>1757</v>
      </c>
      <c r="F41" s="1834" t="s">
        <v>2856</v>
      </c>
    </row>
    <row r="42" spans="2:6">
      <c r="B42" s="1831"/>
      <c r="C42" s="4302" t="s">
        <v>2829</v>
      </c>
      <c r="D42" s="4302"/>
      <c r="E42" s="1833" t="s">
        <v>2857</v>
      </c>
      <c r="F42" s="1834"/>
    </row>
    <row r="43" spans="2:6">
      <c r="B43" s="4301" t="s">
        <v>612</v>
      </c>
      <c r="C43" s="4302"/>
      <c r="D43" s="4302"/>
      <c r="E43" s="1833" t="s">
        <v>1758</v>
      </c>
      <c r="F43" s="1834"/>
    </row>
    <row r="44" spans="2:6">
      <c r="B44" s="4301" t="s">
        <v>2858</v>
      </c>
      <c r="C44" s="4302"/>
      <c r="D44" s="4302"/>
      <c r="E44" s="1833" t="s">
        <v>1965</v>
      </c>
      <c r="F44" s="1834"/>
    </row>
    <row r="45" spans="2:6">
      <c r="B45" s="4303" t="s">
        <v>2859</v>
      </c>
      <c r="C45" s="4304"/>
      <c r="D45" s="4304"/>
      <c r="E45" s="1836" t="s">
        <v>1760</v>
      </c>
      <c r="F45" s="3222" t="e">
        <f>(F12+F17)/F43*100</f>
        <v>#DIV/0!</v>
      </c>
    </row>
    <row r="48" spans="2:6">
      <c r="B48" s="65" t="s">
        <v>105</v>
      </c>
      <c r="C48" s="65"/>
      <c r="D48" s="65"/>
    </row>
    <row r="49" spans="2:4" ht="12.6">
      <c r="B49" s="4054" t="s">
        <v>477</v>
      </c>
      <c r="C49" s="4054"/>
      <c r="D49" s="4054"/>
    </row>
  </sheetData>
  <mergeCells count="28">
    <mergeCell ref="B2:F2"/>
    <mergeCell ref="B33:D33"/>
    <mergeCell ref="C37:D37"/>
    <mergeCell ref="B38:D38"/>
    <mergeCell ref="B48:D48"/>
    <mergeCell ref="B49:D49"/>
    <mergeCell ref="B45:D45"/>
    <mergeCell ref="B39:D39"/>
    <mergeCell ref="B40:D40"/>
    <mergeCell ref="C41:D41"/>
    <mergeCell ref="C42:D42"/>
    <mergeCell ref="B43:D43"/>
    <mergeCell ref="B44:D44"/>
    <mergeCell ref="B19:D19"/>
    <mergeCell ref="B20:D20"/>
    <mergeCell ref="C25:D25"/>
    <mergeCell ref="B26:D26"/>
    <mergeCell ref="C32:D32"/>
    <mergeCell ref="B12:D12"/>
    <mergeCell ref="B14:D14"/>
    <mergeCell ref="C15:D15"/>
    <mergeCell ref="C16:D16"/>
    <mergeCell ref="B17:D17"/>
    <mergeCell ref="B4:C4"/>
    <mergeCell ref="B5:C5"/>
    <mergeCell ref="B9:D9"/>
    <mergeCell ref="C10:D10"/>
    <mergeCell ref="C11:D11"/>
  </mergeCells>
  <hyperlinks>
    <hyperlink ref="B49" r:id="rId1" xr:uid="{00000000-0004-0000-7800-000000000000}"/>
  </hyperlinks>
  <pageMargins left="0.7" right="0.7" top="0.75" bottom="0.75" header="0.3" footer="0.3"/>
  <pageSetup paperSize="9" orientation="portrai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B2:G82"/>
  <sheetViews>
    <sheetView showGridLines="0" workbookViewId="0"/>
  </sheetViews>
  <sheetFormatPr defaultColWidth="8.83203125" defaultRowHeight="12.3"/>
  <cols>
    <col min="1" max="1" width="1.5546875" style="1816" customWidth="1"/>
    <col min="2" max="3" width="2.5546875" style="1816" customWidth="1"/>
    <col min="4" max="4" width="11.5546875" style="1816" customWidth="1"/>
    <col min="5" max="5" width="142.83203125" style="1816" customWidth="1"/>
    <col min="6" max="6" width="4.27734375" style="1816" customWidth="1"/>
    <col min="7" max="7" width="12.27734375" style="1816" bestFit="1" customWidth="1"/>
    <col min="8" max="8" width="8.83203125" style="1816" customWidth="1"/>
    <col min="9" max="16384" width="8.83203125" style="1816"/>
  </cols>
  <sheetData>
    <row r="2" spans="2:7">
      <c r="B2" s="4290" t="s">
        <v>478</v>
      </c>
      <c r="C2" s="4298"/>
      <c r="D2" s="4298"/>
      <c r="E2" s="4298"/>
      <c r="F2" s="4298"/>
    </row>
    <row r="4" spans="2:7">
      <c r="B4" s="4290" t="s">
        <v>2860</v>
      </c>
      <c r="C4" s="4290"/>
      <c r="D4" s="4290"/>
      <c r="E4" s="3220" t="s">
        <v>324</v>
      </c>
    </row>
    <row r="5" spans="2:7">
      <c r="B5" s="4876" t="s">
        <v>538</v>
      </c>
      <c r="C5" s="4876"/>
      <c r="D5" s="4876"/>
    </row>
    <row r="6" spans="2:7">
      <c r="G6" s="1817" t="s">
        <v>578</v>
      </c>
    </row>
    <row r="7" spans="2:7">
      <c r="E7" s="2168" t="s">
        <v>2861</v>
      </c>
      <c r="G7" s="1822" t="s">
        <v>125</v>
      </c>
    </row>
    <row r="8" spans="2:7">
      <c r="B8" s="4298" t="s">
        <v>619</v>
      </c>
      <c r="C8" s="4298"/>
      <c r="D8" s="4298"/>
      <c r="E8" s="4298"/>
      <c r="G8" s="1825"/>
    </row>
    <row r="9" spans="2:7">
      <c r="C9" s="4300" t="s">
        <v>620</v>
      </c>
      <c r="D9" s="4300"/>
      <c r="E9" s="4300"/>
      <c r="F9" s="1829" t="s">
        <v>2582</v>
      </c>
      <c r="G9" s="1830"/>
    </row>
    <row r="10" spans="2:7">
      <c r="C10" s="4302" t="s">
        <v>621</v>
      </c>
      <c r="D10" s="4302"/>
      <c r="E10" s="4302"/>
      <c r="F10" s="1833" t="s">
        <v>2830</v>
      </c>
      <c r="G10" s="1834"/>
    </row>
    <row r="11" spans="2:7">
      <c r="C11" s="4302" t="s">
        <v>622</v>
      </c>
      <c r="D11" s="4302"/>
      <c r="E11" s="4302"/>
      <c r="F11" s="1833" t="s">
        <v>1837</v>
      </c>
      <c r="G11" s="1834"/>
    </row>
    <row r="12" spans="2:7">
      <c r="C12" s="1832"/>
      <c r="D12" s="1832" t="s">
        <v>623</v>
      </c>
      <c r="E12" s="1832" t="s">
        <v>624</v>
      </c>
      <c r="F12" s="1833" t="s">
        <v>2832</v>
      </c>
      <c r="G12" s="1834"/>
    </row>
    <row r="13" spans="2:7">
      <c r="C13" s="1832"/>
      <c r="D13" s="1832"/>
      <c r="E13" s="1832" t="s">
        <v>2862</v>
      </c>
      <c r="F13" s="1833" t="s">
        <v>1840</v>
      </c>
      <c r="G13" s="1834"/>
    </row>
    <row r="14" spans="2:7">
      <c r="C14" s="1832"/>
      <c r="D14" s="1832" t="s">
        <v>626</v>
      </c>
      <c r="E14" s="1832" t="s">
        <v>2863</v>
      </c>
      <c r="F14" s="1833" t="s">
        <v>2833</v>
      </c>
      <c r="G14" s="1834"/>
    </row>
    <row r="15" spans="2:7">
      <c r="C15" s="4302" t="s">
        <v>2864</v>
      </c>
      <c r="D15" s="4302"/>
      <c r="E15" s="4302"/>
      <c r="F15" s="1833" t="s">
        <v>1726</v>
      </c>
      <c r="G15" s="1834"/>
    </row>
    <row r="16" spans="2:7">
      <c r="C16" s="4302" t="s">
        <v>629</v>
      </c>
      <c r="D16" s="4302"/>
      <c r="E16" s="4302"/>
      <c r="F16" s="1833" t="s">
        <v>2836</v>
      </c>
      <c r="G16" s="1834"/>
    </row>
    <row r="17" spans="3:7">
      <c r="C17" s="1832"/>
      <c r="D17" s="1832" t="s">
        <v>630</v>
      </c>
      <c r="E17" s="1832" t="s">
        <v>631</v>
      </c>
      <c r="F17" s="1833" t="s">
        <v>1727</v>
      </c>
      <c r="G17" s="1834"/>
    </row>
    <row r="18" spans="3:7">
      <c r="C18" s="4302" t="s">
        <v>2865</v>
      </c>
      <c r="D18" s="4302"/>
      <c r="E18" s="4302"/>
      <c r="F18" s="1833" t="s">
        <v>2839</v>
      </c>
      <c r="G18" s="1834"/>
    </row>
    <row r="19" spans="3:7">
      <c r="C19" s="4302" t="s">
        <v>632</v>
      </c>
      <c r="D19" s="4302"/>
      <c r="E19" s="4302"/>
      <c r="F19" s="1833" t="s">
        <v>1728</v>
      </c>
      <c r="G19" s="1834"/>
    </row>
    <row r="20" spans="3:7">
      <c r="C20" s="4302" t="s">
        <v>633</v>
      </c>
      <c r="D20" s="4302"/>
      <c r="E20" s="4302"/>
      <c r="F20" s="1833" t="s">
        <v>2842</v>
      </c>
      <c r="G20" s="1834"/>
    </row>
    <row r="21" spans="3:7">
      <c r="C21" s="4302" t="s">
        <v>634</v>
      </c>
      <c r="D21" s="4302"/>
      <c r="E21" s="4302"/>
      <c r="F21" s="1833" t="s">
        <v>1730</v>
      </c>
      <c r="G21" s="1834"/>
    </row>
    <row r="22" spans="3:7">
      <c r="C22" s="1832"/>
      <c r="D22" s="1832" t="s">
        <v>623</v>
      </c>
      <c r="E22" s="1832" t="s">
        <v>2866</v>
      </c>
      <c r="F22" s="1833" t="s">
        <v>2844</v>
      </c>
      <c r="G22" s="1834"/>
    </row>
    <row r="23" spans="3:7">
      <c r="C23" s="1832"/>
      <c r="D23" s="1832"/>
      <c r="E23" s="1832" t="s">
        <v>624</v>
      </c>
      <c r="F23" s="1833" t="s">
        <v>1732</v>
      </c>
      <c r="G23" s="1834"/>
    </row>
    <row r="24" spans="3:7">
      <c r="C24" s="1832"/>
      <c r="D24" s="1832"/>
      <c r="E24" s="1832" t="s">
        <v>2867</v>
      </c>
      <c r="F24" s="1833" t="s">
        <v>1752</v>
      </c>
      <c r="G24" s="1834"/>
    </row>
    <row r="25" spans="3:7">
      <c r="C25" s="4302" t="s">
        <v>2868</v>
      </c>
      <c r="D25" s="4302"/>
      <c r="E25" s="4302"/>
      <c r="F25" s="1833" t="s">
        <v>2850</v>
      </c>
      <c r="G25" s="1834"/>
    </row>
    <row r="26" spans="3:7">
      <c r="C26" s="4302" t="s">
        <v>2869</v>
      </c>
      <c r="D26" s="4302"/>
      <c r="E26" s="4302"/>
      <c r="F26" s="1833" t="s">
        <v>1754</v>
      </c>
      <c r="G26" s="1834"/>
    </row>
    <row r="27" spans="3:7">
      <c r="C27" s="4302" t="s">
        <v>2870</v>
      </c>
      <c r="D27" s="4302"/>
      <c r="E27" s="4302"/>
      <c r="F27" s="1833" t="s">
        <v>2871</v>
      </c>
      <c r="G27" s="1834"/>
    </row>
    <row r="28" spans="3:7">
      <c r="C28" s="4302" t="s">
        <v>640</v>
      </c>
      <c r="D28" s="4302"/>
      <c r="E28" s="4302"/>
      <c r="F28" s="1833" t="s">
        <v>2700</v>
      </c>
      <c r="G28" s="1834"/>
    </row>
    <row r="29" spans="3:7">
      <c r="C29" s="4302" t="s">
        <v>641</v>
      </c>
      <c r="D29" s="4302"/>
      <c r="E29" s="4302"/>
      <c r="F29" s="1833" t="s">
        <v>1761</v>
      </c>
      <c r="G29" s="1834"/>
    </row>
    <row r="30" spans="3:7">
      <c r="C30" s="4298" t="s">
        <v>2872</v>
      </c>
      <c r="D30" s="4298"/>
      <c r="E30" s="4298"/>
      <c r="G30" s="1825"/>
    </row>
    <row r="31" spans="3:7">
      <c r="D31" s="1828" t="s">
        <v>626</v>
      </c>
      <c r="E31" s="1828" t="s">
        <v>2873</v>
      </c>
      <c r="F31" s="1829" t="s">
        <v>1960</v>
      </c>
      <c r="G31" s="1830"/>
    </row>
    <row r="32" spans="3:7">
      <c r="E32" s="1832" t="s">
        <v>792</v>
      </c>
      <c r="F32" s="1833" t="s">
        <v>1757</v>
      </c>
      <c r="G32" s="1834"/>
    </row>
    <row r="33" spans="2:7">
      <c r="D33" s="1828" t="s">
        <v>630</v>
      </c>
      <c r="E33" s="1828" t="s">
        <v>644</v>
      </c>
      <c r="F33" s="1829" t="s">
        <v>2874</v>
      </c>
      <c r="G33" s="1834"/>
    </row>
    <row r="34" spans="2:7">
      <c r="C34" s="4300" t="s">
        <v>2875</v>
      </c>
      <c r="D34" s="4300"/>
      <c r="E34" s="4300"/>
      <c r="F34" s="1829" t="s">
        <v>2857</v>
      </c>
      <c r="G34" s="1834"/>
    </row>
    <row r="35" spans="2:7">
      <c r="C35" s="4302" t="s">
        <v>646</v>
      </c>
      <c r="D35" s="4302"/>
      <c r="E35" s="4302"/>
      <c r="F35" s="1833" t="s">
        <v>1758</v>
      </c>
      <c r="G35" s="1834"/>
    </row>
    <row r="36" spans="2:7">
      <c r="C36" s="4302" t="s">
        <v>2829</v>
      </c>
      <c r="D36" s="4302"/>
      <c r="E36" s="4302"/>
      <c r="F36" s="1833" t="s">
        <v>1965</v>
      </c>
      <c r="G36" s="1834"/>
    </row>
    <row r="37" spans="2:7">
      <c r="C37" s="4302" t="s">
        <v>2876</v>
      </c>
      <c r="D37" s="4302"/>
      <c r="E37" s="4302"/>
      <c r="F37" s="1833" t="s">
        <v>1760</v>
      </c>
      <c r="G37" s="1834"/>
    </row>
    <row r="38" spans="2:7">
      <c r="B38" s="4298" t="s">
        <v>649</v>
      </c>
      <c r="C38" s="4298"/>
      <c r="D38" s="4298"/>
      <c r="E38" s="4298"/>
      <c r="G38" s="1825"/>
    </row>
    <row r="39" spans="2:7">
      <c r="C39" s="4300" t="s">
        <v>650</v>
      </c>
      <c r="D39" s="4300"/>
      <c r="E39" s="4300"/>
      <c r="F39" s="1829" t="s">
        <v>1968</v>
      </c>
      <c r="G39" s="1830"/>
    </row>
    <row r="40" spans="2:7">
      <c r="C40" s="4302" t="s">
        <v>651</v>
      </c>
      <c r="D40" s="4302"/>
      <c r="E40" s="4302"/>
      <c r="F40" s="1833" t="s">
        <v>1735</v>
      </c>
      <c r="G40" s="1834"/>
    </row>
    <row r="41" spans="2:7">
      <c r="C41" s="4302" t="s">
        <v>2877</v>
      </c>
      <c r="D41" s="4302"/>
      <c r="E41" s="4302"/>
      <c r="F41" s="1833" t="s">
        <v>1737</v>
      </c>
      <c r="G41" s="1834"/>
    </row>
    <row r="42" spans="2:7">
      <c r="C42" s="4302" t="s">
        <v>654</v>
      </c>
      <c r="D42" s="4302"/>
      <c r="E42" s="4302"/>
      <c r="F42" s="1833" t="s">
        <v>1739</v>
      </c>
      <c r="G42" s="1834"/>
    </row>
    <row r="43" spans="2:7">
      <c r="C43" s="4302" t="s">
        <v>655</v>
      </c>
      <c r="D43" s="4302"/>
      <c r="E43" s="4302"/>
      <c r="F43" s="1833" t="s">
        <v>2878</v>
      </c>
      <c r="G43" s="1834"/>
    </row>
    <row r="44" spans="2:7">
      <c r="C44" s="4302" t="s">
        <v>2879</v>
      </c>
      <c r="D44" s="4302"/>
      <c r="E44" s="4302"/>
      <c r="F44" s="1833" t="s">
        <v>1744</v>
      </c>
      <c r="G44" s="1834"/>
    </row>
    <row r="45" spans="2:7">
      <c r="C45" s="4302" t="s">
        <v>657</v>
      </c>
      <c r="D45" s="4302"/>
      <c r="E45" s="4302"/>
      <c r="F45" s="1833" t="s">
        <v>1746</v>
      </c>
      <c r="G45" s="1834"/>
    </row>
    <row r="46" spans="2:7">
      <c r="C46" s="4302" t="s">
        <v>2880</v>
      </c>
      <c r="D46" s="4302"/>
      <c r="E46" s="4302"/>
      <c r="F46" s="1833" t="s">
        <v>1748</v>
      </c>
      <c r="G46" s="1834"/>
    </row>
    <row r="47" spans="2:7">
      <c r="C47" s="4302" t="s">
        <v>2881</v>
      </c>
      <c r="D47" s="4302"/>
      <c r="E47" s="4302"/>
      <c r="F47" s="1833" t="s">
        <v>2882</v>
      </c>
      <c r="G47" s="1834"/>
    </row>
    <row r="48" spans="2:7">
      <c r="C48" s="4302" t="s">
        <v>2883</v>
      </c>
      <c r="D48" s="4302"/>
      <c r="E48" s="4302"/>
      <c r="F48" s="1833" t="s">
        <v>2884</v>
      </c>
      <c r="G48" s="1834"/>
    </row>
    <row r="49" spans="2:7">
      <c r="C49" s="4302" t="s">
        <v>661</v>
      </c>
      <c r="D49" s="4302"/>
      <c r="E49" s="4302"/>
      <c r="F49" s="1833" t="s">
        <v>1764</v>
      </c>
      <c r="G49" s="1834"/>
    </row>
    <row r="50" spans="2:7">
      <c r="C50" s="4302" t="s">
        <v>662</v>
      </c>
      <c r="D50" s="4302"/>
      <c r="E50" s="4302"/>
      <c r="F50" s="1833" t="s">
        <v>1766</v>
      </c>
      <c r="G50" s="1834"/>
    </row>
    <row r="51" spans="2:7">
      <c r="C51" s="4302" t="s">
        <v>663</v>
      </c>
      <c r="D51" s="4302"/>
      <c r="E51" s="4302"/>
      <c r="F51" s="1833" t="s">
        <v>2708</v>
      </c>
      <c r="G51" s="1834"/>
    </row>
    <row r="52" spans="2:7">
      <c r="C52" s="4302" t="s">
        <v>664</v>
      </c>
      <c r="D52" s="4302"/>
      <c r="E52" s="4302"/>
      <c r="F52" s="1833" t="s">
        <v>2885</v>
      </c>
      <c r="G52" s="1834"/>
    </row>
    <row r="53" spans="2:7">
      <c r="C53" s="4302" t="s">
        <v>665</v>
      </c>
      <c r="D53" s="4302"/>
      <c r="E53" s="4302"/>
      <c r="F53" s="1833" t="s">
        <v>2886</v>
      </c>
      <c r="G53" s="1834"/>
    </row>
    <row r="54" spans="2:7">
      <c r="C54" s="4302" t="s">
        <v>666</v>
      </c>
      <c r="D54" s="4302"/>
      <c r="E54" s="4302"/>
      <c r="F54" s="1833" t="s">
        <v>1899</v>
      </c>
      <c r="G54" s="1834"/>
    </row>
    <row r="55" spans="2:7">
      <c r="C55" s="4302" t="s">
        <v>2829</v>
      </c>
      <c r="D55" s="4302"/>
      <c r="E55" s="4302"/>
      <c r="F55" s="1833" t="s">
        <v>2887</v>
      </c>
      <c r="G55" s="1834"/>
    </row>
    <row r="56" spans="2:7">
      <c r="C56" s="4302" t="s">
        <v>2888</v>
      </c>
      <c r="D56" s="4302"/>
      <c r="E56" s="4302"/>
      <c r="F56" s="1833" t="s">
        <v>1852</v>
      </c>
      <c r="G56" s="1834"/>
    </row>
    <row r="57" spans="2:7">
      <c r="B57" s="4298" t="s">
        <v>2889</v>
      </c>
      <c r="C57" s="4298"/>
      <c r="D57" s="4298"/>
      <c r="E57" s="4298"/>
      <c r="G57" s="1825"/>
    </row>
    <row r="58" spans="2:7">
      <c r="C58" s="4300" t="s">
        <v>2890</v>
      </c>
      <c r="D58" s="4300"/>
      <c r="E58" s="4300"/>
      <c r="F58" s="1829" t="s">
        <v>2891</v>
      </c>
      <c r="G58" s="1830"/>
    </row>
    <row r="59" spans="2:7">
      <c r="C59" s="4302" t="s">
        <v>2892</v>
      </c>
      <c r="D59" s="4302"/>
      <c r="E59" s="4302"/>
      <c r="F59" s="1833" t="s">
        <v>1854</v>
      </c>
      <c r="G59" s="1834"/>
    </row>
    <row r="60" spans="2:7">
      <c r="C60" s="4302" t="s">
        <v>2829</v>
      </c>
      <c r="D60" s="4302"/>
      <c r="E60" s="4302"/>
      <c r="F60" s="1833" t="s">
        <v>2893</v>
      </c>
      <c r="G60" s="1834"/>
    </row>
    <row r="61" spans="2:7">
      <c r="C61" s="4302" t="s">
        <v>2894</v>
      </c>
      <c r="D61" s="4302"/>
      <c r="E61" s="4302"/>
      <c r="F61" s="1833" t="s">
        <v>2895</v>
      </c>
      <c r="G61" s="1834"/>
    </row>
    <row r="62" spans="2:7">
      <c r="B62" s="4300" t="s">
        <v>2896</v>
      </c>
      <c r="C62" s="4300"/>
      <c r="D62" s="4300"/>
      <c r="E62" s="4300"/>
      <c r="F62" s="1829" t="s">
        <v>1993</v>
      </c>
      <c r="G62" s="1834"/>
    </row>
    <row r="63" spans="2:7">
      <c r="G63" s="1825"/>
    </row>
    <row r="64" spans="2:7">
      <c r="C64" s="4300" t="s">
        <v>669</v>
      </c>
      <c r="D64" s="4300"/>
      <c r="E64" s="4300"/>
      <c r="F64" s="1829" t="s">
        <v>2897</v>
      </c>
      <c r="G64" s="1830"/>
    </row>
    <row r="65" spans="2:7">
      <c r="C65" s="4302" t="s">
        <v>670</v>
      </c>
      <c r="D65" s="4302"/>
      <c r="E65" s="4302"/>
      <c r="F65" s="1833" t="s">
        <v>2570</v>
      </c>
      <c r="G65" s="1834"/>
    </row>
    <row r="66" spans="2:7">
      <c r="G66" s="1825"/>
    </row>
    <row r="67" spans="2:7">
      <c r="B67" s="4298" t="s">
        <v>672</v>
      </c>
      <c r="C67" s="4298"/>
      <c r="D67" s="4298"/>
      <c r="E67" s="4298"/>
      <c r="G67" s="1826"/>
    </row>
    <row r="68" spans="2:7">
      <c r="B68" s="4298" t="s">
        <v>673</v>
      </c>
      <c r="C68" s="4298"/>
      <c r="D68" s="4298"/>
      <c r="E68" s="4298"/>
      <c r="G68" s="1826"/>
    </row>
    <row r="69" spans="2:7">
      <c r="C69" s="4300" t="s">
        <v>674</v>
      </c>
      <c r="D69" s="4300"/>
      <c r="E69" s="4300"/>
      <c r="F69" s="1829" t="s">
        <v>2898</v>
      </c>
      <c r="G69" s="1830"/>
    </row>
    <row r="70" spans="2:7">
      <c r="C70" s="4302" t="s">
        <v>675</v>
      </c>
      <c r="D70" s="4302"/>
      <c r="E70" s="4302"/>
      <c r="F70" s="1833" t="s">
        <v>2446</v>
      </c>
      <c r="G70" s="1834"/>
    </row>
    <row r="71" spans="2:7">
      <c r="C71" s="4302" t="s">
        <v>677</v>
      </c>
      <c r="D71" s="4302"/>
      <c r="E71" s="4302"/>
      <c r="F71" s="1833" t="s">
        <v>2899</v>
      </c>
      <c r="G71" s="1834"/>
    </row>
    <row r="72" spans="2:7">
      <c r="C72" s="4302" t="s">
        <v>679</v>
      </c>
      <c r="D72" s="4302"/>
      <c r="E72" s="4302"/>
      <c r="F72" s="1833" t="s">
        <v>2447</v>
      </c>
      <c r="G72" s="1834"/>
    </row>
    <row r="73" spans="2:7">
      <c r="C73" s="4302" t="s">
        <v>681</v>
      </c>
      <c r="D73" s="4302"/>
      <c r="E73" s="4302"/>
      <c r="F73" s="1833" t="s">
        <v>2900</v>
      </c>
      <c r="G73" s="1834"/>
    </row>
    <row r="74" spans="2:7">
      <c r="B74" s="4298" t="s">
        <v>683</v>
      </c>
      <c r="C74" s="4298"/>
      <c r="D74" s="4298"/>
      <c r="E74" s="4298"/>
      <c r="G74" s="1825"/>
    </row>
    <row r="75" spans="2:7">
      <c r="C75" s="4300" t="s">
        <v>684</v>
      </c>
      <c r="D75" s="4300"/>
      <c r="E75" s="4300"/>
      <c r="F75" s="1829" t="s">
        <v>2448</v>
      </c>
      <c r="G75" s="1830"/>
    </row>
    <row r="76" spans="2:7">
      <c r="C76" s="4302" t="s">
        <v>686</v>
      </c>
      <c r="D76" s="4302"/>
      <c r="E76" s="4302"/>
      <c r="F76" s="1833" t="s">
        <v>2901</v>
      </c>
      <c r="G76" s="1834"/>
    </row>
    <row r="77" spans="2:7">
      <c r="C77" s="4302" t="s">
        <v>688</v>
      </c>
      <c r="D77" s="4302"/>
      <c r="E77" s="4302"/>
      <c r="F77" s="1833" t="s">
        <v>1994</v>
      </c>
      <c r="G77" s="1834"/>
    </row>
    <row r="78" spans="2:7">
      <c r="C78" s="4302" t="s">
        <v>690</v>
      </c>
      <c r="D78" s="4302"/>
      <c r="E78" s="4302"/>
      <c r="F78" s="1833" t="s">
        <v>2902</v>
      </c>
      <c r="G78" s="1834"/>
    </row>
    <row r="81" spans="3:5">
      <c r="C81" s="65" t="s">
        <v>105</v>
      </c>
      <c r="D81" s="65"/>
      <c r="E81" s="65"/>
    </row>
    <row r="82" spans="3:5" ht="12.6">
      <c r="C82" s="4054" t="s">
        <v>477</v>
      </c>
      <c r="D82" s="4054"/>
      <c r="E82" s="4054"/>
    </row>
  </sheetData>
  <mergeCells count="64">
    <mergeCell ref="B2:F2"/>
    <mergeCell ref="C26:E26"/>
    <mergeCell ref="B8:E8"/>
    <mergeCell ref="C9:E9"/>
    <mergeCell ref="C10:E10"/>
    <mergeCell ref="C11:E11"/>
    <mergeCell ref="C15:E15"/>
    <mergeCell ref="C16:E16"/>
    <mergeCell ref="C18:E18"/>
    <mergeCell ref="C19:E19"/>
    <mergeCell ref="C20:E20"/>
    <mergeCell ref="C21:E21"/>
    <mergeCell ref="C25:E25"/>
    <mergeCell ref="C41:E41"/>
    <mergeCell ref="C27:E27"/>
    <mergeCell ref="C28:E28"/>
    <mergeCell ref="C29:E29"/>
    <mergeCell ref="C30:E30"/>
    <mergeCell ref="C34:E34"/>
    <mergeCell ref="C35:E35"/>
    <mergeCell ref="C36:E36"/>
    <mergeCell ref="C37:E37"/>
    <mergeCell ref="B38:E38"/>
    <mergeCell ref="C39:E39"/>
    <mergeCell ref="C40:E40"/>
    <mergeCell ref="C43:E43"/>
    <mergeCell ref="C44:E44"/>
    <mergeCell ref="C45:E45"/>
    <mergeCell ref="C59:E59"/>
    <mergeCell ref="C48:E48"/>
    <mergeCell ref="C49:E49"/>
    <mergeCell ref="C50:E50"/>
    <mergeCell ref="C51:E51"/>
    <mergeCell ref="C52:E52"/>
    <mergeCell ref="C53:E53"/>
    <mergeCell ref="C46:E46"/>
    <mergeCell ref="C47:E47"/>
    <mergeCell ref="B4:D4"/>
    <mergeCell ref="B68:E68"/>
    <mergeCell ref="C69:E69"/>
    <mergeCell ref="C70:E70"/>
    <mergeCell ref="C71:E71"/>
    <mergeCell ref="C60:E60"/>
    <mergeCell ref="C61:E61"/>
    <mergeCell ref="B62:E62"/>
    <mergeCell ref="C64:E64"/>
    <mergeCell ref="B5:D5"/>
    <mergeCell ref="C54:E54"/>
    <mergeCell ref="C55:E55"/>
    <mergeCell ref="C56:E56"/>
    <mergeCell ref="B57:E57"/>
    <mergeCell ref="C58:E58"/>
    <mergeCell ref="C42:E42"/>
    <mergeCell ref="C65:E65"/>
    <mergeCell ref="B67:E67"/>
    <mergeCell ref="C81:E81"/>
    <mergeCell ref="C82:E82"/>
    <mergeCell ref="B74:E74"/>
    <mergeCell ref="C75:E75"/>
    <mergeCell ref="C76:E76"/>
    <mergeCell ref="C77:E77"/>
    <mergeCell ref="C78:E78"/>
    <mergeCell ref="C72:E72"/>
    <mergeCell ref="C73:E73"/>
  </mergeCells>
  <hyperlinks>
    <hyperlink ref="C82" r:id="rId1" xr:uid="{00000000-0004-0000-7900-000000000000}"/>
  </hyperlinks>
  <pageMargins left="0.7" right="0.7" top="0.75" bottom="0.75" header="0.3" footer="0.3"/>
  <pageSetup paperSize="9" orientation="portrait"/>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B2:F39"/>
  <sheetViews>
    <sheetView showGridLines="0" workbookViewId="0"/>
  </sheetViews>
  <sheetFormatPr defaultColWidth="8.83203125" defaultRowHeight="12.3"/>
  <cols>
    <col min="1" max="1" width="1.5546875" style="1816" customWidth="1"/>
    <col min="2" max="3" width="5.5546875" style="1816" customWidth="1"/>
    <col min="4" max="4" width="111.44140625" style="1816" customWidth="1"/>
    <col min="5" max="5" width="4.5546875" style="1816" customWidth="1"/>
    <col min="6" max="6" width="12.27734375" style="1816" bestFit="1" customWidth="1"/>
    <col min="7" max="7" width="8.83203125" style="1816" customWidth="1"/>
    <col min="8" max="16384" width="8.83203125" style="1816"/>
  </cols>
  <sheetData>
    <row r="2" spans="2:6">
      <c r="B2" s="4290" t="s">
        <v>478</v>
      </c>
      <c r="C2" s="4298"/>
      <c r="D2" s="4298"/>
      <c r="E2" s="4298"/>
      <c r="F2" s="4298"/>
    </row>
    <row r="4" spans="2:6">
      <c r="B4" s="4290" t="s">
        <v>2903</v>
      </c>
      <c r="C4" s="4290"/>
      <c r="D4" s="3220" t="s">
        <v>325</v>
      </c>
    </row>
    <row r="5" spans="2:6">
      <c r="B5" s="4291">
        <v>2023.4</v>
      </c>
      <c r="C5" s="4291"/>
    </row>
    <row r="7" spans="2:6">
      <c r="B7" s="1813"/>
      <c r="C7" s="1814"/>
      <c r="D7" s="3221" t="s">
        <v>2904</v>
      </c>
      <c r="E7" s="1814"/>
      <c r="F7" s="1817" t="s">
        <v>578</v>
      </c>
    </row>
    <row r="8" spans="2:6">
      <c r="B8" s="1815"/>
      <c r="F8" s="1822" t="s">
        <v>125</v>
      </c>
    </row>
    <row r="9" spans="2:6">
      <c r="B9" s="1815"/>
      <c r="C9" s="4300" t="s">
        <v>2905</v>
      </c>
      <c r="D9" s="4300"/>
      <c r="E9" s="1829" t="s">
        <v>2582</v>
      </c>
      <c r="F9" s="1834"/>
    </row>
    <row r="10" spans="2:6">
      <c r="B10" s="1815"/>
      <c r="C10" s="4302" t="s">
        <v>2906</v>
      </c>
      <c r="D10" s="4302"/>
      <c r="E10" s="1833" t="s">
        <v>2830</v>
      </c>
      <c r="F10" s="1834"/>
    </row>
    <row r="11" spans="2:6">
      <c r="B11" s="1815"/>
      <c r="C11" s="1832" t="s">
        <v>623</v>
      </c>
      <c r="D11" s="1832" t="s">
        <v>2907</v>
      </c>
      <c r="E11" s="1833" t="s">
        <v>1837</v>
      </c>
      <c r="F11" s="1834"/>
    </row>
    <row r="12" spans="2:6">
      <c r="B12" s="1815"/>
      <c r="D12" s="1832" t="s">
        <v>2908</v>
      </c>
      <c r="E12" s="1833" t="s">
        <v>2832</v>
      </c>
      <c r="F12" s="1834"/>
    </row>
    <row r="13" spans="2:6">
      <c r="B13" s="1815"/>
      <c r="D13" s="1832" t="s">
        <v>2909</v>
      </c>
      <c r="E13" s="1833" t="s">
        <v>1840</v>
      </c>
      <c r="F13" s="1834"/>
    </row>
    <row r="14" spans="2:6">
      <c r="B14" s="1815"/>
      <c r="D14" s="1832" t="s">
        <v>2910</v>
      </c>
      <c r="E14" s="1833" t="s">
        <v>2833</v>
      </c>
      <c r="F14" s="1834"/>
    </row>
    <row r="15" spans="2:6">
      <c r="B15" s="1815"/>
      <c r="D15" s="1832" t="s">
        <v>2911</v>
      </c>
      <c r="E15" s="1833" t="s">
        <v>1726</v>
      </c>
      <c r="F15" s="1834"/>
    </row>
    <row r="16" spans="2:6">
      <c r="B16" s="1815"/>
      <c r="D16" s="1832" t="s">
        <v>2890</v>
      </c>
      <c r="E16" s="1833" t="s">
        <v>2836</v>
      </c>
      <c r="F16" s="1834"/>
    </row>
    <row r="17" spans="2:6">
      <c r="B17" s="1815"/>
      <c r="D17" s="1832" t="s">
        <v>2892</v>
      </c>
      <c r="E17" s="1833" t="s">
        <v>2912</v>
      </c>
      <c r="F17" s="1834"/>
    </row>
    <row r="18" spans="2:6">
      <c r="B18" s="1815"/>
      <c r="D18" s="1832" t="s">
        <v>2913</v>
      </c>
      <c r="E18" s="1833" t="s">
        <v>2914</v>
      </c>
      <c r="F18" s="1834"/>
    </row>
    <row r="19" spans="2:6">
      <c r="B19" s="1815"/>
      <c r="D19" s="1832" t="s">
        <v>2829</v>
      </c>
      <c r="E19" s="1833" t="s">
        <v>2915</v>
      </c>
      <c r="F19" s="1834"/>
    </row>
    <row r="20" spans="2:6">
      <c r="B20" s="1815"/>
      <c r="C20" s="4300" t="s">
        <v>2916</v>
      </c>
      <c r="D20" s="4300"/>
      <c r="E20" s="1829" t="s">
        <v>1727</v>
      </c>
      <c r="F20" s="1834"/>
    </row>
    <row r="21" spans="2:6">
      <c r="B21" s="4299" t="s">
        <v>2917</v>
      </c>
      <c r="C21" s="4300"/>
      <c r="D21" s="4300"/>
      <c r="E21" s="1829" t="s">
        <v>2839</v>
      </c>
      <c r="F21" s="1834"/>
    </row>
    <row r="22" spans="2:6">
      <c r="B22" s="4297" t="s">
        <v>2918</v>
      </c>
      <c r="C22" s="4298"/>
      <c r="D22" s="4298"/>
      <c r="E22" s="1816" t="s">
        <v>1838</v>
      </c>
      <c r="F22" s="1825"/>
    </row>
    <row r="23" spans="2:6">
      <c r="B23" s="1815"/>
      <c r="C23" s="1828" t="s">
        <v>626</v>
      </c>
      <c r="D23" s="1828" t="s">
        <v>2919</v>
      </c>
      <c r="E23" s="1829" t="s">
        <v>1728</v>
      </c>
      <c r="F23" s="1830"/>
    </row>
    <row r="24" spans="2:6">
      <c r="B24" s="1815"/>
      <c r="D24" s="1832" t="s">
        <v>2920</v>
      </c>
      <c r="E24" s="1833" t="s">
        <v>1730</v>
      </c>
      <c r="F24" s="1834"/>
    </row>
    <row r="25" spans="2:6">
      <c r="B25" s="1815"/>
      <c r="D25" s="1832" t="s">
        <v>2921</v>
      </c>
      <c r="E25" s="1833" t="s">
        <v>2844</v>
      </c>
      <c r="F25" s="1834"/>
    </row>
    <row r="26" spans="2:6">
      <c r="B26" s="1815"/>
      <c r="D26" s="1832" t="s">
        <v>2829</v>
      </c>
      <c r="E26" s="1833" t="s">
        <v>1732</v>
      </c>
      <c r="F26" s="1834"/>
    </row>
    <row r="27" spans="2:6">
      <c r="B27" s="1815"/>
      <c r="C27" s="1828" t="s">
        <v>623</v>
      </c>
      <c r="D27" s="1828" t="s">
        <v>2922</v>
      </c>
      <c r="E27" s="1829" t="s">
        <v>1752</v>
      </c>
      <c r="F27" s="1834"/>
    </row>
    <row r="28" spans="2:6">
      <c r="B28" s="1815"/>
      <c r="D28" s="1832" t="s">
        <v>2923</v>
      </c>
      <c r="E28" s="1833" t="s">
        <v>2850</v>
      </c>
      <c r="F28" s="1834"/>
    </row>
    <row r="29" spans="2:6">
      <c r="B29" s="1815"/>
      <c r="D29" s="1832" t="s">
        <v>2924</v>
      </c>
      <c r="E29" s="1833" t="s">
        <v>1754</v>
      </c>
      <c r="F29" s="1834"/>
    </row>
    <row r="30" spans="2:6">
      <c r="B30" s="1815"/>
      <c r="D30" s="1816" t="s">
        <v>2925</v>
      </c>
      <c r="F30" s="1825"/>
    </row>
    <row r="31" spans="2:6">
      <c r="B31" s="1815"/>
      <c r="D31" s="1828" t="s">
        <v>2926</v>
      </c>
      <c r="E31" s="1829" t="s">
        <v>2700</v>
      </c>
      <c r="F31" s="1830"/>
    </row>
    <row r="32" spans="2:6">
      <c r="B32" s="1815"/>
      <c r="D32" s="1816" t="s">
        <v>2927</v>
      </c>
      <c r="F32" s="1825"/>
    </row>
    <row r="33" spans="2:6">
      <c r="B33" s="1815"/>
      <c r="D33" s="1828" t="s">
        <v>2928</v>
      </c>
      <c r="E33" s="1829" t="s">
        <v>1761</v>
      </c>
      <c r="F33" s="1830"/>
    </row>
    <row r="34" spans="2:6">
      <c r="B34" s="1815"/>
      <c r="D34" s="1832" t="s">
        <v>2829</v>
      </c>
      <c r="E34" s="1833" t="s">
        <v>1755</v>
      </c>
      <c r="F34" s="1834"/>
    </row>
    <row r="35" spans="2:6">
      <c r="B35" s="4299" t="s">
        <v>2929</v>
      </c>
      <c r="C35" s="4300"/>
      <c r="D35" s="4300"/>
      <c r="E35" s="1829" t="s">
        <v>1960</v>
      </c>
      <c r="F35" s="1834"/>
    </row>
    <row r="36" spans="2:6">
      <c r="B36" s="4303" t="s">
        <v>2930</v>
      </c>
      <c r="C36" s="4304"/>
      <c r="D36" s="4304"/>
      <c r="E36" s="1836" t="s">
        <v>1757</v>
      </c>
      <c r="F36" s="1834"/>
    </row>
    <row r="38" spans="2:6">
      <c r="B38" s="65" t="s">
        <v>105</v>
      </c>
      <c r="C38" s="65"/>
      <c r="D38" s="65"/>
    </row>
    <row r="39" spans="2:6" ht="12.6">
      <c r="B39" s="4054" t="s">
        <v>477</v>
      </c>
      <c r="C39" s="4054"/>
      <c r="D39" s="4054"/>
    </row>
  </sheetData>
  <mergeCells count="12">
    <mergeCell ref="B2:F2"/>
    <mergeCell ref="B21:D21"/>
    <mergeCell ref="B22:D22"/>
    <mergeCell ref="B35:D35"/>
    <mergeCell ref="B38:D38"/>
    <mergeCell ref="B39:D39"/>
    <mergeCell ref="B36:D36"/>
    <mergeCell ref="B4:C4"/>
    <mergeCell ref="B5:C5"/>
    <mergeCell ref="C9:D9"/>
    <mergeCell ref="C10:D10"/>
    <mergeCell ref="C20:D20"/>
  </mergeCells>
  <hyperlinks>
    <hyperlink ref="B39" r:id="rId1" xr:uid="{00000000-0004-0000-7A00-000000000000}"/>
  </hyperlinks>
  <pageMargins left="0.7" right="0.7" top="0.75" bottom="0.75" header="0.3" footer="0.3"/>
  <pageSetup paperSize="9" orientation="portrait"/>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B2:GV42"/>
  <sheetViews>
    <sheetView showGridLines="0" workbookViewId="0"/>
  </sheetViews>
  <sheetFormatPr defaultColWidth="7.83203125" defaultRowHeight="12.3"/>
  <cols>
    <col min="1" max="1" width="1.5546875" style="3254" customWidth="1"/>
    <col min="2" max="2" width="34.5546875" style="3254" customWidth="1"/>
    <col min="3" max="3" width="44.5546875" style="3254" customWidth="1"/>
    <col min="4" max="4" width="4.5546875" style="3254" bestFit="1" customWidth="1"/>
    <col min="5" max="7" width="19.1640625" style="3254" customWidth="1"/>
    <col min="8" max="8" width="9.1640625" style="3254" bestFit="1" customWidth="1"/>
    <col min="9" max="9" width="21.27734375" style="3254" customWidth="1"/>
    <col min="10" max="10" width="7.83203125" style="3254" customWidth="1"/>
    <col min="11" max="16384" width="7.83203125" style="3254"/>
  </cols>
  <sheetData>
    <row r="2" spans="2:12">
      <c r="B2" s="4891" t="s">
        <v>478</v>
      </c>
      <c r="C2" s="4892"/>
      <c r="D2" s="4892"/>
      <c r="E2" s="4892"/>
      <c r="F2" s="4892"/>
    </row>
    <row r="4" spans="2:12" ht="14.1">
      <c r="B4" s="3223" t="s">
        <v>2931</v>
      </c>
      <c r="E4" s="4887" t="s">
        <v>326</v>
      </c>
      <c r="F4" s="4887"/>
      <c r="G4" s="4887"/>
      <c r="H4" s="4887"/>
      <c r="I4" s="4887"/>
      <c r="J4" s="4887"/>
      <c r="K4" s="4887"/>
      <c r="L4" s="3224"/>
    </row>
    <row r="5" spans="2:12" ht="14.1">
      <c r="B5" s="3223" t="s">
        <v>538</v>
      </c>
      <c r="E5" s="4888" t="s">
        <v>2932</v>
      </c>
      <c r="F5" s="4888"/>
      <c r="G5" s="4888"/>
      <c r="H5" s="4888"/>
      <c r="I5" s="4888"/>
      <c r="J5" s="4888"/>
      <c r="K5" s="4888"/>
      <c r="L5" s="3225"/>
    </row>
    <row r="6" spans="2:12" ht="13.8">
      <c r="B6" s="3226"/>
      <c r="C6" s="3226"/>
      <c r="D6" s="3226"/>
      <c r="E6" s="3226"/>
      <c r="F6" s="3226"/>
      <c r="G6" s="3226"/>
      <c r="H6" s="3226"/>
      <c r="I6" s="3226"/>
    </row>
    <row r="7" spans="2:12" s="3227" customFormat="1" ht="15" customHeight="1">
      <c r="B7" s="4885" t="s">
        <v>696</v>
      </c>
      <c r="C7" s="4886"/>
      <c r="D7" s="3229"/>
      <c r="E7" s="3230" t="s">
        <v>2933</v>
      </c>
      <c r="F7" s="3230" t="s">
        <v>2934</v>
      </c>
      <c r="G7" s="3230" t="s">
        <v>2935</v>
      </c>
      <c r="H7" s="3230" t="s">
        <v>1820</v>
      </c>
      <c r="I7" s="3231" t="s">
        <v>2936</v>
      </c>
    </row>
    <row r="8" spans="2:12" s="3227" customFormat="1" ht="15" customHeight="1">
      <c r="B8" s="3232"/>
      <c r="C8" s="3233"/>
      <c r="D8" s="3234"/>
      <c r="E8" s="3235" t="s">
        <v>2937</v>
      </c>
      <c r="F8" s="3235" t="s">
        <v>2938</v>
      </c>
      <c r="G8" s="3235" t="s">
        <v>2482</v>
      </c>
      <c r="H8" s="3235" t="s">
        <v>855</v>
      </c>
      <c r="I8" s="3236" t="s">
        <v>2939</v>
      </c>
    </row>
    <row r="9" spans="2:12" s="3227" customFormat="1" ht="15" customHeight="1">
      <c r="B9" s="3232"/>
      <c r="C9" s="3233"/>
      <c r="D9" s="3234"/>
      <c r="E9" s="3235" t="s">
        <v>2081</v>
      </c>
      <c r="F9" s="3235" t="s">
        <v>2469</v>
      </c>
      <c r="G9" s="3235" t="s">
        <v>2940</v>
      </c>
      <c r="H9" s="3235"/>
      <c r="I9" s="3236" t="s">
        <v>2941</v>
      </c>
    </row>
    <row r="10" spans="2:12" s="3227" customFormat="1" ht="15" customHeight="1">
      <c r="B10" s="3232"/>
      <c r="C10" s="3233"/>
      <c r="D10" s="3234"/>
      <c r="E10" s="3235" t="s">
        <v>2475</v>
      </c>
      <c r="F10" s="3235" t="s">
        <v>2942</v>
      </c>
      <c r="G10" s="3235" t="s">
        <v>1823</v>
      </c>
      <c r="H10" s="3235"/>
      <c r="I10" s="3236" t="s">
        <v>2943</v>
      </c>
    </row>
    <row r="11" spans="2:12" s="3227" customFormat="1" ht="15" customHeight="1">
      <c r="B11" s="3232"/>
      <c r="C11" s="3233"/>
      <c r="D11" s="3234"/>
      <c r="E11" s="3235" t="s">
        <v>2944</v>
      </c>
      <c r="F11" s="3235" t="s">
        <v>2945</v>
      </c>
      <c r="G11" s="3235" t="s">
        <v>2946</v>
      </c>
      <c r="H11" s="3235"/>
      <c r="I11" s="3236"/>
    </row>
    <row r="12" spans="2:12" s="3227" customFormat="1" ht="15" customHeight="1">
      <c r="B12" s="3232"/>
      <c r="C12" s="3233"/>
      <c r="D12" s="3234"/>
      <c r="E12" s="3235" t="s">
        <v>1491</v>
      </c>
      <c r="F12" s="3235"/>
      <c r="G12" s="3235"/>
      <c r="H12" s="3235"/>
      <c r="I12" s="3236"/>
    </row>
    <row r="13" spans="2:12" s="3227" customFormat="1" ht="15" customHeight="1">
      <c r="B13" s="3237"/>
      <c r="C13" s="3238"/>
      <c r="D13" s="3239"/>
      <c r="E13" s="3240" t="s">
        <v>125</v>
      </c>
      <c r="F13" s="3240" t="s">
        <v>126</v>
      </c>
      <c r="G13" s="3240" t="s">
        <v>127</v>
      </c>
      <c r="H13" s="3240" t="s">
        <v>139</v>
      </c>
      <c r="I13" s="3241" t="s">
        <v>141</v>
      </c>
    </row>
    <row r="14" spans="2:12" ht="15" customHeight="1">
      <c r="B14" s="4889" t="s">
        <v>2947</v>
      </c>
      <c r="C14" s="4890"/>
      <c r="D14" s="3242" t="s">
        <v>2582</v>
      </c>
      <c r="E14" s="434"/>
      <c r="F14" s="434"/>
      <c r="G14" s="435"/>
      <c r="H14" s="3243">
        <v>0.15</v>
      </c>
      <c r="I14" s="3244"/>
    </row>
    <row r="15" spans="2:12" ht="15" customHeight="1">
      <c r="B15" s="4879" t="s">
        <v>741</v>
      </c>
      <c r="C15" s="4880"/>
      <c r="D15" s="3242" t="s">
        <v>2830</v>
      </c>
      <c r="E15" s="442"/>
      <c r="F15" s="442"/>
      <c r="G15" s="443"/>
      <c r="H15" s="3243">
        <v>0.1</v>
      </c>
      <c r="I15" s="3245"/>
    </row>
    <row r="16" spans="2:12" ht="15" customHeight="1">
      <c r="B16" s="4879" t="s">
        <v>183</v>
      </c>
      <c r="C16" s="4880"/>
      <c r="D16" s="3242" t="s">
        <v>1837</v>
      </c>
      <c r="E16" s="442"/>
      <c r="F16" s="442"/>
      <c r="G16" s="443"/>
      <c r="H16" s="3243">
        <v>0.2</v>
      </c>
      <c r="I16" s="3245"/>
    </row>
    <row r="17" spans="2:9" ht="15" customHeight="1">
      <c r="B17" s="4879" t="s">
        <v>742</v>
      </c>
      <c r="C17" s="4880"/>
      <c r="D17" s="3242" t="s">
        <v>2832</v>
      </c>
      <c r="E17" s="442"/>
      <c r="F17" s="442"/>
      <c r="G17" s="443"/>
      <c r="H17" s="3243">
        <v>0.1</v>
      </c>
      <c r="I17" s="3245"/>
    </row>
    <row r="18" spans="2:9" ht="15" customHeight="1">
      <c r="B18" s="4879" t="s">
        <v>743</v>
      </c>
      <c r="C18" s="4880"/>
      <c r="D18" s="3242" t="s">
        <v>1840</v>
      </c>
      <c r="E18" s="442"/>
      <c r="F18" s="442"/>
      <c r="G18" s="443"/>
      <c r="H18" s="3243">
        <v>0.1</v>
      </c>
      <c r="I18" s="3245"/>
    </row>
    <row r="19" spans="2:9" ht="15" customHeight="1">
      <c r="B19" s="4879" t="s">
        <v>744</v>
      </c>
      <c r="C19" s="4880"/>
      <c r="D19" s="3242" t="s">
        <v>2833</v>
      </c>
      <c r="E19" s="442"/>
      <c r="F19" s="442"/>
      <c r="G19" s="443"/>
      <c r="H19" s="3243">
        <v>0.15</v>
      </c>
      <c r="I19" s="3245"/>
    </row>
    <row r="20" spans="2:9" ht="15" customHeight="1">
      <c r="B20" s="4879" t="s">
        <v>2948</v>
      </c>
      <c r="C20" s="4880"/>
      <c r="D20" s="3242" t="s">
        <v>1726</v>
      </c>
      <c r="E20" s="442"/>
      <c r="F20" s="442"/>
      <c r="G20" s="443"/>
      <c r="H20" s="3243">
        <v>0.15</v>
      </c>
      <c r="I20" s="3245"/>
    </row>
    <row r="21" spans="2:9" ht="15" customHeight="1">
      <c r="B21" s="4879" t="s">
        <v>186</v>
      </c>
      <c r="C21" s="4880"/>
      <c r="D21" s="3242" t="s">
        <v>2836</v>
      </c>
      <c r="E21" s="442"/>
      <c r="F21" s="442"/>
      <c r="G21" s="443"/>
      <c r="H21" s="3243">
        <v>0.2</v>
      </c>
      <c r="I21" s="3245"/>
    </row>
    <row r="22" spans="2:9" ht="15" customHeight="1">
      <c r="B22" s="4879" t="s">
        <v>747</v>
      </c>
      <c r="C22" s="4880"/>
      <c r="D22" s="3242" t="s">
        <v>1727</v>
      </c>
      <c r="E22" s="442"/>
      <c r="F22" s="442"/>
      <c r="G22" s="443"/>
      <c r="H22" s="3243">
        <v>0.2</v>
      </c>
      <c r="I22" s="3245"/>
    </row>
    <row r="23" spans="2:9" ht="15" customHeight="1">
      <c r="B23" s="4879" t="s">
        <v>119</v>
      </c>
      <c r="C23" s="4880"/>
      <c r="D23" s="3242" t="s">
        <v>2839</v>
      </c>
      <c r="E23" s="442"/>
      <c r="F23" s="442"/>
      <c r="G23" s="443"/>
      <c r="H23" s="3243">
        <v>0.2</v>
      </c>
      <c r="I23" s="3245"/>
    </row>
    <row r="24" spans="2:9" ht="15" customHeight="1">
      <c r="B24" s="4879" t="s">
        <v>120</v>
      </c>
      <c r="C24" s="4880"/>
      <c r="D24" s="3242" t="s">
        <v>1728</v>
      </c>
      <c r="E24" s="442"/>
      <c r="F24" s="442"/>
      <c r="G24" s="443"/>
      <c r="H24" s="3243">
        <v>0.2</v>
      </c>
      <c r="I24" s="3245"/>
    </row>
    <row r="25" spans="2:9" ht="15" customHeight="1">
      <c r="B25" s="4879" t="s">
        <v>748</v>
      </c>
      <c r="C25" s="4880"/>
      <c r="D25" s="3242" t="s">
        <v>2842</v>
      </c>
      <c r="E25" s="442"/>
      <c r="F25" s="442"/>
      <c r="G25" s="443"/>
      <c r="H25" s="3243">
        <v>0.25</v>
      </c>
      <c r="I25" s="3245"/>
    </row>
    <row r="26" spans="2:9" ht="15" customHeight="1">
      <c r="B26" s="4879" t="s">
        <v>112</v>
      </c>
      <c r="C26" s="4880"/>
      <c r="D26" s="3242" t="s">
        <v>1730</v>
      </c>
      <c r="E26" s="442"/>
      <c r="F26" s="442"/>
      <c r="G26" s="443"/>
      <c r="H26" s="3243">
        <v>0.25</v>
      </c>
      <c r="I26" s="3245"/>
    </row>
    <row r="27" spans="2:9" ht="15" customHeight="1">
      <c r="B27" s="4879" t="s">
        <v>765</v>
      </c>
      <c r="C27" s="4880"/>
      <c r="D27" s="3242" t="s">
        <v>2844</v>
      </c>
      <c r="E27" s="442"/>
      <c r="F27" s="442"/>
      <c r="G27" s="443"/>
      <c r="H27" s="3243">
        <v>0.2</v>
      </c>
      <c r="I27" s="3245"/>
    </row>
    <row r="28" spans="2:9" ht="15" customHeight="1">
      <c r="B28" s="4879" t="s">
        <v>115</v>
      </c>
      <c r="C28" s="4880"/>
      <c r="D28" s="3242" t="s">
        <v>1732</v>
      </c>
      <c r="E28" s="442"/>
      <c r="F28" s="442"/>
      <c r="G28" s="443"/>
      <c r="H28" s="3243">
        <v>0.2</v>
      </c>
      <c r="I28" s="3245"/>
    </row>
    <row r="29" spans="2:9" ht="15" customHeight="1">
      <c r="B29" s="4879" t="s">
        <v>78</v>
      </c>
      <c r="C29" s="4880"/>
      <c r="D29" s="3242" t="s">
        <v>2847</v>
      </c>
      <c r="E29" s="442"/>
      <c r="F29" s="442"/>
      <c r="G29" s="443"/>
      <c r="H29" s="3243">
        <v>0.15</v>
      </c>
      <c r="I29" s="3245"/>
    </row>
    <row r="30" spans="2:9" ht="15" customHeight="1">
      <c r="B30" s="4879" t="s">
        <v>73</v>
      </c>
      <c r="C30" s="4880"/>
      <c r="D30" s="3242" t="s">
        <v>1752</v>
      </c>
      <c r="E30" s="442"/>
      <c r="F30" s="442"/>
      <c r="G30" s="443"/>
      <c r="H30" s="3243">
        <v>0.2</v>
      </c>
      <c r="I30" s="3245"/>
    </row>
    <row r="31" spans="2:9" ht="15" customHeight="1">
      <c r="B31" s="4877" t="s">
        <v>769</v>
      </c>
      <c r="C31" s="4878"/>
      <c r="D31" s="3242" t="s">
        <v>2850</v>
      </c>
      <c r="E31" s="3246"/>
      <c r="F31" s="3246"/>
      <c r="G31" s="3246"/>
      <c r="H31" s="3247"/>
      <c r="I31" s="3245"/>
    </row>
    <row r="32" spans="2:9" ht="15" customHeight="1">
      <c r="B32" s="4883" t="s">
        <v>2949</v>
      </c>
      <c r="C32" s="4884"/>
      <c r="D32" s="3249" t="s">
        <v>1754</v>
      </c>
      <c r="E32" s="443"/>
      <c r="F32" s="443"/>
      <c r="G32" s="443"/>
      <c r="H32" s="3250"/>
      <c r="I32" s="3251"/>
    </row>
    <row r="33" spans="2:204" s="3252" customFormat="1" ht="15" customHeight="1">
      <c r="B33" s="4881" t="s">
        <v>2950</v>
      </c>
      <c r="C33" s="4882"/>
      <c r="D33" s="3242" t="s">
        <v>2700</v>
      </c>
      <c r="E33" s="3246"/>
      <c r="F33" s="3246"/>
      <c r="G33" s="3246"/>
      <c r="H33" s="3250"/>
      <c r="I33" s="3253"/>
      <c r="J33" s="3254"/>
      <c r="K33" s="3254"/>
      <c r="L33" s="3254"/>
      <c r="M33" s="3254"/>
      <c r="N33" s="3254"/>
      <c r="O33" s="3254"/>
      <c r="P33" s="3254"/>
      <c r="Q33" s="3254"/>
      <c r="R33" s="3254"/>
      <c r="S33" s="3254"/>
      <c r="T33" s="3254"/>
      <c r="U33" s="3254"/>
      <c r="V33" s="3254"/>
      <c r="W33" s="3254"/>
      <c r="X33" s="3254"/>
      <c r="Y33" s="3254"/>
      <c r="Z33" s="3254"/>
      <c r="AA33" s="3254"/>
      <c r="AB33" s="3254"/>
      <c r="AC33" s="3254"/>
      <c r="AD33" s="3254"/>
      <c r="AE33" s="3254"/>
      <c r="AF33" s="3254"/>
      <c r="AG33" s="3254"/>
      <c r="AH33" s="3254"/>
      <c r="AI33" s="3254"/>
      <c r="AJ33" s="3254"/>
      <c r="AK33" s="3254"/>
      <c r="AL33" s="3254"/>
      <c r="AM33" s="3254"/>
      <c r="AN33" s="3254"/>
      <c r="AO33" s="3254"/>
      <c r="AP33" s="3254"/>
      <c r="AQ33" s="3254"/>
      <c r="AR33" s="3254"/>
      <c r="AS33" s="3254"/>
      <c r="AT33" s="3254"/>
      <c r="AU33" s="3254"/>
      <c r="AV33" s="3254"/>
      <c r="AW33" s="3254"/>
      <c r="AX33" s="3254"/>
      <c r="AY33" s="3254"/>
      <c r="AZ33" s="3254"/>
      <c r="BA33" s="3254"/>
      <c r="BB33" s="3254"/>
      <c r="BC33" s="3254"/>
      <c r="BD33" s="3254"/>
      <c r="BE33" s="3254"/>
      <c r="BF33" s="3254"/>
      <c r="BG33" s="3254"/>
      <c r="BH33" s="3254"/>
      <c r="BI33" s="3254"/>
      <c r="BJ33" s="3254"/>
      <c r="BK33" s="3254"/>
      <c r="BL33" s="3254"/>
      <c r="BM33" s="3254"/>
      <c r="BN33" s="3254"/>
      <c r="BO33" s="3254"/>
      <c r="BP33" s="3254"/>
      <c r="BQ33" s="3254"/>
      <c r="BR33" s="3254"/>
      <c r="BS33" s="3254"/>
      <c r="BT33" s="3254"/>
      <c r="BU33" s="3254"/>
      <c r="BV33" s="3254"/>
      <c r="BW33" s="3254"/>
      <c r="BX33" s="3254"/>
      <c r="BY33" s="3254"/>
      <c r="BZ33" s="3254"/>
      <c r="CA33" s="3254"/>
      <c r="CB33" s="3254"/>
      <c r="CC33" s="3254"/>
      <c r="CD33" s="3254"/>
      <c r="CE33" s="3254"/>
      <c r="CF33" s="3254"/>
      <c r="CG33" s="3254"/>
      <c r="CH33" s="3254"/>
      <c r="CI33" s="3254"/>
      <c r="CJ33" s="3254"/>
      <c r="CK33" s="3254"/>
      <c r="CL33" s="3254"/>
      <c r="CM33" s="3254"/>
      <c r="CN33" s="3254"/>
      <c r="CO33" s="3254"/>
      <c r="CP33" s="3254"/>
      <c r="CQ33" s="3254"/>
      <c r="CR33" s="3254"/>
      <c r="CS33" s="3254"/>
      <c r="CT33" s="3254"/>
      <c r="CU33" s="3254"/>
      <c r="CV33" s="3254"/>
      <c r="CW33" s="3254"/>
      <c r="CX33" s="3254"/>
      <c r="CY33" s="3254"/>
      <c r="CZ33" s="3254"/>
      <c r="DA33" s="3254"/>
      <c r="DB33" s="3254"/>
      <c r="DC33" s="3254"/>
      <c r="DD33" s="3254"/>
      <c r="DE33" s="3254"/>
      <c r="DF33" s="3254"/>
      <c r="DG33" s="3254"/>
      <c r="DH33" s="3254"/>
      <c r="DI33" s="3254"/>
      <c r="DJ33" s="3254"/>
      <c r="DK33" s="3254"/>
      <c r="DL33" s="3254"/>
      <c r="DM33" s="3254"/>
      <c r="DN33" s="3254"/>
      <c r="DO33" s="3254"/>
      <c r="DP33" s="3254"/>
      <c r="DQ33" s="3254"/>
      <c r="DR33" s="3254"/>
      <c r="DS33" s="3254"/>
      <c r="DT33" s="3254"/>
      <c r="DU33" s="3254"/>
      <c r="DV33" s="3254"/>
      <c r="DW33" s="3254"/>
      <c r="DX33" s="3254"/>
      <c r="DY33" s="3254"/>
      <c r="DZ33" s="3254"/>
      <c r="EA33" s="3254"/>
      <c r="EB33" s="3254"/>
      <c r="EC33" s="3254"/>
      <c r="ED33" s="3254"/>
      <c r="EE33" s="3254"/>
      <c r="EF33" s="3254"/>
      <c r="EG33" s="3254"/>
      <c r="EH33" s="3254"/>
      <c r="EI33" s="3254"/>
      <c r="EJ33" s="3254"/>
      <c r="EK33" s="3254"/>
      <c r="EL33" s="3254"/>
      <c r="EM33" s="3254"/>
      <c r="EN33" s="3254"/>
      <c r="EO33" s="3254"/>
      <c r="EP33" s="3254"/>
      <c r="EQ33" s="3254"/>
      <c r="ER33" s="3254"/>
      <c r="ES33" s="3254"/>
      <c r="ET33" s="3254"/>
      <c r="EU33" s="3254"/>
      <c r="EV33" s="3254"/>
      <c r="EW33" s="3254"/>
      <c r="EX33" s="3254"/>
      <c r="EY33" s="3254"/>
      <c r="EZ33" s="3254"/>
      <c r="FA33" s="3254"/>
      <c r="FB33" s="3254"/>
      <c r="FC33" s="3254"/>
      <c r="FD33" s="3254"/>
      <c r="FE33" s="3254"/>
      <c r="FF33" s="3254"/>
      <c r="FG33" s="3254"/>
      <c r="FH33" s="3254"/>
      <c r="FI33" s="3254"/>
      <c r="FJ33" s="3254"/>
      <c r="FK33" s="3254"/>
      <c r="FL33" s="3254"/>
      <c r="FM33" s="3254"/>
      <c r="FN33" s="3254"/>
      <c r="FO33" s="3254"/>
      <c r="FP33" s="3254"/>
      <c r="FQ33" s="3254"/>
      <c r="FR33" s="3254"/>
      <c r="FS33" s="3254"/>
      <c r="FT33" s="3254"/>
      <c r="FU33" s="3254"/>
      <c r="FV33" s="3254"/>
      <c r="FW33" s="3254"/>
      <c r="FX33" s="3254"/>
      <c r="FY33" s="3254"/>
      <c r="FZ33" s="3254"/>
      <c r="GA33" s="3254"/>
      <c r="GB33" s="3254"/>
      <c r="GC33" s="3254"/>
      <c r="GD33" s="3254"/>
      <c r="GE33" s="3254"/>
      <c r="GF33" s="3254"/>
      <c r="GG33" s="3254"/>
      <c r="GH33" s="3254"/>
      <c r="GI33" s="3254"/>
      <c r="GJ33" s="3254"/>
      <c r="GK33" s="3254"/>
      <c r="GL33" s="3254"/>
      <c r="GM33" s="3254"/>
      <c r="GN33" s="3254"/>
      <c r="GO33" s="3254"/>
      <c r="GP33" s="3254"/>
      <c r="GQ33" s="3254"/>
      <c r="GR33" s="3254"/>
      <c r="GS33" s="3254"/>
      <c r="GT33" s="3254"/>
      <c r="GU33" s="3254"/>
      <c r="GV33" s="3254"/>
    </row>
    <row r="34" spans="2:204" ht="15" customHeight="1">
      <c r="B34" s="4877" t="s">
        <v>1884</v>
      </c>
      <c r="C34" s="4878"/>
      <c r="D34" s="3242" t="s">
        <v>1761</v>
      </c>
      <c r="E34" s="442"/>
      <c r="F34" s="442"/>
      <c r="G34" s="442"/>
      <c r="H34" s="3250"/>
      <c r="I34" s="3247"/>
    </row>
    <row r="35" spans="2:204" ht="15" customHeight="1">
      <c r="B35" s="4883" t="s">
        <v>2951</v>
      </c>
      <c r="C35" s="4884"/>
      <c r="D35" s="3242" t="s">
        <v>1959</v>
      </c>
      <c r="E35" s="443"/>
      <c r="F35" s="443"/>
      <c r="G35" s="443"/>
      <c r="H35" s="3250"/>
      <c r="I35" s="3250"/>
    </row>
    <row r="36" spans="2:204" ht="15" customHeight="1">
      <c r="B36" s="3255"/>
      <c r="C36" s="3256"/>
      <c r="D36" s="3257"/>
      <c r="E36" s="3258"/>
      <c r="F36" s="3258"/>
      <c r="G36" s="3258"/>
      <c r="H36" s="3258"/>
      <c r="I36" s="3258"/>
    </row>
    <row r="37" spans="2:204" ht="15" customHeight="1">
      <c r="B37" s="65" t="s">
        <v>105</v>
      </c>
      <c r="C37" s="65"/>
      <c r="D37" s="65"/>
      <c r="E37" s="65"/>
      <c r="F37" s="65"/>
      <c r="I37" s="1866"/>
    </row>
    <row r="38" spans="2:204" ht="12" customHeight="1">
      <c r="B38" s="4054" t="s">
        <v>477</v>
      </c>
      <c r="C38" s="4054"/>
      <c r="D38" s="4054"/>
      <c r="E38" s="4054"/>
      <c r="F38" s="4054"/>
      <c r="I38" s="3259"/>
    </row>
    <row r="39" spans="2:204" ht="12" customHeight="1"/>
    <row r="40" spans="2:204" ht="12" customHeight="1"/>
    <row r="41" spans="2:204" ht="12" customHeight="1"/>
    <row r="42" spans="2:204" ht="12" customHeight="1"/>
  </sheetData>
  <mergeCells count="28">
    <mergeCell ref="B2:F2"/>
    <mergeCell ref="B37:F37"/>
    <mergeCell ref="B38:F38"/>
    <mergeCell ref="B7:C7"/>
    <mergeCell ref="E4:K4"/>
    <mergeCell ref="E5:K5"/>
    <mergeCell ref="B14:C14"/>
    <mergeCell ref="B15:C15"/>
    <mergeCell ref="B16:C16"/>
    <mergeCell ref="B17:C17"/>
    <mergeCell ref="B35:C35"/>
    <mergeCell ref="B29:C29"/>
    <mergeCell ref="B30:C30"/>
    <mergeCell ref="B31:C31"/>
    <mergeCell ref="B32:C32"/>
    <mergeCell ref="B19:C19"/>
    <mergeCell ref="B20:C20"/>
    <mergeCell ref="B21:C21"/>
    <mergeCell ref="B22:C22"/>
    <mergeCell ref="B18:C18"/>
    <mergeCell ref="B24:C24"/>
    <mergeCell ref="B34:C34"/>
    <mergeCell ref="B23:C23"/>
    <mergeCell ref="B33:C33"/>
    <mergeCell ref="B25:C25"/>
    <mergeCell ref="B26:C26"/>
    <mergeCell ref="B27:C27"/>
    <mergeCell ref="B28:C28"/>
  </mergeCells>
  <hyperlinks>
    <hyperlink ref="B38" r:id="rId1" xr:uid="{00000000-0004-0000-7B00-000000000000}"/>
  </hyperlinks>
  <pageMargins left="0.7" right="0.7" top="0.75" bottom="0.75" header="0.3" footer="0.3"/>
  <pageSetup paperSize="9" orientation="portrait"/>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B2:AL38"/>
  <sheetViews>
    <sheetView showGridLines="0" workbookViewId="0"/>
  </sheetViews>
  <sheetFormatPr defaultColWidth="7.83203125" defaultRowHeight="12.3"/>
  <cols>
    <col min="1" max="1" width="1.5546875" style="3254" customWidth="1"/>
    <col min="2" max="2" width="5.5546875" style="3254" customWidth="1"/>
    <col min="3" max="3" width="36.71875" style="3254" customWidth="1"/>
    <col min="4" max="4" width="4.83203125" style="3254" customWidth="1"/>
    <col min="5" max="5" width="20.71875" style="3254" customWidth="1"/>
    <col min="6" max="6" width="19.44140625" style="3254" customWidth="1"/>
    <col min="7" max="7" width="20.5546875" style="3254" customWidth="1"/>
    <col min="8" max="8" width="21.1640625" style="3254" customWidth="1"/>
    <col min="9" max="9" width="20" style="3254" customWidth="1"/>
    <col min="10" max="10" width="22.5546875" style="3254" customWidth="1"/>
    <col min="11" max="11" width="18.5546875" style="3254" customWidth="1"/>
    <col min="12" max="12" width="14.1640625" style="3254" customWidth="1"/>
    <col min="13" max="13" width="21.83203125" style="3254" customWidth="1"/>
    <col min="14" max="14" width="9.1640625" style="3254" bestFit="1" customWidth="1"/>
    <col min="15" max="15" width="17" style="3254" customWidth="1"/>
    <col min="16" max="16" width="7.83203125" style="3254" customWidth="1"/>
    <col min="17" max="16384" width="7.83203125" style="3254"/>
  </cols>
  <sheetData>
    <row r="2" spans="2:24">
      <c r="B2" s="4891" t="s">
        <v>478</v>
      </c>
      <c r="C2" s="4892"/>
      <c r="D2" s="4892"/>
      <c r="E2" s="4892"/>
      <c r="F2" s="4892"/>
    </row>
    <row r="4" spans="2:24" ht="14.1">
      <c r="B4" s="4893" t="s">
        <v>2952</v>
      </c>
      <c r="C4" s="4893"/>
      <c r="E4" s="4887" t="s">
        <v>2953</v>
      </c>
      <c r="F4" s="4887"/>
      <c r="G4" s="4887"/>
      <c r="H4" s="4887"/>
      <c r="I4" s="4887"/>
      <c r="J4" s="4887"/>
      <c r="K4" s="3224"/>
      <c r="L4" s="3224"/>
      <c r="M4" s="3224"/>
      <c r="N4" s="3224"/>
      <c r="O4" s="3224"/>
      <c r="P4" s="3224"/>
      <c r="Q4" s="3224"/>
      <c r="R4" s="3224"/>
    </row>
    <row r="5" spans="2:24" ht="14.1">
      <c r="B5" s="4893" t="s">
        <v>538</v>
      </c>
      <c r="C5" s="4893"/>
      <c r="E5" s="4888" t="s">
        <v>2932</v>
      </c>
      <c r="F5" s="4888"/>
      <c r="G5" s="4888"/>
      <c r="H5" s="4888"/>
      <c r="I5" s="4888"/>
      <c r="J5" s="4888"/>
      <c r="K5" s="3225"/>
      <c r="L5" s="3225"/>
      <c r="M5" s="3225"/>
      <c r="N5" s="3225"/>
      <c r="O5" s="3225"/>
      <c r="P5" s="3225"/>
      <c r="Q5" s="3225"/>
      <c r="R5" s="3225"/>
    </row>
    <row r="6" spans="2:24" ht="13.8">
      <c r="B6" s="3226"/>
      <c r="C6" s="3226"/>
      <c r="D6" s="3226"/>
      <c r="E6" s="3226"/>
      <c r="F6" s="3226"/>
      <c r="G6" s="3226"/>
      <c r="H6" s="3226"/>
      <c r="I6" s="3226"/>
      <c r="J6" s="3226"/>
      <c r="K6" s="3226"/>
      <c r="L6" s="3226"/>
      <c r="M6" s="3226"/>
      <c r="N6" s="3226"/>
      <c r="O6" s="3226"/>
    </row>
    <row r="7" spans="2:24" ht="15" customHeight="1">
      <c r="B7" s="4886" t="s">
        <v>696</v>
      </c>
      <c r="C7" s="4904"/>
      <c r="D7" s="3260"/>
      <c r="E7" s="4897" t="s">
        <v>2954</v>
      </c>
      <c r="F7" s="4898"/>
      <c r="G7" s="4899"/>
      <c r="H7" s="4900" t="s">
        <v>2955</v>
      </c>
      <c r="I7" s="4901"/>
      <c r="J7" s="4902"/>
      <c r="K7" s="3229" t="s">
        <v>2956</v>
      </c>
      <c r="L7" s="3228" t="s">
        <v>2957</v>
      </c>
      <c r="M7" s="3228" t="s">
        <v>2958</v>
      </c>
      <c r="N7" s="3228" t="s">
        <v>934</v>
      </c>
      <c r="O7" s="3228" t="s">
        <v>2936</v>
      </c>
    </row>
    <row r="8" spans="2:24" ht="15" customHeight="1">
      <c r="B8" s="3232"/>
      <c r="C8" s="3233"/>
      <c r="D8" s="3233"/>
      <c r="E8" s="4894" t="s">
        <v>2959</v>
      </c>
      <c r="F8" s="4895"/>
      <c r="G8" s="4896"/>
      <c r="H8" s="4894" t="s">
        <v>2960</v>
      </c>
      <c r="I8" s="4895"/>
      <c r="J8" s="4896"/>
      <c r="K8" s="3261" t="s">
        <v>2961</v>
      </c>
      <c r="L8" s="3261" t="s">
        <v>2679</v>
      </c>
      <c r="M8" s="3261" t="s">
        <v>2962</v>
      </c>
      <c r="N8" s="3261" t="s">
        <v>2963</v>
      </c>
      <c r="O8" s="3261" t="s">
        <v>2964</v>
      </c>
    </row>
    <row r="9" spans="2:24" s="3227" customFormat="1" ht="15" customHeight="1">
      <c r="B9" s="3232"/>
      <c r="C9" s="3233"/>
      <c r="D9" s="3234"/>
      <c r="E9" s="3261" t="s">
        <v>2962</v>
      </c>
      <c r="F9" s="3261" t="s">
        <v>2965</v>
      </c>
      <c r="G9" s="3261" t="s">
        <v>2966</v>
      </c>
      <c r="H9" s="3261" t="s">
        <v>2962</v>
      </c>
      <c r="I9" s="3261" t="s">
        <v>2962</v>
      </c>
      <c r="J9" s="3261" t="s">
        <v>2966</v>
      </c>
      <c r="K9" s="3261" t="s">
        <v>2967</v>
      </c>
      <c r="L9" s="3261" t="s">
        <v>2968</v>
      </c>
      <c r="M9" s="3261" t="s">
        <v>2969</v>
      </c>
      <c r="N9" s="3261" t="s">
        <v>1204</v>
      </c>
      <c r="O9" s="3261" t="s">
        <v>2970</v>
      </c>
      <c r="P9" s="3254"/>
      <c r="Q9" s="3254"/>
      <c r="R9" s="3254"/>
      <c r="S9" s="3254"/>
      <c r="T9" s="3254"/>
      <c r="U9" s="3254"/>
      <c r="V9" s="3254"/>
      <c r="W9" s="3254"/>
      <c r="X9" s="3254"/>
    </row>
    <row r="10" spans="2:24" s="3227" customFormat="1" ht="15" customHeight="1">
      <c r="B10" s="3232"/>
      <c r="C10" s="3233"/>
      <c r="D10" s="3234"/>
      <c r="E10" s="3232" t="s">
        <v>2971</v>
      </c>
      <c r="F10" s="3232" t="s">
        <v>2972</v>
      </c>
      <c r="G10" s="3232" t="s">
        <v>2972</v>
      </c>
      <c r="H10" s="3233" t="s">
        <v>2971</v>
      </c>
      <c r="I10" s="3232" t="s">
        <v>2971</v>
      </c>
      <c r="J10" s="3261" t="s">
        <v>2972</v>
      </c>
      <c r="K10" s="3261" t="s">
        <v>2973</v>
      </c>
      <c r="L10" s="3261" t="s">
        <v>2974</v>
      </c>
      <c r="M10" s="3261" t="s">
        <v>2975</v>
      </c>
      <c r="O10" s="3261" t="s">
        <v>2381</v>
      </c>
      <c r="P10" s="3254"/>
      <c r="Q10" s="3254"/>
      <c r="R10" s="3254"/>
      <c r="S10" s="3254"/>
      <c r="T10" s="3254"/>
      <c r="U10" s="3254"/>
      <c r="V10" s="3254"/>
      <c r="W10" s="3254"/>
      <c r="X10" s="3254"/>
    </row>
    <row r="11" spans="2:24" s="3227" customFormat="1" ht="15" customHeight="1">
      <c r="B11" s="3232"/>
      <c r="C11" s="3233"/>
      <c r="D11" s="3234"/>
      <c r="E11" s="3232" t="s">
        <v>2976</v>
      </c>
      <c r="F11" s="3232" t="s">
        <v>2977</v>
      </c>
      <c r="G11" s="3232" t="s">
        <v>2978</v>
      </c>
      <c r="H11" s="3232" t="s">
        <v>2979</v>
      </c>
      <c r="I11" s="3232" t="s">
        <v>2424</v>
      </c>
      <c r="J11" s="3261" t="s">
        <v>2980</v>
      </c>
      <c r="K11" s="3261" t="s">
        <v>2981</v>
      </c>
      <c r="M11" s="3261" t="s">
        <v>2982</v>
      </c>
      <c r="N11" s="3261"/>
      <c r="O11" s="3261" t="s">
        <v>2983</v>
      </c>
      <c r="P11" s="3254"/>
      <c r="Q11" s="3254"/>
      <c r="R11" s="3254"/>
      <c r="S11" s="3254"/>
      <c r="T11" s="3254"/>
      <c r="U11" s="3254"/>
      <c r="V11" s="3254"/>
      <c r="W11" s="3254"/>
      <c r="X11" s="3254"/>
    </row>
    <row r="12" spans="2:24" s="3227" customFormat="1" ht="15" customHeight="1">
      <c r="B12" s="3232"/>
      <c r="C12" s="3233"/>
      <c r="D12" s="3234"/>
      <c r="E12" s="3232" t="s">
        <v>2984</v>
      </c>
      <c r="F12" s="3232" t="s">
        <v>2985</v>
      </c>
      <c r="G12" s="3232" t="s">
        <v>2986</v>
      </c>
      <c r="H12" s="3232" t="s">
        <v>2987</v>
      </c>
      <c r="I12" s="3232" t="s">
        <v>2988</v>
      </c>
      <c r="J12" s="3261" t="s">
        <v>2989</v>
      </c>
      <c r="K12" s="3261" t="s">
        <v>2990</v>
      </c>
      <c r="M12" s="3261" t="s">
        <v>2991</v>
      </c>
      <c r="N12" s="3261"/>
      <c r="P12" s="3254"/>
      <c r="Q12" s="3254"/>
      <c r="R12" s="3254"/>
      <c r="S12" s="3254"/>
      <c r="T12" s="3254"/>
      <c r="U12" s="3254"/>
      <c r="V12" s="3254"/>
      <c r="W12" s="3254"/>
      <c r="X12" s="3254"/>
    </row>
    <row r="13" spans="2:24" s="3227" customFormat="1" ht="15" customHeight="1">
      <c r="B13" s="3232"/>
      <c r="C13" s="3233"/>
      <c r="D13" s="3234"/>
      <c r="E13" s="3232" t="s">
        <v>2992</v>
      </c>
      <c r="F13" s="3232" t="s">
        <v>2993</v>
      </c>
      <c r="G13" s="3232"/>
      <c r="H13" s="3232" t="s">
        <v>2994</v>
      </c>
      <c r="I13" s="3232" t="s">
        <v>2994</v>
      </c>
      <c r="J13" s="3261"/>
      <c r="K13" s="3233" t="s">
        <v>2995</v>
      </c>
      <c r="L13" s="3261"/>
      <c r="N13" s="3261"/>
      <c r="P13" s="3254"/>
      <c r="Q13" s="3254"/>
      <c r="R13" s="3254"/>
      <c r="S13" s="3254"/>
      <c r="T13" s="3254"/>
      <c r="U13" s="3254"/>
      <c r="V13" s="3254"/>
      <c r="W13" s="3254"/>
      <c r="X13" s="3254"/>
    </row>
    <row r="14" spans="2:24" s="3227" customFormat="1" ht="15" customHeight="1">
      <c r="B14" s="3232"/>
      <c r="C14" s="3233"/>
      <c r="D14" s="3234"/>
      <c r="E14" s="3232" t="s">
        <v>2996</v>
      </c>
      <c r="F14" s="3232" t="s">
        <v>2997</v>
      </c>
      <c r="G14" s="3232"/>
      <c r="H14" s="3232" t="s">
        <v>2998</v>
      </c>
      <c r="I14" s="3232" t="s">
        <v>2999</v>
      </c>
      <c r="J14" s="3261"/>
      <c r="L14" s="3261"/>
      <c r="N14" s="3261"/>
      <c r="O14" s="3261"/>
      <c r="P14" s="3254"/>
      <c r="Q14" s="3254"/>
      <c r="R14" s="3254"/>
      <c r="S14" s="3254"/>
      <c r="T14" s="3254"/>
      <c r="U14" s="3254"/>
      <c r="V14" s="3254"/>
      <c r="W14" s="3254"/>
      <c r="X14" s="3254"/>
    </row>
    <row r="15" spans="2:24" s="3227" customFormat="1" ht="15" customHeight="1">
      <c r="B15" s="3232"/>
      <c r="C15" s="3233"/>
      <c r="D15" s="3234"/>
      <c r="F15" s="3232" t="s">
        <v>2996</v>
      </c>
      <c r="G15" s="3232"/>
      <c r="H15" s="3232" t="s">
        <v>3000</v>
      </c>
      <c r="I15" s="3232" t="s">
        <v>3001</v>
      </c>
      <c r="J15" s="3261"/>
      <c r="L15" s="3261"/>
      <c r="M15" s="3261"/>
      <c r="N15" s="3261"/>
      <c r="O15" s="3261"/>
      <c r="P15" s="3254"/>
      <c r="Q15" s="3254"/>
      <c r="R15" s="3254"/>
      <c r="S15" s="3254"/>
      <c r="T15" s="3254"/>
      <c r="U15" s="3254"/>
      <c r="V15" s="3254"/>
      <c r="W15" s="3254"/>
      <c r="X15" s="3254"/>
    </row>
    <row r="16" spans="2:24" s="3227" customFormat="1" ht="15" customHeight="1">
      <c r="B16" s="3262"/>
      <c r="C16" s="3263"/>
      <c r="D16" s="3264"/>
      <c r="E16" s="3240" t="s">
        <v>126</v>
      </c>
      <c r="F16" s="3240" t="s">
        <v>139</v>
      </c>
      <c r="G16" s="3240" t="s">
        <v>141</v>
      </c>
      <c r="H16" s="3240" t="s">
        <v>167</v>
      </c>
      <c r="I16" s="3240" t="s">
        <v>74</v>
      </c>
      <c r="J16" s="3241" t="s">
        <v>81</v>
      </c>
      <c r="K16" s="3241" t="s">
        <v>91</v>
      </c>
      <c r="L16" s="3241" t="s">
        <v>733</v>
      </c>
      <c r="M16" s="3241" t="s">
        <v>92</v>
      </c>
      <c r="N16" s="3241" t="s">
        <v>734</v>
      </c>
      <c r="O16" s="3241" t="s">
        <v>735</v>
      </c>
      <c r="P16" s="3254"/>
      <c r="Q16" s="3254"/>
      <c r="R16" s="3254"/>
      <c r="S16" s="3254"/>
      <c r="T16" s="3254"/>
      <c r="U16" s="3254"/>
      <c r="V16" s="3254"/>
      <c r="W16" s="3254"/>
      <c r="X16" s="3254"/>
    </row>
    <row r="17" spans="2:15" ht="15" customHeight="1">
      <c r="B17" s="4889" t="s">
        <v>2947</v>
      </c>
      <c r="C17" s="4903"/>
      <c r="D17" s="3265" t="s">
        <v>2582</v>
      </c>
      <c r="E17" s="443"/>
      <c r="F17" s="443"/>
      <c r="G17" s="443"/>
      <c r="H17" s="443"/>
      <c r="I17" s="443"/>
      <c r="J17" s="443"/>
      <c r="K17" s="443"/>
      <c r="L17" s="443"/>
      <c r="M17" s="443"/>
      <c r="N17" s="3245">
        <v>0.2</v>
      </c>
      <c r="O17" s="443"/>
    </row>
    <row r="18" spans="2:15" ht="15" customHeight="1">
      <c r="B18" s="4879" t="s">
        <v>741</v>
      </c>
      <c r="C18" s="4578"/>
      <c r="D18" s="3266" t="s">
        <v>2830</v>
      </c>
      <c r="E18" s="443"/>
      <c r="F18" s="443"/>
      <c r="G18" s="443"/>
      <c r="H18" s="443"/>
      <c r="I18" s="443"/>
      <c r="J18" s="443"/>
      <c r="K18" s="443"/>
      <c r="L18" s="443"/>
      <c r="M18" s="443"/>
      <c r="N18" s="3245">
        <v>0.2</v>
      </c>
      <c r="O18" s="443"/>
    </row>
    <row r="19" spans="2:15" ht="15" customHeight="1">
      <c r="B19" s="4879" t="s">
        <v>183</v>
      </c>
      <c r="C19" s="4578"/>
      <c r="D19" s="3266" t="s">
        <v>1837</v>
      </c>
      <c r="E19" s="443"/>
      <c r="F19" s="443"/>
      <c r="G19" s="443"/>
      <c r="H19" s="443"/>
      <c r="I19" s="443"/>
      <c r="J19" s="443"/>
      <c r="K19" s="443"/>
      <c r="L19" s="443"/>
      <c r="M19" s="443"/>
      <c r="N19" s="3245">
        <v>0.25</v>
      </c>
      <c r="O19" s="443"/>
    </row>
    <row r="20" spans="2:15" ht="15" customHeight="1">
      <c r="B20" s="4879" t="s">
        <v>742</v>
      </c>
      <c r="C20" s="4578"/>
      <c r="D20" s="3266" t="s">
        <v>2832</v>
      </c>
      <c r="E20" s="443"/>
      <c r="F20" s="443"/>
      <c r="G20" s="443"/>
      <c r="H20" s="443"/>
      <c r="I20" s="443"/>
      <c r="J20" s="443"/>
      <c r="K20" s="443"/>
      <c r="L20" s="443"/>
      <c r="M20" s="443"/>
      <c r="N20" s="3245">
        <v>0.15</v>
      </c>
      <c r="O20" s="443"/>
    </row>
    <row r="21" spans="2:15" ht="15" customHeight="1">
      <c r="B21" s="4879" t="s">
        <v>743</v>
      </c>
      <c r="C21" s="4578"/>
      <c r="D21" s="3266" t="s">
        <v>1840</v>
      </c>
      <c r="E21" s="443"/>
      <c r="F21" s="443"/>
      <c r="G21" s="443"/>
      <c r="H21" s="443"/>
      <c r="I21" s="443"/>
      <c r="J21" s="443"/>
      <c r="K21" s="443"/>
      <c r="L21" s="443"/>
      <c r="M21" s="443"/>
      <c r="N21" s="3245">
        <v>0.15</v>
      </c>
      <c r="O21" s="443"/>
    </row>
    <row r="22" spans="2:15" ht="15" customHeight="1">
      <c r="B22" s="4879" t="s">
        <v>744</v>
      </c>
      <c r="C22" s="4578"/>
      <c r="D22" s="3266" t="s">
        <v>2833</v>
      </c>
      <c r="E22" s="443"/>
      <c r="F22" s="443"/>
      <c r="G22" s="443"/>
      <c r="H22" s="443"/>
      <c r="I22" s="443"/>
      <c r="J22" s="443"/>
      <c r="K22" s="443"/>
      <c r="L22" s="443"/>
      <c r="M22" s="443"/>
      <c r="N22" s="3245">
        <v>0.2</v>
      </c>
      <c r="O22" s="443"/>
    </row>
    <row r="23" spans="2:15" ht="15" customHeight="1">
      <c r="B23" s="4879" t="s">
        <v>2948</v>
      </c>
      <c r="C23" s="4578"/>
      <c r="D23" s="3266" t="s">
        <v>1726</v>
      </c>
      <c r="E23" s="443"/>
      <c r="F23" s="443"/>
      <c r="G23" s="443"/>
      <c r="H23" s="443"/>
      <c r="I23" s="443"/>
      <c r="J23" s="443"/>
      <c r="K23" s="443"/>
      <c r="L23" s="443"/>
      <c r="M23" s="443"/>
      <c r="N23" s="3245">
        <v>0.2</v>
      </c>
      <c r="O23" s="443"/>
    </row>
    <row r="24" spans="2:15" ht="15" customHeight="1">
      <c r="B24" s="4879" t="s">
        <v>186</v>
      </c>
      <c r="C24" s="4578"/>
      <c r="D24" s="3266" t="s">
        <v>2836</v>
      </c>
      <c r="E24" s="443"/>
      <c r="F24" s="443"/>
      <c r="G24" s="443"/>
      <c r="H24" s="443"/>
      <c r="I24" s="443"/>
      <c r="J24" s="443"/>
      <c r="K24" s="443"/>
      <c r="L24" s="443"/>
      <c r="M24" s="443"/>
      <c r="N24" s="3245">
        <v>0.25</v>
      </c>
      <c r="O24" s="443"/>
    </row>
    <row r="25" spans="2:15" ht="15" customHeight="1">
      <c r="B25" s="4879" t="s">
        <v>747</v>
      </c>
      <c r="C25" s="4578"/>
      <c r="D25" s="3266" t="s">
        <v>1727</v>
      </c>
      <c r="E25" s="443"/>
      <c r="F25" s="443"/>
      <c r="G25" s="443"/>
      <c r="H25" s="443"/>
      <c r="I25" s="443"/>
      <c r="J25" s="443"/>
      <c r="K25" s="443"/>
      <c r="L25" s="443"/>
      <c r="M25" s="443"/>
      <c r="N25" s="3245">
        <v>0.25</v>
      </c>
      <c r="O25" s="443"/>
    </row>
    <row r="26" spans="2:15" ht="15" customHeight="1">
      <c r="B26" s="4879" t="s">
        <v>119</v>
      </c>
      <c r="C26" s="4578"/>
      <c r="D26" s="3266" t="s">
        <v>2839</v>
      </c>
      <c r="E26" s="443"/>
      <c r="F26" s="443"/>
      <c r="G26" s="443"/>
      <c r="H26" s="443"/>
      <c r="I26" s="443"/>
      <c r="J26" s="443"/>
      <c r="K26" s="443"/>
      <c r="L26" s="443"/>
      <c r="M26" s="443"/>
      <c r="N26" s="3245">
        <v>0.25</v>
      </c>
      <c r="O26" s="443"/>
    </row>
    <row r="27" spans="2:15" ht="15" customHeight="1">
      <c r="B27" s="4879" t="s">
        <v>120</v>
      </c>
      <c r="C27" s="4578"/>
      <c r="D27" s="3266" t="s">
        <v>1728</v>
      </c>
      <c r="E27" s="443"/>
      <c r="F27" s="443"/>
      <c r="G27" s="443"/>
      <c r="H27" s="443"/>
      <c r="I27" s="443"/>
      <c r="J27" s="443"/>
      <c r="K27" s="443"/>
      <c r="L27" s="443"/>
      <c r="M27" s="443"/>
      <c r="N27" s="3245">
        <v>0.25</v>
      </c>
      <c r="O27" s="443"/>
    </row>
    <row r="28" spans="2:15" ht="15" customHeight="1">
      <c r="B28" s="4879" t="s">
        <v>748</v>
      </c>
      <c r="C28" s="4578"/>
      <c r="D28" s="3266" t="s">
        <v>2842</v>
      </c>
      <c r="E28" s="443"/>
      <c r="F28" s="443"/>
      <c r="G28" s="443"/>
      <c r="H28" s="443"/>
      <c r="I28" s="443"/>
      <c r="J28" s="443"/>
      <c r="K28" s="443"/>
      <c r="L28" s="443"/>
      <c r="M28" s="443"/>
      <c r="N28" s="3245">
        <v>0.3</v>
      </c>
      <c r="O28" s="443"/>
    </row>
    <row r="29" spans="2:15" ht="15" customHeight="1">
      <c r="B29" s="4879" t="s">
        <v>112</v>
      </c>
      <c r="C29" s="4578"/>
      <c r="D29" s="3266" t="s">
        <v>1730</v>
      </c>
      <c r="E29" s="449"/>
      <c r="F29" s="449"/>
      <c r="G29" s="449"/>
      <c r="H29" s="449"/>
      <c r="I29" s="449"/>
      <c r="J29" s="449"/>
      <c r="K29" s="449"/>
      <c r="L29" s="449"/>
      <c r="M29" s="449"/>
      <c r="N29" s="3245">
        <v>0.3</v>
      </c>
      <c r="O29" s="449"/>
    </row>
    <row r="30" spans="2:15" ht="15" customHeight="1">
      <c r="B30" s="4879" t="s">
        <v>765</v>
      </c>
      <c r="C30" s="4578"/>
      <c r="D30" s="3266" t="s">
        <v>2844</v>
      </c>
      <c r="E30" s="443"/>
      <c r="F30" s="443"/>
      <c r="G30" s="443"/>
      <c r="H30" s="443"/>
      <c r="I30" s="443"/>
      <c r="J30" s="443"/>
      <c r="K30" s="443"/>
      <c r="L30" s="443"/>
      <c r="M30" s="443"/>
      <c r="N30" s="3245">
        <v>0.25</v>
      </c>
      <c r="O30" s="443"/>
    </row>
    <row r="31" spans="2:15" ht="15" customHeight="1">
      <c r="B31" s="4879" t="s">
        <v>115</v>
      </c>
      <c r="C31" s="4578"/>
      <c r="D31" s="3266" t="s">
        <v>1732</v>
      </c>
      <c r="E31" s="449"/>
      <c r="F31" s="449"/>
      <c r="G31" s="449"/>
      <c r="H31" s="449"/>
      <c r="I31" s="449"/>
      <c r="J31" s="449"/>
      <c r="K31" s="449"/>
      <c r="L31" s="449"/>
      <c r="M31" s="449"/>
      <c r="N31" s="3245">
        <v>0.25</v>
      </c>
      <c r="O31" s="449"/>
    </row>
    <row r="32" spans="2:15" ht="15" customHeight="1">
      <c r="B32" s="4879" t="s">
        <v>78</v>
      </c>
      <c r="C32" s="4578"/>
      <c r="D32" s="3266" t="s">
        <v>2847</v>
      </c>
      <c r="E32" s="443"/>
      <c r="F32" s="443"/>
      <c r="G32" s="443"/>
      <c r="H32" s="443"/>
      <c r="I32" s="443"/>
      <c r="J32" s="443"/>
      <c r="K32" s="443"/>
      <c r="L32" s="443"/>
      <c r="M32" s="443"/>
      <c r="N32" s="3245">
        <v>0.2</v>
      </c>
      <c r="O32" s="443"/>
    </row>
    <row r="33" spans="2:38" ht="15" customHeight="1">
      <c r="B33" s="4879" t="s">
        <v>73</v>
      </c>
      <c r="C33" s="4578"/>
      <c r="D33" s="3266" t="s">
        <v>1752</v>
      </c>
      <c r="E33" s="443"/>
      <c r="F33" s="443"/>
      <c r="G33" s="443"/>
      <c r="H33" s="443"/>
      <c r="I33" s="443"/>
      <c r="J33" s="443"/>
      <c r="K33" s="443"/>
      <c r="L33" s="443"/>
      <c r="M33" s="443"/>
      <c r="N33" s="3245">
        <v>0.25</v>
      </c>
      <c r="O33" s="443"/>
    </row>
    <row r="34" spans="2:38" ht="15" customHeight="1">
      <c r="B34" s="4877" t="s">
        <v>769</v>
      </c>
      <c r="C34" s="4905"/>
      <c r="D34" s="3267" t="s">
        <v>2850</v>
      </c>
      <c r="E34" s="3246"/>
      <c r="F34" s="3246"/>
      <c r="G34" s="3246"/>
      <c r="H34" s="3246"/>
      <c r="I34" s="3246"/>
      <c r="J34" s="3246"/>
      <c r="K34" s="3246"/>
      <c r="L34" s="3246"/>
      <c r="M34" s="3246"/>
      <c r="N34" s="3246"/>
      <c r="O34" s="443"/>
    </row>
    <row r="35" spans="2:38" s="3268" customFormat="1" ht="15" customHeight="1">
      <c r="B35" s="4906" t="s">
        <v>131</v>
      </c>
      <c r="C35" s="4907"/>
      <c r="D35" s="3269" t="s">
        <v>1754</v>
      </c>
      <c r="E35" s="3270"/>
      <c r="F35" s="3270"/>
      <c r="G35" s="3270"/>
      <c r="H35" s="3270"/>
      <c r="I35" s="3270"/>
      <c r="J35" s="3270"/>
      <c r="K35" s="3270"/>
      <c r="L35" s="3270"/>
      <c r="M35" s="3271"/>
      <c r="N35" s="3272"/>
      <c r="O35" s="3270"/>
      <c r="P35" s="3254"/>
      <c r="Q35" s="3254"/>
      <c r="R35" s="3254"/>
      <c r="S35" s="3254"/>
      <c r="T35" s="3254"/>
      <c r="U35" s="3254"/>
      <c r="V35" s="3254"/>
      <c r="W35" s="3254"/>
      <c r="X35" s="3254"/>
      <c r="Y35" s="3254"/>
      <c r="Z35" s="3254"/>
      <c r="AA35" s="3254"/>
      <c r="AB35" s="3254"/>
      <c r="AC35" s="3254"/>
      <c r="AD35" s="3254"/>
      <c r="AE35" s="3254"/>
      <c r="AF35" s="3254"/>
      <c r="AG35" s="3254"/>
      <c r="AH35" s="3254"/>
      <c r="AI35" s="3254"/>
      <c r="AJ35" s="3254"/>
      <c r="AK35" s="3254"/>
      <c r="AL35" s="3254"/>
    </row>
    <row r="36" spans="2:38" ht="15" customHeight="1">
      <c r="O36" s="1866"/>
    </row>
    <row r="37" spans="2:38" ht="15" customHeight="1">
      <c r="B37" s="65" t="s">
        <v>105</v>
      </c>
      <c r="C37" s="65"/>
      <c r="D37" s="65"/>
      <c r="E37" s="65"/>
      <c r="F37" s="65"/>
      <c r="G37" s="65"/>
      <c r="O37" s="3259"/>
    </row>
    <row r="38" spans="2:38" ht="12.6">
      <c r="B38" s="4054" t="s">
        <v>477</v>
      </c>
      <c r="C38" s="4054"/>
      <c r="D38" s="4054"/>
      <c r="E38" s="4054"/>
      <c r="F38" s="4054"/>
      <c r="G38" s="4054"/>
    </row>
  </sheetData>
  <mergeCells count="31">
    <mergeCell ref="B2:F2"/>
    <mergeCell ref="B33:C33"/>
    <mergeCell ref="B34:C34"/>
    <mergeCell ref="B35:C35"/>
    <mergeCell ref="B27:C27"/>
    <mergeCell ref="B28:C28"/>
    <mergeCell ref="B29:C29"/>
    <mergeCell ref="B30:C30"/>
    <mergeCell ref="B31:C31"/>
    <mergeCell ref="B32:C32"/>
    <mergeCell ref="B22:C22"/>
    <mergeCell ref="B23:C23"/>
    <mergeCell ref="B24:C24"/>
    <mergeCell ref="B25:C25"/>
    <mergeCell ref="B26:C26"/>
    <mergeCell ref="B38:G38"/>
    <mergeCell ref="E4:J4"/>
    <mergeCell ref="E5:J5"/>
    <mergeCell ref="B4:C4"/>
    <mergeCell ref="B5:C5"/>
    <mergeCell ref="E8:G8"/>
    <mergeCell ref="H8:J8"/>
    <mergeCell ref="E7:G7"/>
    <mergeCell ref="H7:J7"/>
    <mergeCell ref="B17:C17"/>
    <mergeCell ref="B18:C18"/>
    <mergeCell ref="B19:C19"/>
    <mergeCell ref="B20:C20"/>
    <mergeCell ref="B7:C7"/>
    <mergeCell ref="B37:G37"/>
    <mergeCell ref="B21:C21"/>
  </mergeCells>
  <hyperlinks>
    <hyperlink ref="B38" r:id="rId1" xr:uid="{00000000-0004-0000-7C00-000000000000}"/>
  </hyperlinks>
  <pageMargins left="0.7" right="0.7" top="0.75" bottom="0.75" header="0.3" footer="0.3"/>
  <pageSetup orientation="portrait"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B2:AE40"/>
  <sheetViews>
    <sheetView showGridLines="0" workbookViewId="0"/>
  </sheetViews>
  <sheetFormatPr defaultColWidth="7.83203125" defaultRowHeight="12.3"/>
  <cols>
    <col min="1" max="1" width="1.5546875" style="242" customWidth="1"/>
    <col min="2" max="2" width="46.27734375" style="242" customWidth="1"/>
    <col min="3" max="3" width="4.44140625" style="235" customWidth="1"/>
    <col min="4" max="5" width="12" style="242" customWidth="1"/>
    <col min="6" max="6" width="14.44140625" style="242" customWidth="1"/>
    <col min="7" max="7" width="13" style="242" customWidth="1"/>
    <col min="8" max="8" width="13.83203125" style="242" customWidth="1"/>
    <col min="9" max="9" width="19.83203125" style="242" customWidth="1"/>
    <col min="10" max="10" width="23.27734375" style="242" customWidth="1"/>
    <col min="11" max="11" width="16.1640625" style="242" customWidth="1"/>
    <col min="12" max="12" width="15.5546875" style="242" customWidth="1"/>
    <col min="13" max="13" width="16.27734375" style="242" customWidth="1"/>
    <col min="14" max="14" width="12" style="242" customWidth="1"/>
    <col min="15" max="15" width="14.27734375" style="242" customWidth="1"/>
    <col min="16" max="16" width="20.1640625" style="242" customWidth="1"/>
    <col min="17" max="17" width="18.5546875" style="242" customWidth="1"/>
    <col min="18" max="18" width="19.83203125" style="242" customWidth="1"/>
    <col min="19" max="19" width="19" style="242" customWidth="1"/>
    <col min="20" max="20" width="19.27734375" style="242" customWidth="1"/>
    <col min="21" max="21" width="16.44140625" style="242" customWidth="1"/>
    <col min="22" max="22" width="12.27734375" style="242" customWidth="1"/>
    <col min="23" max="23" width="12.83203125" style="242" customWidth="1"/>
    <col min="24" max="24" width="7.83203125" style="242" customWidth="1"/>
    <col min="25" max="16384" width="7.83203125" style="242"/>
  </cols>
  <sheetData>
    <row r="2" spans="2:31">
      <c r="B2" s="4923" t="s">
        <v>478</v>
      </c>
      <c r="C2" s="4924"/>
      <c r="D2" s="16"/>
      <c r="E2" s="16"/>
      <c r="F2" s="16"/>
    </row>
    <row r="4" spans="2:31" ht="14.1">
      <c r="B4" s="3273" t="s">
        <v>3002</v>
      </c>
      <c r="E4" s="4915" t="s">
        <v>327</v>
      </c>
      <c r="F4" s="4915"/>
      <c r="G4" s="4915"/>
      <c r="H4" s="4915"/>
      <c r="I4" s="4915"/>
      <c r="J4" s="4915"/>
      <c r="K4" s="4915"/>
      <c r="L4" s="3274"/>
      <c r="M4" s="3274"/>
      <c r="N4" s="3274"/>
      <c r="O4" s="3274"/>
      <c r="P4" s="3274"/>
      <c r="Q4" s="3274"/>
      <c r="R4" s="3274"/>
      <c r="S4" s="3274"/>
      <c r="T4" s="3274"/>
      <c r="U4" s="3274"/>
      <c r="V4" s="3274"/>
      <c r="W4" s="3274"/>
      <c r="X4" s="3274"/>
      <c r="Y4" s="3274"/>
      <c r="Z4" s="3274"/>
    </row>
    <row r="5" spans="2:31" ht="14.1">
      <c r="B5" s="3273" t="s">
        <v>538</v>
      </c>
      <c r="E5" s="4916" t="s">
        <v>3003</v>
      </c>
      <c r="F5" s="4916"/>
      <c r="G5" s="4916"/>
      <c r="H5" s="4916"/>
      <c r="I5" s="4916"/>
      <c r="J5" s="4916"/>
      <c r="K5" s="4916"/>
      <c r="L5" s="3275"/>
      <c r="M5" s="3275"/>
      <c r="N5" s="3275"/>
      <c r="O5" s="3275"/>
      <c r="P5" s="3275"/>
      <c r="Q5" s="3275"/>
      <c r="R5" s="3275"/>
      <c r="S5" s="3275"/>
      <c r="T5" s="3275"/>
      <c r="U5" s="3275"/>
      <c r="V5" s="3275"/>
      <c r="W5" s="3275"/>
      <c r="X5" s="3275"/>
      <c r="Y5" s="3275"/>
      <c r="Z5" s="3275"/>
    </row>
    <row r="6" spans="2:31" ht="14.1">
      <c r="B6" s="3276"/>
      <c r="C6" s="3276"/>
      <c r="D6" s="3276"/>
      <c r="E6" s="3276"/>
      <c r="F6" s="3277"/>
      <c r="G6" s="3277"/>
      <c r="H6" s="3277"/>
      <c r="I6" s="3277"/>
      <c r="J6" s="3277"/>
      <c r="K6" s="3277"/>
      <c r="L6" s="3277"/>
      <c r="M6" s="3277"/>
      <c r="N6" s="3277"/>
      <c r="O6" s="3277"/>
      <c r="P6" s="3277"/>
      <c r="Q6" s="3277"/>
      <c r="R6" s="3277"/>
      <c r="S6" s="3277"/>
      <c r="T6" s="3277"/>
      <c r="U6" s="3277"/>
      <c r="V6" s="3277"/>
      <c r="W6" s="3277"/>
    </row>
    <row r="7" spans="2:31" s="3278" customFormat="1" ht="15" customHeight="1">
      <c r="B7" s="3279"/>
      <c r="C7" s="3280"/>
      <c r="D7" s="3281"/>
      <c r="E7" s="3282"/>
      <c r="F7" s="4917" t="s">
        <v>3004</v>
      </c>
      <c r="G7" s="4918"/>
      <c r="H7" s="4919"/>
      <c r="I7" s="3283" t="s">
        <v>2934</v>
      </c>
      <c r="J7" s="3284" t="s">
        <v>3005</v>
      </c>
      <c r="K7" s="4920"/>
      <c r="L7" s="4920"/>
      <c r="M7" s="4920"/>
      <c r="N7" s="4920"/>
      <c r="O7" s="4921"/>
      <c r="P7" s="4922"/>
      <c r="Q7" s="4920"/>
      <c r="R7" s="4920"/>
      <c r="S7" s="4920"/>
      <c r="T7" s="4921"/>
      <c r="V7" s="242"/>
      <c r="W7" s="242"/>
      <c r="X7" s="242"/>
      <c r="Y7" s="242"/>
      <c r="Z7" s="242"/>
      <c r="AA7" s="242"/>
      <c r="AB7" s="242"/>
      <c r="AC7" s="242"/>
      <c r="AD7" s="242"/>
      <c r="AE7" s="242"/>
    </row>
    <row r="8" spans="2:31" s="3278" customFormat="1" ht="15" customHeight="1">
      <c r="B8" s="3285"/>
      <c r="C8" s="3286"/>
      <c r="D8" s="3287"/>
      <c r="E8" s="3288"/>
      <c r="F8" s="4908" t="s">
        <v>3006</v>
      </c>
      <c r="G8" s="4909"/>
      <c r="H8" s="4910"/>
      <c r="I8" s="3289" t="s">
        <v>3007</v>
      </c>
      <c r="J8" s="3290" t="s">
        <v>3008</v>
      </c>
      <c r="K8" s="4908" t="s">
        <v>2641</v>
      </c>
      <c r="L8" s="4909"/>
      <c r="M8" s="4909"/>
      <c r="N8" s="4909"/>
      <c r="O8" s="4911"/>
      <c r="P8" s="4912" t="s">
        <v>3009</v>
      </c>
      <c r="Q8" s="4913"/>
      <c r="R8" s="4913"/>
      <c r="S8" s="4913"/>
      <c r="T8" s="4914"/>
      <c r="V8" s="242"/>
      <c r="W8" s="242"/>
      <c r="X8" s="242"/>
      <c r="Y8" s="242"/>
      <c r="Z8" s="242"/>
      <c r="AA8" s="242"/>
      <c r="AB8" s="242"/>
      <c r="AC8" s="242"/>
      <c r="AD8" s="242"/>
      <c r="AE8" s="242"/>
    </row>
    <row r="9" spans="2:31" ht="15" customHeight="1">
      <c r="B9" s="3291" t="s">
        <v>2619</v>
      </c>
      <c r="C9" s="3286"/>
      <c r="D9" s="3292" t="s">
        <v>3010</v>
      </c>
      <c r="E9" s="3292" t="s">
        <v>1450</v>
      </c>
      <c r="F9" s="3292" t="s">
        <v>2624</v>
      </c>
      <c r="G9" s="3293" t="s">
        <v>3011</v>
      </c>
      <c r="H9" s="3292" t="s">
        <v>131</v>
      </c>
      <c r="I9" s="3294" t="s">
        <v>3012</v>
      </c>
      <c r="J9" s="3292" t="s">
        <v>3013</v>
      </c>
      <c r="K9" s="3292" t="s">
        <v>2642</v>
      </c>
      <c r="L9" s="3292" t="s">
        <v>3014</v>
      </c>
      <c r="M9" s="3292" t="s">
        <v>2469</v>
      </c>
      <c r="N9" s="3292" t="s">
        <v>2643</v>
      </c>
      <c r="O9" s="3292" t="s">
        <v>131</v>
      </c>
      <c r="P9" s="3295" t="s">
        <v>3015</v>
      </c>
      <c r="Q9" s="3295" t="s">
        <v>3016</v>
      </c>
      <c r="R9" s="3295" t="s">
        <v>3017</v>
      </c>
      <c r="S9" s="3295" t="s">
        <v>3018</v>
      </c>
      <c r="T9" s="3295" t="s">
        <v>3019</v>
      </c>
    </row>
    <row r="10" spans="2:31" ht="15" customHeight="1">
      <c r="B10" s="3291"/>
      <c r="C10" s="3286"/>
      <c r="D10" s="3291" t="s">
        <v>3020</v>
      </c>
      <c r="E10" s="3291" t="s">
        <v>3021</v>
      </c>
      <c r="F10" s="3296" t="s">
        <v>2856</v>
      </c>
      <c r="G10" s="3297"/>
      <c r="H10" s="3291" t="s">
        <v>3022</v>
      </c>
      <c r="I10" s="3296" t="s">
        <v>2476</v>
      </c>
      <c r="J10" s="3291" t="s">
        <v>3023</v>
      </c>
      <c r="K10" s="3291" t="s">
        <v>3024</v>
      </c>
      <c r="L10" s="3291" t="s">
        <v>3025</v>
      </c>
      <c r="M10" s="3291" t="s">
        <v>2647</v>
      </c>
      <c r="N10" s="3291" t="s">
        <v>186</v>
      </c>
      <c r="O10" s="3291" t="s">
        <v>3026</v>
      </c>
      <c r="P10" s="3291" t="s">
        <v>3027</v>
      </c>
      <c r="Q10" s="3291" t="s">
        <v>3028</v>
      </c>
      <c r="R10" s="3291" t="s">
        <v>3029</v>
      </c>
      <c r="S10" s="3291" t="s">
        <v>3030</v>
      </c>
      <c r="T10" s="3292" t="s">
        <v>3031</v>
      </c>
    </row>
    <row r="11" spans="2:31" ht="15" customHeight="1">
      <c r="B11" s="3291"/>
      <c r="C11" s="3286"/>
      <c r="D11" s="3291"/>
      <c r="E11" s="3291"/>
      <c r="F11" s="3298" t="s">
        <v>1257</v>
      </c>
      <c r="G11" s="3299" t="s">
        <v>2808</v>
      </c>
      <c r="H11" s="3298" t="s">
        <v>3032</v>
      </c>
      <c r="I11" s="3296"/>
      <c r="J11" s="3291"/>
      <c r="K11" s="3291"/>
      <c r="L11" s="3291" t="s">
        <v>1408</v>
      </c>
      <c r="M11" s="3291" t="s">
        <v>2652</v>
      </c>
      <c r="N11" s="3291"/>
      <c r="O11" s="3291" t="s">
        <v>3033</v>
      </c>
      <c r="P11" s="3291" t="s">
        <v>3034</v>
      </c>
      <c r="Q11" s="3291" t="s">
        <v>2646</v>
      </c>
      <c r="R11" s="3291" t="s">
        <v>3035</v>
      </c>
      <c r="S11" s="3291" t="s">
        <v>3036</v>
      </c>
      <c r="T11" s="3292" t="s">
        <v>3036</v>
      </c>
    </row>
    <row r="12" spans="2:31" ht="15" customHeight="1">
      <c r="B12" s="3291"/>
      <c r="C12" s="3286"/>
      <c r="D12" s="3291"/>
      <c r="E12" s="3291"/>
      <c r="F12" s="3291"/>
      <c r="G12" s="3297"/>
      <c r="H12" s="3291"/>
      <c r="I12" s="3296"/>
      <c r="J12" s="3291"/>
      <c r="K12" s="3291"/>
      <c r="L12" s="3291" t="s">
        <v>3037</v>
      </c>
      <c r="M12" s="3291"/>
      <c r="N12" s="3291"/>
      <c r="O12" s="3291"/>
      <c r="P12" s="3291" t="s">
        <v>3038</v>
      </c>
      <c r="Q12" s="3291" t="s">
        <v>3039</v>
      </c>
      <c r="R12" s="3291" t="s">
        <v>3040</v>
      </c>
      <c r="S12" s="3291"/>
      <c r="T12" s="3292"/>
    </row>
    <row r="13" spans="2:31" ht="15" customHeight="1">
      <c r="B13" s="3291"/>
      <c r="C13" s="3286"/>
      <c r="D13" s="3291"/>
      <c r="E13" s="3291"/>
      <c r="F13" s="3291"/>
      <c r="G13" s="3297"/>
      <c r="H13" s="3291"/>
      <c r="I13" s="3296"/>
      <c r="J13" s="3291"/>
      <c r="K13" s="3291"/>
      <c r="L13" s="3291" t="s">
        <v>3041</v>
      </c>
      <c r="M13" s="3291"/>
      <c r="N13" s="3291"/>
      <c r="O13" s="3291"/>
      <c r="P13" s="3291" t="s">
        <v>3042</v>
      </c>
      <c r="Q13" s="3291" t="s">
        <v>3043</v>
      </c>
      <c r="R13" s="3291" t="s">
        <v>3044</v>
      </c>
      <c r="S13" s="3291"/>
      <c r="T13" s="3292"/>
    </row>
    <row r="14" spans="2:31" ht="15" customHeight="1">
      <c r="B14" s="3291"/>
      <c r="C14" s="3286"/>
      <c r="D14" s="3291"/>
      <c r="E14" s="3291"/>
      <c r="F14" s="3291"/>
      <c r="G14" s="3297"/>
      <c r="H14" s="3291"/>
      <c r="I14" s="3296"/>
      <c r="J14" s="3291"/>
      <c r="K14" s="3291"/>
      <c r="M14" s="3291"/>
      <c r="N14" s="3291"/>
      <c r="O14" s="3291"/>
      <c r="P14" s="3291" t="s">
        <v>3045</v>
      </c>
      <c r="Q14" s="3291" t="s">
        <v>3046</v>
      </c>
      <c r="R14" s="3291"/>
      <c r="S14" s="3291"/>
      <c r="T14" s="3292"/>
    </row>
    <row r="15" spans="2:31" ht="15" customHeight="1">
      <c r="B15" s="3300" t="s">
        <v>125</v>
      </c>
      <c r="C15" s="3301"/>
      <c r="D15" s="3302" t="s">
        <v>167</v>
      </c>
      <c r="E15" s="3302" t="s">
        <v>168</v>
      </c>
      <c r="F15" s="3302" t="s">
        <v>74</v>
      </c>
      <c r="G15" s="3302" t="s">
        <v>81</v>
      </c>
      <c r="H15" s="3302" t="s">
        <v>91</v>
      </c>
      <c r="I15" s="3302" t="s">
        <v>733</v>
      </c>
      <c r="J15" s="3302" t="s">
        <v>92</v>
      </c>
      <c r="K15" s="3302" t="s">
        <v>1895</v>
      </c>
      <c r="L15" s="3302" t="s">
        <v>2104</v>
      </c>
      <c r="M15" s="3302" t="s">
        <v>1011</v>
      </c>
      <c r="N15" s="3302" t="s">
        <v>1013</v>
      </c>
      <c r="O15" s="3302" t="s">
        <v>1015</v>
      </c>
      <c r="P15" s="3302" t="s">
        <v>1831</v>
      </c>
      <c r="Q15" s="3302" t="s">
        <v>2614</v>
      </c>
      <c r="R15" s="3302" t="s">
        <v>1589</v>
      </c>
      <c r="S15" s="3302" t="s">
        <v>2385</v>
      </c>
      <c r="T15" s="3303" t="s">
        <v>1832</v>
      </c>
    </row>
    <row r="16" spans="2:31" ht="15" customHeight="1">
      <c r="B16" s="3304" t="s">
        <v>2633</v>
      </c>
      <c r="C16" s="3305"/>
      <c r="D16" s="3306"/>
      <c r="E16" s="3306"/>
      <c r="F16" s="3306"/>
      <c r="G16" s="3306"/>
      <c r="H16" s="3306"/>
      <c r="I16" s="3306"/>
      <c r="J16" s="3306"/>
      <c r="K16" s="3306"/>
      <c r="L16" s="3306"/>
      <c r="M16" s="3306"/>
      <c r="N16" s="3306"/>
      <c r="O16" s="3306"/>
      <c r="P16" s="3306"/>
      <c r="Q16" s="3306"/>
      <c r="R16" s="3306"/>
      <c r="S16" s="3306"/>
      <c r="T16" s="3306"/>
    </row>
    <row r="17" spans="2:23" ht="15" customHeight="1">
      <c r="B17" s="3304"/>
      <c r="C17" s="3305"/>
      <c r="D17" s="3307"/>
      <c r="E17" s="3307"/>
      <c r="F17" s="3305"/>
      <c r="G17" s="3305"/>
      <c r="H17" s="3305"/>
      <c r="I17" s="3305"/>
      <c r="J17" s="3305"/>
      <c r="K17" s="3305"/>
      <c r="L17" s="3305"/>
      <c r="M17" s="3305"/>
      <c r="N17" s="3305"/>
      <c r="O17" s="3304"/>
      <c r="P17" s="3308"/>
      <c r="Q17" s="3308"/>
      <c r="R17" s="3308"/>
      <c r="S17" s="3308"/>
      <c r="T17" s="3308"/>
    </row>
    <row r="18" spans="2:23" ht="15" customHeight="1">
      <c r="B18" s="3304"/>
      <c r="C18" s="3305"/>
      <c r="D18" s="3307"/>
      <c r="E18" s="3307"/>
      <c r="F18" s="3305"/>
      <c r="G18" s="3305"/>
      <c r="H18" s="3305"/>
      <c r="I18" s="3305"/>
      <c r="J18" s="3305"/>
      <c r="K18" s="3305"/>
      <c r="L18" s="3305"/>
      <c r="M18" s="3305"/>
      <c r="N18" s="3305"/>
      <c r="O18" s="3304"/>
      <c r="P18" s="3308"/>
      <c r="Q18" s="3308"/>
      <c r="R18" s="3308"/>
      <c r="S18" s="3308"/>
      <c r="T18" s="3308"/>
    </row>
    <row r="19" spans="2:23" ht="15" customHeight="1">
      <c r="B19" s="3309" t="s">
        <v>2634</v>
      </c>
      <c r="C19" s="3266" t="s">
        <v>2582</v>
      </c>
      <c r="D19" s="3310"/>
      <c r="E19" s="3310"/>
      <c r="F19" s="3311"/>
      <c r="G19" s="3311"/>
      <c r="H19" s="3311"/>
      <c r="I19" s="3311"/>
      <c r="J19" s="3311"/>
      <c r="K19" s="3311"/>
      <c r="L19" s="3311"/>
      <c r="M19" s="3311"/>
      <c r="N19" s="3311"/>
      <c r="O19" s="3311"/>
      <c r="P19" s="3312"/>
      <c r="Q19" s="3312"/>
      <c r="R19" s="3312"/>
      <c r="S19" s="3312"/>
      <c r="T19" s="3312"/>
    </row>
    <row r="20" spans="2:23" ht="15" customHeight="1">
      <c r="B20" s="3304" t="s">
        <v>1526</v>
      </c>
      <c r="C20" s="3305"/>
      <c r="D20" s="3304"/>
      <c r="E20" s="3304"/>
      <c r="F20" s="3311"/>
      <c r="G20" s="3311"/>
      <c r="H20" s="3311"/>
      <c r="I20" s="3311"/>
      <c r="J20" s="3311"/>
      <c r="K20" s="3311"/>
      <c r="L20" s="3311"/>
      <c r="M20" s="3311"/>
      <c r="N20" s="3311"/>
      <c r="O20" s="3311"/>
      <c r="P20" s="3313"/>
      <c r="Q20" s="3313"/>
      <c r="R20" s="3313"/>
      <c r="S20" s="3313"/>
      <c r="T20" s="3313"/>
    </row>
    <row r="21" spans="2:23" ht="15" customHeight="1">
      <c r="B21" s="3304"/>
      <c r="C21" s="3305"/>
      <c r="D21" s="3307"/>
      <c r="E21" s="3307"/>
      <c r="F21" s="3311"/>
      <c r="G21" s="3311"/>
      <c r="H21" s="3311"/>
      <c r="I21" s="3311"/>
      <c r="J21" s="3311"/>
      <c r="K21" s="3311"/>
      <c r="L21" s="3311"/>
      <c r="M21" s="3311"/>
      <c r="N21" s="3311"/>
      <c r="O21" s="3311"/>
      <c r="P21" s="3312"/>
      <c r="Q21" s="3312"/>
      <c r="R21" s="3312"/>
      <c r="S21" s="3312"/>
      <c r="T21" s="3312"/>
    </row>
    <row r="22" spans="2:23" ht="15" customHeight="1">
      <c r="B22" s="3304"/>
      <c r="C22" s="3305"/>
      <c r="D22" s="3307"/>
      <c r="E22" s="3307"/>
      <c r="F22" s="3311"/>
      <c r="G22" s="3311"/>
      <c r="H22" s="3311"/>
      <c r="I22" s="3311"/>
      <c r="J22" s="3311"/>
      <c r="K22" s="3311"/>
      <c r="L22" s="3311"/>
      <c r="M22" s="3311"/>
      <c r="N22" s="3311"/>
      <c r="O22" s="3311"/>
      <c r="P22" s="3312"/>
      <c r="Q22" s="3312"/>
      <c r="R22" s="3312"/>
      <c r="S22" s="3312"/>
      <c r="T22" s="3312"/>
    </row>
    <row r="23" spans="2:23" ht="15" customHeight="1">
      <c r="B23" s="3309" t="s">
        <v>1527</v>
      </c>
      <c r="C23" s="3266" t="s">
        <v>2830</v>
      </c>
      <c r="D23" s="3310"/>
      <c r="E23" s="3310"/>
      <c r="F23" s="3311"/>
      <c r="G23" s="3311"/>
      <c r="H23" s="3311"/>
      <c r="I23" s="3311"/>
      <c r="J23" s="3311"/>
      <c r="K23" s="3311"/>
      <c r="L23" s="3311"/>
      <c r="M23" s="3311"/>
      <c r="N23" s="3311"/>
      <c r="O23" s="3311"/>
      <c r="P23" s="3312"/>
      <c r="Q23" s="3312"/>
      <c r="R23" s="3312"/>
      <c r="S23" s="3312"/>
      <c r="T23" s="3312"/>
    </row>
    <row r="24" spans="2:23" ht="15" customHeight="1">
      <c r="B24" s="3314" t="s">
        <v>2635</v>
      </c>
      <c r="C24" s="3315" t="s">
        <v>1837</v>
      </c>
      <c r="D24" s="3310"/>
      <c r="E24" s="3310"/>
      <c r="F24" s="3311"/>
      <c r="G24" s="3311"/>
      <c r="H24" s="3311"/>
      <c r="I24" s="3311"/>
      <c r="J24" s="3311"/>
      <c r="K24" s="3311"/>
      <c r="L24" s="3311"/>
      <c r="M24" s="3311"/>
      <c r="N24" s="3311"/>
      <c r="O24" s="3311"/>
      <c r="P24" s="3312"/>
      <c r="Q24" s="3312"/>
      <c r="R24" s="3312"/>
      <c r="S24" s="3312"/>
      <c r="T24" s="3312"/>
    </row>
    <row r="25" spans="2:23" ht="15" customHeight="1">
      <c r="B25" s="589" t="s">
        <v>833</v>
      </c>
    </row>
    <row r="26" spans="2:23" ht="15" customHeight="1">
      <c r="B26" s="591"/>
      <c r="W26" s="1866"/>
    </row>
    <row r="27" spans="2:23" ht="15" customHeight="1">
      <c r="B27" s="16" t="s">
        <v>3047</v>
      </c>
      <c r="C27" s="16"/>
      <c r="D27" s="16"/>
      <c r="E27" s="16"/>
      <c r="F27" s="16"/>
      <c r="W27" s="1866"/>
    </row>
    <row r="28" spans="2:23" ht="15" customHeight="1">
      <c r="C28" s="242"/>
    </row>
    <row r="29" spans="2:23" ht="15" customHeight="1">
      <c r="B29" s="65" t="s">
        <v>105</v>
      </c>
      <c r="C29" s="65"/>
      <c r="D29" s="65"/>
      <c r="E29" s="65"/>
      <c r="F29" s="65"/>
      <c r="G29" s="65"/>
      <c r="H29" s="65"/>
    </row>
    <row r="30" spans="2:23" ht="12" customHeight="1">
      <c r="B30" s="4054" t="s">
        <v>477</v>
      </c>
      <c r="C30" s="4054"/>
      <c r="D30" s="4054"/>
      <c r="E30" s="4054"/>
      <c r="F30" s="4054"/>
      <c r="G30" s="4054"/>
      <c r="H30" s="4054"/>
    </row>
    <row r="36" spans="3:20">
      <c r="C36" s="242"/>
      <c r="T36" s="3316"/>
    </row>
    <row r="40" spans="3:20">
      <c r="C40" s="242"/>
      <c r="T40" s="3317"/>
    </row>
  </sheetData>
  <mergeCells count="12">
    <mergeCell ref="B2:F2"/>
    <mergeCell ref="E4:K4"/>
    <mergeCell ref="E5:K5"/>
    <mergeCell ref="F7:H7"/>
    <mergeCell ref="K7:O7"/>
    <mergeCell ref="P7:T7"/>
    <mergeCell ref="B30:H30"/>
    <mergeCell ref="B27:F27"/>
    <mergeCell ref="F8:H8"/>
    <mergeCell ref="K8:O8"/>
    <mergeCell ref="P8:T8"/>
    <mergeCell ref="B29:H29"/>
  </mergeCells>
  <hyperlinks>
    <hyperlink ref="B30" r:id="rId1" xr:uid="{00000000-0004-0000-7D00-000000000000}"/>
  </hyperlinks>
  <pageMargins left="0.7" right="0.7" top="0.75" bottom="0.75" header="0.3" footer="0.3"/>
  <pageSetup orientation="portrait" horizontalDpi="300" verticalDpi="300"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B2:AA40"/>
  <sheetViews>
    <sheetView showGridLines="0" workbookViewId="0"/>
  </sheetViews>
  <sheetFormatPr defaultColWidth="7.83203125" defaultRowHeight="12.3"/>
  <cols>
    <col min="1" max="1" width="1.5546875" style="242" customWidth="1"/>
    <col min="2" max="2" width="46.27734375" style="242" customWidth="1"/>
    <col min="3" max="3" width="5" style="235" bestFit="1" customWidth="1"/>
    <col min="4" max="4" width="15.5546875" style="242" customWidth="1"/>
    <col min="5" max="5" width="13" style="242" customWidth="1"/>
    <col min="6" max="8" width="12" style="242" customWidth="1"/>
    <col min="9" max="9" width="19.83203125" style="242" customWidth="1"/>
    <col min="10" max="11" width="16.71875" style="242" customWidth="1"/>
    <col min="12" max="12" width="12.83203125" style="242" customWidth="1"/>
    <col min="13" max="13" width="16.44140625" style="242" customWidth="1"/>
    <col min="14" max="14" width="16.1640625" style="242" customWidth="1"/>
    <col min="15" max="15" width="12" style="242" customWidth="1"/>
    <col min="16" max="16" width="12.83203125" style="242" customWidth="1"/>
    <col min="17" max="17" width="21.44140625" style="242" customWidth="1"/>
    <col min="18" max="18" width="20.44140625" style="242" customWidth="1"/>
    <col min="19" max="19" width="17.83203125" style="242" customWidth="1"/>
    <col min="20" max="21" width="16.44140625" style="242" customWidth="1"/>
    <col min="22" max="22" width="12.27734375" style="242" customWidth="1"/>
    <col min="23" max="23" width="12.83203125" style="242" customWidth="1"/>
    <col min="24" max="24" width="7.83203125" style="242" customWidth="1"/>
    <col min="25" max="16384" width="7.83203125" style="242"/>
  </cols>
  <sheetData>
    <row r="2" spans="2:27">
      <c r="B2" s="4923" t="s">
        <v>478</v>
      </c>
      <c r="C2" s="4924"/>
      <c r="D2" s="16"/>
      <c r="E2" s="16"/>
      <c r="F2" s="16"/>
    </row>
    <row r="4" spans="2:27" ht="14.1">
      <c r="B4" s="3273" t="s">
        <v>3048</v>
      </c>
      <c r="F4" s="4915" t="s">
        <v>328</v>
      </c>
      <c r="G4" s="4915"/>
      <c r="H4" s="4915"/>
      <c r="I4" s="4915"/>
      <c r="J4" s="4915"/>
      <c r="K4" s="4915"/>
      <c r="L4" s="4915"/>
      <c r="M4" s="4915"/>
      <c r="N4" s="3274"/>
      <c r="O4" s="3274"/>
      <c r="P4" s="3274"/>
      <c r="Q4" s="3274"/>
      <c r="R4" s="3274"/>
      <c r="S4" s="3274"/>
      <c r="T4" s="3274"/>
      <c r="U4" s="3274"/>
      <c r="V4" s="3274"/>
      <c r="W4" s="3274"/>
      <c r="X4" s="3274"/>
      <c r="Y4" s="3274"/>
      <c r="Z4" s="3274"/>
      <c r="AA4" s="3274"/>
    </row>
    <row r="5" spans="2:27" ht="14.1">
      <c r="B5" s="3273" t="s">
        <v>538</v>
      </c>
      <c r="F5" s="4916" t="s">
        <v>3003</v>
      </c>
      <c r="G5" s="4916"/>
      <c r="H5" s="4916"/>
      <c r="I5" s="4916"/>
      <c r="J5" s="4916"/>
      <c r="K5" s="4916"/>
      <c r="L5" s="4916"/>
      <c r="M5" s="4916"/>
      <c r="N5" s="3275"/>
      <c r="O5" s="3275"/>
      <c r="P5" s="3275"/>
      <c r="Q5" s="3275"/>
      <c r="R5" s="3275"/>
      <c r="S5" s="3275"/>
      <c r="T5" s="3275"/>
      <c r="U5" s="3275"/>
      <c r="V5" s="3275"/>
      <c r="W5" s="3275"/>
      <c r="X5" s="3275"/>
      <c r="Y5" s="3275"/>
      <c r="Z5" s="3275"/>
      <c r="AA5" s="3275"/>
    </row>
    <row r="6" spans="2:27" ht="14.1">
      <c r="B6" s="3276"/>
      <c r="C6" s="3276"/>
      <c r="D6" s="3276"/>
      <c r="E6" s="3276"/>
      <c r="F6" s="3276"/>
      <c r="G6" s="3276"/>
      <c r="H6" s="3276"/>
      <c r="I6" s="3276"/>
      <c r="J6" s="3277"/>
      <c r="K6" s="3277"/>
      <c r="L6" s="3277"/>
      <c r="M6" s="3277"/>
      <c r="N6" s="3277"/>
      <c r="O6" s="3277"/>
      <c r="P6" s="3277"/>
      <c r="Q6" s="3277"/>
      <c r="R6" s="3277"/>
      <c r="S6" s="3276"/>
      <c r="T6" s="3276"/>
      <c r="U6" s="3276"/>
      <c r="V6" s="3277"/>
      <c r="W6" s="3277"/>
    </row>
    <row r="7" spans="2:27" s="3278" customFormat="1" ht="12" customHeight="1">
      <c r="B7" s="3279"/>
      <c r="C7" s="3280"/>
      <c r="D7" s="3282"/>
      <c r="E7" s="3318"/>
      <c r="F7" s="4922" t="s">
        <v>3004</v>
      </c>
      <c r="G7" s="4920"/>
      <c r="H7" s="4921"/>
      <c r="I7" s="3319" t="s">
        <v>3049</v>
      </c>
      <c r="J7" s="3319" t="s">
        <v>3005</v>
      </c>
      <c r="K7" s="3319" t="s">
        <v>3050</v>
      </c>
      <c r="L7" s="4922"/>
      <c r="M7" s="4920"/>
      <c r="N7" s="4920"/>
      <c r="O7" s="4920"/>
      <c r="P7" s="4921"/>
      <c r="Q7" s="4922"/>
      <c r="R7" s="4920"/>
      <c r="S7" s="4920"/>
      <c r="T7" s="4920"/>
      <c r="U7" s="4921"/>
      <c r="V7" s="3320"/>
    </row>
    <row r="8" spans="2:27" s="3278" customFormat="1" ht="12" customHeight="1">
      <c r="B8" s="3285"/>
      <c r="C8" s="3286"/>
      <c r="D8" s="3321"/>
      <c r="E8" s="3322"/>
      <c r="F8" s="4912" t="s">
        <v>3006</v>
      </c>
      <c r="G8" s="4913"/>
      <c r="H8" s="4914"/>
      <c r="I8" s="3323" t="s">
        <v>3051</v>
      </c>
      <c r="J8" s="3324" t="s">
        <v>3008</v>
      </c>
      <c r="K8" s="3324" t="s">
        <v>3052</v>
      </c>
      <c r="L8" s="4912" t="s">
        <v>2641</v>
      </c>
      <c r="M8" s="4913"/>
      <c r="N8" s="4913"/>
      <c r="O8" s="4913"/>
      <c r="P8" s="4914"/>
      <c r="Q8" s="4912" t="s">
        <v>3053</v>
      </c>
      <c r="R8" s="4913"/>
      <c r="S8" s="4913"/>
      <c r="T8" s="4913"/>
      <c r="U8" s="4914"/>
    </row>
    <row r="9" spans="2:27" ht="12" customHeight="1">
      <c r="B9" s="3291" t="s">
        <v>2619</v>
      </c>
      <c r="C9" s="3286"/>
      <c r="D9" s="3292" t="s">
        <v>3010</v>
      </c>
      <c r="E9" s="3292" t="s">
        <v>1450</v>
      </c>
      <c r="F9" s="3295" t="s">
        <v>3054</v>
      </c>
      <c r="G9" s="3325" t="s">
        <v>3055</v>
      </c>
      <c r="H9" s="3295" t="s">
        <v>2138</v>
      </c>
      <c r="I9" s="3326" t="s">
        <v>3056</v>
      </c>
      <c r="J9" s="3295" t="s">
        <v>3057</v>
      </c>
      <c r="K9" s="3295" t="s">
        <v>3057</v>
      </c>
      <c r="L9" s="3295" t="s">
        <v>2642</v>
      </c>
      <c r="M9" s="3295" t="s">
        <v>3014</v>
      </c>
      <c r="N9" s="3295" t="s">
        <v>2469</v>
      </c>
      <c r="O9" s="3295" t="s">
        <v>2643</v>
      </c>
      <c r="P9" s="3295" t="s">
        <v>131</v>
      </c>
      <c r="Q9" s="3295" t="s">
        <v>3058</v>
      </c>
      <c r="R9" s="3295" t="s">
        <v>3059</v>
      </c>
      <c r="S9" s="3295" t="s">
        <v>3017</v>
      </c>
      <c r="T9" s="3295" t="s">
        <v>3060</v>
      </c>
      <c r="U9" s="3295" t="s">
        <v>3061</v>
      </c>
    </row>
    <row r="10" spans="2:27" s="3327" customFormat="1" ht="12" customHeight="1">
      <c r="B10" s="3291"/>
      <c r="C10" s="3286"/>
      <c r="D10" s="3291" t="s">
        <v>3020</v>
      </c>
      <c r="E10" s="3291" t="s">
        <v>3021</v>
      </c>
      <c r="F10" s="3291"/>
      <c r="G10" s="3297"/>
      <c r="H10" s="3291" t="s">
        <v>3062</v>
      </c>
      <c r="I10" s="3296" t="s">
        <v>2469</v>
      </c>
      <c r="J10" s="3291" t="s">
        <v>2647</v>
      </c>
      <c r="K10" s="3291" t="s">
        <v>3063</v>
      </c>
      <c r="L10" s="3291" t="s">
        <v>3064</v>
      </c>
      <c r="M10" s="3291" t="s">
        <v>3025</v>
      </c>
      <c r="N10" s="3291" t="s">
        <v>2647</v>
      </c>
      <c r="O10" s="3291" t="s">
        <v>186</v>
      </c>
      <c r="P10" s="3291" t="s">
        <v>3026</v>
      </c>
      <c r="Q10" s="3291" t="s">
        <v>3065</v>
      </c>
      <c r="R10" s="3291" t="s">
        <v>3066</v>
      </c>
      <c r="S10" s="3291" t="s">
        <v>3067</v>
      </c>
      <c r="T10" s="3291" t="s">
        <v>3068</v>
      </c>
      <c r="U10" s="3292" t="s">
        <v>3069</v>
      </c>
    </row>
    <row r="11" spans="2:27" s="3327" customFormat="1" ht="12" customHeight="1">
      <c r="B11" s="3291"/>
      <c r="C11" s="3286"/>
      <c r="D11" s="3291"/>
      <c r="E11" s="3291"/>
      <c r="F11" s="3291"/>
      <c r="G11" s="3297"/>
      <c r="H11" s="3291"/>
      <c r="I11" s="3296" t="s">
        <v>3070</v>
      </c>
      <c r="J11" s="3291" t="s">
        <v>3023</v>
      </c>
      <c r="K11" s="3291"/>
      <c r="L11" s="3291" t="s">
        <v>2650</v>
      </c>
      <c r="M11" s="3291" t="s">
        <v>3071</v>
      </c>
      <c r="N11" s="3291" t="s">
        <v>2652</v>
      </c>
      <c r="O11" s="3291"/>
      <c r="P11" s="3291" t="s">
        <v>3033</v>
      </c>
      <c r="Q11" s="3291" t="s">
        <v>3072</v>
      </c>
      <c r="R11" s="3291" t="s">
        <v>3073</v>
      </c>
      <c r="S11" s="3291" t="s">
        <v>3028</v>
      </c>
      <c r="T11" s="3291" t="s">
        <v>3044</v>
      </c>
      <c r="U11" s="3292" t="s">
        <v>3031</v>
      </c>
    </row>
    <row r="12" spans="2:27" s="3327" customFormat="1" ht="12" customHeight="1">
      <c r="B12" s="3291"/>
      <c r="C12" s="3286"/>
      <c r="D12" s="3291"/>
      <c r="E12" s="3291"/>
      <c r="F12" s="3291"/>
      <c r="G12" s="3297"/>
      <c r="H12" s="3291"/>
      <c r="I12" s="3296"/>
      <c r="J12" s="3291"/>
      <c r="K12" s="3291"/>
      <c r="L12" s="3291"/>
      <c r="M12" s="3291" t="s">
        <v>2651</v>
      </c>
      <c r="N12" s="3291"/>
      <c r="O12" s="3291"/>
      <c r="P12" s="3291"/>
      <c r="Q12" s="3291" t="s">
        <v>3074</v>
      </c>
      <c r="R12" s="3291" t="s">
        <v>3075</v>
      </c>
      <c r="S12" s="3291" t="s">
        <v>3076</v>
      </c>
      <c r="T12" s="3291"/>
      <c r="U12" s="3292" t="s">
        <v>3036</v>
      </c>
    </row>
    <row r="13" spans="2:27" s="3327" customFormat="1" ht="12" customHeight="1">
      <c r="B13" s="3291"/>
      <c r="C13" s="3286"/>
      <c r="D13" s="3291"/>
      <c r="E13" s="3291"/>
      <c r="F13" s="3291"/>
      <c r="G13" s="3297"/>
      <c r="H13" s="3291"/>
      <c r="I13" s="3296"/>
      <c r="J13" s="3291"/>
      <c r="K13" s="3291"/>
      <c r="L13" s="3291"/>
      <c r="M13" s="3291" t="s">
        <v>2655</v>
      </c>
      <c r="N13" s="3291"/>
      <c r="O13" s="3291"/>
      <c r="P13" s="3291"/>
      <c r="Q13" s="3291" t="s">
        <v>3077</v>
      </c>
      <c r="R13" s="3291" t="s">
        <v>3036</v>
      </c>
      <c r="S13" s="3291" t="s">
        <v>3078</v>
      </c>
      <c r="T13" s="3291"/>
      <c r="U13" s="3292"/>
    </row>
    <row r="14" spans="2:27" s="3327" customFormat="1" ht="12" customHeight="1">
      <c r="B14" s="3291"/>
      <c r="C14" s="3286"/>
      <c r="D14" s="3291"/>
      <c r="E14" s="3291"/>
      <c r="F14" s="3291"/>
      <c r="G14" s="3297"/>
      <c r="H14" s="3291"/>
      <c r="I14" s="3296"/>
      <c r="J14" s="3291"/>
      <c r="K14" s="3291"/>
      <c r="L14" s="3291"/>
      <c r="M14" s="3291"/>
      <c r="N14" s="3291"/>
      <c r="O14" s="3291"/>
      <c r="P14" s="3291"/>
      <c r="Q14" s="3291" t="s">
        <v>3079</v>
      </c>
      <c r="R14" s="3291"/>
      <c r="S14" s="3291" t="s">
        <v>3080</v>
      </c>
      <c r="T14" s="3291"/>
      <c r="U14" s="3292"/>
    </row>
    <row r="15" spans="2:27" ht="12" customHeight="1">
      <c r="B15" s="3300" t="s">
        <v>125</v>
      </c>
      <c r="C15" s="3301"/>
      <c r="D15" s="3302" t="s">
        <v>167</v>
      </c>
      <c r="E15" s="3302" t="s">
        <v>168</v>
      </c>
      <c r="F15" s="3302" t="s">
        <v>74</v>
      </c>
      <c r="G15" s="3302" t="s">
        <v>81</v>
      </c>
      <c r="H15" s="3302" t="s">
        <v>91</v>
      </c>
      <c r="I15" s="3302" t="s">
        <v>733</v>
      </c>
      <c r="J15" s="3302" t="s">
        <v>92</v>
      </c>
      <c r="K15" s="3328" t="s">
        <v>734</v>
      </c>
      <c r="L15" s="3302" t="s">
        <v>1895</v>
      </c>
      <c r="M15" s="3302" t="s">
        <v>2104</v>
      </c>
      <c r="N15" s="3302" t="s">
        <v>1011</v>
      </c>
      <c r="O15" s="3302" t="s">
        <v>1013</v>
      </c>
      <c r="P15" s="3302" t="s">
        <v>1015</v>
      </c>
      <c r="Q15" s="3302" t="s">
        <v>1831</v>
      </c>
      <c r="R15" s="3302" t="s">
        <v>2614</v>
      </c>
      <c r="S15" s="3302" t="s">
        <v>1589</v>
      </c>
      <c r="T15" s="3302" t="s">
        <v>2385</v>
      </c>
      <c r="U15" s="3303" t="s">
        <v>1832</v>
      </c>
    </row>
    <row r="16" spans="2:27" ht="12" customHeight="1">
      <c r="B16" s="3304" t="s">
        <v>2633</v>
      </c>
      <c r="C16" s="3305"/>
      <c r="D16" s="3306"/>
      <c r="E16" s="3306"/>
      <c r="F16" s="3306"/>
      <c r="G16" s="3306"/>
      <c r="H16" s="3306"/>
      <c r="I16" s="3306"/>
      <c r="J16" s="3306"/>
      <c r="K16" s="3306"/>
      <c r="L16" s="3306"/>
      <c r="M16" s="3306"/>
      <c r="N16" s="3306"/>
      <c r="O16" s="3306"/>
      <c r="P16" s="3306"/>
      <c r="Q16" s="3306"/>
      <c r="R16" s="3306"/>
      <c r="S16" s="3306"/>
      <c r="T16" s="3306"/>
      <c r="U16" s="3306"/>
    </row>
    <row r="17" spans="2:23" ht="12" customHeight="1">
      <c r="B17" s="3304"/>
      <c r="C17" s="3305"/>
      <c r="D17" s="3329"/>
      <c r="E17" s="3329"/>
      <c r="F17" s="3305"/>
      <c r="G17" s="3305"/>
      <c r="H17" s="3305"/>
      <c r="I17" s="3330"/>
      <c r="J17" s="3330"/>
      <c r="K17" s="3330"/>
      <c r="L17" s="3305"/>
      <c r="M17" s="3330"/>
      <c r="N17" s="3330"/>
      <c r="O17" s="3330"/>
      <c r="P17" s="3331"/>
      <c r="Q17" s="3332"/>
      <c r="R17" s="3332"/>
      <c r="S17" s="3332"/>
      <c r="T17" s="3332"/>
      <c r="U17" s="3332"/>
    </row>
    <row r="18" spans="2:23" ht="12" customHeight="1">
      <c r="B18" s="3304"/>
      <c r="C18" s="3305"/>
      <c r="D18" s="3329"/>
      <c r="E18" s="3329"/>
      <c r="F18" s="3305"/>
      <c r="G18" s="3305"/>
      <c r="H18" s="3305"/>
      <c r="I18" s="3330"/>
      <c r="J18" s="3330"/>
      <c r="K18" s="3330"/>
      <c r="L18" s="3305"/>
      <c r="M18" s="3330"/>
      <c r="N18" s="3330"/>
      <c r="O18" s="3330"/>
      <c r="P18" s="3331"/>
      <c r="Q18" s="3332"/>
      <c r="R18" s="3332"/>
      <c r="S18" s="3332"/>
      <c r="T18" s="3332"/>
      <c r="U18" s="3332"/>
    </row>
    <row r="19" spans="2:23" ht="12" customHeight="1">
      <c r="B19" s="3309" t="s">
        <v>2634</v>
      </c>
      <c r="C19" s="3266" t="s">
        <v>2582</v>
      </c>
      <c r="D19" s="3310"/>
      <c r="E19" s="3310"/>
      <c r="F19" s="3311"/>
      <c r="G19" s="3311"/>
      <c r="H19" s="3311"/>
      <c r="I19" s="3333"/>
      <c r="J19" s="3333"/>
      <c r="K19" s="3333"/>
      <c r="L19" s="3311"/>
      <c r="M19" s="3333"/>
      <c r="N19" s="3333"/>
      <c r="O19" s="3333"/>
      <c r="P19" s="3333"/>
      <c r="Q19" s="3334"/>
      <c r="R19" s="3334"/>
      <c r="S19" s="3334"/>
      <c r="T19" s="3334"/>
      <c r="U19" s="3334"/>
    </row>
    <row r="20" spans="2:23" ht="12" customHeight="1">
      <c r="B20" s="3304" t="s">
        <v>1526</v>
      </c>
      <c r="C20" s="3305"/>
      <c r="D20" s="3331"/>
      <c r="E20" s="3331"/>
      <c r="F20" s="3333"/>
      <c r="G20" s="3333"/>
      <c r="H20" s="3333"/>
      <c r="I20" s="3333"/>
      <c r="J20" s="3333"/>
      <c r="K20" s="3333"/>
      <c r="L20" s="3333"/>
      <c r="M20" s="3333"/>
      <c r="N20" s="3333"/>
      <c r="O20" s="3333"/>
      <c r="P20" s="3333"/>
      <c r="Q20" s="3335"/>
      <c r="R20" s="3335"/>
      <c r="S20" s="3335"/>
      <c r="T20" s="3335"/>
      <c r="U20" s="3335"/>
    </row>
    <row r="21" spans="2:23" ht="12" customHeight="1">
      <c r="B21" s="3304"/>
      <c r="C21" s="3305"/>
      <c r="D21" s="3329"/>
      <c r="E21" s="3329"/>
      <c r="F21" s="3311"/>
      <c r="G21" s="3311"/>
      <c r="H21" s="3311"/>
      <c r="I21" s="3333"/>
      <c r="J21" s="3333"/>
      <c r="K21" s="3333"/>
      <c r="L21" s="3311"/>
      <c r="M21" s="3333"/>
      <c r="N21" s="3333"/>
      <c r="O21" s="3333"/>
      <c r="P21" s="3333"/>
      <c r="Q21" s="3334"/>
      <c r="R21" s="3334"/>
      <c r="S21" s="3334"/>
      <c r="T21" s="3334"/>
      <c r="U21" s="3334"/>
    </row>
    <row r="22" spans="2:23" ht="12" customHeight="1">
      <c r="B22" s="3304"/>
      <c r="C22" s="3305"/>
      <c r="D22" s="3329"/>
      <c r="E22" s="3329"/>
      <c r="F22" s="3311"/>
      <c r="G22" s="3311"/>
      <c r="H22" s="3311"/>
      <c r="I22" s="3333"/>
      <c r="J22" s="3333"/>
      <c r="K22" s="3333"/>
      <c r="L22" s="3311"/>
      <c r="M22" s="3333"/>
      <c r="N22" s="3333"/>
      <c r="O22" s="3333"/>
      <c r="P22" s="3333"/>
      <c r="Q22" s="3334"/>
      <c r="R22" s="3334"/>
      <c r="S22" s="3334"/>
      <c r="T22" s="3334"/>
      <c r="U22" s="3334"/>
    </row>
    <row r="23" spans="2:23" ht="12" customHeight="1">
      <c r="B23" s="3309" t="s">
        <v>1527</v>
      </c>
      <c r="C23" s="3266" t="s">
        <v>2830</v>
      </c>
      <c r="D23" s="3310"/>
      <c r="E23" s="3310"/>
      <c r="F23" s="3311"/>
      <c r="G23" s="3311"/>
      <c r="H23" s="3311"/>
      <c r="I23" s="3333"/>
      <c r="J23" s="3333"/>
      <c r="K23" s="3333"/>
      <c r="L23" s="3311"/>
      <c r="M23" s="3333"/>
      <c r="N23" s="3333"/>
      <c r="O23" s="3333"/>
      <c r="P23" s="3333"/>
      <c r="Q23" s="3334"/>
      <c r="R23" s="3334"/>
      <c r="S23" s="3334"/>
      <c r="T23" s="3334"/>
      <c r="U23" s="3334"/>
    </row>
    <row r="24" spans="2:23" ht="12" customHeight="1">
      <c r="B24" s="3314" t="s">
        <v>2635</v>
      </c>
      <c r="C24" s="3315" t="s">
        <v>1837</v>
      </c>
      <c r="D24" s="3310"/>
      <c r="E24" s="3310"/>
      <c r="F24" s="3311"/>
      <c r="G24" s="3311"/>
      <c r="H24" s="3311"/>
      <c r="I24" s="3333"/>
      <c r="J24" s="3333"/>
      <c r="K24" s="3333"/>
      <c r="L24" s="3311"/>
      <c r="M24" s="3333"/>
      <c r="N24" s="3333"/>
      <c r="O24" s="3333"/>
      <c r="P24" s="3333"/>
      <c r="Q24" s="3334"/>
      <c r="R24" s="3334"/>
      <c r="S24" s="3334"/>
      <c r="T24" s="3334"/>
      <c r="U24" s="3334"/>
    </row>
    <row r="25" spans="2:23" ht="12" customHeight="1">
      <c r="B25" s="589" t="s">
        <v>833</v>
      </c>
    </row>
    <row r="26" spans="2:23" ht="12" customHeight="1">
      <c r="C26" s="242"/>
      <c r="W26" s="1866"/>
    </row>
    <row r="27" spans="2:23" ht="12" customHeight="1">
      <c r="B27" s="242" t="s">
        <v>3081</v>
      </c>
      <c r="C27" s="242"/>
      <c r="W27" s="1866"/>
    </row>
    <row r="28" spans="2:23" ht="12" customHeight="1">
      <c r="B28" s="242" t="s">
        <v>3082</v>
      </c>
      <c r="C28" s="242"/>
    </row>
    <row r="29" spans="2:23" ht="12" customHeight="1">
      <c r="C29" s="242"/>
    </row>
    <row r="30" spans="2:23" ht="12" customHeight="1">
      <c r="B30" s="65" t="s">
        <v>105</v>
      </c>
      <c r="C30" s="65"/>
      <c r="D30" s="65"/>
      <c r="E30" s="65"/>
      <c r="F30" s="65"/>
      <c r="G30" s="65"/>
      <c r="H30" s="65"/>
    </row>
    <row r="31" spans="2:23" ht="12" customHeight="1">
      <c r="B31" s="4054" t="s">
        <v>477</v>
      </c>
      <c r="C31" s="4054"/>
      <c r="D31" s="4054"/>
      <c r="E31" s="4054"/>
      <c r="F31" s="4054"/>
      <c r="G31" s="4054"/>
      <c r="H31" s="4054"/>
    </row>
    <row r="32" spans="2:23" ht="12" customHeight="1"/>
    <row r="33" spans="3:20" ht="12" customHeight="1"/>
    <row r="34" spans="3:20" ht="12" customHeight="1"/>
    <row r="35" spans="3:20" ht="12" customHeight="1"/>
    <row r="36" spans="3:20" ht="12" customHeight="1">
      <c r="C36" s="242"/>
      <c r="T36" s="3316"/>
    </row>
    <row r="37" spans="3:20" ht="12" customHeight="1"/>
    <row r="38" spans="3:20" ht="12" customHeight="1"/>
    <row r="39" spans="3:20" ht="12" customHeight="1"/>
    <row r="40" spans="3:20">
      <c r="C40" s="242"/>
      <c r="T40" s="3317"/>
    </row>
  </sheetData>
  <mergeCells count="11">
    <mergeCell ref="B2:F2"/>
    <mergeCell ref="B30:H30"/>
    <mergeCell ref="B31:H31"/>
    <mergeCell ref="Q8:U8"/>
    <mergeCell ref="F4:M4"/>
    <mergeCell ref="F5:M5"/>
    <mergeCell ref="F7:H7"/>
    <mergeCell ref="L7:P7"/>
    <mergeCell ref="Q7:U7"/>
    <mergeCell ref="F8:H8"/>
    <mergeCell ref="L8:P8"/>
  </mergeCells>
  <hyperlinks>
    <hyperlink ref="B31" r:id="rId1" xr:uid="{00000000-0004-0000-7E00-000000000000}"/>
  </hyperlinks>
  <pageMargins left="0.7" right="0.7" top="0.75" bottom="0.75" header="0.3" footer="0.3"/>
  <pageSetup paperSize="9" orientation="portrait"/>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B2:N77"/>
  <sheetViews>
    <sheetView showGridLines="0" workbookViewId="0"/>
  </sheetViews>
  <sheetFormatPr defaultColWidth="7.83203125" defaultRowHeight="12.3"/>
  <cols>
    <col min="1" max="1" width="1.5546875" style="2642" customWidth="1"/>
    <col min="2" max="2" width="5.27734375" style="2642" customWidth="1"/>
    <col min="3" max="3" width="11" style="2642" customWidth="1"/>
    <col min="4" max="4" width="56" style="2642" customWidth="1"/>
    <col min="5" max="5" width="4.27734375" style="2642" customWidth="1"/>
    <col min="6" max="6" width="15.5546875" style="2642" customWidth="1"/>
    <col min="7" max="8" width="13.27734375" style="2642" customWidth="1"/>
    <col min="9" max="9" width="17.27734375" style="2642" customWidth="1"/>
    <col min="10" max="10" width="13.27734375" style="2642" customWidth="1"/>
    <col min="11" max="11" width="16" style="2642" bestFit="1" customWidth="1"/>
    <col min="12" max="12" width="7.83203125" style="2642" customWidth="1"/>
    <col min="13" max="16384" width="7.83203125" style="2642"/>
  </cols>
  <sheetData>
    <row r="2" spans="2:14">
      <c r="B2" s="4948" t="s">
        <v>478</v>
      </c>
      <c r="C2" s="4949"/>
      <c r="D2" s="4949"/>
      <c r="E2" s="4949"/>
      <c r="F2" s="4949"/>
    </row>
    <row r="4" spans="2:14" ht="15.6" customHeight="1">
      <c r="B4" s="4938" t="s">
        <v>3083</v>
      </c>
      <c r="C4" s="4938"/>
      <c r="F4" s="3933" t="s">
        <v>3084</v>
      </c>
      <c r="G4" s="3933"/>
      <c r="H4" s="3933"/>
      <c r="I4" s="3933"/>
      <c r="J4" s="3933"/>
      <c r="K4" s="3933"/>
      <c r="L4" s="1022"/>
      <c r="M4" s="1022"/>
      <c r="N4" s="1022"/>
    </row>
    <row r="5" spans="2:14" ht="15.6" customHeight="1">
      <c r="B5" s="4938" t="s">
        <v>538</v>
      </c>
      <c r="C5" s="4938"/>
      <c r="F5" s="4935" t="s">
        <v>2932</v>
      </c>
      <c r="G5" s="4935"/>
      <c r="H5" s="4935"/>
      <c r="I5" s="4935"/>
      <c r="J5" s="4935"/>
      <c r="K5" s="4935"/>
      <c r="L5" s="3336"/>
      <c r="M5" s="3336"/>
      <c r="N5" s="3336"/>
    </row>
    <row r="6" spans="2:14" ht="15.6" customHeight="1">
      <c r="B6" s="3336"/>
      <c r="C6" s="3336"/>
      <c r="D6" s="3336"/>
      <c r="E6" s="3336"/>
      <c r="F6" s="3336"/>
      <c r="G6" s="3336"/>
      <c r="H6" s="3336"/>
      <c r="I6" s="3336"/>
      <c r="J6" s="3336"/>
      <c r="K6" s="3337"/>
      <c r="L6" s="3337"/>
      <c r="M6" s="3337"/>
    </row>
    <row r="7" spans="2:14" ht="18" customHeight="1">
      <c r="B7" s="3338"/>
      <c r="C7" s="3339"/>
      <c r="D7" s="3339"/>
      <c r="E7" s="3339"/>
      <c r="F7" s="4945" t="s">
        <v>3085</v>
      </c>
      <c r="G7" s="4946"/>
      <c r="H7" s="4946"/>
      <c r="I7" s="4946"/>
      <c r="J7" s="4947"/>
      <c r="L7" s="3337"/>
      <c r="M7" s="3337"/>
    </row>
    <row r="8" spans="2:14">
      <c r="B8" s="3340"/>
      <c r="F8" s="3341" t="s">
        <v>3086</v>
      </c>
      <c r="G8" s="3342" t="s">
        <v>700</v>
      </c>
      <c r="H8" s="3342" t="s">
        <v>707</v>
      </c>
      <c r="I8" s="3342" t="s">
        <v>1820</v>
      </c>
      <c r="J8" s="3343" t="s">
        <v>1819</v>
      </c>
      <c r="L8" s="3337"/>
      <c r="M8" s="3337"/>
    </row>
    <row r="9" spans="2:14">
      <c r="B9" s="3340"/>
      <c r="D9" s="2683" t="s">
        <v>3087</v>
      </c>
      <c r="F9" s="3344" t="s">
        <v>3088</v>
      </c>
      <c r="G9" s="3345"/>
      <c r="H9" s="3345" t="s">
        <v>717</v>
      </c>
      <c r="I9" s="3345" t="s">
        <v>2415</v>
      </c>
      <c r="J9" s="3346" t="s">
        <v>3089</v>
      </c>
      <c r="L9" s="3337"/>
      <c r="M9" s="3337"/>
    </row>
    <row r="10" spans="2:14">
      <c r="B10" s="3340"/>
      <c r="F10" s="3344" t="s">
        <v>3090</v>
      </c>
      <c r="G10" s="3345"/>
      <c r="H10" s="3345" t="s">
        <v>3091</v>
      </c>
      <c r="I10" s="3345" t="s">
        <v>3092</v>
      </c>
      <c r="J10" s="3346" t="s">
        <v>858</v>
      </c>
      <c r="L10" s="3337"/>
      <c r="M10" s="3337"/>
    </row>
    <row r="11" spans="2:14">
      <c r="B11" s="3347"/>
      <c r="C11" s="3348"/>
      <c r="D11" s="3348"/>
      <c r="E11" s="3348"/>
      <c r="F11" s="3349" t="s">
        <v>125</v>
      </c>
      <c r="G11" s="3349" t="s">
        <v>126</v>
      </c>
      <c r="H11" s="3349" t="s">
        <v>127</v>
      </c>
      <c r="I11" s="3349" t="s">
        <v>139</v>
      </c>
      <c r="J11" s="3349" t="s">
        <v>141</v>
      </c>
      <c r="L11" s="3337"/>
      <c r="M11" s="3337"/>
    </row>
    <row r="12" spans="2:14">
      <c r="B12" s="4936" t="s">
        <v>3093</v>
      </c>
      <c r="C12" s="4937"/>
      <c r="D12" s="4937"/>
      <c r="E12" s="3350"/>
      <c r="F12" s="3351"/>
      <c r="G12" s="3351"/>
      <c r="H12" s="3351"/>
      <c r="I12" s="3351"/>
      <c r="J12" s="3351"/>
      <c r="L12" s="3337"/>
      <c r="M12" s="3337"/>
    </row>
    <row r="13" spans="2:14" ht="30" customHeight="1">
      <c r="B13" s="3352"/>
      <c r="C13" s="4927" t="s">
        <v>3094</v>
      </c>
      <c r="D13" s="4927"/>
      <c r="E13" s="3353"/>
      <c r="F13" s="3354"/>
      <c r="G13" s="3355"/>
      <c r="H13" s="3354"/>
      <c r="I13" s="3354"/>
      <c r="J13" s="3354"/>
      <c r="L13" s="3337"/>
      <c r="M13" s="3337"/>
    </row>
    <row r="14" spans="2:14" ht="14.4" customHeight="1">
      <c r="B14" s="3356"/>
      <c r="C14" s="4926" t="s">
        <v>3095</v>
      </c>
      <c r="D14" s="4926"/>
      <c r="E14" s="3357" t="s">
        <v>2582</v>
      </c>
      <c r="F14" s="3358"/>
      <c r="G14" s="3359">
        <v>0.15</v>
      </c>
      <c r="H14" s="3358"/>
      <c r="I14" s="3358"/>
      <c r="J14" s="3358"/>
      <c r="L14" s="3337"/>
      <c r="M14" s="3337"/>
    </row>
    <row r="15" spans="2:14" ht="14.4" customHeight="1">
      <c r="B15" s="3360"/>
      <c r="C15" s="4930" t="s">
        <v>3096</v>
      </c>
      <c r="D15" s="4930"/>
      <c r="E15" s="3361" t="s">
        <v>2830</v>
      </c>
      <c r="F15" s="3358"/>
      <c r="G15" s="3359">
        <v>0.25</v>
      </c>
      <c r="H15" s="3358"/>
      <c r="I15" s="3358"/>
      <c r="J15" s="3362"/>
      <c r="L15" s="3337"/>
      <c r="M15" s="3337"/>
    </row>
    <row r="16" spans="2:14" ht="14.4" customHeight="1">
      <c r="B16" s="3360"/>
      <c r="C16" s="4930" t="s">
        <v>3097</v>
      </c>
      <c r="D16" s="4930"/>
      <c r="E16" s="3361" t="s">
        <v>1837</v>
      </c>
      <c r="F16" s="3358"/>
      <c r="G16" s="3359">
        <v>0.375</v>
      </c>
      <c r="H16" s="3358"/>
      <c r="I16" s="3358"/>
      <c r="J16" s="3362"/>
      <c r="L16" s="3337"/>
      <c r="M16" s="3337"/>
    </row>
    <row r="17" spans="2:13" ht="14.4" customHeight="1">
      <c r="B17" s="3363"/>
      <c r="C17" s="4925" t="s">
        <v>3098</v>
      </c>
      <c r="D17" s="4925"/>
      <c r="E17" s="3364"/>
      <c r="F17" s="3358"/>
      <c r="G17" s="3359"/>
      <c r="H17" s="3358"/>
      <c r="I17" s="3358"/>
      <c r="J17" s="3362"/>
      <c r="L17" s="3337"/>
      <c r="M17" s="3337"/>
    </row>
    <row r="18" spans="2:13" ht="14.4" customHeight="1">
      <c r="B18" s="3356"/>
      <c r="C18" s="4926" t="s">
        <v>3095</v>
      </c>
      <c r="D18" s="4926"/>
      <c r="E18" s="3357" t="s">
        <v>2832</v>
      </c>
      <c r="F18" s="3358"/>
      <c r="G18" s="3359">
        <v>0.15</v>
      </c>
      <c r="H18" s="3358"/>
      <c r="I18" s="3358"/>
      <c r="J18" s="3365"/>
      <c r="L18" s="3337"/>
      <c r="M18" s="3337"/>
    </row>
    <row r="19" spans="2:13" ht="14.4" customHeight="1">
      <c r="B19" s="3360"/>
      <c r="C19" s="4930" t="s">
        <v>3096</v>
      </c>
      <c r="D19" s="4930"/>
      <c r="E19" s="3361" t="s">
        <v>1840</v>
      </c>
      <c r="F19" s="3358"/>
      <c r="G19" s="3359">
        <v>0.3125</v>
      </c>
      <c r="H19" s="3358"/>
      <c r="I19" s="3358"/>
      <c r="J19" s="3362"/>
      <c r="L19" s="3337"/>
      <c r="M19" s="3337"/>
    </row>
    <row r="20" spans="2:13" ht="14.4" customHeight="1">
      <c r="B20" s="3360"/>
      <c r="C20" s="4930" t="s">
        <v>3097</v>
      </c>
      <c r="D20" s="4930"/>
      <c r="E20" s="3361" t="s">
        <v>2833</v>
      </c>
      <c r="F20" s="3358"/>
      <c r="G20" s="3359">
        <v>0.5</v>
      </c>
      <c r="H20" s="3358"/>
      <c r="I20" s="3358"/>
      <c r="J20" s="3362"/>
      <c r="L20" s="3337"/>
      <c r="M20" s="3337"/>
    </row>
    <row r="21" spans="2:13">
      <c r="B21" s="4931" t="s">
        <v>3099</v>
      </c>
      <c r="C21" s="4932"/>
      <c r="D21" s="4932"/>
      <c r="E21" s="3364"/>
      <c r="F21" s="3358"/>
      <c r="G21" s="3366"/>
      <c r="H21" s="3358"/>
      <c r="I21" s="3358"/>
      <c r="J21" s="3367"/>
      <c r="L21" s="3337"/>
      <c r="M21" s="3337"/>
    </row>
    <row r="22" spans="2:13">
      <c r="B22" s="3352"/>
      <c r="C22" s="4933" t="s">
        <v>3100</v>
      </c>
      <c r="D22" s="4933"/>
      <c r="E22" s="3357" t="s">
        <v>1726</v>
      </c>
      <c r="F22" s="3358"/>
      <c r="G22" s="3366"/>
      <c r="H22" s="3358"/>
      <c r="I22" s="3358"/>
      <c r="J22" s="3368"/>
      <c r="L22" s="3337"/>
      <c r="M22" s="3337"/>
    </row>
    <row r="23" spans="2:13" ht="14.4" customHeight="1">
      <c r="B23" s="3360"/>
      <c r="C23" s="4934" t="s">
        <v>3101</v>
      </c>
      <c r="D23" s="4934"/>
      <c r="E23" s="3361" t="s">
        <v>2836</v>
      </c>
      <c r="F23" s="3358"/>
      <c r="G23" s="3366"/>
      <c r="H23" s="3358"/>
      <c r="I23" s="3358"/>
      <c r="J23" s="3368"/>
      <c r="L23" s="3337"/>
      <c r="M23" s="3337"/>
    </row>
    <row r="24" spans="2:13" ht="14.4" customHeight="1">
      <c r="B24" s="3363"/>
      <c r="C24" s="4934" t="s">
        <v>3102</v>
      </c>
      <c r="D24" s="4934"/>
      <c r="E24" s="3361" t="s">
        <v>1727</v>
      </c>
      <c r="F24" s="3358"/>
      <c r="G24" s="3366"/>
      <c r="H24" s="3358"/>
      <c r="I24" s="3358"/>
      <c r="J24" s="3368"/>
      <c r="L24" s="3337"/>
      <c r="M24" s="3337"/>
    </row>
    <row r="25" spans="2:13" ht="14.4" customHeight="1">
      <c r="B25" s="4931" t="s">
        <v>3103</v>
      </c>
      <c r="C25" s="4932"/>
      <c r="D25" s="4932"/>
      <c r="E25" s="3369"/>
      <c r="F25" s="3358"/>
      <c r="G25" s="3359"/>
      <c r="H25" s="3358"/>
      <c r="I25" s="3358"/>
      <c r="J25" s="3370"/>
      <c r="L25" s="3337"/>
      <c r="M25" s="3337"/>
    </row>
    <row r="26" spans="2:13" ht="14.4" customHeight="1">
      <c r="B26" s="3356"/>
      <c r="C26" s="4933" t="s">
        <v>3104</v>
      </c>
      <c r="D26" s="4933"/>
      <c r="E26" s="3357" t="s">
        <v>2839</v>
      </c>
      <c r="F26" s="3358"/>
      <c r="G26" s="3359">
        <v>0.15</v>
      </c>
      <c r="H26" s="3358"/>
      <c r="I26" s="3358"/>
      <c r="J26" s="3370"/>
      <c r="L26" s="3337"/>
      <c r="M26" s="3337"/>
    </row>
    <row r="27" spans="2:13" ht="14.4" customHeight="1">
      <c r="B27" s="3360"/>
      <c r="C27" s="4934" t="s">
        <v>3105</v>
      </c>
      <c r="D27" s="4934"/>
      <c r="E27" s="3361" t="s">
        <v>1728</v>
      </c>
      <c r="F27" s="3358"/>
      <c r="G27" s="3359">
        <v>0.15</v>
      </c>
      <c r="H27" s="3358"/>
      <c r="I27" s="3358"/>
      <c r="J27" s="3370"/>
      <c r="L27" s="3337"/>
      <c r="M27" s="3337"/>
    </row>
    <row r="28" spans="2:13" ht="14.4" customHeight="1">
      <c r="B28" s="3360"/>
      <c r="C28" s="4934" t="s">
        <v>3106</v>
      </c>
      <c r="D28" s="4934"/>
      <c r="E28" s="3361" t="s">
        <v>2842</v>
      </c>
      <c r="F28" s="3358"/>
      <c r="G28" s="3359">
        <v>0.15</v>
      </c>
      <c r="H28" s="3358"/>
      <c r="I28" s="3358"/>
      <c r="J28" s="3370"/>
      <c r="L28" s="3337"/>
      <c r="M28" s="3337"/>
    </row>
    <row r="29" spans="2:13" ht="14.4" customHeight="1">
      <c r="B29" s="3360"/>
      <c r="C29" s="4934" t="s">
        <v>3107</v>
      </c>
      <c r="D29" s="4934"/>
      <c r="E29" s="3361" t="s">
        <v>1730</v>
      </c>
      <c r="F29" s="3358"/>
      <c r="G29" s="3359">
        <v>0.15</v>
      </c>
      <c r="H29" s="3358"/>
      <c r="I29" s="3358"/>
      <c r="J29" s="3370"/>
      <c r="L29" s="3337"/>
      <c r="M29" s="3337"/>
    </row>
    <row r="30" spans="2:13" ht="14.4" customHeight="1">
      <c r="B30" s="3360"/>
      <c r="C30" s="4934" t="s">
        <v>3108</v>
      </c>
      <c r="D30" s="4934"/>
      <c r="E30" s="3361" t="s">
        <v>2844</v>
      </c>
      <c r="F30" s="3358"/>
      <c r="G30" s="3359">
        <v>0.15</v>
      </c>
      <c r="H30" s="3358"/>
      <c r="I30" s="3358"/>
      <c r="J30" s="3370"/>
      <c r="L30" s="3337"/>
      <c r="M30" s="3337"/>
    </row>
    <row r="31" spans="2:13" ht="14.4" customHeight="1">
      <c r="B31" s="3360"/>
      <c r="C31" s="4934" t="s">
        <v>3109</v>
      </c>
      <c r="D31" s="4934"/>
      <c r="E31" s="3361" t="s">
        <v>1732</v>
      </c>
      <c r="F31" s="3358"/>
      <c r="G31" s="3359">
        <v>0.15</v>
      </c>
      <c r="H31" s="3358"/>
      <c r="I31" s="3358"/>
      <c r="J31" s="3370"/>
      <c r="L31" s="3337"/>
      <c r="M31" s="3337"/>
    </row>
    <row r="32" spans="2:13" ht="14.4" customHeight="1">
      <c r="B32" s="3360"/>
      <c r="C32" s="4934" t="s">
        <v>3110</v>
      </c>
      <c r="D32" s="4934"/>
      <c r="E32" s="3361" t="s">
        <v>2847</v>
      </c>
      <c r="F32" s="3358"/>
      <c r="G32" s="3359">
        <v>0.15</v>
      </c>
      <c r="H32" s="3358"/>
      <c r="I32" s="3358"/>
      <c r="J32" s="3370"/>
      <c r="L32" s="3337"/>
      <c r="M32" s="3337"/>
    </row>
    <row r="33" spans="2:13" ht="14.4" customHeight="1">
      <c r="B33" s="3360"/>
      <c r="C33" s="4934" t="s">
        <v>3111</v>
      </c>
      <c r="D33" s="4934"/>
      <c r="E33" s="3361" t="s">
        <v>1752</v>
      </c>
      <c r="F33" s="3358"/>
      <c r="G33" s="3359">
        <v>0.15</v>
      </c>
      <c r="H33" s="3358"/>
      <c r="I33" s="3358"/>
      <c r="J33" s="3370"/>
      <c r="L33" s="3337"/>
      <c r="M33" s="3337"/>
    </row>
    <row r="34" spans="2:13" ht="14.4" customHeight="1">
      <c r="B34" s="3360"/>
      <c r="C34" s="4934" t="s">
        <v>3112</v>
      </c>
      <c r="D34" s="4934"/>
      <c r="E34" s="3361" t="s">
        <v>2850</v>
      </c>
      <c r="F34" s="3358"/>
      <c r="G34" s="3359">
        <v>0.15</v>
      </c>
      <c r="H34" s="3358"/>
      <c r="I34" s="3358"/>
      <c r="J34" s="3370"/>
      <c r="L34" s="3337"/>
      <c r="M34" s="3337"/>
    </row>
    <row r="35" spans="2:13" ht="14.4" customHeight="1">
      <c r="B35" s="4928" t="s">
        <v>3113</v>
      </c>
      <c r="C35" s="4929"/>
      <c r="D35" s="4929"/>
      <c r="E35" s="3361" t="s">
        <v>1754</v>
      </c>
      <c r="F35" s="3371"/>
      <c r="G35" s="3372">
        <v>0.45</v>
      </c>
      <c r="H35" s="3358"/>
      <c r="I35" s="3373"/>
      <c r="J35" s="3374"/>
      <c r="L35" s="3337"/>
      <c r="M35" s="3337"/>
    </row>
    <row r="36" spans="2:13">
      <c r="B36" s="4939" t="s">
        <v>3085</v>
      </c>
      <c r="C36" s="4940"/>
      <c r="D36" s="4940"/>
      <c r="E36" s="3375" t="s">
        <v>2700</v>
      </c>
      <c r="F36" s="3376"/>
      <c r="G36" s="3376"/>
      <c r="H36" s="3362"/>
      <c r="I36" s="3376"/>
      <c r="J36" s="3376"/>
      <c r="L36" s="3337"/>
      <c r="M36" s="3337"/>
    </row>
    <row r="37" spans="2:13">
      <c r="E37" s="3377"/>
      <c r="L37" s="3337"/>
      <c r="M37" s="3337"/>
    </row>
    <row r="38" spans="2:13" ht="18" customHeight="1">
      <c r="B38" s="3338"/>
      <c r="C38" s="3339"/>
      <c r="D38" s="3339"/>
      <c r="E38" s="3378"/>
      <c r="F38" s="4942" t="s">
        <v>3114</v>
      </c>
      <c r="G38" s="4943"/>
      <c r="H38" s="4943"/>
      <c r="I38" s="4944"/>
      <c r="L38" s="3337"/>
      <c r="M38" s="3337"/>
    </row>
    <row r="39" spans="2:13">
      <c r="B39" s="3340"/>
      <c r="E39" s="3377"/>
      <c r="F39" s="3343" t="s">
        <v>2935</v>
      </c>
      <c r="G39" s="3342" t="s">
        <v>700</v>
      </c>
      <c r="H39" s="3342" t="s">
        <v>707</v>
      </c>
      <c r="I39" s="3379" t="s">
        <v>3115</v>
      </c>
      <c r="L39" s="3337"/>
      <c r="M39" s="3337"/>
    </row>
    <row r="40" spans="2:13">
      <c r="B40" s="3340"/>
      <c r="E40" s="3377"/>
      <c r="F40" s="3346" t="s">
        <v>2608</v>
      </c>
      <c r="G40" s="3345"/>
      <c r="H40" s="3345" t="s">
        <v>1001</v>
      </c>
      <c r="I40" s="3380"/>
      <c r="L40" s="3337"/>
      <c r="M40" s="3337"/>
    </row>
    <row r="41" spans="2:13">
      <c r="B41" s="3340"/>
      <c r="E41" s="3377"/>
      <c r="F41" s="3346"/>
      <c r="G41" s="3345"/>
      <c r="H41" s="3345" t="s">
        <v>2964</v>
      </c>
      <c r="I41" s="3380"/>
      <c r="L41" s="3337"/>
      <c r="M41" s="3337"/>
    </row>
    <row r="42" spans="2:13">
      <c r="B42" s="3340"/>
      <c r="E42" s="3377"/>
      <c r="F42" s="3346"/>
      <c r="G42" s="3345"/>
      <c r="H42" s="3345" t="s">
        <v>3116</v>
      </c>
      <c r="I42" s="3380"/>
      <c r="L42" s="3337"/>
      <c r="M42" s="3337"/>
    </row>
    <row r="43" spans="2:13">
      <c r="B43" s="3340"/>
      <c r="E43" s="3377"/>
      <c r="F43" s="3346"/>
      <c r="G43" s="3345"/>
      <c r="H43" s="3345" t="s">
        <v>3117</v>
      </c>
      <c r="I43" s="3380"/>
      <c r="L43" s="3337"/>
      <c r="M43" s="3337"/>
    </row>
    <row r="44" spans="2:13">
      <c r="B44" s="3340"/>
      <c r="E44" s="3377"/>
      <c r="F44" s="3346"/>
      <c r="G44" s="3345"/>
      <c r="H44" s="3345" t="s">
        <v>1194</v>
      </c>
      <c r="I44" s="3380"/>
      <c r="L44" s="3337"/>
      <c r="M44" s="3337"/>
    </row>
    <row r="45" spans="2:13">
      <c r="B45" s="3347"/>
      <c r="C45" s="3348"/>
      <c r="D45" s="3348"/>
      <c r="E45" s="3381"/>
      <c r="F45" s="3349" t="s">
        <v>126</v>
      </c>
      <c r="G45" s="3349" t="s">
        <v>139</v>
      </c>
      <c r="H45" s="3349" t="s">
        <v>141</v>
      </c>
      <c r="I45" s="3349" t="s">
        <v>167</v>
      </c>
      <c r="L45" s="3337"/>
      <c r="M45" s="3337"/>
    </row>
    <row r="46" spans="2:13">
      <c r="B46" s="4936" t="s">
        <v>3093</v>
      </c>
      <c r="C46" s="4937"/>
      <c r="D46" s="4937"/>
      <c r="E46" s="3350"/>
      <c r="F46" s="3351"/>
      <c r="G46" s="3351"/>
      <c r="H46" s="3351"/>
      <c r="I46" s="3351"/>
      <c r="L46" s="3337"/>
      <c r="M46" s="3337"/>
    </row>
    <row r="47" spans="2:13" ht="27.6" customHeight="1">
      <c r="B47" s="3352"/>
      <c r="C47" s="4927" t="s">
        <v>3118</v>
      </c>
      <c r="D47" s="4927"/>
      <c r="E47" s="3353"/>
      <c r="F47" s="3354"/>
      <c r="G47" s="3382"/>
      <c r="H47" s="3354"/>
      <c r="I47" s="3354"/>
      <c r="L47" s="3337"/>
      <c r="M47" s="3337"/>
    </row>
    <row r="48" spans="2:13" ht="14.4" customHeight="1">
      <c r="B48" s="3356"/>
      <c r="C48" s="4926" t="s">
        <v>3095</v>
      </c>
      <c r="D48" s="4926"/>
      <c r="E48" s="3353" t="s">
        <v>1761</v>
      </c>
      <c r="F48" s="3383"/>
      <c r="G48" s="3384">
        <v>0.05</v>
      </c>
      <c r="H48" s="3383"/>
      <c r="I48" s="3383"/>
      <c r="L48" s="3337"/>
      <c r="M48" s="3337"/>
    </row>
    <row r="49" spans="2:13" ht="14.4" customHeight="1">
      <c r="B49" s="3360"/>
      <c r="C49" s="4930" t="s">
        <v>3119</v>
      </c>
      <c r="D49" s="4930"/>
      <c r="E49" s="3353" t="s">
        <v>1959</v>
      </c>
      <c r="F49" s="3358"/>
      <c r="G49" s="3385">
        <v>7.4999999999999997E-2</v>
      </c>
      <c r="H49" s="3358"/>
      <c r="I49" s="3358"/>
      <c r="L49" s="3337"/>
      <c r="M49" s="3337"/>
    </row>
    <row r="50" spans="2:13" ht="14.4" customHeight="1">
      <c r="B50" s="3360"/>
      <c r="C50" s="4930" t="s">
        <v>3120</v>
      </c>
      <c r="D50" s="4930"/>
      <c r="E50" s="3353" t="s">
        <v>1755</v>
      </c>
      <c r="F50" s="3358"/>
      <c r="G50" s="3385">
        <v>0.1</v>
      </c>
      <c r="H50" s="3358"/>
      <c r="I50" s="3358"/>
      <c r="J50" s="3386"/>
      <c r="L50" s="3337"/>
      <c r="M50" s="3337"/>
    </row>
    <row r="51" spans="2:13" ht="28.5" customHeight="1">
      <c r="B51" s="3363"/>
      <c r="C51" s="4941" t="s">
        <v>3121</v>
      </c>
      <c r="D51" s="4941"/>
      <c r="E51" s="3353"/>
      <c r="F51" s="3351"/>
      <c r="G51" s="3387"/>
      <c r="H51" s="3351"/>
      <c r="I51" s="3351"/>
      <c r="J51" s="3386"/>
      <c r="L51" s="3337"/>
      <c r="M51" s="3337"/>
    </row>
    <row r="52" spans="2:13" ht="14.4" customHeight="1">
      <c r="B52" s="3356"/>
      <c r="C52" s="4926" t="s">
        <v>3095</v>
      </c>
      <c r="D52" s="4926"/>
      <c r="E52" s="3353" t="s">
        <v>1960</v>
      </c>
      <c r="F52" s="3383"/>
      <c r="G52" s="3384">
        <v>3.7499999999999999E-2</v>
      </c>
      <c r="H52" s="3383"/>
      <c r="I52" s="3383"/>
      <c r="J52" s="3386"/>
      <c r="L52" s="3337"/>
      <c r="M52" s="3337"/>
    </row>
    <row r="53" spans="2:13" ht="14.4" customHeight="1">
      <c r="B53" s="3360"/>
      <c r="C53" s="4930" t="s">
        <v>3119</v>
      </c>
      <c r="D53" s="4930"/>
      <c r="E53" s="3353" t="s">
        <v>1757</v>
      </c>
      <c r="F53" s="3358"/>
      <c r="G53" s="3388">
        <v>5.6250000000000001E-2</v>
      </c>
      <c r="H53" s="3358"/>
      <c r="I53" s="3358"/>
      <c r="J53" s="3386"/>
      <c r="L53" s="3337"/>
      <c r="M53" s="3337"/>
    </row>
    <row r="54" spans="2:13" ht="14.4" customHeight="1">
      <c r="B54" s="3360"/>
      <c r="C54" s="4930" t="s">
        <v>3120</v>
      </c>
      <c r="D54" s="4930"/>
      <c r="E54" s="3353" t="s">
        <v>2857</v>
      </c>
      <c r="F54" s="3358"/>
      <c r="G54" s="3385">
        <v>7.4999999999999997E-2</v>
      </c>
      <c r="H54" s="3358"/>
      <c r="I54" s="3358"/>
      <c r="L54" s="3337"/>
      <c r="M54" s="3337"/>
    </row>
    <row r="55" spans="2:13" ht="30" customHeight="1">
      <c r="B55" s="3363"/>
      <c r="C55" s="4941" t="s">
        <v>3122</v>
      </c>
      <c r="D55" s="4941"/>
      <c r="E55" s="3353"/>
      <c r="F55" s="3351"/>
      <c r="G55" s="3389"/>
      <c r="H55" s="3351"/>
      <c r="I55" s="3351"/>
      <c r="L55" s="3337"/>
      <c r="M55" s="3337"/>
    </row>
    <row r="56" spans="2:13" ht="14.4" customHeight="1">
      <c r="B56" s="3356"/>
      <c r="C56" s="4926" t="s">
        <v>3095</v>
      </c>
      <c r="D56" s="4926"/>
      <c r="E56" s="3353" t="s">
        <v>1758</v>
      </c>
      <c r="F56" s="3383"/>
      <c r="G56" s="3384">
        <v>2.5000000000000001E-2</v>
      </c>
      <c r="H56" s="3383"/>
      <c r="I56" s="3383"/>
      <c r="L56" s="3337"/>
      <c r="M56" s="3337"/>
    </row>
    <row r="57" spans="2:13" ht="14.4" customHeight="1">
      <c r="B57" s="3360"/>
      <c r="C57" s="4930" t="s">
        <v>3119</v>
      </c>
      <c r="D57" s="4930"/>
      <c r="E57" s="3353" t="s">
        <v>1965</v>
      </c>
      <c r="F57" s="3358"/>
      <c r="G57" s="3385">
        <v>3.7499999999999999E-2</v>
      </c>
      <c r="H57" s="3358"/>
      <c r="I57" s="3358"/>
      <c r="J57" s="3386"/>
      <c r="L57" s="3337"/>
      <c r="M57" s="3337"/>
    </row>
    <row r="58" spans="2:13" ht="14.4" customHeight="1">
      <c r="B58" s="3360"/>
      <c r="C58" s="4930" t="s">
        <v>3120</v>
      </c>
      <c r="D58" s="4930"/>
      <c r="E58" s="3353" t="s">
        <v>1760</v>
      </c>
      <c r="F58" s="3358"/>
      <c r="G58" s="3385">
        <v>0.05</v>
      </c>
      <c r="H58" s="3358"/>
      <c r="I58" s="3358"/>
      <c r="J58" s="3386"/>
      <c r="L58" s="3337"/>
      <c r="M58" s="3337"/>
    </row>
    <row r="59" spans="2:13">
      <c r="B59" s="4931" t="s">
        <v>3099</v>
      </c>
      <c r="C59" s="4932"/>
      <c r="D59" s="4932"/>
      <c r="E59" s="3353"/>
      <c r="F59" s="3351"/>
      <c r="G59" s="3366"/>
      <c r="H59" s="3351"/>
      <c r="I59" s="3351"/>
      <c r="J59" s="3386"/>
      <c r="L59" s="3337"/>
      <c r="M59" s="3337"/>
    </row>
    <row r="60" spans="2:13">
      <c r="B60" s="3352"/>
      <c r="C60" s="4933" t="s">
        <v>3100</v>
      </c>
      <c r="D60" s="4933"/>
      <c r="E60" s="3353" t="s">
        <v>1968</v>
      </c>
      <c r="F60" s="3383"/>
      <c r="G60" s="3366"/>
      <c r="H60" s="3383"/>
      <c r="I60" s="3383"/>
      <c r="J60" s="3386"/>
      <c r="L60" s="3337"/>
      <c r="M60" s="3337"/>
    </row>
    <row r="61" spans="2:13" ht="14.4" customHeight="1">
      <c r="B61" s="3360"/>
      <c r="C61" s="4934" t="s">
        <v>3101</v>
      </c>
      <c r="D61" s="4934"/>
      <c r="E61" s="3353" t="s">
        <v>1735</v>
      </c>
      <c r="F61" s="3351"/>
      <c r="G61" s="3366"/>
      <c r="H61" s="3351"/>
      <c r="I61" s="3351"/>
      <c r="J61" s="3386"/>
      <c r="L61" s="3337"/>
      <c r="M61" s="3337"/>
    </row>
    <row r="62" spans="2:13" ht="14.4" customHeight="1">
      <c r="B62" s="3360"/>
      <c r="C62" s="4934" t="s">
        <v>3102</v>
      </c>
      <c r="D62" s="4934"/>
      <c r="E62" s="3353" t="s">
        <v>1737</v>
      </c>
      <c r="F62" s="3351"/>
      <c r="G62" s="3366"/>
      <c r="H62" s="3351"/>
      <c r="I62" s="3351"/>
      <c r="J62" s="3386"/>
      <c r="L62" s="3337"/>
      <c r="M62" s="3337"/>
    </row>
    <row r="63" spans="2:13" ht="14.4" customHeight="1">
      <c r="B63" s="4931" t="s">
        <v>3103</v>
      </c>
      <c r="C63" s="4932"/>
      <c r="D63" s="4932"/>
      <c r="E63" s="3390"/>
      <c r="F63" s="3351"/>
      <c r="G63" s="3389"/>
      <c r="H63" s="3351"/>
      <c r="I63" s="3351"/>
      <c r="L63" s="3337"/>
      <c r="M63" s="3337"/>
    </row>
    <row r="64" spans="2:13" ht="14.4" customHeight="1">
      <c r="B64" s="3356"/>
      <c r="C64" s="4933" t="s">
        <v>3104</v>
      </c>
      <c r="D64" s="4933"/>
      <c r="E64" s="3353" t="s">
        <v>1739</v>
      </c>
      <c r="F64" s="3383"/>
      <c r="G64" s="3384">
        <v>0.125</v>
      </c>
      <c r="H64" s="3383"/>
      <c r="I64" s="3383"/>
      <c r="J64" s="3386"/>
      <c r="L64" s="3337"/>
      <c r="M64" s="3337"/>
    </row>
    <row r="65" spans="2:13" ht="14.4" customHeight="1">
      <c r="B65" s="3360"/>
      <c r="C65" s="4934" t="s">
        <v>3105</v>
      </c>
      <c r="D65" s="4934"/>
      <c r="E65" s="3353" t="s">
        <v>2878</v>
      </c>
      <c r="F65" s="3358"/>
      <c r="G65" s="3385">
        <v>0.125</v>
      </c>
      <c r="H65" s="3358"/>
      <c r="I65" s="3358"/>
      <c r="J65" s="3386"/>
      <c r="L65" s="3337"/>
      <c r="M65" s="3337"/>
    </row>
    <row r="66" spans="2:13" ht="14.4" customHeight="1">
      <c r="B66" s="3360"/>
      <c r="C66" s="4934" t="s">
        <v>3106</v>
      </c>
      <c r="D66" s="4934"/>
      <c r="E66" s="3353" t="s">
        <v>1744</v>
      </c>
      <c r="F66" s="3358"/>
      <c r="G66" s="3385">
        <v>0.125</v>
      </c>
      <c r="H66" s="3358"/>
      <c r="I66" s="3358"/>
      <c r="J66" s="3386"/>
      <c r="L66" s="3337"/>
      <c r="M66" s="3337"/>
    </row>
    <row r="67" spans="2:13" ht="14.4" customHeight="1">
      <c r="B67" s="3360"/>
      <c r="C67" s="4934" t="s">
        <v>3107</v>
      </c>
      <c r="D67" s="4934"/>
      <c r="E67" s="3353" t="s">
        <v>1746</v>
      </c>
      <c r="F67" s="3358"/>
      <c r="G67" s="3385">
        <v>0.125</v>
      </c>
      <c r="H67" s="3358"/>
      <c r="I67" s="3358"/>
      <c r="J67" s="3386"/>
      <c r="L67" s="3337"/>
      <c r="M67" s="3337"/>
    </row>
    <row r="68" spans="2:13" ht="14.4" customHeight="1">
      <c r="B68" s="3360"/>
      <c r="C68" s="4934" t="s">
        <v>3108</v>
      </c>
      <c r="D68" s="4934"/>
      <c r="E68" s="3353" t="s">
        <v>1748</v>
      </c>
      <c r="F68" s="3358"/>
      <c r="G68" s="3385">
        <v>0.125</v>
      </c>
      <c r="H68" s="3358"/>
      <c r="I68" s="3358"/>
      <c r="J68" s="3386"/>
      <c r="L68" s="3337"/>
      <c r="M68" s="3337"/>
    </row>
    <row r="69" spans="2:13" ht="14.4" customHeight="1">
      <c r="B69" s="3360"/>
      <c r="C69" s="4934" t="s">
        <v>3109</v>
      </c>
      <c r="D69" s="4934"/>
      <c r="E69" s="3353" t="s">
        <v>2884</v>
      </c>
      <c r="F69" s="3358"/>
      <c r="G69" s="3385">
        <v>0.125</v>
      </c>
      <c r="H69" s="3358"/>
      <c r="I69" s="3358"/>
      <c r="J69" s="3386"/>
      <c r="L69" s="3337"/>
      <c r="M69" s="3337"/>
    </row>
    <row r="70" spans="2:13" ht="14.4" customHeight="1">
      <c r="B70" s="3360"/>
      <c r="C70" s="4934" t="s">
        <v>3110</v>
      </c>
      <c r="D70" s="4934"/>
      <c r="E70" s="3353" t="s">
        <v>1764</v>
      </c>
      <c r="F70" s="3358"/>
      <c r="G70" s="3385">
        <v>0.125</v>
      </c>
      <c r="H70" s="3358"/>
      <c r="I70" s="3358"/>
      <c r="J70" s="3386"/>
      <c r="L70" s="3337"/>
      <c r="M70" s="3337"/>
    </row>
    <row r="71" spans="2:13" ht="14.4" customHeight="1">
      <c r="B71" s="3360"/>
      <c r="C71" s="4934" t="s">
        <v>3111</v>
      </c>
      <c r="D71" s="4934"/>
      <c r="E71" s="3353" t="s">
        <v>1766</v>
      </c>
      <c r="F71" s="3358"/>
      <c r="G71" s="3385">
        <v>0.125</v>
      </c>
      <c r="H71" s="3358"/>
      <c r="I71" s="3358"/>
      <c r="J71" s="3386"/>
      <c r="L71" s="3337"/>
      <c r="M71" s="3337"/>
    </row>
    <row r="72" spans="2:13" ht="14.4" customHeight="1">
      <c r="B72" s="3360"/>
      <c r="C72" s="4934" t="s">
        <v>3112</v>
      </c>
      <c r="D72" s="4934"/>
      <c r="E72" s="3353" t="s">
        <v>2708</v>
      </c>
      <c r="F72" s="3358"/>
      <c r="G72" s="3385">
        <v>0.125</v>
      </c>
      <c r="H72" s="3358"/>
      <c r="I72" s="3358"/>
      <c r="J72" s="3386"/>
      <c r="L72" s="3337"/>
      <c r="M72" s="3337"/>
    </row>
    <row r="73" spans="2:13" ht="14.4" customHeight="1">
      <c r="B73" s="4928" t="s">
        <v>3123</v>
      </c>
      <c r="C73" s="4929"/>
      <c r="D73" s="4929"/>
      <c r="E73" s="3353" t="s">
        <v>2885</v>
      </c>
      <c r="F73" s="3391"/>
      <c r="G73" s="3391"/>
      <c r="H73" s="3358"/>
      <c r="I73" s="3391"/>
      <c r="J73" s="3386"/>
      <c r="L73" s="3337"/>
      <c r="M73" s="3337"/>
    </row>
    <row r="74" spans="2:13">
      <c r="B74" s="4939" t="s">
        <v>3124</v>
      </c>
      <c r="C74" s="4940"/>
      <c r="D74" s="4940"/>
      <c r="E74" s="3392" t="s">
        <v>1850</v>
      </c>
      <c r="F74" s="3391"/>
      <c r="G74" s="3391"/>
      <c r="H74" s="3358"/>
      <c r="I74" s="3391"/>
      <c r="J74" s="3386"/>
      <c r="L74" s="3337"/>
      <c r="M74" s="3337"/>
    </row>
    <row r="75" spans="2:13" ht="12.6">
      <c r="B75" s="4937" t="s">
        <v>3125</v>
      </c>
      <c r="C75" s="4937"/>
      <c r="D75" s="4937"/>
      <c r="L75" s="3337"/>
      <c r="M75" s="3337"/>
    </row>
    <row r="76" spans="2:13">
      <c r="J76" s="1866"/>
    </row>
    <row r="77" spans="2:13">
      <c r="J77" s="1866"/>
    </row>
  </sheetData>
  <mergeCells count="62">
    <mergeCell ref="B2:F2"/>
    <mergeCell ref="C72:D72"/>
    <mergeCell ref="B73:D73"/>
    <mergeCell ref="B74:D74"/>
    <mergeCell ref="B75:D75"/>
    <mergeCell ref="C70:D70"/>
    <mergeCell ref="C71:D71"/>
    <mergeCell ref="C69:D69"/>
    <mergeCell ref="C60:D60"/>
    <mergeCell ref="C61:D61"/>
    <mergeCell ref="C62:D62"/>
    <mergeCell ref="B63:D63"/>
    <mergeCell ref="C64:D64"/>
    <mergeCell ref="C65:D65"/>
    <mergeCell ref="F38:I38"/>
    <mergeCell ref="F7:J7"/>
    <mergeCell ref="C66:D66"/>
    <mergeCell ref="C67:D67"/>
    <mergeCell ref="C68:D68"/>
    <mergeCell ref="C56:D56"/>
    <mergeCell ref="C57:D57"/>
    <mergeCell ref="C58:D58"/>
    <mergeCell ref="B59:D59"/>
    <mergeCell ref="C55:D55"/>
    <mergeCell ref="C50:D50"/>
    <mergeCell ref="C52:D52"/>
    <mergeCell ref="C51:D51"/>
    <mergeCell ref="C53:D53"/>
    <mergeCell ref="C54:D54"/>
    <mergeCell ref="C34:D34"/>
    <mergeCell ref="B36:D36"/>
    <mergeCell ref="B46:D46"/>
    <mergeCell ref="C48:D48"/>
    <mergeCell ref="C49:D49"/>
    <mergeCell ref="C29:D29"/>
    <mergeCell ref="C30:D30"/>
    <mergeCell ref="C31:D31"/>
    <mergeCell ref="C32:D32"/>
    <mergeCell ref="C33:D33"/>
    <mergeCell ref="F4:K4"/>
    <mergeCell ref="F5:K5"/>
    <mergeCell ref="B12:D12"/>
    <mergeCell ref="C14:D14"/>
    <mergeCell ref="C15:D15"/>
    <mergeCell ref="B4:C4"/>
    <mergeCell ref="B5:C5"/>
    <mergeCell ref="C17:D17"/>
    <mergeCell ref="C18:D18"/>
    <mergeCell ref="C13:D13"/>
    <mergeCell ref="B35:D35"/>
    <mergeCell ref="C47:D47"/>
    <mergeCell ref="C19:D19"/>
    <mergeCell ref="C20:D20"/>
    <mergeCell ref="B21:D21"/>
    <mergeCell ref="C22:D22"/>
    <mergeCell ref="C23:D23"/>
    <mergeCell ref="C16:D16"/>
    <mergeCell ref="C24:D24"/>
    <mergeCell ref="B25:D25"/>
    <mergeCell ref="C26:D26"/>
    <mergeCell ref="C27:D27"/>
    <mergeCell ref="C28:D28"/>
  </mergeCells>
  <pageMargins left="0.7" right="0.7" top="0.75" bottom="0.75" header="0.3" footer="0.3"/>
  <pageSetup paperSize="9" orientation="portrait"/>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B2:I122"/>
  <sheetViews>
    <sheetView showGridLines="0" workbookViewId="0"/>
  </sheetViews>
  <sheetFormatPr defaultColWidth="8.83203125" defaultRowHeight="12.3"/>
  <cols>
    <col min="1" max="1" width="1.5546875" style="1816" customWidth="1"/>
    <col min="2" max="2" width="88.1640625" style="1816" customWidth="1"/>
    <col min="3" max="3" width="4.1640625" style="1816" customWidth="1"/>
    <col min="4" max="4" width="12.83203125" style="1816" customWidth="1"/>
    <col min="5" max="5" width="12.44140625" style="1816" bestFit="1" customWidth="1"/>
    <col min="6" max="6" width="12.71875" style="1816" bestFit="1" customWidth="1"/>
    <col min="7" max="7" width="13" style="1816" bestFit="1" customWidth="1"/>
    <col min="8" max="8" width="10.27734375" style="1816" customWidth="1"/>
    <col min="9" max="9" width="14.5546875" style="1816" customWidth="1"/>
    <col min="10" max="10" width="8.83203125" style="1816" customWidth="1"/>
    <col min="11" max="16384" width="8.83203125" style="1816"/>
  </cols>
  <sheetData>
    <row r="2" spans="2:8">
      <c r="B2" s="4290" t="s">
        <v>478</v>
      </c>
      <c r="C2" s="4298"/>
      <c r="D2" s="4298"/>
      <c r="E2" s="4298"/>
      <c r="F2" s="4298"/>
    </row>
    <row r="4" spans="2:8">
      <c r="B4" s="1811" t="s">
        <v>3126</v>
      </c>
      <c r="D4" s="4290" t="s">
        <v>329</v>
      </c>
      <c r="E4" s="4290"/>
      <c r="F4" s="4290"/>
      <c r="G4" s="4290"/>
      <c r="H4" s="4290"/>
    </row>
    <row r="5" spans="2:8">
      <c r="B5" s="1812">
        <v>2023.4</v>
      </c>
      <c r="D5" s="4290" t="s">
        <v>2932</v>
      </c>
      <c r="E5" s="4290"/>
      <c r="F5" s="4290"/>
      <c r="G5" s="4290"/>
      <c r="H5" s="4290"/>
    </row>
    <row r="7" spans="2:8">
      <c r="B7" s="1816" t="s">
        <v>772</v>
      </c>
    </row>
    <row r="8" spans="2:8">
      <c r="B8" s="1813"/>
      <c r="C8" s="1814"/>
      <c r="D8" s="1817"/>
      <c r="E8" s="1817" t="s">
        <v>776</v>
      </c>
      <c r="F8" s="1817" t="s">
        <v>777</v>
      </c>
      <c r="G8" s="1817" t="s">
        <v>777</v>
      </c>
    </row>
    <row r="9" spans="2:8">
      <c r="B9" s="1815"/>
      <c r="D9" s="1820"/>
      <c r="E9" s="1820" t="s">
        <v>779</v>
      </c>
      <c r="F9" s="1820" t="s">
        <v>780</v>
      </c>
      <c r="G9" s="1820" t="s">
        <v>780</v>
      </c>
    </row>
    <row r="10" spans="2:8">
      <c r="B10" s="1815"/>
      <c r="D10" s="1820" t="s">
        <v>775</v>
      </c>
      <c r="E10" s="1820" t="s">
        <v>782</v>
      </c>
      <c r="F10" s="1820" t="s">
        <v>3127</v>
      </c>
      <c r="G10" s="1820" t="s">
        <v>3128</v>
      </c>
    </row>
    <row r="11" spans="2:8">
      <c r="B11" s="1815"/>
      <c r="D11" s="1822" t="s">
        <v>126</v>
      </c>
      <c r="E11" s="1822" t="s">
        <v>139</v>
      </c>
      <c r="F11" s="1822" t="s">
        <v>141</v>
      </c>
      <c r="G11" s="1822" t="s">
        <v>167</v>
      </c>
    </row>
    <row r="12" spans="2:8">
      <c r="B12" s="1815" t="s">
        <v>785</v>
      </c>
      <c r="D12" s="1834"/>
      <c r="E12" s="1834"/>
      <c r="F12" s="1834"/>
      <c r="G12" s="1834"/>
    </row>
    <row r="13" spans="2:8">
      <c r="B13" s="1827" t="s">
        <v>3129</v>
      </c>
      <c r="C13" s="1829" t="s">
        <v>2582</v>
      </c>
      <c r="D13" s="1834"/>
      <c r="E13" s="1834"/>
      <c r="F13" s="1834"/>
      <c r="G13" s="1834"/>
    </row>
    <row r="14" spans="2:8">
      <c r="B14" s="1831" t="s">
        <v>3130</v>
      </c>
      <c r="C14" s="1833" t="s">
        <v>2830</v>
      </c>
      <c r="D14" s="1834"/>
      <c r="E14" s="1834"/>
      <c r="F14" s="1834"/>
      <c r="G14" s="1834"/>
    </row>
    <row r="15" spans="2:8">
      <c r="B15" s="1831" t="s">
        <v>3131</v>
      </c>
      <c r="C15" s="1833" t="s">
        <v>1837</v>
      </c>
      <c r="D15" s="1834"/>
      <c r="E15" s="1834"/>
      <c r="F15" s="1834"/>
      <c r="G15" s="1834"/>
    </row>
    <row r="16" spans="2:8">
      <c r="B16" s="1831" t="s">
        <v>3132</v>
      </c>
      <c r="C16" s="1833" t="s">
        <v>2832</v>
      </c>
      <c r="D16" s="1834"/>
      <c r="E16" s="1834"/>
      <c r="F16" s="1834"/>
      <c r="G16" s="1834"/>
    </row>
    <row r="17" spans="2:7">
      <c r="B17" s="1831" t="s">
        <v>3133</v>
      </c>
      <c r="C17" s="1833" t="s">
        <v>1840</v>
      </c>
      <c r="D17" s="1834"/>
      <c r="E17" s="1834"/>
      <c r="F17" s="1834"/>
      <c r="G17" s="1834"/>
    </row>
    <row r="18" spans="2:7">
      <c r="B18" s="1831" t="s">
        <v>3134</v>
      </c>
      <c r="C18" s="1833" t="s">
        <v>2833</v>
      </c>
      <c r="D18" s="1834"/>
      <c r="E18" s="1834"/>
      <c r="F18" s="1834"/>
      <c r="G18" s="1834"/>
    </row>
    <row r="19" spans="2:7">
      <c r="B19" s="1831" t="s">
        <v>3135</v>
      </c>
      <c r="C19" s="1833" t="s">
        <v>1726</v>
      </c>
      <c r="D19" s="1834"/>
      <c r="E19" s="1834"/>
      <c r="F19" s="1834"/>
      <c r="G19" s="1834"/>
    </row>
    <row r="20" spans="2:7">
      <c r="B20" s="1831" t="s">
        <v>3136</v>
      </c>
      <c r="C20" s="1833" t="s">
        <v>2836</v>
      </c>
      <c r="D20" s="1834"/>
      <c r="E20" s="1834"/>
      <c r="F20" s="1834"/>
      <c r="G20" s="1834"/>
    </row>
    <row r="21" spans="2:7">
      <c r="B21" s="1831" t="s">
        <v>3137</v>
      </c>
      <c r="C21" s="1833" t="s">
        <v>1727</v>
      </c>
      <c r="D21" s="1834"/>
      <c r="E21" s="1834"/>
      <c r="F21" s="1834"/>
      <c r="G21" s="1834"/>
    </row>
    <row r="22" spans="2:7">
      <c r="B22" s="1831" t="s">
        <v>3138</v>
      </c>
      <c r="C22" s="1833" t="s">
        <v>3139</v>
      </c>
      <c r="D22" s="1834"/>
      <c r="E22" s="1834"/>
      <c r="F22" s="1834"/>
      <c r="G22" s="1834"/>
    </row>
    <row r="23" spans="2:7">
      <c r="B23" s="1831" t="s">
        <v>3140</v>
      </c>
      <c r="C23" s="1833" t="s">
        <v>3141</v>
      </c>
      <c r="D23" s="1834"/>
      <c r="E23" s="1834"/>
      <c r="F23" s="1834"/>
      <c r="G23" s="1834"/>
    </row>
    <row r="24" spans="2:7">
      <c r="B24" s="1831" t="s">
        <v>3142</v>
      </c>
      <c r="C24" s="1833" t="s">
        <v>2839</v>
      </c>
      <c r="D24" s="1834"/>
      <c r="E24" s="1834"/>
      <c r="F24" s="1834"/>
      <c r="G24" s="1834"/>
    </row>
    <row r="25" spans="2:7">
      <c r="B25" s="1831" t="s">
        <v>3143</v>
      </c>
      <c r="C25" s="1833" t="s">
        <v>1728</v>
      </c>
      <c r="D25" s="1834"/>
      <c r="E25" s="1834"/>
      <c r="F25" s="1834"/>
      <c r="G25" s="1834"/>
    </row>
    <row r="26" spans="2:7">
      <c r="B26" s="1831" t="s">
        <v>794</v>
      </c>
      <c r="C26" s="1833" t="s">
        <v>2842</v>
      </c>
      <c r="D26" s="1834"/>
      <c r="E26" s="1834"/>
      <c r="F26" s="1834"/>
      <c r="G26" s="1834"/>
    </row>
    <row r="27" spans="2:7">
      <c r="B27" s="1815" t="s">
        <v>795</v>
      </c>
      <c r="D27" s="1825"/>
      <c r="E27" s="1825"/>
      <c r="F27" s="1825"/>
      <c r="G27" s="1825"/>
    </row>
    <row r="28" spans="2:7">
      <c r="B28" s="1827" t="s">
        <v>3144</v>
      </c>
      <c r="C28" s="1829" t="s">
        <v>1730</v>
      </c>
      <c r="D28" s="1830"/>
      <c r="E28" s="1830"/>
      <c r="F28" s="1830"/>
      <c r="G28" s="1830"/>
    </row>
    <row r="29" spans="2:7">
      <c r="B29" s="1831" t="s">
        <v>3145</v>
      </c>
      <c r="C29" s="1833" t="s">
        <v>2844</v>
      </c>
      <c r="D29" s="1834"/>
      <c r="E29" s="1834"/>
      <c r="F29" s="1834"/>
      <c r="G29" s="1834"/>
    </row>
    <row r="30" spans="2:7">
      <c r="B30" s="1831" t="s">
        <v>3146</v>
      </c>
      <c r="C30" s="1833" t="s">
        <v>1732</v>
      </c>
      <c r="D30" s="1834"/>
      <c r="E30" s="1834"/>
      <c r="F30" s="1834"/>
      <c r="G30" s="1834"/>
    </row>
    <row r="31" spans="2:7">
      <c r="B31" s="1831" t="s">
        <v>3147</v>
      </c>
      <c r="C31" s="1833" t="s">
        <v>3148</v>
      </c>
      <c r="D31" s="1834"/>
      <c r="E31" s="1834"/>
      <c r="F31" s="1834"/>
      <c r="G31" s="1834"/>
    </row>
    <row r="32" spans="2:7">
      <c r="B32" s="1831" t="s">
        <v>3149</v>
      </c>
      <c r="C32" s="1833" t="s">
        <v>2847</v>
      </c>
      <c r="D32" s="1834"/>
      <c r="E32" s="1834"/>
      <c r="F32" s="1834"/>
      <c r="G32" s="1834"/>
    </row>
    <row r="33" spans="2:7">
      <c r="B33" s="1831" t="s">
        <v>3149</v>
      </c>
      <c r="C33" s="1833" t="s">
        <v>1752</v>
      </c>
      <c r="D33" s="1834"/>
      <c r="E33" s="1834"/>
      <c r="F33" s="1834"/>
      <c r="G33" s="1834"/>
    </row>
    <row r="34" spans="2:7">
      <c r="B34" s="1835" t="s">
        <v>799</v>
      </c>
      <c r="C34" s="1836" t="s">
        <v>2850</v>
      </c>
      <c r="D34" s="1834"/>
      <c r="E34" s="1834"/>
      <c r="F34" s="1834"/>
      <c r="G34" s="1834"/>
    </row>
    <row r="35" spans="2:7">
      <c r="B35" s="1815"/>
      <c r="D35" s="1817" t="s">
        <v>3150</v>
      </c>
      <c r="E35" s="1817"/>
      <c r="F35" s="1817" t="s">
        <v>777</v>
      </c>
      <c r="G35" s="1817" t="s">
        <v>777</v>
      </c>
    </row>
    <row r="36" spans="2:7">
      <c r="B36" s="1815"/>
      <c r="D36" s="1820" t="s">
        <v>3151</v>
      </c>
      <c r="E36" s="1820"/>
      <c r="F36" s="1820" t="s">
        <v>3152</v>
      </c>
      <c r="G36" s="1820" t="s">
        <v>3153</v>
      </c>
    </row>
    <row r="37" spans="2:7">
      <c r="B37" s="1827" t="s">
        <v>803</v>
      </c>
      <c r="C37" s="1829"/>
      <c r="D37" s="1822" t="s">
        <v>74</v>
      </c>
      <c r="E37" s="1822"/>
      <c r="F37" s="1822" t="s">
        <v>81</v>
      </c>
      <c r="G37" s="1822" t="s">
        <v>91</v>
      </c>
    </row>
    <row r="38" spans="2:7">
      <c r="B38" s="1827" t="s">
        <v>3154</v>
      </c>
      <c r="C38" s="1829" t="s">
        <v>1754</v>
      </c>
      <c r="D38" s="1834"/>
      <c r="E38" s="1834"/>
      <c r="F38" s="1834"/>
      <c r="G38" s="1834"/>
    </row>
    <row r="39" spans="2:7">
      <c r="B39" s="1831" t="s">
        <v>3155</v>
      </c>
      <c r="C39" s="1833" t="s">
        <v>2700</v>
      </c>
      <c r="D39" s="1834"/>
      <c r="E39" s="1834"/>
      <c r="F39" s="1834"/>
      <c r="G39" s="1834"/>
    </row>
    <row r="40" spans="2:7">
      <c r="B40" s="1831" t="s">
        <v>806</v>
      </c>
      <c r="C40" s="1833" t="s">
        <v>1761</v>
      </c>
      <c r="D40" s="1834"/>
      <c r="E40" s="1834"/>
      <c r="F40" s="1834"/>
      <c r="G40" s="1834"/>
    </row>
    <row r="41" spans="2:7">
      <c r="B41" s="1831" t="s">
        <v>807</v>
      </c>
      <c r="C41" s="1833" t="s">
        <v>1959</v>
      </c>
      <c r="D41" s="1834"/>
      <c r="E41" s="1834"/>
      <c r="F41" s="1834"/>
      <c r="G41" s="1834"/>
    </row>
    <row r="42" spans="2:7">
      <c r="B42" s="1831" t="s">
        <v>808</v>
      </c>
      <c r="C42" s="1833" t="s">
        <v>1755</v>
      </c>
      <c r="D42" s="1834"/>
      <c r="E42" s="1834"/>
      <c r="F42" s="1834"/>
      <c r="G42" s="1834"/>
    </row>
    <row r="43" spans="2:7">
      <c r="B43" s="1835" t="s">
        <v>3156</v>
      </c>
      <c r="C43" s="1836" t="s">
        <v>1960</v>
      </c>
      <c r="D43" s="1834"/>
      <c r="E43" s="1834"/>
      <c r="F43" s="1834"/>
      <c r="G43" s="1834"/>
    </row>
    <row r="45" spans="2:7">
      <c r="B45" s="1816" t="s">
        <v>810</v>
      </c>
    </row>
    <row r="47" spans="2:7">
      <c r="B47" s="1816" t="s">
        <v>811</v>
      </c>
    </row>
    <row r="48" spans="2:7">
      <c r="B48" s="1813"/>
      <c r="C48" s="1814"/>
      <c r="D48" s="1817" t="s">
        <v>3157</v>
      </c>
      <c r="E48" s="1817"/>
      <c r="F48" s="1817"/>
      <c r="G48" s="1817"/>
    </row>
    <row r="49" spans="2:7">
      <c r="B49" s="1815"/>
      <c r="D49" s="1820" t="s">
        <v>3158</v>
      </c>
      <c r="E49" s="1820"/>
      <c r="F49" s="1820" t="s">
        <v>3159</v>
      </c>
      <c r="G49" s="1820"/>
    </row>
    <row r="50" spans="2:7">
      <c r="B50" s="1815"/>
      <c r="D50" s="1820" t="s">
        <v>3160</v>
      </c>
      <c r="E50" s="1820"/>
      <c r="F50" s="1820" t="s">
        <v>3161</v>
      </c>
      <c r="G50" s="1820" t="s">
        <v>3162</v>
      </c>
    </row>
    <row r="51" spans="2:7">
      <c r="B51" s="1815"/>
      <c r="D51" s="1820" t="s">
        <v>3163</v>
      </c>
      <c r="E51" s="1820" t="s">
        <v>3164</v>
      </c>
      <c r="F51" s="1820" t="s">
        <v>3165</v>
      </c>
      <c r="G51" s="1820" t="s">
        <v>3166</v>
      </c>
    </row>
    <row r="52" spans="2:7">
      <c r="B52" s="1815"/>
      <c r="D52" s="1820" t="s">
        <v>3167</v>
      </c>
      <c r="E52" s="1820" t="s">
        <v>3168</v>
      </c>
      <c r="F52" s="1820" t="s">
        <v>3169</v>
      </c>
      <c r="G52" s="1820" t="s">
        <v>3170</v>
      </c>
    </row>
    <row r="53" spans="2:7">
      <c r="B53" s="1827"/>
      <c r="C53" s="1829"/>
      <c r="D53" s="1822" t="s">
        <v>733</v>
      </c>
      <c r="E53" s="1822" t="s">
        <v>92</v>
      </c>
      <c r="F53" s="1822" t="s">
        <v>734</v>
      </c>
      <c r="G53" s="1822" t="s">
        <v>735</v>
      </c>
    </row>
    <row r="54" spans="2:7">
      <c r="B54" s="1827" t="s">
        <v>817</v>
      </c>
      <c r="C54" s="1829" t="s">
        <v>1757</v>
      </c>
      <c r="D54" s="1834"/>
      <c r="E54" s="1834"/>
      <c r="F54" s="1834"/>
      <c r="G54" s="1834"/>
    </row>
    <row r="55" spans="2:7">
      <c r="B55" s="1831" t="s">
        <v>818</v>
      </c>
      <c r="C55" s="1833" t="s">
        <v>2857</v>
      </c>
      <c r="D55" s="1834"/>
      <c r="E55" s="1834"/>
      <c r="F55" s="1834"/>
      <c r="G55" s="1834"/>
    </row>
    <row r="56" spans="2:7">
      <c r="B56" s="1831" t="s">
        <v>819</v>
      </c>
      <c r="C56" s="1833" t="s">
        <v>1758</v>
      </c>
      <c r="D56" s="1834"/>
      <c r="E56" s="1834"/>
      <c r="F56" s="1834"/>
      <c r="G56" s="1834"/>
    </row>
    <row r="57" spans="2:7">
      <c r="B57" s="1831" t="s">
        <v>820</v>
      </c>
      <c r="C57" s="1833" t="s">
        <v>1965</v>
      </c>
      <c r="D57" s="1834"/>
      <c r="E57" s="1834"/>
      <c r="F57" s="1834"/>
      <c r="G57" s="1834"/>
    </row>
    <row r="58" spans="2:7">
      <c r="B58" s="1831" t="s">
        <v>821</v>
      </c>
      <c r="C58" s="1833" t="s">
        <v>1760</v>
      </c>
      <c r="D58" s="1834"/>
      <c r="E58" s="1834"/>
      <c r="F58" s="1834"/>
      <c r="G58" s="1834"/>
    </row>
    <row r="59" spans="2:7">
      <c r="B59" s="1831" t="s">
        <v>822</v>
      </c>
      <c r="C59" s="1833" t="s">
        <v>1968</v>
      </c>
      <c r="D59" s="1834"/>
      <c r="E59" s="1834"/>
      <c r="F59" s="1834"/>
      <c r="G59" s="1834"/>
    </row>
    <row r="60" spans="2:7">
      <c r="B60" s="1831" t="s">
        <v>823</v>
      </c>
      <c r="C60" s="1833" t="s">
        <v>1735</v>
      </c>
      <c r="D60" s="1834"/>
      <c r="E60" s="1834"/>
      <c r="F60" s="1834"/>
      <c r="G60" s="1834"/>
    </row>
    <row r="61" spans="2:7">
      <c r="B61" s="1831" t="s">
        <v>824</v>
      </c>
      <c r="C61" s="1833" t="s">
        <v>1737</v>
      </c>
      <c r="D61" s="1834"/>
      <c r="E61" s="1834"/>
      <c r="F61" s="1834"/>
      <c r="G61" s="1834"/>
    </row>
    <row r="62" spans="2:7">
      <c r="B62" s="1831" t="s">
        <v>825</v>
      </c>
      <c r="C62" s="1833" t="s">
        <v>1739</v>
      </c>
      <c r="D62" s="1834"/>
      <c r="E62" s="1834"/>
      <c r="F62" s="1834"/>
      <c r="G62" s="1834"/>
    </row>
    <row r="63" spans="2:7">
      <c r="B63" s="1831" t="s">
        <v>826</v>
      </c>
      <c r="C63" s="1833" t="s">
        <v>2878</v>
      </c>
      <c r="D63" s="1834"/>
      <c r="E63" s="1834"/>
      <c r="F63" s="1834"/>
      <c r="G63" s="1834"/>
    </row>
    <row r="64" spans="2:7">
      <c r="B64" s="1831" t="s">
        <v>827</v>
      </c>
      <c r="C64" s="1833" t="s">
        <v>1744</v>
      </c>
      <c r="D64" s="1834"/>
      <c r="E64" s="1834"/>
      <c r="F64" s="1834"/>
      <c r="G64" s="1834"/>
    </row>
    <row r="65" spans="2:9">
      <c r="B65" s="1831" t="s">
        <v>3171</v>
      </c>
      <c r="C65" s="1833" t="s">
        <v>1746</v>
      </c>
      <c r="D65" s="1834"/>
      <c r="E65" s="1834"/>
      <c r="F65" s="1834"/>
      <c r="G65" s="1834"/>
    </row>
    <row r="66" spans="2:9">
      <c r="B66" s="1831" t="s">
        <v>829</v>
      </c>
      <c r="C66" s="1833" t="s">
        <v>1748</v>
      </c>
      <c r="D66" s="1834"/>
      <c r="E66" s="1834"/>
      <c r="F66" s="1834"/>
      <c r="G66" s="1834"/>
    </row>
    <row r="67" spans="2:9">
      <c r="B67" s="1831" t="s">
        <v>793</v>
      </c>
      <c r="C67" s="1833" t="s">
        <v>2884</v>
      </c>
      <c r="D67" s="1834"/>
      <c r="E67" s="1834"/>
      <c r="F67" s="1834"/>
      <c r="G67" s="1834"/>
    </row>
    <row r="68" spans="2:9">
      <c r="B68" s="1831" t="s">
        <v>830</v>
      </c>
      <c r="C68" s="1833" t="s">
        <v>1764</v>
      </c>
      <c r="D68" s="1834"/>
      <c r="E68" s="1834"/>
      <c r="F68" s="1834"/>
      <c r="G68" s="1834"/>
    </row>
    <row r="69" spans="2:9">
      <c r="B69" s="1831" t="s">
        <v>3172</v>
      </c>
      <c r="C69" s="1833" t="s">
        <v>1766</v>
      </c>
      <c r="D69" s="1834"/>
      <c r="E69" s="1834"/>
      <c r="F69" s="1834"/>
      <c r="G69" s="1834"/>
    </row>
    <row r="70" spans="2:9">
      <c r="B70" s="1835" t="s">
        <v>832</v>
      </c>
      <c r="C70" s="1836" t="s">
        <v>2708</v>
      </c>
      <c r="D70" s="1834"/>
      <c r="E70" s="1834"/>
      <c r="F70" s="1834"/>
      <c r="G70" s="1834"/>
    </row>
    <row r="71" spans="2:9">
      <c r="B71" s="1816" t="s">
        <v>833</v>
      </c>
    </row>
    <row r="72" spans="2:9">
      <c r="B72" s="1816" t="s">
        <v>3173</v>
      </c>
    </row>
    <row r="73" spans="2:9">
      <c r="B73" s="1816" t="s">
        <v>3174</v>
      </c>
    </row>
    <row r="74" spans="2:9">
      <c r="B74" s="1816" t="s">
        <v>3175</v>
      </c>
    </row>
    <row r="76" spans="2:9">
      <c r="B76" s="1816" t="s">
        <v>837</v>
      </c>
    </row>
    <row r="77" spans="2:9">
      <c r="B77" s="1813"/>
      <c r="C77" s="1814"/>
      <c r="D77" s="1817"/>
      <c r="E77" s="1817"/>
      <c r="F77" s="1817"/>
      <c r="G77" s="1817"/>
      <c r="H77" s="1817"/>
      <c r="I77" s="1817" t="s">
        <v>707</v>
      </c>
    </row>
    <row r="78" spans="2:9">
      <c r="B78" s="1815"/>
      <c r="D78" s="1820"/>
      <c r="E78" s="1820"/>
      <c r="F78" s="1820"/>
      <c r="G78" s="1820"/>
      <c r="H78" s="1820"/>
      <c r="I78" s="1820" t="s">
        <v>1001</v>
      </c>
    </row>
    <row r="79" spans="2:9">
      <c r="B79" s="1815"/>
      <c r="D79" s="1820" t="s">
        <v>3176</v>
      </c>
      <c r="E79" s="1820"/>
      <c r="F79" s="1820"/>
      <c r="G79" s="1820"/>
      <c r="H79" s="1820"/>
      <c r="I79" s="1820" t="s">
        <v>864</v>
      </c>
    </row>
    <row r="80" spans="2:9">
      <c r="B80" s="1815"/>
      <c r="D80" s="1820" t="s">
        <v>3177</v>
      </c>
      <c r="E80" s="1820"/>
      <c r="F80" s="1820"/>
      <c r="G80" s="1820" t="s">
        <v>700</v>
      </c>
      <c r="H80" s="1820"/>
      <c r="I80" s="1820" t="s">
        <v>3178</v>
      </c>
    </row>
    <row r="81" spans="2:9">
      <c r="B81" s="1827" t="s">
        <v>3179</v>
      </c>
      <c r="C81" s="1829"/>
      <c r="D81" s="1822" t="s">
        <v>1010</v>
      </c>
      <c r="E81" s="1822"/>
      <c r="F81" s="1822"/>
      <c r="G81" s="1822" t="s">
        <v>1895</v>
      </c>
      <c r="H81" s="1822"/>
      <c r="I81" s="1822" t="s">
        <v>2104</v>
      </c>
    </row>
    <row r="82" spans="2:9">
      <c r="B82" s="1827" t="s">
        <v>3180</v>
      </c>
      <c r="C82" s="1829" t="s">
        <v>2885</v>
      </c>
      <c r="D82" s="1834"/>
      <c r="E82" s="1834"/>
      <c r="F82" s="1834"/>
      <c r="G82" s="1834">
        <v>0.3</v>
      </c>
      <c r="H82" s="1834"/>
      <c r="I82" s="1834"/>
    </row>
    <row r="83" spans="2:9">
      <c r="B83" s="1831" t="s">
        <v>3181</v>
      </c>
      <c r="C83" s="1833" t="s">
        <v>1850</v>
      </c>
      <c r="D83" s="1834"/>
      <c r="E83" s="1834"/>
      <c r="F83" s="1834"/>
      <c r="G83" s="1834">
        <v>0.3</v>
      </c>
      <c r="H83" s="1834"/>
      <c r="I83" s="1834"/>
    </row>
    <row r="84" spans="2:9">
      <c r="B84" s="1831" t="s">
        <v>3182</v>
      </c>
      <c r="C84" s="1833" t="s">
        <v>2886</v>
      </c>
      <c r="D84" s="1834"/>
      <c r="E84" s="1834"/>
      <c r="F84" s="1834"/>
      <c r="G84" s="1834">
        <v>0.3</v>
      </c>
      <c r="H84" s="1834"/>
      <c r="I84" s="1834"/>
    </row>
    <row r="85" spans="2:9">
      <c r="B85" s="1831" t="s">
        <v>3183</v>
      </c>
      <c r="C85" s="1833" t="s">
        <v>1899</v>
      </c>
      <c r="D85" s="1834"/>
      <c r="E85" s="1834"/>
      <c r="F85" s="1834"/>
      <c r="G85" s="1834">
        <v>0.3</v>
      </c>
      <c r="H85" s="1834"/>
      <c r="I85" s="1834"/>
    </row>
    <row r="86" spans="2:9">
      <c r="B86" s="1835" t="s">
        <v>3184</v>
      </c>
      <c r="C86" s="1836" t="s">
        <v>2887</v>
      </c>
      <c r="D86" s="1834"/>
      <c r="E86" s="1834"/>
      <c r="F86" s="1834"/>
      <c r="G86" s="1834"/>
      <c r="H86" s="1834"/>
      <c r="I86" s="1834"/>
    </row>
    <row r="88" spans="2:9">
      <c r="B88" s="1813"/>
      <c r="C88" s="1814"/>
      <c r="D88" s="1817"/>
      <c r="E88" s="1817" t="s">
        <v>3176</v>
      </c>
      <c r="F88" s="1817" t="s">
        <v>3185</v>
      </c>
      <c r="G88" s="1817"/>
      <c r="H88" s="1817"/>
      <c r="I88" s="1817" t="s">
        <v>3186</v>
      </c>
    </row>
    <row r="89" spans="2:9">
      <c r="B89" s="1815"/>
      <c r="D89" s="1820"/>
      <c r="E89" s="1820" t="s">
        <v>3187</v>
      </c>
      <c r="F89" s="1820" t="s">
        <v>3188</v>
      </c>
      <c r="G89" s="1820"/>
      <c r="H89" s="1820"/>
      <c r="I89" s="1820" t="s">
        <v>864</v>
      </c>
    </row>
    <row r="90" spans="2:9">
      <c r="B90" s="1815"/>
      <c r="D90" s="1820"/>
      <c r="E90" s="1820" t="s">
        <v>3189</v>
      </c>
      <c r="F90" s="1820" t="s">
        <v>3190</v>
      </c>
      <c r="G90" s="1820"/>
      <c r="H90" s="1820"/>
      <c r="I90" s="1820" t="s">
        <v>3191</v>
      </c>
    </row>
    <row r="91" spans="2:9">
      <c r="B91" s="1815"/>
      <c r="D91" s="1820" t="s">
        <v>3176</v>
      </c>
      <c r="E91" s="1820" t="s">
        <v>3192</v>
      </c>
      <c r="F91" s="1820" t="s">
        <v>3193</v>
      </c>
      <c r="G91" s="1820"/>
      <c r="H91" s="1820" t="s">
        <v>3194</v>
      </c>
      <c r="I91" s="1820" t="s">
        <v>3195</v>
      </c>
    </row>
    <row r="92" spans="2:9">
      <c r="B92" s="1815"/>
      <c r="D92" s="1820" t="s">
        <v>3177</v>
      </c>
      <c r="E92" s="1820" t="s">
        <v>3196</v>
      </c>
      <c r="F92" s="1820" t="s">
        <v>3197</v>
      </c>
      <c r="G92" s="1820" t="s">
        <v>700</v>
      </c>
      <c r="H92" s="1820" t="s">
        <v>3198</v>
      </c>
      <c r="I92" s="1820" t="s">
        <v>3199</v>
      </c>
    </row>
    <row r="93" spans="2:9">
      <c r="B93" s="1827" t="s">
        <v>3200</v>
      </c>
      <c r="C93" s="1829"/>
      <c r="D93" s="1822" t="s">
        <v>1011</v>
      </c>
      <c r="E93" s="1822" t="s">
        <v>1013</v>
      </c>
      <c r="F93" s="1822" t="s">
        <v>1015</v>
      </c>
      <c r="G93" s="1822" t="s">
        <v>1831</v>
      </c>
      <c r="H93" s="1822" t="s">
        <v>2614</v>
      </c>
      <c r="I93" s="1822" t="s">
        <v>1589</v>
      </c>
    </row>
    <row r="94" spans="2:9">
      <c r="B94" s="1827" t="s">
        <v>3201</v>
      </c>
      <c r="C94" s="1829" t="s">
        <v>1852</v>
      </c>
      <c r="D94" s="1834"/>
      <c r="E94" s="1834"/>
      <c r="F94" s="1834"/>
      <c r="G94" s="1834">
        <v>0.3</v>
      </c>
      <c r="H94" s="1834"/>
      <c r="I94" s="1834"/>
    </row>
    <row r="95" spans="2:9">
      <c r="B95" s="1831" t="s">
        <v>3202</v>
      </c>
      <c r="C95" s="1833" t="s">
        <v>2891</v>
      </c>
      <c r="D95" s="1834"/>
      <c r="E95" s="1834"/>
      <c r="F95" s="1834"/>
      <c r="G95" s="1834">
        <v>0.3</v>
      </c>
      <c r="H95" s="1834"/>
      <c r="I95" s="1834"/>
    </row>
    <row r="96" spans="2:9">
      <c r="B96" s="1831" t="s">
        <v>3203</v>
      </c>
      <c r="C96" s="1833" t="s">
        <v>1854</v>
      </c>
      <c r="D96" s="1834"/>
      <c r="E96" s="1834"/>
      <c r="F96" s="1834"/>
      <c r="G96" s="1834">
        <v>0.3</v>
      </c>
      <c r="H96" s="1834"/>
      <c r="I96" s="1834"/>
    </row>
    <row r="97" spans="2:9">
      <c r="B97" s="1831" t="s">
        <v>3204</v>
      </c>
      <c r="C97" s="1833" t="s">
        <v>2895</v>
      </c>
      <c r="D97" s="1834"/>
      <c r="E97" s="1834"/>
      <c r="F97" s="1834"/>
      <c r="G97" s="1834"/>
      <c r="H97" s="1834"/>
      <c r="I97" s="1834"/>
    </row>
    <row r="98" spans="2:9">
      <c r="B98" s="1835" t="s">
        <v>842</v>
      </c>
      <c r="C98" s="1836" t="s">
        <v>1993</v>
      </c>
      <c r="D98" s="1834"/>
      <c r="E98" s="1834"/>
      <c r="F98" s="1834"/>
      <c r="G98" s="1834"/>
      <c r="H98" s="1834"/>
      <c r="I98" s="1834"/>
    </row>
    <row r="100" spans="2:9">
      <c r="B100" s="1816" t="s">
        <v>843</v>
      </c>
    </row>
    <row r="101" spans="2:9">
      <c r="B101" s="1813"/>
      <c r="C101" s="1814"/>
      <c r="D101" s="1817"/>
      <c r="E101" s="1817"/>
      <c r="F101" s="1817" t="s">
        <v>701</v>
      </c>
    </row>
    <row r="102" spans="2:9">
      <c r="B102" s="1815"/>
      <c r="D102" s="1820"/>
      <c r="E102" s="1820"/>
      <c r="F102" s="1820" t="s">
        <v>3205</v>
      </c>
    </row>
    <row r="103" spans="2:9">
      <c r="B103" s="1815"/>
      <c r="D103" s="1820" t="s">
        <v>3206</v>
      </c>
      <c r="E103" s="1820"/>
      <c r="F103" s="1820" t="s">
        <v>864</v>
      </c>
    </row>
    <row r="104" spans="2:9">
      <c r="B104" s="1815"/>
      <c r="D104" s="1820" t="s">
        <v>3151</v>
      </c>
      <c r="E104" s="1820" t="s">
        <v>700</v>
      </c>
      <c r="F104" s="1820" t="s">
        <v>3207</v>
      </c>
    </row>
    <row r="105" spans="2:9">
      <c r="B105" s="1827"/>
      <c r="C105" s="1829"/>
      <c r="D105" s="1822" t="s">
        <v>2385</v>
      </c>
      <c r="E105" s="1822" t="s">
        <v>1832</v>
      </c>
      <c r="F105" s="1822" t="s">
        <v>2567</v>
      </c>
    </row>
    <row r="106" spans="2:9">
      <c r="B106" s="1827" t="s">
        <v>844</v>
      </c>
      <c r="C106" s="1829" t="s">
        <v>2897</v>
      </c>
      <c r="D106" s="1834"/>
      <c r="E106" s="1834">
        <v>0.2</v>
      </c>
      <c r="F106" s="1834"/>
    </row>
    <row r="107" spans="2:9">
      <c r="B107" s="1831" t="s">
        <v>3208</v>
      </c>
      <c r="C107" s="1833" t="s">
        <v>2570</v>
      </c>
      <c r="D107" s="1834"/>
      <c r="E107" s="1834">
        <v>0.1</v>
      </c>
      <c r="F107" s="1834"/>
    </row>
    <row r="108" spans="2:9">
      <c r="B108" s="1835" t="s">
        <v>847</v>
      </c>
      <c r="C108" s="1836" t="s">
        <v>2898</v>
      </c>
      <c r="D108" s="1834"/>
      <c r="E108" s="1834"/>
      <c r="F108" s="1834"/>
    </row>
    <row r="110" spans="2:9">
      <c r="B110" s="1816" t="s">
        <v>848</v>
      </c>
    </row>
    <row r="111" spans="2:9">
      <c r="B111" s="1813"/>
      <c r="C111" s="1814"/>
      <c r="D111" s="1817"/>
      <c r="E111" s="1817"/>
      <c r="F111" s="1817" t="s">
        <v>707</v>
      </c>
    </row>
    <row r="112" spans="2:9">
      <c r="B112" s="1815"/>
      <c r="D112" s="1820"/>
      <c r="E112" s="1820"/>
      <c r="F112" s="1820" t="s">
        <v>3209</v>
      </c>
    </row>
    <row r="113" spans="2:6">
      <c r="B113" s="1815"/>
      <c r="D113" s="1820" t="s">
        <v>3206</v>
      </c>
      <c r="E113" s="1820"/>
      <c r="F113" s="1820" t="s">
        <v>3210</v>
      </c>
    </row>
    <row r="114" spans="2:6">
      <c r="B114" s="1815"/>
      <c r="D114" s="1820" t="s">
        <v>3151</v>
      </c>
      <c r="E114" s="1820" t="s">
        <v>700</v>
      </c>
      <c r="F114" s="1820" t="s">
        <v>3211</v>
      </c>
    </row>
    <row r="115" spans="2:6">
      <c r="B115" s="1827"/>
      <c r="C115" s="1829"/>
      <c r="D115" s="1822" t="s">
        <v>1833</v>
      </c>
      <c r="E115" s="1822" t="s">
        <v>2154</v>
      </c>
      <c r="F115" s="1822" t="s">
        <v>2386</v>
      </c>
    </row>
    <row r="116" spans="2:6">
      <c r="B116" s="1827" t="s">
        <v>849</v>
      </c>
      <c r="C116" s="1829" t="s">
        <v>2446</v>
      </c>
      <c r="D116" s="1834"/>
      <c r="E116" s="1834">
        <v>0.1</v>
      </c>
      <c r="F116" s="1834"/>
    </row>
    <row r="117" spans="2:6">
      <c r="B117" s="1831" t="s">
        <v>3212</v>
      </c>
      <c r="C117" s="1833" t="s">
        <v>3213</v>
      </c>
      <c r="D117" s="1834"/>
      <c r="E117" s="1834">
        <v>0.2</v>
      </c>
      <c r="F117" s="1834"/>
    </row>
    <row r="118" spans="2:6">
      <c r="B118" s="1831" t="s">
        <v>793</v>
      </c>
      <c r="C118" s="1833" t="s">
        <v>2899</v>
      </c>
      <c r="D118" s="1834"/>
      <c r="E118" s="1834">
        <v>0.1</v>
      </c>
      <c r="F118" s="1834"/>
    </row>
    <row r="119" spans="2:6">
      <c r="B119" s="1835" t="s">
        <v>850</v>
      </c>
      <c r="C119" s="1836" t="s">
        <v>2447</v>
      </c>
      <c r="D119" s="1834"/>
      <c r="E119" s="1834"/>
      <c r="F119" s="1834"/>
    </row>
    <row r="121" spans="2:6">
      <c r="B121" s="65" t="s">
        <v>105</v>
      </c>
      <c r="C121" s="65"/>
      <c r="D121" s="65"/>
    </row>
    <row r="122" spans="2:6" ht="12.6">
      <c r="B122" s="4054" t="s">
        <v>477</v>
      </c>
      <c r="C122" s="4054"/>
      <c r="D122" s="4054"/>
    </row>
  </sheetData>
  <mergeCells count="5">
    <mergeCell ref="D4:H4"/>
    <mergeCell ref="D5:H5"/>
    <mergeCell ref="B121:D121"/>
    <mergeCell ref="B122:D122"/>
    <mergeCell ref="B2:F2"/>
  </mergeCells>
  <hyperlinks>
    <hyperlink ref="B122" r:id="rId1" xr:uid="{00000000-0004-0000-8000-000000000000}"/>
  </hyperlinks>
  <pageMargins left="0.7" right="0.7"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pageSetUpPr fitToPage="1"/>
  </sheetPr>
  <dimension ref="B2:L71"/>
  <sheetViews>
    <sheetView showGridLines="0" workbookViewId="0"/>
  </sheetViews>
  <sheetFormatPr defaultColWidth="6.44140625" defaultRowHeight="12" customHeight="1"/>
  <cols>
    <col min="1" max="1" width="1.71875" style="469" customWidth="1"/>
    <col min="2" max="2" width="4.44140625" style="469" customWidth="1"/>
    <col min="3" max="3" width="24.27734375" style="469" customWidth="1"/>
    <col min="4" max="4" width="45.1640625" style="469" customWidth="1"/>
    <col min="5" max="5" width="4.1640625" style="619" customWidth="1"/>
    <col min="6" max="7" width="11.71875" style="469" customWidth="1"/>
    <col min="8" max="8" width="13.5546875" style="469" customWidth="1"/>
    <col min="9" max="10" width="11.71875" style="469" customWidth="1"/>
    <col min="11" max="11" width="6.44140625" style="469" customWidth="1"/>
    <col min="12" max="16384" width="6.44140625" style="469"/>
  </cols>
  <sheetData>
    <row r="2" spans="2:11" ht="15" customHeight="1">
      <c r="B2" s="3846" t="s">
        <v>478</v>
      </c>
      <c r="C2" s="3882"/>
      <c r="D2" s="3847"/>
      <c r="E2" s="3883"/>
      <c r="F2" s="3847"/>
    </row>
    <row r="4" spans="2:11" ht="12" customHeight="1">
      <c r="B4" s="3877" t="s">
        <v>851</v>
      </c>
      <c r="C4" s="3877"/>
      <c r="D4" s="3881" t="s">
        <v>852</v>
      </c>
      <c r="E4" s="3881"/>
      <c r="F4" s="3881"/>
      <c r="G4" s="3881"/>
      <c r="H4" s="3881"/>
      <c r="I4" s="3881"/>
      <c r="J4" s="3881"/>
    </row>
    <row r="5" spans="2:11" ht="12" customHeight="1">
      <c r="B5" s="3847"/>
      <c r="C5" s="3847"/>
      <c r="D5" s="3868" t="s">
        <v>853</v>
      </c>
      <c r="E5" s="3868"/>
      <c r="F5" s="3868"/>
      <c r="G5" s="3868"/>
      <c r="H5" s="3868"/>
      <c r="I5" s="3868"/>
      <c r="J5" s="3868"/>
    </row>
    <row r="6" spans="2:11" ht="12" customHeight="1">
      <c r="B6" s="3878">
        <v>2023.4</v>
      </c>
      <c r="C6" s="3878"/>
      <c r="D6" s="3868" t="s">
        <v>854</v>
      </c>
      <c r="E6" s="3868"/>
      <c r="F6" s="3868"/>
      <c r="G6" s="3868"/>
      <c r="H6" s="3868"/>
      <c r="I6" s="3868"/>
      <c r="J6" s="3868"/>
    </row>
    <row r="7" spans="2:11" ht="12" customHeight="1">
      <c r="D7" s="618"/>
      <c r="F7" s="619"/>
      <c r="G7" s="619"/>
      <c r="H7" s="619"/>
      <c r="I7" s="619"/>
      <c r="J7" s="619"/>
      <c r="K7" s="619"/>
    </row>
    <row r="8" spans="2:11" s="620" customFormat="1" ht="12" customHeight="1">
      <c r="B8" s="621"/>
      <c r="C8" s="622"/>
      <c r="D8" s="623"/>
      <c r="E8" s="624"/>
      <c r="F8" s="625" t="s">
        <v>855</v>
      </c>
      <c r="G8" s="626" t="s">
        <v>856</v>
      </c>
      <c r="H8" s="626" t="s">
        <v>857</v>
      </c>
      <c r="I8" s="625" t="s">
        <v>138</v>
      </c>
      <c r="J8" s="627"/>
    </row>
    <row r="9" spans="2:11" ht="12" customHeight="1">
      <c r="B9" s="628"/>
      <c r="C9" s="620"/>
      <c r="D9" s="620"/>
      <c r="F9" s="629" t="s">
        <v>858</v>
      </c>
      <c r="G9" s="629" t="s">
        <v>859</v>
      </c>
      <c r="H9" s="630" t="s">
        <v>860</v>
      </c>
      <c r="I9" s="630" t="s">
        <v>861</v>
      </c>
      <c r="J9" s="631" t="s">
        <v>701</v>
      </c>
    </row>
    <row r="10" spans="2:11" ht="12" customHeight="1">
      <c r="B10" s="628"/>
      <c r="C10" s="620"/>
      <c r="D10" s="620"/>
      <c r="F10" s="632"/>
      <c r="G10" s="629" t="s">
        <v>862</v>
      </c>
      <c r="H10" s="630" t="s">
        <v>863</v>
      </c>
      <c r="I10" s="630"/>
      <c r="J10" s="630" t="s">
        <v>864</v>
      </c>
    </row>
    <row r="11" spans="2:11" ht="12" customHeight="1">
      <c r="B11" s="628"/>
      <c r="C11" s="620"/>
      <c r="D11" s="620"/>
      <c r="F11" s="629"/>
      <c r="G11" s="629"/>
      <c r="H11" s="630" t="s">
        <v>865</v>
      </c>
      <c r="I11" s="630"/>
      <c r="J11" s="630"/>
    </row>
    <row r="12" spans="2:11" ht="12" customHeight="1">
      <c r="B12" s="628"/>
      <c r="C12" s="620"/>
      <c r="D12" s="620"/>
      <c r="F12" s="633" t="s">
        <v>125</v>
      </c>
      <c r="G12" s="633" t="s">
        <v>126</v>
      </c>
      <c r="H12" s="467" t="s">
        <v>139</v>
      </c>
      <c r="I12" s="633" t="s">
        <v>140</v>
      </c>
      <c r="J12" s="634" t="s">
        <v>127</v>
      </c>
    </row>
    <row r="13" spans="2:11" s="635" customFormat="1" ht="12" customHeight="1">
      <c r="B13" s="3853" t="s">
        <v>866</v>
      </c>
      <c r="C13" s="3854"/>
      <c r="D13" s="3854"/>
      <c r="E13" s="636" t="s">
        <v>403</v>
      </c>
      <c r="F13" s="637">
        <v>0</v>
      </c>
      <c r="G13" s="638">
        <v>18373</v>
      </c>
      <c r="H13" s="639"/>
      <c r="I13" s="638">
        <v>18373</v>
      </c>
      <c r="J13" s="640"/>
    </row>
    <row r="14" spans="2:11" s="635" customFormat="1" ht="12" customHeight="1">
      <c r="B14" s="3876" t="s">
        <v>867</v>
      </c>
      <c r="C14" s="3856"/>
      <c r="D14" s="3856"/>
      <c r="E14" s="636" t="s">
        <v>492</v>
      </c>
      <c r="F14" s="637">
        <v>2.5000000000000001E-3</v>
      </c>
      <c r="G14" s="638">
        <v>0</v>
      </c>
      <c r="H14" s="642"/>
      <c r="I14" s="643">
        <v>0</v>
      </c>
      <c r="J14" s="644">
        <v>0</v>
      </c>
    </row>
    <row r="15" spans="2:11" s="635" customFormat="1" ht="12" customHeight="1">
      <c r="B15" s="3873" t="s">
        <v>868</v>
      </c>
      <c r="C15" s="3858"/>
      <c r="D15" s="3858"/>
      <c r="E15" s="646" t="s">
        <v>405</v>
      </c>
      <c r="F15" s="647">
        <v>2.5000000000000001E-2</v>
      </c>
      <c r="G15" s="638">
        <v>749</v>
      </c>
      <c r="H15" s="642"/>
      <c r="I15" s="643">
        <v>749</v>
      </c>
      <c r="J15" s="643">
        <v>19</v>
      </c>
    </row>
    <row r="16" spans="2:11" s="635" customFormat="1" ht="12" customHeight="1">
      <c r="B16" s="3849" t="s">
        <v>869</v>
      </c>
      <c r="C16" s="3850"/>
      <c r="D16" s="3850"/>
      <c r="E16" s="649"/>
      <c r="F16" s="650"/>
      <c r="G16" s="651"/>
      <c r="H16" s="651"/>
      <c r="I16" s="651"/>
      <c r="J16" s="652"/>
    </row>
    <row r="17" spans="2:10" s="635" customFormat="1" ht="12" customHeight="1">
      <c r="B17" s="653"/>
      <c r="C17" s="3857" t="s">
        <v>870</v>
      </c>
      <c r="D17" s="3857"/>
      <c r="E17" s="655" t="s">
        <v>416</v>
      </c>
      <c r="F17" s="656"/>
      <c r="G17" s="651">
        <v>106494</v>
      </c>
      <c r="H17" s="651">
        <v>0</v>
      </c>
      <c r="I17" s="651">
        <v>106494</v>
      </c>
      <c r="J17" s="652">
        <v>730</v>
      </c>
    </row>
    <row r="18" spans="2:10" s="635" customFormat="1" ht="12" customHeight="1">
      <c r="B18" s="657"/>
      <c r="C18" s="3855" t="s">
        <v>871</v>
      </c>
      <c r="D18" s="3855"/>
      <c r="E18" s="659" t="s">
        <v>106</v>
      </c>
      <c r="F18" s="656"/>
      <c r="G18" s="660">
        <v>0</v>
      </c>
      <c r="H18" s="660">
        <v>0</v>
      </c>
      <c r="I18" s="660">
        <v>0</v>
      </c>
      <c r="J18" s="661">
        <v>0</v>
      </c>
    </row>
    <row r="19" spans="2:10" s="635" customFormat="1" ht="12" customHeight="1">
      <c r="B19" s="657"/>
      <c r="C19" s="3855" t="s">
        <v>872</v>
      </c>
      <c r="D19" s="3855"/>
      <c r="E19" s="646" t="s">
        <v>102</v>
      </c>
      <c r="F19" s="662"/>
      <c r="G19" s="651">
        <v>0</v>
      </c>
      <c r="H19" s="651">
        <v>0</v>
      </c>
      <c r="I19" s="651">
        <v>0</v>
      </c>
      <c r="J19" s="652">
        <v>0</v>
      </c>
    </row>
    <row r="20" spans="2:10" s="635" customFormat="1" ht="12" customHeight="1">
      <c r="B20" s="657"/>
      <c r="C20" s="3870" t="s">
        <v>873</v>
      </c>
      <c r="D20" s="3870"/>
      <c r="E20" s="663"/>
      <c r="F20" s="664"/>
      <c r="G20" s="665"/>
      <c r="H20" s="665"/>
      <c r="I20" s="665"/>
      <c r="J20" s="666"/>
    </row>
    <row r="21" spans="2:10" s="667" customFormat="1" ht="12" customHeight="1">
      <c r="B21" s="668"/>
      <c r="C21" s="3857" t="s">
        <v>874</v>
      </c>
      <c r="D21" s="3857"/>
      <c r="E21" s="659" t="s">
        <v>431</v>
      </c>
      <c r="F21" s="669">
        <v>0.04</v>
      </c>
      <c r="G21" s="670">
        <v>0</v>
      </c>
      <c r="H21" s="670">
        <v>0</v>
      </c>
      <c r="I21" s="670">
        <v>0</v>
      </c>
      <c r="J21" s="670">
        <v>0</v>
      </c>
    </row>
    <row r="22" spans="2:10" s="635" customFormat="1" ht="12" customHeight="1">
      <c r="B22" s="657"/>
      <c r="C22" s="3856" t="s">
        <v>875</v>
      </c>
      <c r="D22" s="3856"/>
      <c r="E22" s="671" t="s">
        <v>435</v>
      </c>
      <c r="F22" s="672">
        <v>0.1</v>
      </c>
      <c r="G22" s="673">
        <v>0</v>
      </c>
      <c r="H22" s="673">
        <v>0</v>
      </c>
      <c r="I22" s="673">
        <v>0</v>
      </c>
      <c r="J22" s="674">
        <v>0</v>
      </c>
    </row>
    <row r="23" spans="2:10" s="635" customFormat="1" ht="12" customHeight="1">
      <c r="B23" s="657"/>
      <c r="C23" s="3856" t="s">
        <v>876</v>
      </c>
      <c r="D23" s="3856"/>
      <c r="E23" s="671" t="s">
        <v>503</v>
      </c>
      <c r="F23" s="672">
        <v>0.15</v>
      </c>
      <c r="G23" s="673">
        <v>0</v>
      </c>
      <c r="H23" s="673">
        <v>0</v>
      </c>
      <c r="I23" s="673">
        <v>0</v>
      </c>
      <c r="J23" s="674">
        <v>0</v>
      </c>
    </row>
    <row r="24" spans="2:10" s="667" customFormat="1" ht="12" customHeight="1">
      <c r="B24" s="668"/>
      <c r="C24" s="3855" t="s">
        <v>877</v>
      </c>
      <c r="D24" s="3855"/>
      <c r="E24" s="659" t="s">
        <v>444</v>
      </c>
      <c r="F24" s="675">
        <v>0.45</v>
      </c>
      <c r="G24" s="676">
        <v>0</v>
      </c>
      <c r="H24" s="676">
        <v>0</v>
      </c>
      <c r="I24" s="676">
        <v>0</v>
      </c>
      <c r="J24" s="670">
        <v>0</v>
      </c>
    </row>
    <row r="25" spans="2:10" s="667" customFormat="1" ht="12" customHeight="1">
      <c r="B25" s="668"/>
      <c r="C25" s="658" t="s">
        <v>878</v>
      </c>
      <c r="D25" s="658"/>
      <c r="E25" s="646" t="s">
        <v>437</v>
      </c>
      <c r="F25" s="647"/>
      <c r="G25" s="660">
        <v>0</v>
      </c>
      <c r="H25" s="660">
        <v>0</v>
      </c>
      <c r="I25" s="660">
        <v>0</v>
      </c>
      <c r="J25" s="661"/>
    </row>
    <row r="26" spans="2:10" s="635" customFormat="1" ht="12" customHeight="1">
      <c r="B26" s="657"/>
      <c r="C26" s="3862" t="s">
        <v>879</v>
      </c>
      <c r="D26" s="3862"/>
      <c r="E26" s="678"/>
      <c r="F26" s="662"/>
      <c r="G26" s="665"/>
      <c r="H26" s="665"/>
      <c r="I26" s="665"/>
      <c r="J26" s="666"/>
    </row>
    <row r="27" spans="2:10" s="635" customFormat="1" ht="12" customHeight="1">
      <c r="B27" s="657"/>
      <c r="C27" s="3859" t="s">
        <v>880</v>
      </c>
      <c r="D27" s="3859"/>
      <c r="E27" s="655" t="s">
        <v>108</v>
      </c>
      <c r="F27" s="680"/>
      <c r="G27" s="674">
        <v>0</v>
      </c>
      <c r="H27" s="674">
        <v>0</v>
      </c>
      <c r="I27" s="674">
        <v>0</v>
      </c>
      <c r="J27" s="681"/>
    </row>
    <row r="28" spans="2:10" s="635" customFormat="1" ht="12" customHeight="1">
      <c r="B28" s="657"/>
      <c r="C28" s="645" t="s">
        <v>881</v>
      </c>
      <c r="D28" s="645"/>
      <c r="E28" s="659" t="s">
        <v>448</v>
      </c>
      <c r="F28" s="656"/>
      <c r="G28" s="676">
        <v>0</v>
      </c>
      <c r="H28" s="676">
        <v>0</v>
      </c>
      <c r="I28" s="676">
        <v>0</v>
      </c>
      <c r="J28" s="670">
        <v>0</v>
      </c>
    </row>
    <row r="29" spans="2:10" s="635" customFormat="1" ht="12" customHeight="1">
      <c r="B29" s="657"/>
      <c r="C29" s="645" t="s">
        <v>882</v>
      </c>
      <c r="D29" s="645"/>
      <c r="E29" s="659" t="s">
        <v>17</v>
      </c>
      <c r="F29" s="682">
        <v>0.1</v>
      </c>
      <c r="G29" s="673">
        <v>0</v>
      </c>
      <c r="H29" s="673">
        <v>0</v>
      </c>
      <c r="I29" s="673">
        <v>0</v>
      </c>
      <c r="J29" s="674">
        <v>0</v>
      </c>
    </row>
    <row r="30" spans="2:10" s="635" customFormat="1" ht="12" customHeight="1">
      <c r="B30" s="3869" t="s">
        <v>883</v>
      </c>
      <c r="C30" s="3870"/>
      <c r="D30" s="3870"/>
      <c r="E30" s="678"/>
      <c r="F30" s="683"/>
      <c r="G30" s="665"/>
      <c r="H30" s="665"/>
      <c r="I30" s="665"/>
      <c r="J30" s="666"/>
    </row>
    <row r="31" spans="2:10" s="635" customFormat="1" ht="12" customHeight="1">
      <c r="B31" s="653"/>
      <c r="C31" s="3854" t="s">
        <v>884</v>
      </c>
      <c r="D31" s="3854"/>
      <c r="E31" s="636" t="s">
        <v>528</v>
      </c>
      <c r="F31" s="672">
        <v>0</v>
      </c>
      <c r="G31" s="673">
        <v>2433</v>
      </c>
      <c r="H31" s="684"/>
      <c r="I31" s="673">
        <v>2433</v>
      </c>
      <c r="J31" s="685"/>
    </row>
    <row r="32" spans="2:10" s="635" customFormat="1" ht="12" customHeight="1">
      <c r="B32" s="657"/>
      <c r="C32" s="3856" t="s">
        <v>885</v>
      </c>
      <c r="D32" s="3856"/>
      <c r="E32" s="671" t="s">
        <v>466</v>
      </c>
      <c r="F32" s="672">
        <v>7.0000000000000001E-3</v>
      </c>
      <c r="G32" s="673">
        <v>0</v>
      </c>
      <c r="H32" s="684"/>
      <c r="I32" s="673">
        <v>0</v>
      </c>
      <c r="J32" s="674">
        <v>0</v>
      </c>
    </row>
    <row r="33" spans="2:10" s="635" customFormat="1" ht="12" customHeight="1">
      <c r="B33" s="657"/>
      <c r="C33" s="3863" t="s">
        <v>886</v>
      </c>
      <c r="D33" s="3863"/>
      <c r="E33" s="678"/>
      <c r="F33" s="686"/>
      <c r="G33" s="665"/>
      <c r="H33" s="687"/>
      <c r="I33" s="665"/>
      <c r="J33" s="666"/>
    </row>
    <row r="34" spans="2:10" s="635" customFormat="1" ht="12" customHeight="1">
      <c r="B34" s="657"/>
      <c r="C34" s="3875" t="s">
        <v>887</v>
      </c>
      <c r="D34" s="3875"/>
      <c r="E34" s="688"/>
      <c r="F34" s="686"/>
      <c r="G34" s="665"/>
      <c r="H34" s="687"/>
      <c r="I34" s="665"/>
      <c r="J34" s="666"/>
    </row>
    <row r="35" spans="2:10" s="667" customFormat="1" ht="12" customHeight="1">
      <c r="B35" s="668"/>
      <c r="C35" s="3858" t="s">
        <v>888</v>
      </c>
      <c r="D35" s="3858"/>
      <c r="E35" s="655" t="s">
        <v>755</v>
      </c>
      <c r="F35" s="682">
        <v>0</v>
      </c>
      <c r="G35" s="676">
        <v>0</v>
      </c>
      <c r="H35" s="684"/>
      <c r="I35" s="676">
        <v>0</v>
      </c>
      <c r="J35" s="685"/>
    </row>
    <row r="36" spans="2:10" s="635" customFormat="1" ht="12" customHeight="1">
      <c r="B36" s="657"/>
      <c r="C36" s="3856" t="s">
        <v>889</v>
      </c>
      <c r="D36" s="3856"/>
      <c r="E36" s="671" t="s">
        <v>757</v>
      </c>
      <c r="F36" s="672">
        <v>0.05</v>
      </c>
      <c r="G36" s="673">
        <v>7411</v>
      </c>
      <c r="H36" s="684"/>
      <c r="I36" s="673">
        <v>7411</v>
      </c>
      <c r="J36" s="674">
        <v>371</v>
      </c>
    </row>
    <row r="37" spans="2:10" s="635" customFormat="1" ht="12" customHeight="1">
      <c r="B37" s="657"/>
      <c r="C37" s="3856" t="s">
        <v>890</v>
      </c>
      <c r="D37" s="3856"/>
      <c r="E37" s="671" t="s">
        <v>759</v>
      </c>
      <c r="F37" s="672">
        <v>0.1</v>
      </c>
      <c r="G37" s="673">
        <v>0</v>
      </c>
      <c r="H37" s="684"/>
      <c r="I37" s="673">
        <v>0</v>
      </c>
      <c r="J37" s="674">
        <v>0</v>
      </c>
    </row>
    <row r="38" spans="2:10" s="635" customFormat="1" ht="12" customHeight="1">
      <c r="B38" s="657"/>
      <c r="C38" s="658" t="s">
        <v>891</v>
      </c>
      <c r="D38" s="645"/>
      <c r="E38" s="659"/>
      <c r="F38" s="675"/>
      <c r="G38" s="676"/>
      <c r="H38" s="684"/>
      <c r="I38" s="676"/>
      <c r="J38" s="685"/>
    </row>
    <row r="39" spans="2:10" s="635" customFormat="1" ht="12" customHeight="1">
      <c r="B39" s="657"/>
      <c r="C39" s="658"/>
      <c r="D39" s="645" t="s">
        <v>892</v>
      </c>
      <c r="E39" s="659"/>
      <c r="F39" s="675"/>
      <c r="G39" s="676"/>
      <c r="H39" s="684"/>
      <c r="I39" s="676"/>
      <c r="J39" s="685"/>
    </row>
    <row r="40" spans="2:10" s="635" customFormat="1" ht="12" customHeight="1">
      <c r="B40" s="657"/>
      <c r="C40" s="658"/>
      <c r="D40" s="645" t="s">
        <v>893</v>
      </c>
      <c r="E40" s="659" t="s">
        <v>462</v>
      </c>
      <c r="F40" s="675">
        <v>0</v>
      </c>
      <c r="G40" s="676">
        <v>0</v>
      </c>
      <c r="H40" s="689"/>
      <c r="I40" s="689">
        <v>0</v>
      </c>
      <c r="J40" s="690"/>
    </row>
    <row r="41" spans="2:10" s="635" customFormat="1" ht="12" customHeight="1">
      <c r="B41" s="657"/>
      <c r="C41" s="658"/>
      <c r="D41" s="645" t="s">
        <v>894</v>
      </c>
      <c r="E41" s="659"/>
      <c r="F41" s="675"/>
      <c r="G41" s="676"/>
      <c r="H41" s="689"/>
      <c r="I41" s="689"/>
      <c r="J41" s="690"/>
    </row>
    <row r="42" spans="2:10" s="635" customFormat="1" ht="12" customHeight="1">
      <c r="B42" s="657"/>
      <c r="C42" s="658"/>
      <c r="D42" s="645" t="s">
        <v>895</v>
      </c>
      <c r="E42" s="659" t="s">
        <v>464</v>
      </c>
      <c r="F42" s="675">
        <v>7.0000000000000001E-3</v>
      </c>
      <c r="G42" s="676">
        <v>0</v>
      </c>
      <c r="H42" s="689">
        <v>0</v>
      </c>
      <c r="I42" s="689">
        <v>0</v>
      </c>
      <c r="J42" s="690">
        <v>0</v>
      </c>
    </row>
    <row r="43" spans="2:10" s="667" customFormat="1" ht="12" customHeight="1">
      <c r="B43" s="668"/>
      <c r="C43" s="691"/>
      <c r="D43" s="645" t="s">
        <v>896</v>
      </c>
      <c r="E43" s="659" t="s">
        <v>761</v>
      </c>
      <c r="F43" s="675">
        <v>7.0000000000000001E-3</v>
      </c>
      <c r="G43" s="676">
        <v>710</v>
      </c>
      <c r="H43" s="684"/>
      <c r="I43" s="676">
        <v>710</v>
      </c>
      <c r="J43" s="692">
        <v>5</v>
      </c>
    </row>
    <row r="44" spans="2:10" s="635" customFormat="1" ht="12" customHeight="1">
      <c r="B44" s="657"/>
      <c r="C44" s="693"/>
      <c r="D44" s="641" t="s">
        <v>897</v>
      </c>
      <c r="E44" s="671" t="s">
        <v>763</v>
      </c>
      <c r="F44" s="656"/>
      <c r="G44" s="673">
        <v>0</v>
      </c>
      <c r="H44" s="673">
        <v>0</v>
      </c>
      <c r="I44" s="673">
        <v>0</v>
      </c>
      <c r="J44" s="640"/>
    </row>
    <row r="45" spans="2:10" s="635" customFormat="1" ht="12" customHeight="1">
      <c r="B45" s="3849" t="s">
        <v>898</v>
      </c>
      <c r="C45" s="3850"/>
      <c r="D45" s="648"/>
      <c r="E45" s="663"/>
      <c r="F45" s="694"/>
      <c r="G45" s="695"/>
      <c r="H45" s="696"/>
      <c r="I45" s="695"/>
      <c r="J45" s="697"/>
    </row>
    <row r="46" spans="2:10" s="635" customFormat="1" ht="12" customHeight="1">
      <c r="B46" s="653"/>
      <c r="C46" s="654" t="s">
        <v>899</v>
      </c>
      <c r="D46" s="654"/>
      <c r="E46" s="655"/>
      <c r="F46" s="675"/>
      <c r="G46" s="698"/>
      <c r="H46" s="699"/>
      <c r="I46" s="698"/>
      <c r="J46" s="700"/>
    </row>
    <row r="47" spans="2:10" s="635" customFormat="1" ht="12" customHeight="1">
      <c r="B47" s="653"/>
      <c r="C47" s="654"/>
      <c r="D47" s="654" t="s">
        <v>900</v>
      </c>
      <c r="E47" s="655"/>
      <c r="F47" s="675"/>
      <c r="G47" s="698"/>
      <c r="H47" s="699"/>
      <c r="I47" s="698"/>
      <c r="J47" s="700"/>
    </row>
    <row r="48" spans="2:10" s="635" customFormat="1" ht="12" customHeight="1">
      <c r="B48" s="653"/>
      <c r="C48" s="654"/>
      <c r="D48" s="654" t="s">
        <v>901</v>
      </c>
      <c r="E48" s="655" t="s">
        <v>676</v>
      </c>
      <c r="F48" s="675">
        <v>0</v>
      </c>
      <c r="G48" s="698">
        <v>0</v>
      </c>
      <c r="H48" s="699"/>
      <c r="I48" s="698">
        <v>0</v>
      </c>
      <c r="J48" s="700"/>
    </row>
    <row r="49" spans="2:10" s="635" customFormat="1" ht="12" customHeight="1">
      <c r="B49" s="653"/>
      <c r="C49" s="654"/>
      <c r="D49" s="654" t="s">
        <v>900</v>
      </c>
      <c r="E49" s="655"/>
      <c r="F49" s="675"/>
      <c r="G49" s="698"/>
      <c r="H49" s="699"/>
      <c r="I49" s="698"/>
      <c r="J49" s="700"/>
    </row>
    <row r="50" spans="2:10" s="635" customFormat="1" ht="12" customHeight="1">
      <c r="B50" s="653"/>
      <c r="C50" s="654"/>
      <c r="D50" s="654" t="s">
        <v>902</v>
      </c>
      <c r="E50" s="655" t="s">
        <v>678</v>
      </c>
      <c r="F50" s="675">
        <v>2.5000000000000001E-2</v>
      </c>
      <c r="G50" s="698">
        <v>0</v>
      </c>
      <c r="H50" s="699">
        <v>0</v>
      </c>
      <c r="I50" s="698">
        <v>0</v>
      </c>
      <c r="J50" s="700">
        <v>0</v>
      </c>
    </row>
    <row r="51" spans="2:10" s="635" customFormat="1" ht="12" customHeight="1">
      <c r="B51" s="653"/>
      <c r="C51" s="654"/>
      <c r="D51" s="654" t="s">
        <v>903</v>
      </c>
      <c r="E51" s="655"/>
      <c r="F51" s="675"/>
      <c r="G51" s="698"/>
      <c r="H51" s="699"/>
      <c r="I51" s="698"/>
      <c r="J51" s="700"/>
    </row>
    <row r="52" spans="2:10" s="635" customFormat="1" ht="12" customHeight="1">
      <c r="B52" s="653"/>
      <c r="C52" s="654"/>
      <c r="D52" s="654" t="s">
        <v>904</v>
      </c>
      <c r="E52" s="655" t="s">
        <v>680</v>
      </c>
      <c r="F52" s="675">
        <v>0</v>
      </c>
      <c r="G52" s="698">
        <v>0</v>
      </c>
      <c r="H52" s="699"/>
      <c r="I52" s="698">
        <v>0</v>
      </c>
      <c r="J52" s="700"/>
    </row>
    <row r="53" spans="2:10" s="635" customFormat="1" ht="12" customHeight="1">
      <c r="B53" s="653"/>
      <c r="C53" s="654"/>
      <c r="D53" s="654" t="s">
        <v>905</v>
      </c>
      <c r="E53" s="655"/>
      <c r="F53" s="675"/>
      <c r="G53" s="698"/>
      <c r="H53" s="699"/>
      <c r="I53" s="698"/>
      <c r="J53" s="700"/>
    </row>
    <row r="54" spans="2:10" s="635" customFormat="1" ht="12" customHeight="1">
      <c r="B54" s="657"/>
      <c r="C54" s="645"/>
      <c r="D54" s="645" t="s">
        <v>904</v>
      </c>
      <c r="E54" s="659" t="s">
        <v>682</v>
      </c>
      <c r="F54" s="675">
        <v>2.5000000000000001E-2</v>
      </c>
      <c r="G54" s="698">
        <v>0</v>
      </c>
      <c r="H54" s="699">
        <v>0</v>
      </c>
      <c r="I54" s="698">
        <v>0</v>
      </c>
      <c r="J54" s="700">
        <v>0</v>
      </c>
    </row>
    <row r="55" spans="2:10" s="635" customFormat="1" ht="12" customHeight="1">
      <c r="B55" s="657"/>
      <c r="C55" s="645" t="s">
        <v>896</v>
      </c>
      <c r="D55" s="645" t="s">
        <v>906</v>
      </c>
      <c r="E55" s="659" t="s">
        <v>610</v>
      </c>
      <c r="F55" s="647">
        <v>2.5000000000000001E-2</v>
      </c>
      <c r="G55" s="660">
        <v>0</v>
      </c>
      <c r="H55" s="660">
        <v>0</v>
      </c>
      <c r="I55" s="660">
        <v>0</v>
      </c>
      <c r="J55" s="701">
        <v>0</v>
      </c>
    </row>
    <row r="56" spans="2:10" s="635" customFormat="1" ht="12" customHeight="1">
      <c r="B56" s="657"/>
      <c r="C56" s="641" t="s">
        <v>907</v>
      </c>
      <c r="D56" s="641" t="s">
        <v>908</v>
      </c>
      <c r="E56" s="671" t="s">
        <v>671</v>
      </c>
      <c r="F56" s="702">
        <v>2.5000000000000001E-2</v>
      </c>
      <c r="G56" s="673">
        <v>0</v>
      </c>
      <c r="H56" s="673">
        <v>0</v>
      </c>
      <c r="I56" s="673">
        <v>0</v>
      </c>
      <c r="J56" s="674">
        <v>0</v>
      </c>
    </row>
    <row r="57" spans="2:10" s="635" customFormat="1" ht="12" customHeight="1">
      <c r="B57" s="657"/>
      <c r="C57" s="641" t="s">
        <v>897</v>
      </c>
      <c r="D57" s="641"/>
      <c r="E57" s="671" t="s">
        <v>143</v>
      </c>
      <c r="F57" s="656"/>
      <c r="G57" s="673">
        <v>0</v>
      </c>
      <c r="H57" s="673">
        <v>0</v>
      </c>
      <c r="I57" s="673">
        <v>0</v>
      </c>
      <c r="J57" s="685"/>
    </row>
    <row r="58" spans="2:10" s="667" customFormat="1" ht="12" customHeight="1">
      <c r="B58" s="3869" t="s">
        <v>909</v>
      </c>
      <c r="C58" s="3870"/>
      <c r="D58" s="3870"/>
      <c r="E58" s="678"/>
      <c r="F58" s="703"/>
      <c r="G58" s="651"/>
      <c r="H58" s="651"/>
      <c r="I58" s="651"/>
      <c r="J58" s="652"/>
    </row>
    <row r="59" spans="2:10" s="667" customFormat="1" ht="12" customHeight="1">
      <c r="B59" s="3867" t="s">
        <v>910</v>
      </c>
      <c r="C59" s="3857"/>
      <c r="D59" s="3857"/>
      <c r="E59" s="655" t="s">
        <v>911</v>
      </c>
      <c r="F59" s="682">
        <v>0.2</v>
      </c>
      <c r="G59" s="676">
        <v>583</v>
      </c>
      <c r="H59" s="676">
        <v>0</v>
      </c>
      <c r="I59" s="676">
        <v>583</v>
      </c>
      <c r="J59" s="670">
        <v>117</v>
      </c>
    </row>
    <row r="60" spans="2:10" s="667" customFormat="1" ht="12" customHeight="1">
      <c r="B60" s="3860" t="s">
        <v>912</v>
      </c>
      <c r="C60" s="3861"/>
      <c r="D60" s="3861"/>
      <c r="E60" s="655"/>
      <c r="F60" s="682"/>
      <c r="G60" s="676"/>
      <c r="H60" s="676"/>
      <c r="I60" s="676"/>
      <c r="J60" s="670"/>
    </row>
    <row r="61" spans="2:10" s="667" customFormat="1" ht="12" customHeight="1">
      <c r="B61" s="3851" t="s">
        <v>913</v>
      </c>
      <c r="C61" s="3852"/>
      <c r="D61" s="3852"/>
      <c r="E61" s="655" t="s">
        <v>189</v>
      </c>
      <c r="F61" s="682">
        <v>0.1</v>
      </c>
      <c r="G61" s="676">
        <v>279</v>
      </c>
      <c r="H61" s="684"/>
      <c r="I61" s="676">
        <v>279</v>
      </c>
      <c r="J61" s="670">
        <v>28</v>
      </c>
    </row>
    <row r="62" spans="2:10" s="667" customFormat="1" ht="12" customHeight="1">
      <c r="B62" s="3879" t="s">
        <v>914</v>
      </c>
      <c r="C62" s="3880"/>
      <c r="D62" s="3880"/>
      <c r="E62" s="655" t="s">
        <v>915</v>
      </c>
      <c r="F62" s="682"/>
      <c r="G62" s="676">
        <v>0</v>
      </c>
      <c r="H62" s="684"/>
      <c r="I62" s="676">
        <v>0</v>
      </c>
      <c r="J62" s="670">
        <v>0</v>
      </c>
    </row>
    <row r="63" spans="2:10" s="667" customFormat="1" ht="12" customHeight="1">
      <c r="B63" s="3874" t="s">
        <v>916</v>
      </c>
      <c r="C63" s="3855"/>
      <c r="D63" s="3855"/>
      <c r="E63" s="659" t="s">
        <v>917</v>
      </c>
      <c r="F63" s="704">
        <v>0.1</v>
      </c>
      <c r="G63" s="660">
        <v>0</v>
      </c>
      <c r="H63" s="639"/>
      <c r="I63" s="660"/>
      <c r="J63" s="661">
        <v>0</v>
      </c>
    </row>
    <row r="64" spans="2:10" s="667" customFormat="1" ht="12" customHeight="1">
      <c r="B64" s="3873" t="s">
        <v>461</v>
      </c>
      <c r="C64" s="3858"/>
      <c r="D64" s="3858"/>
      <c r="E64" s="659" t="s">
        <v>103</v>
      </c>
      <c r="F64" s="705" t="s">
        <v>918</v>
      </c>
      <c r="G64" s="651"/>
      <c r="H64" s="651"/>
      <c r="I64" s="651"/>
      <c r="J64" s="652"/>
    </row>
    <row r="65" spans="2:12" s="635" customFormat="1" ht="12" customHeight="1">
      <c r="B65" s="3871" t="s">
        <v>919</v>
      </c>
      <c r="C65" s="3872"/>
      <c r="D65" s="3872"/>
      <c r="E65" s="706" t="s">
        <v>104</v>
      </c>
      <c r="F65" s="707"/>
      <c r="G65" s="638">
        <v>137032</v>
      </c>
      <c r="H65" s="638">
        <v>0</v>
      </c>
      <c r="I65" s="638">
        <v>137032</v>
      </c>
      <c r="J65" s="701">
        <v>1270</v>
      </c>
    </row>
    <row r="66" spans="2:12" s="635" customFormat="1" ht="12" customHeight="1">
      <c r="E66" s="708"/>
      <c r="F66" s="709"/>
      <c r="G66" s="709"/>
      <c r="H66" s="709"/>
      <c r="I66" s="709"/>
      <c r="J66" s="709"/>
    </row>
    <row r="67" spans="2:12" s="635" customFormat="1" ht="12" customHeight="1">
      <c r="C67" s="3866" t="s">
        <v>920</v>
      </c>
      <c r="D67" s="3866"/>
      <c r="E67" s="3866"/>
      <c r="F67" s="710"/>
      <c r="G67" s="711"/>
      <c r="H67" s="711"/>
      <c r="I67" s="711"/>
      <c r="J67" s="195"/>
    </row>
    <row r="68" spans="2:12" ht="12" customHeight="1">
      <c r="J68" s="178"/>
    </row>
    <row r="69" spans="2:12" ht="12" customHeight="1">
      <c r="C69" s="3865" t="s">
        <v>921</v>
      </c>
      <c r="D69" s="3865"/>
      <c r="E69" s="3865"/>
      <c r="F69" s="3865"/>
      <c r="G69" s="712"/>
      <c r="H69" s="712"/>
      <c r="I69" s="712"/>
      <c r="J69" s="712"/>
      <c r="K69" s="712"/>
      <c r="L69" s="712"/>
    </row>
    <row r="70" spans="2:12" ht="12" customHeight="1">
      <c r="C70" s="3865" t="s">
        <v>922</v>
      </c>
      <c r="D70" s="3865"/>
      <c r="E70" s="3865"/>
      <c r="F70" s="3865"/>
      <c r="G70" s="713"/>
      <c r="H70" s="713"/>
      <c r="I70" s="713"/>
      <c r="J70" s="713"/>
      <c r="K70" s="713"/>
      <c r="L70" s="713"/>
    </row>
    <row r="71" spans="2:12" ht="12" customHeight="1">
      <c r="C71" s="3864" t="s">
        <v>923</v>
      </c>
      <c r="D71" s="3864"/>
      <c r="E71" s="3864"/>
      <c r="F71" s="3864"/>
    </row>
  </sheetData>
  <mergeCells count="42">
    <mergeCell ref="B2:F2"/>
    <mergeCell ref="B4:C4"/>
    <mergeCell ref="B45:C45"/>
    <mergeCell ref="B6:C6"/>
    <mergeCell ref="B62:D62"/>
    <mergeCell ref="C37:D37"/>
    <mergeCell ref="D4:J4"/>
    <mergeCell ref="B5:C5"/>
    <mergeCell ref="D5:J5"/>
    <mergeCell ref="D6:J6"/>
    <mergeCell ref="B58:D58"/>
    <mergeCell ref="B65:D65"/>
    <mergeCell ref="B64:D64"/>
    <mergeCell ref="B15:D15"/>
    <mergeCell ref="B63:D63"/>
    <mergeCell ref="C20:D20"/>
    <mergeCell ref="C31:D31"/>
    <mergeCell ref="C17:D17"/>
    <mergeCell ref="C34:D34"/>
    <mergeCell ref="B14:D14"/>
    <mergeCell ref="B30:D30"/>
    <mergeCell ref="C71:F71"/>
    <mergeCell ref="C69:F69"/>
    <mergeCell ref="C70:F70"/>
    <mergeCell ref="C32:D32"/>
    <mergeCell ref="C67:E67"/>
    <mergeCell ref="B59:D59"/>
    <mergeCell ref="B16:D16"/>
    <mergeCell ref="B61:D61"/>
    <mergeCell ref="B13:D13"/>
    <mergeCell ref="C18:D18"/>
    <mergeCell ref="C19:D19"/>
    <mergeCell ref="C36:D36"/>
    <mergeCell ref="C21:D21"/>
    <mergeCell ref="C24:D24"/>
    <mergeCell ref="C22:D22"/>
    <mergeCell ref="C35:D35"/>
    <mergeCell ref="C23:D23"/>
    <mergeCell ref="C27:D27"/>
    <mergeCell ref="B60:D60"/>
    <mergeCell ref="C26:D26"/>
    <mergeCell ref="C33:D33"/>
  </mergeCells>
  <hyperlinks>
    <hyperlink ref="C71" r:id="rId1" xr:uid="{00000000-0004-0000-0C00-000000000000}"/>
  </hyperlinks>
  <pageMargins left="0.7" right="0.7" top="0.75" bottom="0.75" header="0.3" footer="0.3"/>
  <pageSetup scale="10" orientation="landscape"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B2:T40"/>
  <sheetViews>
    <sheetView showGridLines="0" workbookViewId="0"/>
  </sheetViews>
  <sheetFormatPr defaultColWidth="8.27734375" defaultRowHeight="12.3"/>
  <cols>
    <col min="1" max="1" width="1.5546875" style="725" customWidth="1"/>
    <col min="2" max="2" width="15.27734375" style="725" customWidth="1"/>
    <col min="3" max="3" width="55.71875" style="725" customWidth="1"/>
    <col min="4" max="4" width="4.5546875" style="725" customWidth="1"/>
    <col min="5" max="5" width="13.71875" style="725" customWidth="1"/>
    <col min="6" max="6" width="16.83203125" style="725" customWidth="1"/>
    <col min="7" max="7" width="13.71875" style="725" customWidth="1"/>
    <col min="8" max="8" width="9.1640625" style="725" bestFit="1" customWidth="1"/>
    <col min="9" max="9" width="14.1640625" style="725" customWidth="1"/>
    <col min="10" max="10" width="16.83203125" style="725" customWidth="1"/>
    <col min="11" max="11" width="13.1640625" style="725" customWidth="1"/>
    <col min="12" max="12" width="8.27734375" style="725" customWidth="1"/>
    <col min="13" max="13" width="13.27734375" style="725" bestFit="1" customWidth="1"/>
    <col min="14" max="14" width="16.83203125" style="725" customWidth="1"/>
    <col min="15" max="15" width="11" style="725" customWidth="1"/>
    <col min="16" max="16" width="8.27734375" style="725" customWidth="1"/>
    <col min="17" max="17" width="20.44140625" style="725" customWidth="1"/>
    <col min="18" max="18" width="8.27734375" style="725" customWidth="1"/>
    <col min="19" max="16384" width="8.27734375" style="725"/>
  </cols>
  <sheetData>
    <row r="2" spans="2:20">
      <c r="B2" s="3891" t="s">
        <v>478</v>
      </c>
      <c r="C2" s="3893"/>
      <c r="D2" s="3893"/>
      <c r="E2" s="3893"/>
      <c r="F2" s="3893"/>
    </row>
    <row r="4" spans="2:20" ht="15.75" customHeight="1">
      <c r="B4" s="714" t="s">
        <v>3214</v>
      </c>
      <c r="E4" s="4950" t="s">
        <v>330</v>
      </c>
      <c r="F4" s="4950"/>
      <c r="G4" s="4950"/>
      <c r="H4" s="4950"/>
      <c r="I4" s="4950"/>
      <c r="J4" s="4950"/>
      <c r="K4" s="4950"/>
      <c r="L4" s="4950"/>
      <c r="M4" s="4950"/>
      <c r="N4" s="4950"/>
      <c r="O4" s="3393"/>
      <c r="P4" s="3393"/>
      <c r="Q4" s="3393"/>
      <c r="R4" s="3393"/>
      <c r="S4" s="3393"/>
      <c r="T4" s="3393"/>
    </row>
    <row r="5" spans="2:20" ht="15.75" customHeight="1">
      <c r="B5" s="714" t="s">
        <v>538</v>
      </c>
      <c r="E5" s="4888" t="s">
        <v>2932</v>
      </c>
      <c r="F5" s="4888"/>
      <c r="G5" s="4888"/>
      <c r="H5" s="4888"/>
      <c r="I5" s="4888"/>
      <c r="J5" s="4888"/>
      <c r="K5" s="4888"/>
      <c r="L5" s="4888"/>
      <c r="M5" s="4888"/>
      <c r="N5" s="4888"/>
      <c r="O5" s="3225"/>
      <c r="P5" s="3225"/>
      <c r="Q5" s="3225"/>
      <c r="R5" s="3225"/>
      <c r="S5" s="3225"/>
      <c r="T5" s="3225"/>
    </row>
    <row r="6" spans="2:20" ht="13.8">
      <c r="B6" s="3394"/>
      <c r="C6" s="3394"/>
      <c r="D6" s="3394"/>
      <c r="E6" s="3394"/>
      <c r="F6" s="3394"/>
      <c r="G6" s="3394"/>
      <c r="H6" s="3394"/>
      <c r="I6" s="3394"/>
      <c r="J6" s="3394"/>
      <c r="K6" s="3394"/>
      <c r="L6" s="3394"/>
      <c r="M6" s="3394"/>
      <c r="N6" s="3394"/>
      <c r="O6" s="3394"/>
      <c r="P6" s="3394"/>
      <c r="Q6" s="3394"/>
    </row>
    <row r="7" spans="2:20" ht="15" customHeight="1">
      <c r="B7" s="3395"/>
      <c r="C7" s="3396"/>
      <c r="D7" s="3397"/>
      <c r="E7" s="4957" t="s">
        <v>3215</v>
      </c>
      <c r="F7" s="4958"/>
      <c r="G7" s="4958"/>
      <c r="H7" s="4958"/>
      <c r="I7" s="4958"/>
      <c r="J7" s="4958"/>
      <c r="K7" s="4958"/>
      <c r="L7" s="4958"/>
      <c r="M7" s="4958"/>
      <c r="N7" s="4958"/>
      <c r="O7" s="4958"/>
      <c r="P7" s="4959"/>
      <c r="Q7" s="3398" t="s">
        <v>3216</v>
      </c>
    </row>
    <row r="8" spans="2:20" ht="15" customHeight="1">
      <c r="B8" s="3399" t="s">
        <v>937</v>
      </c>
      <c r="C8" s="3400" t="s">
        <v>938</v>
      </c>
      <c r="D8" s="3401"/>
      <c r="E8" s="4951" t="s">
        <v>1040</v>
      </c>
      <c r="F8" s="4952"/>
      <c r="G8" s="4952"/>
      <c r="H8" s="4953"/>
      <c r="I8" s="4954" t="s">
        <v>3217</v>
      </c>
      <c r="J8" s="4955"/>
      <c r="K8" s="4955"/>
      <c r="L8" s="4956"/>
      <c r="M8" s="4951" t="s">
        <v>993</v>
      </c>
      <c r="N8" s="4952"/>
      <c r="O8" s="4952"/>
      <c r="P8" s="4952"/>
      <c r="Q8" s="3402" t="s">
        <v>3218</v>
      </c>
    </row>
    <row r="9" spans="2:20" ht="15" customHeight="1">
      <c r="B9" s="3399"/>
      <c r="C9" s="3400"/>
      <c r="D9" s="3401"/>
      <c r="E9" s="3398"/>
      <c r="F9" s="3403" t="s">
        <v>3219</v>
      </c>
      <c r="G9" s="3398"/>
      <c r="H9" s="3404"/>
      <c r="I9" s="3398"/>
      <c r="J9" s="3403" t="s">
        <v>3219</v>
      </c>
      <c r="K9" s="3398"/>
      <c r="L9" s="3404"/>
      <c r="M9" s="3398"/>
      <c r="N9" s="3403" t="s">
        <v>3219</v>
      </c>
      <c r="O9" s="3398"/>
      <c r="P9" s="3404"/>
      <c r="Q9" s="3402" t="s">
        <v>3220</v>
      </c>
    </row>
    <row r="10" spans="2:20" ht="15" customHeight="1">
      <c r="B10" s="3399"/>
      <c r="C10" s="3400"/>
      <c r="D10" s="3401"/>
      <c r="E10" s="3402"/>
      <c r="F10" s="3405" t="s">
        <v>3221</v>
      </c>
      <c r="G10" s="3402"/>
      <c r="H10" s="3406"/>
      <c r="I10" s="3402"/>
      <c r="J10" s="3405" t="s">
        <v>3221</v>
      </c>
      <c r="K10" s="3402"/>
      <c r="L10" s="3406"/>
      <c r="M10" s="3402"/>
      <c r="N10" s="3405" t="s">
        <v>3221</v>
      </c>
      <c r="O10" s="3402"/>
      <c r="P10" s="3406"/>
      <c r="Q10" s="3402" t="s">
        <v>3222</v>
      </c>
    </row>
    <row r="11" spans="2:20" ht="15" customHeight="1">
      <c r="B11" s="3399"/>
      <c r="C11" s="3400"/>
      <c r="D11" s="3401"/>
      <c r="E11" s="3402" t="s">
        <v>856</v>
      </c>
      <c r="F11" s="3405" t="s">
        <v>939</v>
      </c>
      <c r="G11" s="3402"/>
      <c r="H11" s="3406" t="s">
        <v>934</v>
      </c>
      <c r="I11" s="3402" t="s">
        <v>2130</v>
      </c>
      <c r="J11" s="3405" t="s">
        <v>1004</v>
      </c>
      <c r="K11" s="3402" t="s">
        <v>702</v>
      </c>
      <c r="L11" s="3406" t="s">
        <v>1820</v>
      </c>
      <c r="M11" s="3402" t="s">
        <v>856</v>
      </c>
      <c r="N11" s="3405" t="s">
        <v>1004</v>
      </c>
      <c r="O11" s="3402" t="s">
        <v>702</v>
      </c>
      <c r="P11" s="3406" t="s">
        <v>1820</v>
      </c>
    </row>
    <row r="12" spans="2:20" ht="15" customHeight="1">
      <c r="B12" s="3399"/>
      <c r="C12" s="3400"/>
      <c r="D12" s="3401"/>
      <c r="E12" s="3402" t="s">
        <v>2241</v>
      </c>
      <c r="F12" s="3405" t="s">
        <v>3223</v>
      </c>
      <c r="G12" s="3402" t="s">
        <v>996</v>
      </c>
      <c r="H12" s="3406" t="s">
        <v>3224</v>
      </c>
      <c r="I12" s="3402" t="s">
        <v>862</v>
      </c>
      <c r="J12" s="3405" t="s">
        <v>865</v>
      </c>
      <c r="K12" s="3402" t="s">
        <v>861</v>
      </c>
      <c r="L12" s="3406" t="s">
        <v>855</v>
      </c>
      <c r="M12" s="3402" t="s">
        <v>2241</v>
      </c>
      <c r="N12" s="3405" t="s">
        <v>865</v>
      </c>
      <c r="O12" s="3402" t="s">
        <v>861</v>
      </c>
      <c r="P12" s="3406" t="s">
        <v>855</v>
      </c>
    </row>
    <row r="13" spans="2:20" ht="15" customHeight="1">
      <c r="B13" s="3407"/>
      <c r="C13" s="3408"/>
      <c r="D13" s="903"/>
      <c r="E13" s="3409" t="s">
        <v>126</v>
      </c>
      <c r="F13" s="3410" t="s">
        <v>139</v>
      </c>
      <c r="G13" s="3409" t="s">
        <v>141</v>
      </c>
      <c r="H13" s="3410" t="s">
        <v>167</v>
      </c>
      <c r="I13" s="3409" t="s">
        <v>74</v>
      </c>
      <c r="J13" s="3410" t="s">
        <v>81</v>
      </c>
      <c r="K13" s="3409" t="s">
        <v>91</v>
      </c>
      <c r="L13" s="3410" t="s">
        <v>733</v>
      </c>
      <c r="M13" s="3409" t="s">
        <v>92</v>
      </c>
      <c r="N13" s="3410" t="s">
        <v>734</v>
      </c>
      <c r="O13" s="3409" t="s">
        <v>735</v>
      </c>
      <c r="P13" s="3410" t="s">
        <v>1010</v>
      </c>
      <c r="Q13" s="3409" t="s">
        <v>1895</v>
      </c>
    </row>
    <row r="14" spans="2:20" ht="15" customHeight="1">
      <c r="B14" s="3411" t="s">
        <v>3225</v>
      </c>
      <c r="C14" s="3412" t="s">
        <v>884</v>
      </c>
      <c r="D14" s="3413" t="s">
        <v>2582</v>
      </c>
      <c r="E14" s="3414"/>
      <c r="F14" s="3414"/>
      <c r="G14" s="3414"/>
      <c r="H14" s="736">
        <v>0</v>
      </c>
      <c r="I14" s="3414"/>
      <c r="J14" s="3414"/>
      <c r="K14" s="3414"/>
      <c r="L14" s="736">
        <v>0</v>
      </c>
      <c r="M14" s="3414"/>
      <c r="N14" s="3414"/>
      <c r="O14" s="3414"/>
      <c r="P14" s="736">
        <v>0</v>
      </c>
      <c r="Q14" s="3414"/>
    </row>
    <row r="15" spans="2:20" ht="15" customHeight="1">
      <c r="B15" s="3415" t="s">
        <v>943</v>
      </c>
      <c r="C15" s="3416" t="s">
        <v>944</v>
      </c>
      <c r="D15" s="3413" t="s">
        <v>2830</v>
      </c>
      <c r="E15" s="741"/>
      <c r="F15" s="741"/>
      <c r="G15" s="741"/>
      <c r="H15" s="738">
        <v>2.5000000000000001E-3</v>
      </c>
      <c r="I15" s="741"/>
      <c r="J15" s="741"/>
      <c r="K15" s="741"/>
      <c r="L15" s="738">
        <v>5.0000000000000001E-3</v>
      </c>
      <c r="M15" s="741"/>
      <c r="N15" s="741"/>
      <c r="O15" s="741"/>
      <c r="P15" s="738">
        <v>1.2500000000000001E-2</v>
      </c>
      <c r="Q15" s="741"/>
    </row>
    <row r="16" spans="2:20" ht="15" customHeight="1">
      <c r="B16" s="3415" t="s">
        <v>3226</v>
      </c>
      <c r="C16" s="3416" t="s">
        <v>946</v>
      </c>
      <c r="D16" s="3413" t="s">
        <v>1837</v>
      </c>
      <c r="E16" s="741"/>
      <c r="F16" s="741"/>
      <c r="G16" s="741"/>
      <c r="H16" s="738">
        <v>2.5000000000000001E-3</v>
      </c>
      <c r="I16" s="741"/>
      <c r="J16" s="741"/>
      <c r="K16" s="741"/>
      <c r="L16" s="738">
        <v>0.01</v>
      </c>
      <c r="M16" s="741"/>
      <c r="N16" s="741"/>
      <c r="O16" s="741"/>
      <c r="P16" s="738">
        <v>1.7500000000000002E-2</v>
      </c>
      <c r="Q16" s="741"/>
    </row>
    <row r="17" spans="2:17" ht="15" customHeight="1">
      <c r="B17" s="3415" t="s">
        <v>947</v>
      </c>
      <c r="C17" s="3416" t="s">
        <v>948</v>
      </c>
      <c r="D17" s="3413" t="s">
        <v>2832</v>
      </c>
      <c r="E17" s="741"/>
      <c r="F17" s="741"/>
      <c r="G17" s="741"/>
      <c r="H17" s="738">
        <v>7.4999999999999997E-3</v>
      </c>
      <c r="I17" s="741"/>
      <c r="J17" s="741"/>
      <c r="K17" s="741"/>
      <c r="L17" s="738">
        <v>1.7500000000000002E-2</v>
      </c>
      <c r="M17" s="741"/>
      <c r="N17" s="741"/>
      <c r="O17" s="741"/>
      <c r="P17" s="738">
        <v>0.03</v>
      </c>
      <c r="Q17" s="741"/>
    </row>
    <row r="18" spans="2:17" ht="15" customHeight="1">
      <c r="B18" s="3415" t="s">
        <v>3227</v>
      </c>
      <c r="C18" s="3416" t="s">
        <v>950</v>
      </c>
      <c r="D18" s="3413" t="s">
        <v>1840</v>
      </c>
      <c r="E18" s="741"/>
      <c r="F18" s="741"/>
      <c r="G18" s="741"/>
      <c r="H18" s="738">
        <v>1.4999999999999999E-2</v>
      </c>
      <c r="I18" s="741"/>
      <c r="J18" s="741"/>
      <c r="K18" s="741"/>
      <c r="L18" s="738">
        <v>3.7499999999999999E-2</v>
      </c>
      <c r="M18" s="741"/>
      <c r="N18" s="741"/>
      <c r="O18" s="741"/>
      <c r="P18" s="738">
        <v>4.7500000000000001E-2</v>
      </c>
      <c r="Q18" s="741"/>
    </row>
    <row r="19" spans="2:17" ht="15" customHeight="1">
      <c r="B19" s="3415" t="s">
        <v>1047</v>
      </c>
      <c r="C19" s="3416" t="s">
        <v>952</v>
      </c>
      <c r="D19" s="3413" t="s">
        <v>2833</v>
      </c>
      <c r="E19" s="741"/>
      <c r="F19" s="741"/>
      <c r="G19" s="741"/>
      <c r="H19" s="738">
        <v>3.7499999999999999E-2</v>
      </c>
      <c r="I19" s="741"/>
      <c r="J19" s="741"/>
      <c r="K19" s="741"/>
      <c r="L19" s="738">
        <v>7.7499999999999999E-2</v>
      </c>
      <c r="M19" s="741"/>
      <c r="N19" s="741"/>
      <c r="O19" s="741"/>
      <c r="P19" s="738">
        <v>0.08</v>
      </c>
      <c r="Q19" s="741"/>
    </row>
    <row r="20" spans="2:17" ht="15" customHeight="1">
      <c r="B20" s="3415"/>
      <c r="C20" s="3416" t="s">
        <v>953</v>
      </c>
      <c r="D20" s="3413" t="s">
        <v>1726</v>
      </c>
      <c r="E20" s="741"/>
      <c r="F20" s="741"/>
      <c r="G20" s="741"/>
      <c r="H20" s="738">
        <v>7.4999999999999997E-2</v>
      </c>
      <c r="I20" s="741"/>
      <c r="J20" s="741"/>
      <c r="K20" s="741"/>
      <c r="L20" s="738">
        <v>0.105</v>
      </c>
      <c r="M20" s="741"/>
      <c r="N20" s="741"/>
      <c r="O20" s="741"/>
      <c r="P20" s="738">
        <v>0.105</v>
      </c>
      <c r="Q20" s="741"/>
    </row>
    <row r="21" spans="2:17" ht="15" customHeight="1">
      <c r="B21" s="3415"/>
      <c r="C21" s="3416" t="s">
        <v>954</v>
      </c>
      <c r="D21" s="3413" t="s">
        <v>2836</v>
      </c>
      <c r="E21" s="741"/>
      <c r="F21" s="741"/>
      <c r="G21" s="741"/>
      <c r="H21" s="738">
        <v>0.06</v>
      </c>
      <c r="I21" s="741"/>
      <c r="J21" s="741"/>
      <c r="K21" s="741"/>
      <c r="L21" s="738">
        <v>0.08</v>
      </c>
      <c r="M21" s="741"/>
      <c r="N21" s="741"/>
      <c r="O21" s="741"/>
      <c r="P21" s="738">
        <v>0.1</v>
      </c>
      <c r="Q21" s="741"/>
    </row>
    <row r="22" spans="2:17" ht="15" customHeight="1">
      <c r="B22" s="3415"/>
      <c r="C22" s="3417" t="s">
        <v>491</v>
      </c>
      <c r="D22" s="3413" t="s">
        <v>1727</v>
      </c>
      <c r="E22" s="741"/>
      <c r="F22" s="741"/>
      <c r="G22" s="741"/>
      <c r="H22" s="738">
        <v>0.155</v>
      </c>
      <c r="I22" s="741"/>
      <c r="J22" s="741"/>
      <c r="K22" s="741"/>
      <c r="L22" s="738">
        <v>0.18</v>
      </c>
      <c r="M22" s="741"/>
      <c r="N22" s="741"/>
      <c r="O22" s="741"/>
      <c r="P22" s="738">
        <v>0.18</v>
      </c>
      <c r="Q22" s="741"/>
    </row>
    <row r="23" spans="2:17" ht="15" customHeight="1">
      <c r="B23" s="3418"/>
      <c r="C23" s="733" t="s">
        <v>1018</v>
      </c>
      <c r="D23" s="3413" t="s">
        <v>2839</v>
      </c>
      <c r="E23" s="3419"/>
      <c r="F23" s="3419"/>
      <c r="G23" s="3419"/>
      <c r="H23" s="3420"/>
      <c r="I23" s="3419"/>
      <c r="J23" s="3419"/>
      <c r="K23" s="3419"/>
      <c r="L23" s="3420"/>
      <c r="M23" s="3419"/>
      <c r="N23" s="3421"/>
      <c r="O23" s="3421"/>
      <c r="P23" s="3422"/>
      <c r="Q23" s="3419"/>
    </row>
    <row r="24" spans="2:17" ht="15" customHeight="1">
      <c r="B24" s="3411" t="s">
        <v>3228</v>
      </c>
      <c r="C24" s="3423" t="s">
        <v>884</v>
      </c>
      <c r="D24" s="3413" t="s">
        <v>1728</v>
      </c>
      <c r="E24" s="3424"/>
      <c r="F24" s="3424"/>
      <c r="G24" s="3424"/>
      <c r="H24" s="3425">
        <v>0</v>
      </c>
      <c r="I24" s="3426"/>
      <c r="J24" s="3426"/>
      <c r="K24" s="3426"/>
      <c r="L24" s="3426"/>
      <c r="M24" s="3426"/>
      <c r="N24" s="3426"/>
      <c r="O24" s="3426"/>
      <c r="P24" s="3426"/>
      <c r="Q24" s="3424"/>
    </row>
    <row r="25" spans="2:17" ht="15" customHeight="1">
      <c r="B25" s="3415" t="s">
        <v>943</v>
      </c>
      <c r="C25" s="3427" t="s">
        <v>957</v>
      </c>
      <c r="D25" s="3413" t="s">
        <v>2842</v>
      </c>
      <c r="E25" s="741"/>
      <c r="F25" s="741"/>
      <c r="G25" s="741"/>
      <c r="H25" s="748">
        <v>2.5000000000000001E-3</v>
      </c>
      <c r="I25" s="3428"/>
      <c r="J25" s="3428"/>
      <c r="K25" s="3428"/>
      <c r="L25" s="3428"/>
      <c r="M25" s="3428"/>
      <c r="N25" s="3428"/>
      <c r="O25" s="3428"/>
      <c r="P25" s="3428"/>
      <c r="Q25" s="741"/>
    </row>
    <row r="26" spans="2:17" ht="15" customHeight="1">
      <c r="B26" s="3415" t="s">
        <v>958</v>
      </c>
      <c r="C26" s="3416" t="s">
        <v>959</v>
      </c>
      <c r="D26" s="3413" t="s">
        <v>1730</v>
      </c>
      <c r="E26" s="741"/>
      <c r="F26" s="741"/>
      <c r="G26" s="741"/>
      <c r="H26" s="748">
        <v>5.0000000000000001E-3</v>
      </c>
      <c r="I26" s="3428"/>
      <c r="J26" s="3428"/>
      <c r="K26" s="3428"/>
      <c r="L26" s="3428"/>
      <c r="M26" s="3428"/>
      <c r="N26" s="3428"/>
      <c r="O26" s="3428"/>
      <c r="P26" s="3428"/>
      <c r="Q26" s="741"/>
    </row>
    <row r="27" spans="2:17" ht="15" customHeight="1">
      <c r="B27" s="3415" t="s">
        <v>1050</v>
      </c>
      <c r="C27" s="3416" t="s">
        <v>961</v>
      </c>
      <c r="D27" s="3413" t="s">
        <v>2844</v>
      </c>
      <c r="E27" s="741"/>
      <c r="F27" s="741"/>
      <c r="G27" s="741"/>
      <c r="H27" s="748">
        <v>0.02</v>
      </c>
      <c r="I27" s="3428"/>
      <c r="J27" s="3428"/>
      <c r="K27" s="3428"/>
      <c r="L27" s="3428"/>
      <c r="M27" s="3428"/>
      <c r="N27" s="3428"/>
      <c r="O27" s="3428"/>
      <c r="P27" s="3428"/>
      <c r="Q27" s="741"/>
    </row>
    <row r="28" spans="2:17" ht="15" customHeight="1">
      <c r="B28" s="3415"/>
      <c r="C28" s="3416" t="s">
        <v>954</v>
      </c>
      <c r="D28" s="3413" t="s">
        <v>1732</v>
      </c>
      <c r="E28" s="741"/>
      <c r="F28" s="741"/>
      <c r="G28" s="741"/>
      <c r="H28" s="748">
        <v>0.06</v>
      </c>
      <c r="I28" s="3428"/>
      <c r="J28" s="3428"/>
      <c r="K28" s="3428"/>
      <c r="L28" s="3428"/>
      <c r="M28" s="3428"/>
      <c r="N28" s="3428"/>
      <c r="O28" s="3428"/>
      <c r="P28" s="3428"/>
      <c r="Q28" s="741"/>
    </row>
    <row r="29" spans="2:17" ht="15" customHeight="1">
      <c r="B29" s="3415"/>
      <c r="C29" s="3417" t="s">
        <v>963</v>
      </c>
      <c r="D29" s="3413" t="s">
        <v>2847</v>
      </c>
      <c r="E29" s="741"/>
      <c r="F29" s="741"/>
      <c r="G29" s="741"/>
      <c r="H29" s="748">
        <v>0.08</v>
      </c>
      <c r="I29" s="3428"/>
      <c r="J29" s="3428"/>
      <c r="K29" s="3428"/>
      <c r="L29" s="3428"/>
      <c r="M29" s="3428"/>
      <c r="N29" s="3428"/>
      <c r="O29" s="3428"/>
      <c r="P29" s="3428"/>
      <c r="Q29" s="741"/>
    </row>
    <row r="30" spans="2:17" ht="15" customHeight="1">
      <c r="B30" s="3418"/>
      <c r="C30" s="733" t="s">
        <v>1018</v>
      </c>
      <c r="D30" s="3413" t="s">
        <v>1752</v>
      </c>
      <c r="E30" s="3429"/>
      <c r="F30" s="3430"/>
      <c r="G30" s="3430"/>
      <c r="H30" s="3431"/>
      <c r="I30" s="3426"/>
      <c r="J30" s="3426"/>
      <c r="K30" s="3426"/>
      <c r="L30" s="3426"/>
      <c r="M30" s="3426"/>
      <c r="N30" s="3426"/>
      <c r="O30" s="3426"/>
      <c r="P30" s="3426"/>
      <c r="Q30" s="3429"/>
    </row>
    <row r="31" spans="2:17" ht="15" customHeight="1">
      <c r="B31" s="3411" t="s">
        <v>792</v>
      </c>
      <c r="C31" s="3412" t="s">
        <v>964</v>
      </c>
      <c r="D31" s="3413" t="s">
        <v>2850</v>
      </c>
      <c r="E31" s="741"/>
      <c r="F31" s="741"/>
      <c r="G31" s="741"/>
      <c r="H31" s="738">
        <v>0.03</v>
      </c>
      <c r="I31" s="3428"/>
      <c r="J31" s="3428"/>
      <c r="K31" s="3428"/>
      <c r="L31" s="3428"/>
      <c r="M31" s="3428"/>
      <c r="N31" s="3428"/>
      <c r="O31" s="3428"/>
      <c r="P31" s="3428"/>
      <c r="Q31" s="741"/>
    </row>
    <row r="32" spans="2:17" ht="15" customHeight="1">
      <c r="B32" s="3415"/>
      <c r="C32" s="3416" t="s">
        <v>966</v>
      </c>
      <c r="D32" s="3413" t="s">
        <v>1754</v>
      </c>
      <c r="E32" s="741"/>
      <c r="F32" s="741"/>
      <c r="G32" s="741"/>
      <c r="H32" s="738">
        <v>0.05</v>
      </c>
      <c r="I32" s="3428"/>
      <c r="J32" s="3428"/>
      <c r="K32" s="3428"/>
      <c r="L32" s="3428"/>
      <c r="M32" s="3428"/>
      <c r="N32" s="3428"/>
      <c r="O32" s="3428"/>
      <c r="P32" s="3428"/>
      <c r="Q32" s="741"/>
    </row>
    <row r="33" spans="2:17" ht="15" customHeight="1">
      <c r="B33" s="3415"/>
      <c r="C33" s="3416" t="s">
        <v>967</v>
      </c>
      <c r="D33" s="3413" t="s">
        <v>2700</v>
      </c>
      <c r="E33" s="741"/>
      <c r="F33" s="741"/>
      <c r="G33" s="741"/>
      <c r="H33" s="738">
        <v>0.1</v>
      </c>
      <c r="I33" s="3428"/>
      <c r="J33" s="3428"/>
      <c r="K33" s="3428"/>
      <c r="L33" s="3428"/>
      <c r="M33" s="3428"/>
      <c r="N33" s="3428"/>
      <c r="O33" s="3428"/>
      <c r="P33" s="3428"/>
      <c r="Q33" s="741"/>
    </row>
    <row r="34" spans="2:17" ht="15" customHeight="1">
      <c r="B34" s="3415"/>
      <c r="C34" s="3416" t="s">
        <v>968</v>
      </c>
      <c r="D34" s="3432" t="s">
        <v>1761</v>
      </c>
      <c r="E34" s="741"/>
      <c r="F34" s="741"/>
      <c r="G34" s="741"/>
      <c r="H34" s="738">
        <v>0.2</v>
      </c>
      <c r="I34" s="3428"/>
      <c r="J34" s="3428"/>
      <c r="K34" s="3428"/>
      <c r="L34" s="3428"/>
      <c r="M34" s="3428"/>
      <c r="N34" s="3428"/>
      <c r="O34" s="3428"/>
      <c r="P34" s="3428"/>
      <c r="Q34" s="741"/>
    </row>
    <row r="35" spans="2:17" ht="15" customHeight="1">
      <c r="B35" s="3415"/>
      <c r="C35" s="3417" t="s">
        <v>969</v>
      </c>
      <c r="D35" s="3432" t="s">
        <v>1959</v>
      </c>
      <c r="E35" s="741"/>
      <c r="F35" s="741"/>
      <c r="G35" s="741"/>
      <c r="H35" s="738">
        <v>0.3</v>
      </c>
      <c r="I35" s="3428"/>
      <c r="J35" s="3428"/>
      <c r="K35" s="3428"/>
      <c r="L35" s="3428"/>
      <c r="M35" s="3428"/>
      <c r="N35" s="3428"/>
      <c r="O35" s="3428"/>
      <c r="P35" s="3428"/>
      <c r="Q35" s="741"/>
    </row>
    <row r="36" spans="2:17" ht="15" customHeight="1">
      <c r="B36" s="3418"/>
      <c r="C36" s="733" t="s">
        <v>1018</v>
      </c>
      <c r="D36" s="3432" t="s">
        <v>1755</v>
      </c>
      <c r="E36" s="3429"/>
      <c r="F36" s="3430"/>
      <c r="G36" s="3430"/>
      <c r="H36" s="3431"/>
      <c r="I36" s="3426"/>
      <c r="J36" s="3426"/>
      <c r="K36" s="3426"/>
      <c r="L36" s="3426"/>
      <c r="M36" s="3426"/>
      <c r="N36" s="3426"/>
      <c r="O36" s="3426"/>
      <c r="P36" s="3428"/>
      <c r="Q36" s="741"/>
    </row>
    <row r="37" spans="2:17" ht="15" customHeight="1">
      <c r="B37" s="3433" t="s">
        <v>131</v>
      </c>
      <c r="C37" s="3434"/>
      <c r="D37" s="3432" t="s">
        <v>1960</v>
      </c>
      <c r="E37" s="3435"/>
      <c r="F37" s="3435"/>
      <c r="G37" s="3435"/>
      <c r="H37" s="3436"/>
      <c r="I37" s="3428"/>
      <c r="J37" s="3428"/>
      <c r="K37" s="3428"/>
      <c r="L37" s="3428"/>
      <c r="M37" s="3428"/>
      <c r="N37" s="3428"/>
      <c r="O37" s="3428"/>
      <c r="P37" s="3428"/>
      <c r="Q37" s="3419"/>
    </row>
    <row r="38" spans="2:17" ht="15" customHeight="1"/>
    <row r="39" spans="2:17" ht="15" customHeight="1">
      <c r="B39" s="65" t="s">
        <v>105</v>
      </c>
      <c r="C39" s="65"/>
      <c r="D39" s="65"/>
      <c r="E39" s="65"/>
      <c r="F39" s="65"/>
      <c r="Q39" s="1866"/>
    </row>
    <row r="40" spans="2:17" ht="15" customHeight="1">
      <c r="B40" s="4054" t="s">
        <v>477</v>
      </c>
      <c r="C40" s="4054"/>
      <c r="D40" s="4054"/>
      <c r="E40" s="4054"/>
      <c r="F40" s="4054"/>
      <c r="Q40" s="1866"/>
    </row>
  </sheetData>
  <mergeCells count="9">
    <mergeCell ref="B2:F2"/>
    <mergeCell ref="B39:F39"/>
    <mergeCell ref="B40:F40"/>
    <mergeCell ref="E4:N4"/>
    <mergeCell ref="E5:N5"/>
    <mergeCell ref="E8:H8"/>
    <mergeCell ref="I8:L8"/>
    <mergeCell ref="M8:P8"/>
    <mergeCell ref="E7:P7"/>
  </mergeCells>
  <hyperlinks>
    <hyperlink ref="B40" r:id="rId1" xr:uid="{00000000-0004-0000-8100-000000000000}"/>
  </hyperlinks>
  <pageMargins left="0.7" right="0.7" top="0.75" bottom="0.75" header="0.3" footer="0.3"/>
  <pageSetup paperSize="9" orientation="portrait"/>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B2:IV65"/>
  <sheetViews>
    <sheetView showGridLines="0" workbookViewId="0"/>
  </sheetViews>
  <sheetFormatPr defaultColWidth="5.71875" defaultRowHeight="13.8"/>
  <cols>
    <col min="1" max="1" width="1.5546875" style="3509" customWidth="1"/>
    <col min="2" max="2" width="3.5546875" style="3509" customWidth="1"/>
    <col min="3" max="3" width="4.44140625" style="3509" customWidth="1"/>
    <col min="4" max="4" width="5.27734375" style="3509" customWidth="1"/>
    <col min="5" max="5" width="69.44140625" style="3509" customWidth="1"/>
    <col min="6" max="6" width="32.83203125" style="3509" customWidth="1"/>
    <col min="7" max="7" width="4.83203125" style="3510" customWidth="1"/>
    <col min="8" max="8" width="12.27734375" style="3509" customWidth="1"/>
    <col min="9" max="9" width="10.44140625" style="3509" customWidth="1"/>
    <col min="10" max="10" width="16.1640625" style="3509" customWidth="1"/>
    <col min="11" max="11" width="11.44140625" style="3509" customWidth="1"/>
    <col min="12" max="12" width="13.71875" style="3509" customWidth="1"/>
    <col min="13" max="13" width="5.71875" style="3509" customWidth="1"/>
    <col min="14" max="15" width="6.27734375" style="3509" bestFit="1" customWidth="1"/>
    <col min="16" max="24" width="7" style="3509" bestFit="1" customWidth="1"/>
    <col min="25" max="25" width="5.71875" style="3509" customWidth="1"/>
    <col min="26" max="16384" width="5.71875" style="3509"/>
  </cols>
  <sheetData>
    <row r="2" spans="2:256" ht="14.1">
      <c r="B2" s="5020" t="s">
        <v>478</v>
      </c>
      <c r="C2" s="5021"/>
      <c r="D2" s="5021"/>
      <c r="E2" s="5021"/>
      <c r="F2" s="5021"/>
    </row>
    <row r="4" spans="2:256" s="3437" customFormat="1" ht="18" customHeight="1">
      <c r="B4" s="4977" t="s">
        <v>486</v>
      </c>
      <c r="C4" s="4978"/>
      <c r="D4" s="4978"/>
      <c r="F4" s="4985" t="s">
        <v>331</v>
      </c>
      <c r="G4" s="4985"/>
      <c r="H4" s="4985"/>
      <c r="I4" s="4985"/>
      <c r="J4" s="4985"/>
      <c r="K4" s="4985"/>
      <c r="L4" s="4985"/>
      <c r="M4" s="4985"/>
      <c r="N4" s="4985"/>
      <c r="O4" s="3438"/>
      <c r="P4" s="3438"/>
      <c r="Q4" s="3439"/>
      <c r="R4" s="3439"/>
      <c r="S4" s="3439"/>
      <c r="T4" s="3439"/>
      <c r="U4" s="3439"/>
      <c r="V4" s="3439"/>
      <c r="W4" s="3439"/>
      <c r="X4" s="3439"/>
      <c r="Y4" s="3439"/>
      <c r="Z4" s="3439"/>
      <c r="AA4" s="3439"/>
      <c r="AB4" s="3439"/>
      <c r="AC4" s="3439"/>
      <c r="AD4" s="3439"/>
      <c r="AE4" s="3439"/>
      <c r="AF4" s="3439"/>
      <c r="AG4" s="3439"/>
      <c r="AH4" s="3439"/>
      <c r="AI4" s="3439"/>
      <c r="AJ4" s="3439"/>
      <c r="AK4" s="3439"/>
      <c r="AL4" s="3439"/>
      <c r="AM4" s="3439"/>
      <c r="AN4" s="3439"/>
      <c r="AO4" s="3439"/>
      <c r="AP4" s="3439"/>
      <c r="AQ4" s="3439"/>
      <c r="AR4" s="3439"/>
      <c r="AS4" s="3439"/>
      <c r="AT4" s="3439"/>
      <c r="AU4" s="3439"/>
      <c r="AV4" s="3439"/>
      <c r="AW4" s="3439"/>
      <c r="AX4" s="3439"/>
      <c r="AY4" s="3439"/>
      <c r="AZ4" s="3439"/>
      <c r="BA4" s="3439"/>
      <c r="BB4" s="3439"/>
      <c r="BC4" s="3439"/>
      <c r="BD4" s="3439"/>
      <c r="BE4" s="3439"/>
      <c r="BF4" s="3439"/>
      <c r="BG4" s="3439"/>
      <c r="BH4" s="3439"/>
      <c r="BI4" s="3439"/>
      <c r="BJ4" s="3439"/>
      <c r="BK4" s="3439"/>
      <c r="BL4" s="3439"/>
      <c r="BM4" s="3439"/>
      <c r="BN4" s="3439"/>
      <c r="BO4" s="3439"/>
      <c r="BP4" s="3439"/>
      <c r="BQ4" s="3439"/>
      <c r="BR4" s="3439"/>
      <c r="BS4" s="3439"/>
      <c r="BT4" s="3439"/>
      <c r="BU4" s="3439"/>
      <c r="BV4" s="3439"/>
      <c r="BW4" s="3439"/>
      <c r="BX4" s="3439"/>
      <c r="BY4" s="3439"/>
      <c r="BZ4" s="3439"/>
      <c r="CA4" s="3439"/>
      <c r="CB4" s="3439"/>
      <c r="CC4" s="3439"/>
      <c r="CD4" s="3439"/>
      <c r="CE4" s="3439"/>
      <c r="CF4" s="3439"/>
      <c r="CG4" s="3439"/>
      <c r="CH4" s="3439"/>
      <c r="CI4" s="3439"/>
      <c r="CJ4" s="3439"/>
      <c r="CK4" s="3439"/>
      <c r="CL4" s="3439"/>
      <c r="CM4" s="3439"/>
      <c r="CN4" s="3439"/>
      <c r="CO4" s="3439"/>
      <c r="CP4" s="3439"/>
      <c r="CQ4" s="3439"/>
      <c r="CR4" s="3439"/>
      <c r="CS4" s="3439"/>
      <c r="CT4" s="3439"/>
      <c r="CU4" s="3439"/>
      <c r="CV4" s="3439"/>
      <c r="CW4" s="3439"/>
      <c r="CX4" s="3439"/>
      <c r="CY4" s="3439"/>
      <c r="CZ4" s="3439"/>
      <c r="DA4" s="3439"/>
      <c r="DB4" s="3439"/>
      <c r="DC4" s="3439"/>
      <c r="DD4" s="3439"/>
      <c r="DE4" s="3439"/>
      <c r="DF4" s="3439"/>
      <c r="DG4" s="3439"/>
      <c r="DH4" s="3439"/>
      <c r="DI4" s="3439"/>
      <c r="DJ4" s="3439"/>
      <c r="DK4" s="3439"/>
      <c r="DL4" s="3439"/>
      <c r="DM4" s="3439"/>
      <c r="DN4" s="3439"/>
      <c r="DO4" s="3439"/>
      <c r="DP4" s="3439"/>
      <c r="DQ4" s="3439"/>
      <c r="DR4" s="3439"/>
      <c r="DS4" s="3439"/>
      <c r="DT4" s="3439"/>
      <c r="DU4" s="3439"/>
      <c r="DV4" s="3439"/>
      <c r="DW4" s="3439"/>
      <c r="DX4" s="3439"/>
      <c r="DY4" s="3439"/>
      <c r="DZ4" s="3439"/>
      <c r="EA4" s="3439"/>
      <c r="EB4" s="3439"/>
      <c r="EC4" s="3439"/>
      <c r="ED4" s="3439"/>
      <c r="EE4" s="3439"/>
      <c r="EF4" s="3439"/>
      <c r="EG4" s="3439"/>
      <c r="EH4" s="3439"/>
      <c r="EI4" s="3439"/>
      <c r="EJ4" s="3439"/>
      <c r="EK4" s="3439"/>
      <c r="EL4" s="3439"/>
      <c r="EM4" s="3439"/>
      <c r="EN4" s="3439"/>
      <c r="EO4" s="3439"/>
      <c r="EP4" s="3439"/>
      <c r="EQ4" s="3439"/>
      <c r="ER4" s="3439"/>
      <c r="ES4" s="3439"/>
      <c r="ET4" s="3439"/>
      <c r="EU4" s="3439"/>
      <c r="EV4" s="3439"/>
      <c r="EW4" s="3439"/>
      <c r="EX4" s="3439"/>
      <c r="EY4" s="3439"/>
      <c r="EZ4" s="3439"/>
      <c r="FA4" s="3439"/>
      <c r="FB4" s="3439"/>
      <c r="FC4" s="3439"/>
      <c r="FD4" s="3439"/>
      <c r="FE4" s="3439"/>
      <c r="FF4" s="3439"/>
      <c r="FG4" s="3439"/>
      <c r="FH4" s="3439"/>
      <c r="FI4" s="3439"/>
      <c r="FJ4" s="3439"/>
      <c r="FK4" s="3439"/>
      <c r="FL4" s="3439"/>
      <c r="FM4" s="3439"/>
      <c r="FN4" s="3439"/>
      <c r="FO4" s="3439"/>
      <c r="FP4" s="3439"/>
      <c r="FQ4" s="3439"/>
      <c r="FR4" s="3439"/>
      <c r="FS4" s="3439"/>
      <c r="FT4" s="3439"/>
      <c r="FU4" s="3439"/>
      <c r="FV4" s="3439"/>
      <c r="FW4" s="3439"/>
      <c r="FX4" s="3439"/>
      <c r="FY4" s="3439"/>
      <c r="FZ4" s="3439"/>
      <c r="GA4" s="3439"/>
      <c r="GB4" s="3439"/>
      <c r="GC4" s="3439"/>
      <c r="GD4" s="3439"/>
      <c r="GE4" s="3439"/>
      <c r="GF4" s="3439"/>
      <c r="GG4" s="3439"/>
      <c r="GH4" s="3439"/>
      <c r="GI4" s="3439"/>
      <c r="GJ4" s="3439"/>
      <c r="GK4" s="3439"/>
      <c r="GL4" s="3439"/>
      <c r="GM4" s="3439"/>
      <c r="GN4" s="3439"/>
      <c r="GO4" s="3439"/>
      <c r="GP4" s="3439"/>
      <c r="GQ4" s="3439"/>
      <c r="GR4" s="3439"/>
      <c r="GS4" s="3439"/>
      <c r="GT4" s="3439"/>
      <c r="GU4" s="3439"/>
      <c r="GV4" s="3439"/>
      <c r="GW4" s="3439"/>
      <c r="GX4" s="3439"/>
      <c r="GY4" s="3439"/>
      <c r="GZ4" s="3439"/>
      <c r="HA4" s="3439"/>
      <c r="HB4" s="3439"/>
      <c r="HC4" s="3439"/>
      <c r="HD4" s="3439"/>
      <c r="HE4" s="3439"/>
      <c r="HF4" s="3439"/>
      <c r="HG4" s="3439"/>
      <c r="HH4" s="3439"/>
      <c r="HI4" s="3439"/>
      <c r="HJ4" s="3439"/>
      <c r="HK4" s="3439"/>
      <c r="HL4" s="3439"/>
      <c r="HM4" s="3439"/>
      <c r="HN4" s="3439"/>
      <c r="HO4" s="3439"/>
      <c r="HP4" s="3439"/>
      <c r="HQ4" s="3439"/>
      <c r="HR4" s="3439"/>
      <c r="HS4" s="3439"/>
      <c r="HT4" s="3439"/>
      <c r="HU4" s="3439"/>
      <c r="HV4" s="3439"/>
      <c r="HW4" s="3439"/>
      <c r="HX4" s="3439"/>
      <c r="HY4" s="3439"/>
      <c r="HZ4" s="3439"/>
      <c r="IA4" s="3439"/>
      <c r="IB4" s="3439"/>
      <c r="IC4" s="3439"/>
      <c r="ID4" s="3439"/>
      <c r="IE4" s="3439"/>
      <c r="IF4" s="3439"/>
      <c r="IG4" s="3439"/>
      <c r="IH4" s="3439"/>
      <c r="II4" s="3439"/>
      <c r="IJ4" s="3439"/>
      <c r="IK4" s="3439"/>
      <c r="IL4" s="3439"/>
      <c r="IM4" s="3439"/>
      <c r="IN4" s="3439"/>
      <c r="IO4" s="3439"/>
      <c r="IP4" s="3439"/>
      <c r="IQ4" s="3439"/>
      <c r="IR4" s="3439"/>
      <c r="IS4" s="3439"/>
      <c r="IT4" s="3439"/>
      <c r="IU4" s="3439"/>
      <c r="IV4" s="3439"/>
    </row>
    <row r="5" spans="2:256" s="3440" customFormat="1" ht="14.1">
      <c r="B5" s="4979" t="s">
        <v>538</v>
      </c>
      <c r="C5" s="4980"/>
      <c r="D5" s="4980"/>
      <c r="F5" s="4986" t="s">
        <v>2932</v>
      </c>
      <c r="G5" s="4986"/>
      <c r="H5" s="4986"/>
      <c r="I5" s="4986"/>
      <c r="J5" s="4986"/>
      <c r="K5" s="4986"/>
      <c r="L5" s="4986"/>
      <c r="M5" s="4986"/>
      <c r="N5" s="4986"/>
      <c r="O5" s="3441"/>
      <c r="P5" s="3441"/>
      <c r="Q5" s="3439"/>
      <c r="R5" s="3439"/>
      <c r="S5" s="3439"/>
      <c r="T5" s="3439"/>
      <c r="U5" s="3439"/>
      <c r="V5" s="3439"/>
      <c r="W5" s="3439"/>
      <c r="X5" s="3439"/>
      <c r="Y5" s="3439"/>
      <c r="Z5" s="3439"/>
      <c r="AA5" s="3439"/>
      <c r="AB5" s="3439"/>
      <c r="AC5" s="3439"/>
      <c r="AD5" s="3439"/>
      <c r="AE5" s="3439"/>
      <c r="AF5" s="3439"/>
      <c r="AG5" s="3439"/>
      <c r="AH5" s="3439"/>
      <c r="AI5" s="3439"/>
      <c r="AJ5" s="3439"/>
      <c r="AK5" s="3439"/>
      <c r="AL5" s="3439"/>
      <c r="AM5" s="3439"/>
      <c r="AN5" s="3439"/>
      <c r="AO5" s="3439"/>
      <c r="AP5" s="3439"/>
      <c r="AQ5" s="3439"/>
      <c r="AR5" s="3439"/>
      <c r="AS5" s="3439"/>
      <c r="AT5" s="3439"/>
      <c r="AU5" s="3439"/>
      <c r="AV5" s="3439"/>
      <c r="AW5" s="3439"/>
      <c r="AX5" s="3439"/>
      <c r="AY5" s="3439"/>
      <c r="AZ5" s="3439"/>
      <c r="BA5" s="3439"/>
      <c r="BB5" s="3439"/>
      <c r="BC5" s="3439"/>
      <c r="BD5" s="3439"/>
      <c r="BE5" s="3439"/>
      <c r="BF5" s="3439"/>
      <c r="BG5" s="3439"/>
      <c r="BH5" s="3439"/>
      <c r="BI5" s="3439"/>
      <c r="BJ5" s="3439"/>
      <c r="BK5" s="3439"/>
      <c r="BL5" s="3439"/>
      <c r="BM5" s="3439"/>
      <c r="BN5" s="3439"/>
      <c r="BO5" s="3439"/>
      <c r="BP5" s="3439"/>
      <c r="BQ5" s="3439"/>
      <c r="BR5" s="3439"/>
      <c r="BS5" s="3439"/>
      <c r="BT5" s="3439"/>
      <c r="BU5" s="3439"/>
      <c r="BV5" s="3439"/>
      <c r="BW5" s="3439"/>
      <c r="BX5" s="3439"/>
      <c r="BY5" s="3439"/>
      <c r="BZ5" s="3439"/>
      <c r="CA5" s="3439"/>
      <c r="CB5" s="3439"/>
      <c r="CC5" s="3439"/>
      <c r="CD5" s="3439"/>
      <c r="CE5" s="3439"/>
      <c r="CF5" s="3439"/>
      <c r="CG5" s="3439"/>
      <c r="CH5" s="3439"/>
      <c r="CI5" s="3439"/>
      <c r="CJ5" s="3439"/>
      <c r="CK5" s="3439"/>
      <c r="CL5" s="3439"/>
      <c r="CM5" s="3439"/>
      <c r="CN5" s="3439"/>
      <c r="CO5" s="3439"/>
      <c r="CP5" s="3439"/>
      <c r="CQ5" s="3439"/>
      <c r="CR5" s="3439"/>
      <c r="CS5" s="3439"/>
      <c r="CT5" s="3439"/>
      <c r="CU5" s="3439"/>
      <c r="CV5" s="3439"/>
      <c r="CW5" s="3439"/>
      <c r="CX5" s="3439"/>
      <c r="CY5" s="3439"/>
      <c r="CZ5" s="3439"/>
      <c r="DA5" s="3439"/>
      <c r="DB5" s="3439"/>
      <c r="DC5" s="3439"/>
      <c r="DD5" s="3439"/>
      <c r="DE5" s="3439"/>
      <c r="DF5" s="3439"/>
      <c r="DG5" s="3439"/>
      <c r="DH5" s="3439"/>
      <c r="DI5" s="3439"/>
      <c r="DJ5" s="3439"/>
      <c r="DK5" s="3439"/>
      <c r="DL5" s="3439"/>
      <c r="DM5" s="3439"/>
      <c r="DN5" s="3439"/>
      <c r="DO5" s="3439"/>
      <c r="DP5" s="3439"/>
      <c r="DQ5" s="3439"/>
      <c r="DR5" s="3439"/>
      <c r="DS5" s="3439"/>
      <c r="DT5" s="3439"/>
      <c r="DU5" s="3439"/>
      <c r="DV5" s="3439"/>
      <c r="DW5" s="3439"/>
      <c r="DX5" s="3439"/>
      <c r="DY5" s="3439"/>
      <c r="DZ5" s="3439"/>
      <c r="EA5" s="3439"/>
      <c r="EB5" s="3439"/>
      <c r="EC5" s="3439"/>
      <c r="ED5" s="3439"/>
      <c r="EE5" s="3439"/>
      <c r="EF5" s="3439"/>
      <c r="EG5" s="3439"/>
      <c r="EH5" s="3439"/>
      <c r="EI5" s="3439"/>
      <c r="EJ5" s="3439"/>
      <c r="EK5" s="3439"/>
      <c r="EL5" s="3439"/>
      <c r="EM5" s="3439"/>
      <c r="EN5" s="3439"/>
      <c r="EO5" s="3439"/>
      <c r="EP5" s="3439"/>
      <c r="EQ5" s="3439"/>
      <c r="ER5" s="3439"/>
      <c r="ES5" s="3439"/>
      <c r="ET5" s="3439"/>
      <c r="EU5" s="3439"/>
      <c r="EV5" s="3439"/>
      <c r="EW5" s="3439"/>
      <c r="EX5" s="3439"/>
      <c r="EY5" s="3439"/>
      <c r="EZ5" s="3439"/>
      <c r="FA5" s="3439"/>
      <c r="FB5" s="3439"/>
      <c r="FC5" s="3439"/>
      <c r="FD5" s="3439"/>
      <c r="FE5" s="3439"/>
      <c r="FF5" s="3439"/>
      <c r="FG5" s="3439"/>
      <c r="FH5" s="3439"/>
      <c r="FI5" s="3439"/>
      <c r="FJ5" s="3439"/>
      <c r="FK5" s="3439"/>
      <c r="FL5" s="3439"/>
      <c r="FM5" s="3439"/>
      <c r="FN5" s="3439"/>
      <c r="FO5" s="3439"/>
      <c r="FP5" s="3439"/>
      <c r="FQ5" s="3439"/>
      <c r="FR5" s="3439"/>
      <c r="FS5" s="3439"/>
      <c r="FT5" s="3439"/>
      <c r="FU5" s="3439"/>
      <c r="FV5" s="3439"/>
      <c r="FW5" s="3439"/>
      <c r="FX5" s="3439"/>
      <c r="FY5" s="3439"/>
      <c r="FZ5" s="3439"/>
      <c r="GA5" s="3439"/>
      <c r="GB5" s="3439"/>
      <c r="GC5" s="3439"/>
      <c r="GD5" s="3439"/>
      <c r="GE5" s="3439"/>
      <c r="GF5" s="3439"/>
      <c r="GG5" s="3439"/>
      <c r="GH5" s="3439"/>
      <c r="GI5" s="3439"/>
      <c r="GJ5" s="3439"/>
      <c r="GK5" s="3439"/>
      <c r="GL5" s="3439"/>
      <c r="GM5" s="3439"/>
      <c r="GN5" s="3439"/>
      <c r="GO5" s="3439"/>
      <c r="GP5" s="3439"/>
      <c r="GQ5" s="3439"/>
      <c r="GR5" s="3439"/>
      <c r="GS5" s="3439"/>
      <c r="GT5" s="3439"/>
      <c r="GU5" s="3439"/>
      <c r="GV5" s="3439"/>
      <c r="GW5" s="3439"/>
      <c r="GX5" s="3439"/>
      <c r="GY5" s="3439"/>
      <c r="GZ5" s="3439"/>
      <c r="HA5" s="3439"/>
      <c r="HB5" s="3439"/>
      <c r="HC5" s="3439"/>
      <c r="HD5" s="3439"/>
      <c r="HE5" s="3439"/>
      <c r="HF5" s="3439"/>
      <c r="HG5" s="3439"/>
      <c r="HH5" s="3439"/>
      <c r="HI5" s="3439"/>
      <c r="HJ5" s="3439"/>
      <c r="HK5" s="3439"/>
      <c r="HL5" s="3439"/>
      <c r="HM5" s="3439"/>
      <c r="HN5" s="3439"/>
      <c r="HO5" s="3439"/>
      <c r="HP5" s="3439"/>
      <c r="HQ5" s="3439"/>
      <c r="HR5" s="3439"/>
      <c r="HS5" s="3439"/>
      <c r="HT5" s="3439"/>
      <c r="HU5" s="3439"/>
      <c r="HV5" s="3439"/>
      <c r="HW5" s="3439"/>
      <c r="HX5" s="3439"/>
      <c r="HY5" s="3439"/>
      <c r="HZ5" s="3439"/>
      <c r="IA5" s="3439"/>
      <c r="IB5" s="3439"/>
      <c r="IC5" s="3439"/>
      <c r="ID5" s="3439"/>
      <c r="IE5" s="3439"/>
      <c r="IF5" s="3439"/>
      <c r="IG5" s="3439"/>
      <c r="IH5" s="3439"/>
      <c r="II5" s="3439"/>
      <c r="IJ5" s="3439"/>
      <c r="IK5" s="3439"/>
      <c r="IL5" s="3439"/>
      <c r="IM5" s="3439"/>
      <c r="IN5" s="3439"/>
      <c r="IO5" s="3439"/>
      <c r="IP5" s="3439"/>
      <c r="IQ5" s="3439"/>
      <c r="IR5" s="3439"/>
      <c r="IS5" s="3439"/>
      <c r="IT5" s="3439"/>
      <c r="IU5" s="3439"/>
      <c r="IV5" s="3439"/>
    </row>
    <row r="6" spans="2:256" s="3440" customFormat="1" ht="14.1">
      <c r="B6" s="3442"/>
      <c r="C6" s="3442"/>
      <c r="D6" s="3442"/>
      <c r="E6" s="3443"/>
      <c r="F6" s="3443"/>
      <c r="G6" s="3444"/>
      <c r="H6" s="3443"/>
      <c r="I6" s="3442"/>
      <c r="J6" s="3442"/>
      <c r="K6" s="3442"/>
      <c r="L6" s="3445"/>
      <c r="M6" s="3439"/>
      <c r="N6" s="3439"/>
      <c r="O6" s="3439"/>
      <c r="P6" s="3439"/>
      <c r="Q6" s="3439"/>
      <c r="R6" s="3439"/>
      <c r="S6" s="3439"/>
      <c r="T6" s="3439"/>
      <c r="U6" s="3439"/>
      <c r="V6" s="3439"/>
      <c r="W6" s="3439"/>
      <c r="X6" s="3439"/>
      <c r="Y6" s="3439"/>
      <c r="Z6" s="3439"/>
      <c r="AA6" s="3439"/>
      <c r="AB6" s="3439"/>
      <c r="AC6" s="3439"/>
      <c r="AD6" s="3439"/>
      <c r="AE6" s="3439"/>
      <c r="AF6" s="3439"/>
      <c r="AG6" s="3439"/>
      <c r="AH6" s="3439"/>
      <c r="AI6" s="3439"/>
      <c r="AJ6" s="3439"/>
      <c r="AK6" s="3439"/>
      <c r="AL6" s="3439"/>
      <c r="AM6" s="3439"/>
      <c r="AN6" s="3439"/>
      <c r="AO6" s="3439"/>
      <c r="AP6" s="3439"/>
      <c r="AQ6" s="3439"/>
      <c r="AR6" s="3439"/>
      <c r="AS6" s="3439"/>
      <c r="AT6" s="3439"/>
      <c r="AU6" s="3439"/>
      <c r="AV6" s="3439"/>
      <c r="AW6" s="3439"/>
      <c r="AX6" s="3439"/>
      <c r="AY6" s="3439"/>
      <c r="AZ6" s="3439"/>
      <c r="BA6" s="3439"/>
      <c r="BB6" s="3439"/>
      <c r="BC6" s="3439"/>
      <c r="BD6" s="3439"/>
      <c r="BE6" s="3439"/>
      <c r="BF6" s="3439"/>
      <c r="BG6" s="3439"/>
      <c r="BH6" s="3439"/>
      <c r="BI6" s="3439"/>
      <c r="BJ6" s="3439"/>
      <c r="BK6" s="3439"/>
      <c r="BL6" s="3439"/>
      <c r="BM6" s="3439"/>
      <c r="BN6" s="3439"/>
      <c r="BO6" s="3439"/>
      <c r="BP6" s="3439"/>
      <c r="BQ6" s="3439"/>
      <c r="BR6" s="3439"/>
      <c r="BS6" s="3439"/>
      <c r="BT6" s="3439"/>
      <c r="BU6" s="3439"/>
      <c r="BV6" s="3439"/>
      <c r="BW6" s="3439"/>
      <c r="BX6" s="3439"/>
      <c r="BY6" s="3439"/>
      <c r="BZ6" s="3439"/>
      <c r="CA6" s="3439"/>
      <c r="CB6" s="3439"/>
      <c r="CC6" s="3439"/>
      <c r="CD6" s="3439"/>
      <c r="CE6" s="3439"/>
      <c r="CF6" s="3439"/>
      <c r="CG6" s="3439"/>
      <c r="CH6" s="3439"/>
      <c r="CI6" s="3439"/>
      <c r="CJ6" s="3439"/>
      <c r="CK6" s="3439"/>
      <c r="CL6" s="3439"/>
      <c r="CM6" s="3439"/>
      <c r="CN6" s="3439"/>
      <c r="CO6" s="3439"/>
      <c r="CP6" s="3439"/>
      <c r="CQ6" s="3439"/>
      <c r="CR6" s="3439"/>
      <c r="CS6" s="3439"/>
      <c r="CT6" s="3439"/>
      <c r="CU6" s="3439"/>
      <c r="CV6" s="3439"/>
      <c r="CW6" s="3439"/>
      <c r="CX6" s="3439"/>
      <c r="CY6" s="3439"/>
      <c r="CZ6" s="3439"/>
      <c r="DA6" s="3439"/>
      <c r="DB6" s="3439"/>
      <c r="DC6" s="3439"/>
      <c r="DD6" s="3439"/>
      <c r="DE6" s="3439"/>
      <c r="DF6" s="3439"/>
      <c r="DG6" s="3439"/>
      <c r="DH6" s="3439"/>
      <c r="DI6" s="3439"/>
      <c r="DJ6" s="3439"/>
      <c r="DK6" s="3439"/>
      <c r="DL6" s="3439"/>
      <c r="DM6" s="3439"/>
      <c r="DN6" s="3439"/>
      <c r="DO6" s="3439"/>
      <c r="DP6" s="3439"/>
      <c r="DQ6" s="3439"/>
      <c r="DR6" s="3439"/>
      <c r="DS6" s="3439"/>
      <c r="DT6" s="3439"/>
      <c r="DU6" s="3439"/>
      <c r="DV6" s="3439"/>
      <c r="DW6" s="3439"/>
      <c r="DX6" s="3439"/>
      <c r="DY6" s="3439"/>
      <c r="DZ6" s="3439"/>
      <c r="EA6" s="3439"/>
      <c r="EB6" s="3439"/>
      <c r="EC6" s="3439"/>
      <c r="ED6" s="3439"/>
      <c r="EE6" s="3439"/>
      <c r="EF6" s="3439"/>
      <c r="EG6" s="3439"/>
      <c r="EH6" s="3439"/>
      <c r="EI6" s="3439"/>
      <c r="EJ6" s="3439"/>
      <c r="EK6" s="3439"/>
      <c r="EL6" s="3439"/>
      <c r="EM6" s="3439"/>
      <c r="EN6" s="3439"/>
      <c r="EO6" s="3439"/>
      <c r="EP6" s="3439"/>
      <c r="EQ6" s="3439"/>
      <c r="ER6" s="3439"/>
      <c r="ES6" s="3439"/>
      <c r="ET6" s="3439"/>
      <c r="EU6" s="3439"/>
      <c r="EV6" s="3439"/>
      <c r="EW6" s="3439"/>
      <c r="EX6" s="3439"/>
      <c r="EY6" s="3439"/>
      <c r="EZ6" s="3439"/>
      <c r="FA6" s="3439"/>
      <c r="FB6" s="3439"/>
      <c r="FC6" s="3439"/>
      <c r="FD6" s="3439"/>
      <c r="FE6" s="3439"/>
      <c r="FF6" s="3439"/>
      <c r="FG6" s="3439"/>
      <c r="FH6" s="3439"/>
      <c r="FI6" s="3439"/>
      <c r="FJ6" s="3439"/>
      <c r="FK6" s="3439"/>
      <c r="FL6" s="3439"/>
      <c r="FM6" s="3439"/>
      <c r="FN6" s="3439"/>
      <c r="FO6" s="3439"/>
      <c r="FP6" s="3439"/>
      <c r="FQ6" s="3439"/>
      <c r="FR6" s="3439"/>
      <c r="FS6" s="3439"/>
      <c r="FT6" s="3439"/>
      <c r="FU6" s="3439"/>
      <c r="FV6" s="3439"/>
      <c r="FW6" s="3439"/>
      <c r="FX6" s="3439"/>
      <c r="FY6" s="3439"/>
      <c r="FZ6" s="3439"/>
      <c r="GA6" s="3439"/>
      <c r="GB6" s="3439"/>
      <c r="GC6" s="3439"/>
      <c r="GD6" s="3439"/>
      <c r="GE6" s="3439"/>
      <c r="GF6" s="3439"/>
      <c r="GG6" s="3439"/>
      <c r="GH6" s="3439"/>
      <c r="GI6" s="3439"/>
      <c r="GJ6" s="3439"/>
      <c r="GK6" s="3439"/>
      <c r="GL6" s="3439"/>
      <c r="GM6" s="3439"/>
      <c r="GN6" s="3439"/>
      <c r="GO6" s="3439"/>
      <c r="GP6" s="3439"/>
      <c r="GQ6" s="3439"/>
      <c r="GR6" s="3439"/>
      <c r="GS6" s="3439"/>
      <c r="GT6" s="3439"/>
      <c r="GU6" s="3439"/>
      <c r="GV6" s="3439"/>
      <c r="GW6" s="3439"/>
      <c r="GX6" s="3439"/>
      <c r="GY6" s="3439"/>
      <c r="GZ6" s="3439"/>
      <c r="HA6" s="3439"/>
      <c r="HB6" s="3439"/>
      <c r="HC6" s="3439"/>
      <c r="HD6" s="3439"/>
      <c r="HE6" s="3439"/>
      <c r="HF6" s="3439"/>
      <c r="HG6" s="3439"/>
      <c r="HH6" s="3439"/>
      <c r="HI6" s="3439"/>
      <c r="HJ6" s="3439"/>
      <c r="HK6" s="3439"/>
      <c r="HL6" s="3439"/>
      <c r="HM6" s="3439"/>
      <c r="HN6" s="3439"/>
      <c r="HO6" s="3439"/>
      <c r="HP6" s="3439"/>
      <c r="HQ6" s="3439"/>
      <c r="HR6" s="3439"/>
      <c r="HS6" s="3439"/>
      <c r="HT6" s="3439"/>
      <c r="HU6" s="3439"/>
      <c r="HV6" s="3439"/>
      <c r="HW6" s="3439"/>
      <c r="HX6" s="3439"/>
      <c r="HY6" s="3439"/>
      <c r="HZ6" s="3439"/>
      <c r="IA6" s="3439"/>
      <c r="IB6" s="3439"/>
      <c r="IC6" s="3439"/>
      <c r="ID6" s="3439"/>
      <c r="IE6" s="3439"/>
      <c r="IF6" s="3439"/>
      <c r="IG6" s="3439"/>
      <c r="IH6" s="3439"/>
      <c r="II6" s="3439"/>
      <c r="IJ6" s="3439"/>
      <c r="IK6" s="3439"/>
      <c r="IL6" s="3439"/>
      <c r="IM6" s="3439"/>
      <c r="IN6" s="3439"/>
      <c r="IO6" s="3439"/>
      <c r="IP6" s="3439"/>
      <c r="IQ6" s="3439"/>
      <c r="IR6" s="3439"/>
      <c r="IS6" s="3439"/>
      <c r="IT6" s="3439"/>
      <c r="IU6" s="3439"/>
      <c r="IV6" s="3439"/>
    </row>
    <row r="7" spans="2:256" s="469" customFormat="1" ht="12" customHeight="1">
      <c r="B7" s="621"/>
      <c r="C7" s="622"/>
      <c r="D7" s="622"/>
      <c r="E7" s="622"/>
      <c r="F7" s="622"/>
      <c r="G7" s="3446"/>
      <c r="H7" s="3447"/>
      <c r="I7" s="3448"/>
      <c r="J7" s="3449" t="s">
        <v>995</v>
      </c>
      <c r="K7" s="3449"/>
      <c r="L7" s="3449" t="s">
        <v>773</v>
      </c>
      <c r="M7" s="635"/>
      <c r="N7" s="635"/>
      <c r="O7" s="635"/>
      <c r="P7" s="635"/>
      <c r="Q7" s="635"/>
      <c r="R7" s="635"/>
      <c r="S7" s="635"/>
      <c r="T7" s="635"/>
      <c r="U7" s="635"/>
      <c r="V7" s="635"/>
      <c r="W7" s="635"/>
      <c r="X7" s="635"/>
      <c r="Y7" s="635"/>
      <c r="Z7" s="635"/>
      <c r="AA7" s="635"/>
      <c r="AB7" s="635"/>
      <c r="AC7" s="635"/>
      <c r="AD7" s="635"/>
      <c r="AE7" s="635"/>
      <c r="AF7" s="635"/>
      <c r="AG7" s="635"/>
      <c r="AH7" s="635"/>
      <c r="AI7" s="635"/>
      <c r="AJ7" s="635"/>
      <c r="AK7" s="635"/>
      <c r="AL7" s="635"/>
      <c r="AM7" s="635"/>
      <c r="AN7" s="635"/>
      <c r="AO7" s="635"/>
      <c r="AP7" s="635"/>
      <c r="AQ7" s="635"/>
      <c r="AR7" s="635"/>
      <c r="AS7" s="635"/>
      <c r="AT7" s="635"/>
      <c r="AU7" s="635"/>
      <c r="AV7" s="635"/>
      <c r="AW7" s="635"/>
      <c r="AX7" s="635"/>
      <c r="AY7" s="635"/>
      <c r="AZ7" s="635"/>
      <c r="BA7" s="635"/>
      <c r="BB7" s="635"/>
      <c r="BC7" s="635"/>
      <c r="BD7" s="635"/>
      <c r="BE7" s="635"/>
      <c r="BF7" s="635"/>
      <c r="BG7" s="635"/>
      <c r="BH7" s="635"/>
      <c r="BI7" s="635"/>
      <c r="BJ7" s="635"/>
      <c r="BK7" s="635"/>
      <c r="BL7" s="635"/>
      <c r="BM7" s="635"/>
      <c r="BN7" s="635"/>
      <c r="BO7" s="635"/>
      <c r="BP7" s="635"/>
      <c r="BQ7" s="635"/>
      <c r="BR7" s="635"/>
      <c r="BS7" s="635"/>
      <c r="BT7" s="635"/>
      <c r="BU7" s="635"/>
      <c r="BV7" s="635"/>
      <c r="BW7" s="635"/>
      <c r="BX7" s="635"/>
      <c r="BY7" s="635"/>
      <c r="BZ7" s="635"/>
      <c r="CA7" s="635"/>
      <c r="CB7" s="635"/>
      <c r="CC7" s="635"/>
      <c r="CD7" s="635"/>
      <c r="CE7" s="635"/>
      <c r="CF7" s="635"/>
      <c r="CG7" s="635"/>
      <c r="CH7" s="635"/>
      <c r="CI7" s="635"/>
      <c r="CJ7" s="635"/>
      <c r="CK7" s="635"/>
      <c r="CL7" s="635"/>
      <c r="CM7" s="635"/>
      <c r="CN7" s="635"/>
      <c r="CO7" s="635"/>
      <c r="CP7" s="635"/>
      <c r="CQ7" s="635"/>
      <c r="CR7" s="635"/>
      <c r="CS7" s="635"/>
      <c r="CT7" s="635"/>
      <c r="CU7" s="635"/>
      <c r="CV7" s="635"/>
      <c r="CW7" s="635"/>
      <c r="CX7" s="635"/>
      <c r="CY7" s="635"/>
      <c r="CZ7" s="635"/>
      <c r="DA7" s="635"/>
      <c r="DB7" s="635"/>
      <c r="DC7" s="635"/>
      <c r="DD7" s="635"/>
      <c r="DE7" s="635"/>
      <c r="DF7" s="635"/>
      <c r="DG7" s="635"/>
      <c r="DH7" s="635"/>
      <c r="DI7" s="635"/>
      <c r="DJ7" s="635"/>
      <c r="DK7" s="635"/>
      <c r="DL7" s="635"/>
      <c r="DM7" s="635"/>
      <c r="DN7" s="635"/>
      <c r="DO7" s="635"/>
      <c r="DP7" s="635"/>
      <c r="DQ7" s="635"/>
      <c r="DR7" s="635"/>
      <c r="DS7" s="635"/>
      <c r="DT7" s="635"/>
      <c r="DU7" s="635"/>
      <c r="DV7" s="635"/>
      <c r="DW7" s="635"/>
      <c r="DX7" s="635"/>
      <c r="DY7" s="635"/>
      <c r="DZ7" s="635"/>
      <c r="EA7" s="635"/>
      <c r="EB7" s="635"/>
      <c r="EC7" s="635"/>
      <c r="ED7" s="635"/>
      <c r="EE7" s="635"/>
      <c r="EF7" s="635"/>
      <c r="EG7" s="635"/>
      <c r="EH7" s="635"/>
      <c r="EI7" s="635"/>
      <c r="EJ7" s="635"/>
      <c r="EK7" s="635"/>
      <c r="EL7" s="635"/>
      <c r="EM7" s="635"/>
      <c r="EN7" s="635"/>
      <c r="EO7" s="635"/>
      <c r="EP7" s="635"/>
      <c r="EQ7" s="635"/>
      <c r="ER7" s="635"/>
      <c r="ES7" s="635"/>
      <c r="ET7" s="635"/>
      <c r="EU7" s="635"/>
      <c r="EV7" s="635"/>
      <c r="EW7" s="635"/>
      <c r="EX7" s="635"/>
      <c r="EY7" s="635"/>
      <c r="EZ7" s="635"/>
      <c r="FA7" s="635"/>
      <c r="FB7" s="635"/>
      <c r="FC7" s="635"/>
      <c r="FD7" s="635"/>
      <c r="FE7" s="635"/>
      <c r="FF7" s="635"/>
      <c r="FG7" s="635"/>
      <c r="FH7" s="635"/>
      <c r="FI7" s="635"/>
      <c r="FJ7" s="635"/>
      <c r="FK7" s="635"/>
      <c r="FL7" s="635"/>
      <c r="FM7" s="635"/>
      <c r="FN7" s="635"/>
      <c r="FO7" s="635"/>
      <c r="FP7" s="635"/>
      <c r="FQ7" s="635"/>
      <c r="FR7" s="635"/>
      <c r="FS7" s="635"/>
      <c r="FT7" s="635"/>
      <c r="FU7" s="635"/>
      <c r="FV7" s="635"/>
      <c r="FW7" s="635"/>
      <c r="FX7" s="635"/>
      <c r="FY7" s="635"/>
      <c r="FZ7" s="635"/>
      <c r="GA7" s="635"/>
      <c r="GB7" s="635"/>
      <c r="GC7" s="635"/>
      <c r="GD7" s="635"/>
      <c r="GE7" s="635"/>
      <c r="GF7" s="635"/>
      <c r="GG7" s="635"/>
      <c r="GH7" s="635"/>
      <c r="GI7" s="635"/>
      <c r="GJ7" s="635"/>
      <c r="GK7" s="635"/>
      <c r="GL7" s="635"/>
      <c r="GM7" s="635"/>
      <c r="GN7" s="635"/>
      <c r="GO7" s="635"/>
      <c r="GP7" s="635"/>
      <c r="GQ7" s="635"/>
      <c r="GR7" s="635"/>
      <c r="GS7" s="635"/>
      <c r="GT7" s="635"/>
      <c r="GU7" s="635"/>
      <c r="GV7" s="635"/>
      <c r="GW7" s="635"/>
      <c r="GX7" s="635"/>
      <c r="GY7" s="635"/>
      <c r="GZ7" s="635"/>
      <c r="HA7" s="635"/>
      <c r="HB7" s="635"/>
      <c r="HC7" s="635"/>
      <c r="HD7" s="635"/>
      <c r="HE7" s="635"/>
      <c r="HF7" s="635"/>
      <c r="HG7" s="635"/>
      <c r="HH7" s="635"/>
      <c r="HI7" s="635"/>
      <c r="HJ7" s="635"/>
      <c r="HK7" s="635"/>
      <c r="HL7" s="635"/>
      <c r="HM7" s="635"/>
      <c r="HN7" s="635"/>
      <c r="HO7" s="635"/>
      <c r="HP7" s="635"/>
      <c r="HQ7" s="635"/>
      <c r="HR7" s="635"/>
      <c r="HS7" s="635"/>
      <c r="HT7" s="635"/>
      <c r="HU7" s="635"/>
      <c r="HV7" s="635"/>
      <c r="HW7" s="635"/>
      <c r="HX7" s="635"/>
      <c r="HY7" s="635"/>
      <c r="HZ7" s="635"/>
      <c r="IA7" s="635"/>
      <c r="IB7" s="635"/>
      <c r="IC7" s="635"/>
      <c r="ID7" s="635"/>
      <c r="IE7" s="635"/>
      <c r="IF7" s="635"/>
      <c r="IG7" s="635"/>
      <c r="IH7" s="635"/>
      <c r="II7" s="635"/>
      <c r="IJ7" s="635"/>
      <c r="IK7" s="635"/>
      <c r="IL7" s="635"/>
      <c r="IM7" s="635"/>
      <c r="IN7" s="635"/>
      <c r="IO7" s="635"/>
      <c r="IP7" s="635"/>
      <c r="IQ7" s="635"/>
      <c r="IR7" s="635"/>
      <c r="IS7" s="635"/>
      <c r="IT7" s="635"/>
      <c r="IU7" s="635"/>
      <c r="IV7" s="635"/>
    </row>
    <row r="8" spans="2:256" s="469" customFormat="1" ht="12" customHeight="1">
      <c r="B8" s="3450"/>
      <c r="C8" s="620"/>
      <c r="D8" s="620"/>
      <c r="E8" s="620"/>
      <c r="F8" s="620"/>
      <c r="G8" s="3451"/>
      <c r="H8" s="3452"/>
      <c r="I8" s="3453" t="s">
        <v>856</v>
      </c>
      <c r="J8" s="3454" t="s">
        <v>999</v>
      </c>
      <c r="K8" s="3454"/>
      <c r="L8" s="3454" t="s">
        <v>707</v>
      </c>
      <c r="M8" s="635"/>
      <c r="N8" s="635"/>
      <c r="O8" s="635"/>
      <c r="P8" s="635"/>
      <c r="Q8" s="635"/>
      <c r="R8" s="635"/>
      <c r="S8" s="635"/>
      <c r="T8" s="635"/>
      <c r="U8" s="635"/>
      <c r="V8" s="635"/>
      <c r="W8" s="635"/>
      <c r="X8" s="635"/>
      <c r="Y8" s="635"/>
      <c r="Z8" s="635"/>
      <c r="AA8" s="635"/>
      <c r="AB8" s="635"/>
      <c r="AC8" s="635"/>
      <c r="AD8" s="635"/>
      <c r="AE8" s="635"/>
      <c r="AF8" s="635"/>
      <c r="AG8" s="635"/>
      <c r="AH8" s="635"/>
      <c r="AI8" s="635"/>
      <c r="AJ8" s="635"/>
      <c r="AK8" s="635"/>
      <c r="AL8" s="635"/>
      <c r="AM8" s="635"/>
      <c r="AN8" s="635"/>
      <c r="AO8" s="635"/>
      <c r="AP8" s="635"/>
      <c r="AQ8" s="635"/>
      <c r="AR8" s="635"/>
      <c r="AS8" s="635"/>
      <c r="AT8" s="635"/>
      <c r="AU8" s="635"/>
      <c r="AV8" s="635"/>
      <c r="AW8" s="635"/>
      <c r="AX8" s="635"/>
      <c r="AY8" s="635"/>
      <c r="AZ8" s="635"/>
      <c r="BA8" s="635"/>
      <c r="BB8" s="635"/>
      <c r="BC8" s="635"/>
      <c r="BD8" s="635"/>
      <c r="BE8" s="635"/>
      <c r="BF8" s="635"/>
      <c r="BG8" s="635"/>
      <c r="BH8" s="635"/>
      <c r="BI8" s="635"/>
      <c r="BJ8" s="635"/>
      <c r="BK8" s="635"/>
      <c r="BL8" s="635"/>
      <c r="BM8" s="635"/>
      <c r="BN8" s="635"/>
      <c r="BO8" s="635"/>
      <c r="BP8" s="635"/>
      <c r="BQ8" s="635"/>
      <c r="BR8" s="635"/>
      <c r="BS8" s="635"/>
      <c r="BT8" s="635"/>
      <c r="BU8" s="635"/>
      <c r="BV8" s="635"/>
      <c r="BW8" s="635"/>
      <c r="BX8" s="635"/>
      <c r="BY8" s="635"/>
      <c r="BZ8" s="635"/>
      <c r="CA8" s="635"/>
      <c r="CB8" s="635"/>
      <c r="CC8" s="635"/>
      <c r="CD8" s="635"/>
      <c r="CE8" s="635"/>
      <c r="CF8" s="635"/>
      <c r="CG8" s="635"/>
      <c r="CH8" s="635"/>
      <c r="CI8" s="635"/>
      <c r="CJ8" s="635"/>
      <c r="CK8" s="635"/>
      <c r="CL8" s="635"/>
      <c r="CM8" s="635"/>
      <c r="CN8" s="635"/>
      <c r="CO8" s="635"/>
      <c r="CP8" s="635"/>
      <c r="CQ8" s="635"/>
      <c r="CR8" s="635"/>
      <c r="CS8" s="635"/>
      <c r="CT8" s="635"/>
      <c r="CU8" s="635"/>
      <c r="CV8" s="635"/>
      <c r="CW8" s="635"/>
      <c r="CX8" s="635"/>
      <c r="CY8" s="635"/>
      <c r="CZ8" s="635"/>
      <c r="DA8" s="635"/>
      <c r="DB8" s="635"/>
      <c r="DC8" s="635"/>
      <c r="DD8" s="635"/>
      <c r="DE8" s="635"/>
      <c r="DF8" s="635"/>
      <c r="DG8" s="635"/>
      <c r="DH8" s="635"/>
      <c r="DI8" s="635"/>
      <c r="DJ8" s="635"/>
      <c r="DK8" s="635"/>
      <c r="DL8" s="635"/>
      <c r="DM8" s="635"/>
      <c r="DN8" s="635"/>
      <c r="DO8" s="635"/>
      <c r="DP8" s="635"/>
      <c r="DQ8" s="635"/>
      <c r="DR8" s="635"/>
      <c r="DS8" s="635"/>
      <c r="DT8" s="635"/>
      <c r="DU8" s="635"/>
      <c r="DV8" s="635"/>
      <c r="DW8" s="635"/>
      <c r="DX8" s="635"/>
      <c r="DY8" s="635"/>
      <c r="DZ8" s="635"/>
      <c r="EA8" s="635"/>
      <c r="EB8" s="635"/>
      <c r="EC8" s="635"/>
      <c r="ED8" s="635"/>
      <c r="EE8" s="635"/>
      <c r="EF8" s="635"/>
      <c r="EG8" s="635"/>
      <c r="EH8" s="635"/>
      <c r="EI8" s="635"/>
      <c r="EJ8" s="635"/>
      <c r="EK8" s="635"/>
      <c r="EL8" s="635"/>
      <c r="EM8" s="635"/>
      <c r="EN8" s="635"/>
      <c r="EO8" s="635"/>
      <c r="EP8" s="635"/>
      <c r="EQ8" s="635"/>
      <c r="ER8" s="635"/>
      <c r="ES8" s="635"/>
      <c r="ET8" s="635"/>
      <c r="EU8" s="635"/>
      <c r="EV8" s="635"/>
      <c r="EW8" s="635"/>
      <c r="EX8" s="635"/>
      <c r="EY8" s="635"/>
      <c r="EZ8" s="635"/>
      <c r="FA8" s="635"/>
      <c r="FB8" s="635"/>
      <c r="FC8" s="635"/>
      <c r="FD8" s="635"/>
      <c r="FE8" s="635"/>
      <c r="FF8" s="635"/>
      <c r="FG8" s="635"/>
      <c r="FH8" s="635"/>
      <c r="FI8" s="635"/>
      <c r="FJ8" s="635"/>
      <c r="FK8" s="635"/>
      <c r="FL8" s="635"/>
      <c r="FM8" s="635"/>
      <c r="FN8" s="635"/>
      <c r="FO8" s="635"/>
      <c r="FP8" s="635"/>
      <c r="FQ8" s="635"/>
      <c r="FR8" s="635"/>
      <c r="FS8" s="635"/>
      <c r="FT8" s="635"/>
      <c r="FU8" s="635"/>
      <c r="FV8" s="635"/>
      <c r="FW8" s="635"/>
      <c r="FX8" s="635"/>
      <c r="FY8" s="635"/>
      <c r="FZ8" s="635"/>
      <c r="GA8" s="635"/>
      <c r="GB8" s="635"/>
      <c r="GC8" s="635"/>
      <c r="GD8" s="635"/>
      <c r="GE8" s="635"/>
      <c r="GF8" s="635"/>
      <c r="GG8" s="635"/>
      <c r="GH8" s="635"/>
      <c r="GI8" s="635"/>
      <c r="GJ8" s="635"/>
      <c r="GK8" s="635"/>
      <c r="GL8" s="635"/>
      <c r="GM8" s="635"/>
      <c r="GN8" s="635"/>
      <c r="GO8" s="635"/>
      <c r="GP8" s="635"/>
      <c r="GQ8" s="635"/>
      <c r="GR8" s="635"/>
      <c r="GS8" s="635"/>
      <c r="GT8" s="635"/>
      <c r="GU8" s="635"/>
      <c r="GV8" s="635"/>
      <c r="GW8" s="635"/>
      <c r="GX8" s="635"/>
      <c r="GY8" s="635"/>
      <c r="GZ8" s="635"/>
      <c r="HA8" s="635"/>
      <c r="HB8" s="635"/>
      <c r="HC8" s="635"/>
      <c r="HD8" s="635"/>
      <c r="HE8" s="635"/>
      <c r="HF8" s="635"/>
      <c r="HG8" s="635"/>
      <c r="HH8" s="635"/>
      <c r="HI8" s="635"/>
      <c r="HJ8" s="635"/>
      <c r="HK8" s="635"/>
      <c r="HL8" s="635"/>
      <c r="HM8" s="635"/>
      <c r="HN8" s="635"/>
      <c r="HO8" s="635"/>
      <c r="HP8" s="635"/>
      <c r="HQ8" s="635"/>
      <c r="HR8" s="635"/>
      <c r="HS8" s="635"/>
      <c r="HT8" s="635"/>
      <c r="HU8" s="635"/>
      <c r="HV8" s="635"/>
      <c r="HW8" s="635"/>
      <c r="HX8" s="635"/>
      <c r="HY8" s="635"/>
      <c r="HZ8" s="635"/>
      <c r="IA8" s="635"/>
      <c r="IB8" s="635"/>
      <c r="IC8" s="635"/>
      <c r="ID8" s="635"/>
      <c r="IE8" s="635"/>
      <c r="IF8" s="635"/>
      <c r="IG8" s="635"/>
      <c r="IH8" s="635"/>
      <c r="II8" s="635"/>
      <c r="IJ8" s="635"/>
      <c r="IK8" s="635"/>
      <c r="IL8" s="635"/>
      <c r="IM8" s="635"/>
      <c r="IN8" s="635"/>
      <c r="IO8" s="635"/>
      <c r="IP8" s="635"/>
      <c r="IQ8" s="635"/>
      <c r="IR8" s="635"/>
      <c r="IS8" s="635"/>
      <c r="IT8" s="635"/>
      <c r="IU8" s="635"/>
      <c r="IV8" s="635"/>
    </row>
    <row r="9" spans="2:256" s="469" customFormat="1" ht="12" customHeight="1">
      <c r="B9" s="3450"/>
      <c r="C9" s="620"/>
      <c r="D9" s="620"/>
      <c r="E9" s="620"/>
      <c r="F9" s="620"/>
      <c r="G9" s="3451"/>
      <c r="H9" s="3452"/>
      <c r="I9" s="3453" t="s">
        <v>2186</v>
      </c>
      <c r="J9" s="3454" t="s">
        <v>3229</v>
      </c>
      <c r="K9" s="3454" t="s">
        <v>702</v>
      </c>
      <c r="L9" s="3454" t="s">
        <v>864</v>
      </c>
      <c r="M9" s="635"/>
      <c r="N9" s="635"/>
      <c r="O9" s="635"/>
      <c r="P9" s="635"/>
      <c r="Q9" s="635"/>
      <c r="R9" s="635"/>
      <c r="S9" s="635"/>
      <c r="T9" s="635"/>
      <c r="U9" s="635"/>
      <c r="V9" s="635"/>
      <c r="W9" s="635"/>
      <c r="X9" s="635"/>
      <c r="Y9" s="635"/>
      <c r="Z9" s="635"/>
      <c r="AA9" s="635"/>
      <c r="AB9" s="635"/>
      <c r="AC9" s="635"/>
      <c r="AD9" s="635"/>
      <c r="AE9" s="635"/>
      <c r="AF9" s="635"/>
      <c r="AG9" s="635"/>
      <c r="AH9" s="635"/>
      <c r="AI9" s="635"/>
      <c r="AJ9" s="635"/>
      <c r="AK9" s="635"/>
      <c r="AL9" s="635"/>
      <c r="AM9" s="635"/>
      <c r="AN9" s="635"/>
      <c r="AO9" s="635"/>
      <c r="AP9" s="635"/>
      <c r="AQ9" s="635"/>
      <c r="AR9" s="635"/>
      <c r="AS9" s="635"/>
      <c r="AT9" s="635"/>
      <c r="AU9" s="635"/>
      <c r="AV9" s="635"/>
      <c r="AW9" s="635"/>
      <c r="AX9" s="635"/>
      <c r="AY9" s="635"/>
      <c r="AZ9" s="635"/>
      <c r="BA9" s="635"/>
      <c r="BB9" s="635"/>
      <c r="BC9" s="635"/>
      <c r="BD9" s="635"/>
      <c r="BE9" s="635"/>
      <c r="BF9" s="635"/>
      <c r="BG9" s="635"/>
      <c r="BH9" s="635"/>
      <c r="BI9" s="635"/>
      <c r="BJ9" s="635"/>
      <c r="BK9" s="635"/>
      <c r="BL9" s="635"/>
      <c r="BM9" s="635"/>
      <c r="BN9" s="635"/>
      <c r="BO9" s="635"/>
      <c r="BP9" s="635"/>
      <c r="BQ9" s="635"/>
      <c r="BR9" s="635"/>
      <c r="BS9" s="635"/>
      <c r="BT9" s="635"/>
      <c r="BU9" s="635"/>
      <c r="BV9" s="635"/>
      <c r="BW9" s="635"/>
      <c r="BX9" s="635"/>
      <c r="BY9" s="635"/>
      <c r="BZ9" s="635"/>
      <c r="CA9" s="635"/>
      <c r="CB9" s="635"/>
      <c r="CC9" s="635"/>
      <c r="CD9" s="635"/>
      <c r="CE9" s="635"/>
      <c r="CF9" s="635"/>
      <c r="CG9" s="635"/>
      <c r="CH9" s="635"/>
      <c r="CI9" s="635"/>
      <c r="CJ9" s="635"/>
      <c r="CK9" s="635"/>
      <c r="CL9" s="635"/>
      <c r="CM9" s="635"/>
      <c r="CN9" s="635"/>
      <c r="CO9" s="635"/>
      <c r="CP9" s="635"/>
      <c r="CQ9" s="635"/>
      <c r="CR9" s="635"/>
      <c r="CS9" s="635"/>
      <c r="CT9" s="635"/>
      <c r="CU9" s="635"/>
      <c r="CV9" s="635"/>
      <c r="CW9" s="635"/>
      <c r="CX9" s="635"/>
      <c r="CY9" s="635"/>
      <c r="CZ9" s="635"/>
      <c r="DA9" s="635"/>
      <c r="DB9" s="635"/>
      <c r="DC9" s="635"/>
      <c r="DD9" s="635"/>
      <c r="DE9" s="635"/>
      <c r="DF9" s="635"/>
      <c r="DG9" s="635"/>
      <c r="DH9" s="635"/>
      <c r="DI9" s="635"/>
      <c r="DJ9" s="635"/>
      <c r="DK9" s="635"/>
      <c r="DL9" s="635"/>
      <c r="DM9" s="635"/>
      <c r="DN9" s="635"/>
      <c r="DO9" s="635"/>
      <c r="DP9" s="635"/>
      <c r="DQ9" s="635"/>
      <c r="DR9" s="635"/>
      <c r="DS9" s="635"/>
      <c r="DT9" s="635"/>
      <c r="DU9" s="635"/>
      <c r="DV9" s="635"/>
      <c r="DW9" s="635"/>
      <c r="DX9" s="635"/>
      <c r="DY9" s="635"/>
      <c r="DZ9" s="635"/>
      <c r="EA9" s="635"/>
      <c r="EB9" s="635"/>
      <c r="EC9" s="635"/>
      <c r="ED9" s="635"/>
      <c r="EE9" s="635"/>
      <c r="EF9" s="635"/>
      <c r="EG9" s="635"/>
      <c r="EH9" s="635"/>
      <c r="EI9" s="635"/>
      <c r="EJ9" s="635"/>
      <c r="EK9" s="635"/>
      <c r="EL9" s="635"/>
      <c r="EM9" s="635"/>
      <c r="EN9" s="635"/>
      <c r="EO9" s="635"/>
      <c r="EP9" s="635"/>
      <c r="EQ9" s="635"/>
      <c r="ER9" s="635"/>
      <c r="ES9" s="635"/>
      <c r="ET9" s="635"/>
      <c r="EU9" s="635"/>
      <c r="EV9" s="635"/>
      <c r="EW9" s="635"/>
      <c r="EX9" s="635"/>
      <c r="EY9" s="635"/>
      <c r="EZ9" s="635"/>
      <c r="FA9" s="635"/>
      <c r="FB9" s="635"/>
      <c r="FC9" s="635"/>
      <c r="FD9" s="635"/>
      <c r="FE9" s="635"/>
      <c r="FF9" s="635"/>
      <c r="FG9" s="635"/>
      <c r="FH9" s="635"/>
      <c r="FI9" s="635"/>
      <c r="FJ9" s="635"/>
      <c r="FK9" s="635"/>
      <c r="FL9" s="635"/>
      <c r="FM9" s="635"/>
      <c r="FN9" s="635"/>
      <c r="FO9" s="635"/>
      <c r="FP9" s="635"/>
      <c r="FQ9" s="635"/>
      <c r="FR9" s="635"/>
      <c r="FS9" s="635"/>
      <c r="FT9" s="635"/>
      <c r="FU9" s="635"/>
      <c r="FV9" s="635"/>
      <c r="FW9" s="635"/>
      <c r="FX9" s="635"/>
      <c r="FY9" s="635"/>
      <c r="FZ9" s="635"/>
      <c r="GA9" s="635"/>
      <c r="GB9" s="635"/>
      <c r="GC9" s="635"/>
      <c r="GD9" s="635"/>
      <c r="GE9" s="635"/>
      <c r="GF9" s="635"/>
      <c r="GG9" s="635"/>
      <c r="GH9" s="635"/>
      <c r="GI9" s="635"/>
      <c r="GJ9" s="635"/>
      <c r="GK9" s="635"/>
      <c r="GL9" s="635"/>
      <c r="GM9" s="635"/>
      <c r="GN9" s="635"/>
      <c r="GO9" s="635"/>
      <c r="GP9" s="635"/>
      <c r="GQ9" s="635"/>
      <c r="GR9" s="635"/>
      <c r="GS9" s="635"/>
      <c r="GT9" s="635"/>
      <c r="GU9" s="635"/>
      <c r="GV9" s="635"/>
      <c r="GW9" s="635"/>
      <c r="GX9" s="635"/>
      <c r="GY9" s="635"/>
      <c r="GZ9" s="635"/>
      <c r="HA9" s="635"/>
      <c r="HB9" s="635"/>
      <c r="HC9" s="635"/>
      <c r="HD9" s="635"/>
      <c r="HE9" s="635"/>
      <c r="HF9" s="635"/>
      <c r="HG9" s="635"/>
      <c r="HH9" s="635"/>
      <c r="HI9" s="635"/>
      <c r="HJ9" s="635"/>
      <c r="HK9" s="635"/>
      <c r="HL9" s="635"/>
      <c r="HM9" s="635"/>
      <c r="HN9" s="635"/>
      <c r="HO9" s="635"/>
      <c r="HP9" s="635"/>
      <c r="HQ9" s="635"/>
      <c r="HR9" s="635"/>
      <c r="HS9" s="635"/>
      <c r="HT9" s="635"/>
      <c r="HU9" s="635"/>
      <c r="HV9" s="635"/>
      <c r="HW9" s="635"/>
      <c r="HX9" s="635"/>
      <c r="HY9" s="635"/>
      <c r="HZ9" s="635"/>
      <c r="IA9" s="635"/>
      <c r="IB9" s="635"/>
      <c r="IC9" s="635"/>
      <c r="ID9" s="635"/>
      <c r="IE9" s="635"/>
      <c r="IF9" s="635"/>
      <c r="IG9" s="635"/>
      <c r="IH9" s="635"/>
      <c r="II9" s="635"/>
      <c r="IJ9" s="635"/>
      <c r="IK9" s="635"/>
      <c r="IL9" s="635"/>
      <c r="IM9" s="635"/>
      <c r="IN9" s="635"/>
      <c r="IO9" s="635"/>
      <c r="IP9" s="635"/>
      <c r="IQ9" s="635"/>
      <c r="IR9" s="635"/>
      <c r="IS9" s="635"/>
      <c r="IT9" s="635"/>
      <c r="IU9" s="635"/>
      <c r="IV9" s="635"/>
    </row>
    <row r="10" spans="2:256" s="469" customFormat="1" ht="12" customHeight="1">
      <c r="B10" s="3450"/>
      <c r="C10" s="620"/>
      <c r="D10" s="620"/>
      <c r="E10" s="620"/>
      <c r="F10" s="620"/>
      <c r="G10" s="3451"/>
      <c r="H10" s="3452" t="s">
        <v>997</v>
      </c>
      <c r="I10" s="3453" t="s">
        <v>862</v>
      </c>
      <c r="J10" s="3454" t="s">
        <v>865</v>
      </c>
      <c r="K10" s="3454" t="s">
        <v>861</v>
      </c>
      <c r="L10" s="3454" t="s">
        <v>3230</v>
      </c>
      <c r="M10" s="635"/>
      <c r="N10" s="635"/>
      <c r="O10" s="635"/>
      <c r="P10" s="635"/>
      <c r="Q10" s="635"/>
      <c r="R10" s="635"/>
      <c r="S10" s="635"/>
      <c r="T10" s="635"/>
      <c r="U10" s="635"/>
      <c r="V10" s="635"/>
      <c r="W10" s="635"/>
      <c r="X10" s="635"/>
      <c r="Y10" s="635"/>
      <c r="Z10" s="635"/>
      <c r="AA10" s="635"/>
      <c r="AB10" s="635"/>
      <c r="AC10" s="635"/>
      <c r="AD10" s="635"/>
      <c r="AE10" s="635"/>
      <c r="AF10" s="635"/>
      <c r="AG10" s="635"/>
      <c r="AH10" s="635"/>
      <c r="AI10" s="635"/>
      <c r="AJ10" s="635"/>
      <c r="AK10" s="635"/>
      <c r="AL10" s="635"/>
      <c r="AM10" s="635"/>
      <c r="AN10" s="635"/>
      <c r="AO10" s="635"/>
      <c r="AP10" s="635"/>
      <c r="AQ10" s="635"/>
      <c r="AR10" s="635"/>
      <c r="AS10" s="635"/>
      <c r="AT10" s="635"/>
      <c r="AU10" s="635"/>
      <c r="AV10" s="635"/>
      <c r="AW10" s="635"/>
      <c r="AX10" s="635"/>
      <c r="AY10" s="635"/>
      <c r="AZ10" s="635"/>
      <c r="BA10" s="635"/>
      <c r="BB10" s="635"/>
      <c r="BC10" s="635"/>
      <c r="BD10" s="635"/>
      <c r="BE10" s="635"/>
      <c r="BF10" s="635"/>
      <c r="BG10" s="635"/>
      <c r="BH10" s="635"/>
      <c r="BI10" s="635"/>
      <c r="BJ10" s="635"/>
      <c r="BK10" s="635"/>
      <c r="BL10" s="635"/>
      <c r="BM10" s="635"/>
      <c r="BN10" s="635"/>
      <c r="BO10" s="635"/>
      <c r="BP10" s="635"/>
      <c r="BQ10" s="635"/>
      <c r="BR10" s="635"/>
      <c r="BS10" s="635"/>
      <c r="BT10" s="635"/>
      <c r="BU10" s="635"/>
      <c r="BV10" s="635"/>
      <c r="BW10" s="635"/>
      <c r="BX10" s="635"/>
      <c r="BY10" s="635"/>
      <c r="BZ10" s="635"/>
      <c r="CA10" s="635"/>
      <c r="CB10" s="635"/>
      <c r="CC10" s="635"/>
      <c r="CD10" s="635"/>
      <c r="CE10" s="635"/>
      <c r="CF10" s="635"/>
      <c r="CG10" s="635"/>
      <c r="CH10" s="635"/>
      <c r="CI10" s="635"/>
      <c r="CJ10" s="635"/>
      <c r="CK10" s="635"/>
      <c r="CL10" s="635"/>
      <c r="CM10" s="635"/>
      <c r="CN10" s="635"/>
      <c r="CO10" s="635"/>
      <c r="CP10" s="635"/>
      <c r="CQ10" s="635"/>
      <c r="CR10" s="635"/>
      <c r="CS10" s="635"/>
      <c r="CT10" s="635"/>
      <c r="CU10" s="635"/>
      <c r="CV10" s="635"/>
      <c r="CW10" s="635"/>
      <c r="CX10" s="635"/>
      <c r="CY10" s="635"/>
      <c r="CZ10" s="635"/>
      <c r="DA10" s="635"/>
      <c r="DB10" s="635"/>
      <c r="DC10" s="635"/>
      <c r="DD10" s="635"/>
      <c r="DE10" s="635"/>
      <c r="DF10" s="635"/>
      <c r="DG10" s="635"/>
      <c r="DH10" s="635"/>
      <c r="DI10" s="635"/>
      <c r="DJ10" s="635"/>
      <c r="DK10" s="635"/>
      <c r="DL10" s="635"/>
      <c r="DM10" s="635"/>
      <c r="DN10" s="635"/>
      <c r="DO10" s="635"/>
      <c r="DP10" s="635"/>
      <c r="DQ10" s="635"/>
      <c r="DR10" s="635"/>
      <c r="DS10" s="635"/>
      <c r="DT10" s="635"/>
      <c r="DU10" s="635"/>
      <c r="DV10" s="635"/>
      <c r="DW10" s="635"/>
      <c r="DX10" s="635"/>
      <c r="DY10" s="635"/>
      <c r="DZ10" s="635"/>
      <c r="EA10" s="635"/>
      <c r="EB10" s="635"/>
      <c r="EC10" s="635"/>
      <c r="ED10" s="635"/>
      <c r="EE10" s="635"/>
      <c r="EF10" s="635"/>
      <c r="EG10" s="635"/>
      <c r="EH10" s="635"/>
      <c r="EI10" s="635"/>
      <c r="EJ10" s="635"/>
      <c r="EK10" s="635"/>
      <c r="EL10" s="635"/>
      <c r="EM10" s="635"/>
      <c r="EN10" s="635"/>
      <c r="EO10" s="635"/>
      <c r="EP10" s="635"/>
      <c r="EQ10" s="635"/>
      <c r="ER10" s="635"/>
      <c r="ES10" s="635"/>
      <c r="ET10" s="635"/>
      <c r="EU10" s="635"/>
      <c r="EV10" s="635"/>
      <c r="EW10" s="635"/>
      <c r="EX10" s="635"/>
      <c r="EY10" s="635"/>
      <c r="EZ10" s="635"/>
      <c r="FA10" s="635"/>
      <c r="FB10" s="635"/>
      <c r="FC10" s="635"/>
      <c r="FD10" s="635"/>
      <c r="FE10" s="635"/>
      <c r="FF10" s="635"/>
      <c r="FG10" s="635"/>
      <c r="FH10" s="635"/>
      <c r="FI10" s="635"/>
      <c r="FJ10" s="635"/>
      <c r="FK10" s="635"/>
      <c r="FL10" s="635"/>
      <c r="FM10" s="635"/>
      <c r="FN10" s="635"/>
      <c r="FO10" s="635"/>
      <c r="FP10" s="635"/>
      <c r="FQ10" s="635"/>
      <c r="FR10" s="635"/>
      <c r="FS10" s="635"/>
      <c r="FT10" s="635"/>
      <c r="FU10" s="635"/>
      <c r="FV10" s="635"/>
      <c r="FW10" s="635"/>
      <c r="FX10" s="635"/>
      <c r="FY10" s="635"/>
      <c r="FZ10" s="635"/>
      <c r="GA10" s="635"/>
      <c r="GB10" s="635"/>
      <c r="GC10" s="635"/>
      <c r="GD10" s="635"/>
      <c r="GE10" s="635"/>
      <c r="GF10" s="635"/>
      <c r="GG10" s="635"/>
      <c r="GH10" s="635"/>
      <c r="GI10" s="635"/>
      <c r="GJ10" s="635"/>
      <c r="GK10" s="635"/>
      <c r="GL10" s="635"/>
      <c r="GM10" s="635"/>
      <c r="GN10" s="635"/>
      <c r="GO10" s="635"/>
      <c r="GP10" s="635"/>
      <c r="GQ10" s="635"/>
      <c r="GR10" s="635"/>
      <c r="GS10" s="635"/>
      <c r="GT10" s="635"/>
      <c r="GU10" s="635"/>
      <c r="GV10" s="635"/>
      <c r="GW10" s="635"/>
      <c r="GX10" s="635"/>
      <c r="GY10" s="635"/>
      <c r="GZ10" s="635"/>
      <c r="HA10" s="635"/>
      <c r="HB10" s="635"/>
      <c r="HC10" s="635"/>
      <c r="HD10" s="635"/>
      <c r="HE10" s="635"/>
      <c r="HF10" s="635"/>
      <c r="HG10" s="635"/>
      <c r="HH10" s="635"/>
      <c r="HI10" s="635"/>
      <c r="HJ10" s="635"/>
      <c r="HK10" s="635"/>
      <c r="HL10" s="635"/>
      <c r="HM10" s="635"/>
      <c r="HN10" s="635"/>
      <c r="HO10" s="635"/>
      <c r="HP10" s="635"/>
      <c r="HQ10" s="635"/>
      <c r="HR10" s="635"/>
      <c r="HS10" s="635"/>
      <c r="HT10" s="635"/>
      <c r="HU10" s="635"/>
      <c r="HV10" s="635"/>
      <c r="HW10" s="635"/>
      <c r="HX10" s="635"/>
      <c r="HY10" s="635"/>
      <c r="HZ10" s="635"/>
      <c r="IA10" s="635"/>
      <c r="IB10" s="635"/>
      <c r="IC10" s="635"/>
      <c r="ID10" s="635"/>
      <c r="IE10" s="635"/>
      <c r="IF10" s="635"/>
      <c r="IG10" s="635"/>
      <c r="IH10" s="635"/>
      <c r="II10" s="635"/>
      <c r="IJ10" s="635"/>
      <c r="IK10" s="635"/>
      <c r="IL10" s="635"/>
      <c r="IM10" s="635"/>
      <c r="IN10" s="635"/>
      <c r="IO10" s="635"/>
      <c r="IP10" s="635"/>
      <c r="IQ10" s="635"/>
      <c r="IR10" s="635"/>
      <c r="IS10" s="635"/>
      <c r="IT10" s="635"/>
      <c r="IU10" s="635"/>
      <c r="IV10" s="635"/>
    </row>
    <row r="11" spans="2:256" s="469" customFormat="1" ht="12" customHeight="1">
      <c r="B11" s="3455"/>
      <c r="C11" s="3456"/>
      <c r="D11" s="3457"/>
      <c r="E11" s="3457"/>
      <c r="F11" s="3458"/>
      <c r="G11" s="3459"/>
      <c r="H11" s="3409" t="s">
        <v>126</v>
      </c>
      <c r="I11" s="3409" t="s">
        <v>139</v>
      </c>
      <c r="J11" s="3409" t="s">
        <v>141</v>
      </c>
      <c r="K11" s="3409" t="s">
        <v>167</v>
      </c>
      <c r="L11" s="3409" t="s">
        <v>74</v>
      </c>
      <c r="M11" s="635"/>
      <c r="N11" s="635"/>
      <c r="O11" s="635"/>
      <c r="P11" s="635"/>
      <c r="Q11" s="635"/>
      <c r="R11" s="635"/>
      <c r="S11" s="635"/>
      <c r="T11" s="635"/>
      <c r="U11" s="635"/>
      <c r="V11" s="635"/>
      <c r="W11" s="635"/>
      <c r="X11" s="635"/>
      <c r="Y11" s="635"/>
      <c r="Z11" s="635"/>
      <c r="AA11" s="635"/>
      <c r="AB11" s="635"/>
      <c r="AC11" s="635"/>
      <c r="AD11" s="635"/>
      <c r="AE11" s="635"/>
      <c r="AF11" s="635"/>
      <c r="AG11" s="635"/>
      <c r="AH11" s="635"/>
      <c r="AI11" s="635"/>
      <c r="AJ11" s="635"/>
      <c r="AK11" s="635"/>
      <c r="AL11" s="635"/>
      <c r="AM11" s="635"/>
      <c r="AN11" s="635"/>
      <c r="AO11" s="635"/>
      <c r="AP11" s="635"/>
      <c r="AQ11" s="635"/>
      <c r="AR11" s="635"/>
      <c r="AS11" s="635"/>
      <c r="AT11" s="635"/>
      <c r="AU11" s="635"/>
      <c r="AV11" s="635"/>
      <c r="AW11" s="635"/>
      <c r="AX11" s="635"/>
      <c r="AY11" s="635"/>
      <c r="AZ11" s="635"/>
      <c r="BA11" s="635"/>
      <c r="BB11" s="635"/>
      <c r="BC11" s="635"/>
      <c r="BD11" s="635"/>
      <c r="BE11" s="635"/>
      <c r="BF11" s="635"/>
      <c r="BG11" s="635"/>
      <c r="BH11" s="635"/>
      <c r="BI11" s="635"/>
      <c r="BJ11" s="635"/>
      <c r="BK11" s="635"/>
      <c r="BL11" s="635"/>
      <c r="BM11" s="635"/>
      <c r="BN11" s="635"/>
      <c r="BO11" s="635"/>
      <c r="BP11" s="635"/>
      <c r="BQ11" s="635"/>
      <c r="BR11" s="635"/>
      <c r="BS11" s="635"/>
      <c r="BT11" s="635"/>
      <c r="BU11" s="635"/>
      <c r="BV11" s="635"/>
      <c r="BW11" s="635"/>
      <c r="BX11" s="635"/>
      <c r="BY11" s="635"/>
      <c r="BZ11" s="635"/>
      <c r="CA11" s="635"/>
      <c r="CB11" s="635"/>
      <c r="CC11" s="635"/>
      <c r="CD11" s="635"/>
      <c r="CE11" s="635"/>
      <c r="CF11" s="635"/>
      <c r="CG11" s="635"/>
      <c r="CH11" s="635"/>
      <c r="CI11" s="635"/>
      <c r="CJ11" s="635"/>
      <c r="CK11" s="635"/>
      <c r="CL11" s="635"/>
      <c r="CM11" s="635"/>
      <c r="CN11" s="635"/>
      <c r="CO11" s="635"/>
      <c r="CP11" s="635"/>
      <c r="CQ11" s="635"/>
      <c r="CR11" s="635"/>
      <c r="CS11" s="635"/>
      <c r="CT11" s="635"/>
      <c r="CU11" s="635"/>
      <c r="CV11" s="635"/>
      <c r="CW11" s="635"/>
      <c r="CX11" s="635"/>
      <c r="CY11" s="635"/>
      <c r="CZ11" s="635"/>
      <c r="DA11" s="635"/>
      <c r="DB11" s="635"/>
      <c r="DC11" s="635"/>
      <c r="DD11" s="635"/>
      <c r="DE11" s="635"/>
      <c r="DF11" s="635"/>
      <c r="DG11" s="635"/>
      <c r="DH11" s="635"/>
      <c r="DI11" s="635"/>
      <c r="DJ11" s="635"/>
      <c r="DK11" s="635"/>
      <c r="DL11" s="635"/>
      <c r="DM11" s="635"/>
      <c r="DN11" s="635"/>
      <c r="DO11" s="635"/>
      <c r="DP11" s="635"/>
      <c r="DQ11" s="635"/>
      <c r="DR11" s="635"/>
      <c r="DS11" s="635"/>
      <c r="DT11" s="635"/>
      <c r="DU11" s="635"/>
      <c r="DV11" s="635"/>
      <c r="DW11" s="635"/>
      <c r="DX11" s="635"/>
      <c r="DY11" s="635"/>
      <c r="DZ11" s="635"/>
      <c r="EA11" s="635"/>
      <c r="EB11" s="635"/>
      <c r="EC11" s="635"/>
      <c r="ED11" s="635"/>
      <c r="EE11" s="635"/>
      <c r="EF11" s="635"/>
      <c r="EG11" s="635"/>
      <c r="EH11" s="635"/>
      <c r="EI11" s="635"/>
      <c r="EJ11" s="635"/>
      <c r="EK11" s="635"/>
      <c r="EL11" s="635"/>
      <c r="EM11" s="635"/>
      <c r="EN11" s="635"/>
      <c r="EO11" s="635"/>
      <c r="EP11" s="635"/>
      <c r="EQ11" s="635"/>
      <c r="ER11" s="635"/>
      <c r="ES11" s="635"/>
      <c r="ET11" s="635"/>
      <c r="EU11" s="635"/>
      <c r="EV11" s="635"/>
      <c r="EW11" s="635"/>
      <c r="EX11" s="635"/>
      <c r="EY11" s="635"/>
      <c r="EZ11" s="635"/>
      <c r="FA11" s="635"/>
      <c r="FB11" s="635"/>
      <c r="FC11" s="635"/>
      <c r="FD11" s="635"/>
      <c r="FE11" s="635"/>
      <c r="FF11" s="635"/>
      <c r="FG11" s="635"/>
      <c r="FH11" s="635"/>
      <c r="FI11" s="635"/>
      <c r="FJ11" s="635"/>
      <c r="FK11" s="635"/>
      <c r="FL11" s="635"/>
      <c r="FM11" s="635"/>
      <c r="FN11" s="635"/>
      <c r="FO11" s="635"/>
      <c r="FP11" s="635"/>
      <c r="FQ11" s="635"/>
      <c r="FR11" s="635"/>
      <c r="FS11" s="635"/>
      <c r="FT11" s="635"/>
      <c r="FU11" s="635"/>
      <c r="FV11" s="635"/>
      <c r="FW11" s="635"/>
      <c r="FX11" s="635"/>
      <c r="FY11" s="635"/>
      <c r="FZ11" s="635"/>
      <c r="GA11" s="635"/>
      <c r="GB11" s="635"/>
      <c r="GC11" s="635"/>
      <c r="GD11" s="635"/>
      <c r="GE11" s="635"/>
      <c r="GF11" s="635"/>
      <c r="GG11" s="635"/>
      <c r="GH11" s="635"/>
      <c r="GI11" s="635"/>
      <c r="GJ11" s="635"/>
      <c r="GK11" s="635"/>
      <c r="GL11" s="635"/>
      <c r="GM11" s="635"/>
      <c r="GN11" s="635"/>
      <c r="GO11" s="635"/>
      <c r="GP11" s="635"/>
      <c r="GQ11" s="635"/>
      <c r="GR11" s="635"/>
      <c r="GS11" s="635"/>
      <c r="GT11" s="635"/>
      <c r="GU11" s="635"/>
      <c r="GV11" s="635"/>
      <c r="GW11" s="635"/>
      <c r="GX11" s="635"/>
      <c r="GY11" s="635"/>
      <c r="GZ11" s="635"/>
      <c r="HA11" s="635"/>
      <c r="HB11" s="635"/>
      <c r="HC11" s="635"/>
      <c r="HD11" s="635"/>
      <c r="HE11" s="635"/>
      <c r="HF11" s="635"/>
      <c r="HG11" s="635"/>
      <c r="HH11" s="635"/>
      <c r="HI11" s="635"/>
      <c r="HJ11" s="635"/>
      <c r="HK11" s="635"/>
      <c r="HL11" s="635"/>
      <c r="HM11" s="635"/>
      <c r="HN11" s="635"/>
      <c r="HO11" s="635"/>
      <c r="HP11" s="635"/>
      <c r="HQ11" s="635"/>
      <c r="HR11" s="635"/>
      <c r="HS11" s="635"/>
      <c r="HT11" s="635"/>
      <c r="HU11" s="635"/>
      <c r="HV11" s="635"/>
      <c r="HW11" s="635"/>
      <c r="HX11" s="635"/>
      <c r="HY11" s="635"/>
      <c r="HZ11" s="635"/>
      <c r="IA11" s="635"/>
      <c r="IB11" s="635"/>
      <c r="IC11" s="635"/>
      <c r="ID11" s="635"/>
      <c r="IE11" s="635"/>
      <c r="IF11" s="635"/>
      <c r="IG11" s="635"/>
      <c r="IH11" s="635"/>
      <c r="II11" s="635"/>
      <c r="IJ11" s="635"/>
      <c r="IK11" s="635"/>
      <c r="IL11" s="635"/>
      <c r="IM11" s="635"/>
      <c r="IN11" s="635"/>
      <c r="IO11" s="635"/>
      <c r="IP11" s="635"/>
      <c r="IQ11" s="635"/>
      <c r="IR11" s="635"/>
      <c r="IS11" s="635"/>
      <c r="IT11" s="635"/>
      <c r="IU11" s="635"/>
      <c r="IV11" s="635"/>
    </row>
    <row r="12" spans="2:256" s="635" customFormat="1" ht="12" customHeight="1">
      <c r="B12" s="4987" t="s">
        <v>866</v>
      </c>
      <c r="C12" s="4988"/>
      <c r="D12" s="4988"/>
      <c r="E12" s="4988"/>
      <c r="F12" s="4989"/>
      <c r="G12" s="3460" t="s">
        <v>2582</v>
      </c>
      <c r="H12" s="3461">
        <v>0</v>
      </c>
      <c r="I12" s="3462"/>
      <c r="J12" s="3463"/>
      <c r="K12" s="3464"/>
      <c r="L12" s="3463"/>
    </row>
    <row r="13" spans="2:256" s="635" customFormat="1" ht="12" customHeight="1">
      <c r="B13" s="3873" t="s">
        <v>1054</v>
      </c>
      <c r="C13" s="3858"/>
      <c r="D13" s="3858"/>
      <c r="E13" s="3858"/>
      <c r="F13" s="4981"/>
      <c r="G13" s="3465" t="s">
        <v>2830</v>
      </c>
      <c r="H13" s="3466">
        <v>2.5000000000000001E-3</v>
      </c>
      <c r="I13" s="3464"/>
      <c r="J13" s="3467"/>
      <c r="K13" s="3468"/>
      <c r="L13" s="3468"/>
    </row>
    <row r="14" spans="2:256" s="635" customFormat="1" ht="12" customHeight="1">
      <c r="B14" s="3873" t="s">
        <v>868</v>
      </c>
      <c r="C14" s="3858"/>
      <c r="D14" s="3858"/>
      <c r="E14" s="3858"/>
      <c r="F14" s="4981"/>
      <c r="G14" s="3465" t="s">
        <v>1837</v>
      </c>
      <c r="H14" s="3466">
        <v>2.5000000000000001E-2</v>
      </c>
      <c r="I14" s="3462"/>
      <c r="J14" s="3467"/>
      <c r="K14" s="3468"/>
      <c r="L14" s="3469"/>
    </row>
    <row r="15" spans="2:256" s="635" customFormat="1" ht="12" customHeight="1">
      <c r="B15" s="3876" t="s">
        <v>869</v>
      </c>
      <c r="C15" s="3856"/>
      <c r="D15" s="3856"/>
      <c r="E15" s="3856"/>
      <c r="F15" s="4960"/>
      <c r="G15" s="3470"/>
      <c r="H15" s="3471"/>
      <c r="I15" s="3472"/>
      <c r="J15" s="3472"/>
      <c r="K15" s="3472"/>
      <c r="L15" s="3472"/>
    </row>
    <row r="16" spans="2:256" s="667" customFormat="1" ht="12" customHeight="1">
      <c r="B16" s="4964" t="s">
        <v>3231</v>
      </c>
      <c r="C16" s="4965"/>
      <c r="D16" s="4965"/>
      <c r="E16" s="4965"/>
      <c r="F16" s="4966"/>
      <c r="G16" s="3470" t="s">
        <v>2832</v>
      </c>
      <c r="H16" s="3473"/>
      <c r="I16" s="3474"/>
      <c r="J16" s="3474"/>
      <c r="K16" s="3474"/>
      <c r="L16" s="3474"/>
      <c r="M16" s="635"/>
      <c r="N16" s="635"/>
      <c r="O16" s="635"/>
      <c r="P16" s="635"/>
      <c r="Q16" s="635"/>
      <c r="R16" s="635"/>
      <c r="S16" s="635"/>
      <c r="T16" s="635"/>
      <c r="U16" s="635"/>
      <c r="V16" s="635"/>
      <c r="W16" s="635"/>
      <c r="X16" s="635"/>
      <c r="Y16" s="635"/>
      <c r="Z16" s="635"/>
      <c r="AA16" s="635"/>
      <c r="AB16" s="635"/>
      <c r="AC16" s="635"/>
      <c r="AD16" s="635"/>
      <c r="AE16" s="635"/>
      <c r="AF16" s="635"/>
      <c r="AG16" s="635"/>
      <c r="AH16" s="635"/>
      <c r="AI16" s="635"/>
      <c r="AJ16" s="635"/>
      <c r="AK16" s="635"/>
      <c r="AL16" s="635"/>
      <c r="AM16" s="635"/>
      <c r="AN16" s="635"/>
      <c r="AO16" s="635"/>
      <c r="AP16" s="635"/>
      <c r="AQ16" s="635"/>
      <c r="AR16" s="635"/>
      <c r="AS16" s="635"/>
      <c r="AT16" s="635"/>
      <c r="AU16" s="635"/>
      <c r="AV16" s="635"/>
      <c r="AW16" s="635"/>
      <c r="AX16" s="635"/>
      <c r="AY16" s="635"/>
      <c r="AZ16" s="635"/>
      <c r="BA16" s="635"/>
      <c r="BB16" s="635"/>
      <c r="BC16" s="635"/>
      <c r="BD16" s="635"/>
      <c r="BE16" s="635"/>
      <c r="BF16" s="635"/>
      <c r="BG16" s="635"/>
      <c r="BH16" s="635"/>
      <c r="BI16" s="635"/>
      <c r="BJ16" s="635"/>
      <c r="BK16" s="635"/>
      <c r="BL16" s="635"/>
      <c r="BM16" s="635"/>
      <c r="BN16" s="635"/>
      <c r="BO16" s="635"/>
      <c r="BP16" s="635"/>
      <c r="BQ16" s="635"/>
      <c r="BR16" s="635"/>
      <c r="BS16" s="635"/>
      <c r="BT16" s="635"/>
      <c r="BU16" s="635"/>
      <c r="BV16" s="635"/>
      <c r="BW16" s="635"/>
      <c r="BX16" s="635"/>
      <c r="BY16" s="635"/>
      <c r="BZ16" s="635"/>
      <c r="CA16" s="635"/>
      <c r="CB16" s="635"/>
      <c r="CC16" s="635"/>
      <c r="CD16" s="635"/>
      <c r="CE16" s="635"/>
      <c r="CF16" s="635"/>
      <c r="CG16" s="635"/>
      <c r="CH16" s="635"/>
      <c r="CI16" s="635"/>
      <c r="CJ16" s="635"/>
      <c r="CK16" s="635"/>
      <c r="CL16" s="635"/>
      <c r="CM16" s="635"/>
      <c r="CN16" s="635"/>
      <c r="CO16" s="635"/>
      <c r="CP16" s="635"/>
      <c r="CQ16" s="635"/>
      <c r="CR16" s="635"/>
      <c r="CS16" s="635"/>
      <c r="CT16" s="635"/>
      <c r="CU16" s="635"/>
      <c r="CV16" s="635"/>
      <c r="CW16" s="635"/>
      <c r="CX16" s="635"/>
      <c r="CY16" s="635"/>
      <c r="CZ16" s="635"/>
      <c r="DA16" s="635"/>
      <c r="DB16" s="635"/>
      <c r="DC16" s="635"/>
      <c r="DD16" s="635"/>
      <c r="DE16" s="635"/>
      <c r="DF16" s="635"/>
      <c r="DG16" s="635"/>
      <c r="DH16" s="635"/>
      <c r="DI16" s="635"/>
      <c r="DJ16" s="635"/>
      <c r="DK16" s="635"/>
      <c r="DL16" s="635"/>
      <c r="DM16" s="635"/>
      <c r="DN16" s="635"/>
      <c r="DO16" s="635"/>
      <c r="DP16" s="635"/>
      <c r="DQ16" s="635"/>
      <c r="DR16" s="635"/>
      <c r="DS16" s="635"/>
      <c r="DT16" s="635"/>
      <c r="DU16" s="635"/>
      <c r="DV16" s="635"/>
      <c r="DW16" s="635"/>
      <c r="DX16" s="635"/>
      <c r="DY16" s="635"/>
      <c r="DZ16" s="635"/>
      <c r="EA16" s="635"/>
      <c r="EB16" s="635"/>
      <c r="EC16" s="635"/>
      <c r="ED16" s="635"/>
      <c r="EE16" s="635"/>
      <c r="EF16" s="635"/>
      <c r="EG16" s="635"/>
      <c r="EH16" s="635"/>
      <c r="EI16" s="635"/>
      <c r="EJ16" s="635"/>
      <c r="EK16" s="635"/>
      <c r="EL16" s="635"/>
      <c r="EM16" s="635"/>
      <c r="EN16" s="635"/>
      <c r="EO16" s="635"/>
      <c r="EP16" s="635"/>
      <c r="EQ16" s="635"/>
      <c r="ER16" s="635"/>
      <c r="ES16" s="635"/>
      <c r="ET16" s="635"/>
      <c r="EU16" s="635"/>
      <c r="EV16" s="635"/>
      <c r="EW16" s="635"/>
      <c r="EX16" s="635"/>
      <c r="EY16" s="635"/>
      <c r="EZ16" s="635"/>
      <c r="FA16" s="635"/>
      <c r="FB16" s="635"/>
      <c r="FC16" s="635"/>
      <c r="FD16" s="635"/>
      <c r="FE16" s="635"/>
      <c r="FF16" s="635"/>
      <c r="FG16" s="635"/>
      <c r="FH16" s="635"/>
      <c r="FI16" s="635"/>
      <c r="FJ16" s="635"/>
      <c r="FK16" s="635"/>
      <c r="FL16" s="635"/>
      <c r="FM16" s="635"/>
      <c r="FN16" s="635"/>
      <c r="FO16" s="635"/>
      <c r="FP16" s="635"/>
      <c r="FQ16" s="635"/>
      <c r="FR16" s="635"/>
      <c r="FS16" s="635"/>
      <c r="FT16" s="635"/>
      <c r="FU16" s="635"/>
      <c r="FV16" s="635"/>
      <c r="FW16" s="635"/>
      <c r="FX16" s="635"/>
      <c r="FY16" s="635"/>
      <c r="FZ16" s="635"/>
      <c r="GA16" s="635"/>
      <c r="GB16" s="635"/>
      <c r="GC16" s="635"/>
      <c r="GD16" s="635"/>
      <c r="GE16" s="635"/>
      <c r="GF16" s="635"/>
      <c r="GG16" s="635"/>
      <c r="GH16" s="635"/>
      <c r="GI16" s="635"/>
      <c r="GJ16" s="635"/>
      <c r="GK16" s="635"/>
      <c r="GL16" s="635"/>
      <c r="GM16" s="635"/>
      <c r="GN16" s="635"/>
      <c r="GO16" s="635"/>
      <c r="GP16" s="635"/>
      <c r="GQ16" s="635"/>
      <c r="GR16" s="635"/>
      <c r="GS16" s="635"/>
      <c r="GT16" s="635"/>
      <c r="GU16" s="635"/>
      <c r="GV16" s="635"/>
      <c r="GW16" s="635"/>
      <c r="GX16" s="635"/>
      <c r="GY16" s="635"/>
      <c r="GZ16" s="635"/>
      <c r="HA16" s="635"/>
      <c r="HB16" s="635"/>
      <c r="HC16" s="635"/>
      <c r="HD16" s="635"/>
      <c r="HE16" s="635"/>
      <c r="HF16" s="635"/>
      <c r="HG16" s="635"/>
      <c r="HH16" s="635"/>
      <c r="HI16" s="635"/>
      <c r="HJ16" s="635"/>
      <c r="HK16" s="635"/>
      <c r="HL16" s="635"/>
      <c r="HM16" s="635"/>
      <c r="HN16" s="635"/>
      <c r="HO16" s="635"/>
      <c r="HP16" s="635"/>
      <c r="HQ16" s="635"/>
      <c r="HR16" s="635"/>
      <c r="HS16" s="635"/>
      <c r="HT16" s="635"/>
      <c r="HU16" s="635"/>
      <c r="HV16" s="635"/>
      <c r="HW16" s="635"/>
      <c r="HX16" s="635"/>
      <c r="HY16" s="635"/>
      <c r="HZ16" s="635"/>
      <c r="IA16" s="635"/>
      <c r="IB16" s="635"/>
      <c r="IC16" s="635"/>
      <c r="ID16" s="635"/>
      <c r="IE16" s="635"/>
      <c r="IF16" s="635"/>
      <c r="IG16" s="635"/>
      <c r="IH16" s="635"/>
      <c r="II16" s="635"/>
      <c r="IJ16" s="635"/>
      <c r="IK16" s="635"/>
      <c r="IL16" s="635"/>
      <c r="IM16" s="635"/>
      <c r="IN16" s="635"/>
      <c r="IO16" s="635"/>
      <c r="IP16" s="635"/>
      <c r="IQ16" s="635"/>
      <c r="IR16" s="635"/>
      <c r="IS16" s="635"/>
      <c r="IT16" s="635"/>
      <c r="IU16" s="635"/>
      <c r="IV16" s="635"/>
    </row>
    <row r="17" spans="2:256" s="667" customFormat="1" ht="12" customHeight="1">
      <c r="B17" s="4967" t="s">
        <v>871</v>
      </c>
      <c r="C17" s="4968"/>
      <c r="D17" s="4968"/>
      <c r="E17" s="4968"/>
      <c r="F17" s="4969"/>
      <c r="G17" s="3470" t="s">
        <v>1840</v>
      </c>
      <c r="H17" s="3473"/>
      <c r="I17" s="3464"/>
      <c r="J17" s="3464"/>
      <c r="K17" s="3464"/>
      <c r="L17" s="3464"/>
      <c r="M17" s="635"/>
      <c r="N17" s="635"/>
      <c r="O17" s="635"/>
      <c r="P17" s="635"/>
      <c r="Q17" s="635"/>
      <c r="R17" s="635"/>
      <c r="S17" s="635"/>
      <c r="T17" s="635"/>
      <c r="U17" s="635"/>
      <c r="V17" s="635"/>
      <c r="W17" s="635"/>
      <c r="X17" s="635"/>
      <c r="Y17" s="635"/>
      <c r="Z17" s="635"/>
      <c r="AA17" s="635"/>
      <c r="AB17" s="635"/>
      <c r="AC17" s="635"/>
      <c r="AD17" s="635"/>
      <c r="AE17" s="635"/>
      <c r="AF17" s="635"/>
      <c r="AG17" s="635"/>
      <c r="AH17" s="635"/>
      <c r="AI17" s="635"/>
      <c r="AJ17" s="635"/>
      <c r="AK17" s="635"/>
      <c r="AL17" s="635"/>
      <c r="AM17" s="635"/>
      <c r="AN17" s="635"/>
      <c r="AO17" s="635"/>
      <c r="AP17" s="635"/>
      <c r="AQ17" s="635"/>
      <c r="AR17" s="635"/>
      <c r="AS17" s="635"/>
      <c r="AT17" s="635"/>
      <c r="AU17" s="635"/>
      <c r="AV17" s="635"/>
      <c r="AW17" s="635"/>
      <c r="AX17" s="635"/>
      <c r="AY17" s="635"/>
      <c r="AZ17" s="635"/>
      <c r="BA17" s="635"/>
      <c r="BB17" s="635"/>
      <c r="BC17" s="635"/>
      <c r="BD17" s="635"/>
      <c r="BE17" s="635"/>
      <c r="BF17" s="635"/>
      <c r="BG17" s="635"/>
      <c r="BH17" s="635"/>
      <c r="BI17" s="635"/>
      <c r="BJ17" s="635"/>
      <c r="BK17" s="635"/>
      <c r="BL17" s="635"/>
      <c r="BM17" s="635"/>
      <c r="BN17" s="635"/>
      <c r="BO17" s="635"/>
      <c r="BP17" s="635"/>
      <c r="BQ17" s="635"/>
      <c r="BR17" s="635"/>
      <c r="BS17" s="635"/>
      <c r="BT17" s="635"/>
      <c r="BU17" s="635"/>
      <c r="BV17" s="635"/>
      <c r="BW17" s="635"/>
      <c r="BX17" s="635"/>
      <c r="BY17" s="635"/>
      <c r="BZ17" s="635"/>
      <c r="CA17" s="635"/>
      <c r="CB17" s="635"/>
      <c r="CC17" s="635"/>
      <c r="CD17" s="635"/>
      <c r="CE17" s="635"/>
      <c r="CF17" s="635"/>
      <c r="CG17" s="635"/>
      <c r="CH17" s="635"/>
      <c r="CI17" s="635"/>
      <c r="CJ17" s="635"/>
      <c r="CK17" s="635"/>
      <c r="CL17" s="635"/>
      <c r="CM17" s="635"/>
      <c r="CN17" s="635"/>
      <c r="CO17" s="635"/>
      <c r="CP17" s="635"/>
      <c r="CQ17" s="635"/>
      <c r="CR17" s="635"/>
      <c r="CS17" s="635"/>
      <c r="CT17" s="635"/>
      <c r="CU17" s="635"/>
      <c r="CV17" s="635"/>
      <c r="CW17" s="635"/>
      <c r="CX17" s="635"/>
      <c r="CY17" s="635"/>
      <c r="CZ17" s="635"/>
      <c r="DA17" s="635"/>
      <c r="DB17" s="635"/>
      <c r="DC17" s="635"/>
      <c r="DD17" s="635"/>
      <c r="DE17" s="635"/>
      <c r="DF17" s="635"/>
      <c r="DG17" s="635"/>
      <c r="DH17" s="635"/>
      <c r="DI17" s="635"/>
      <c r="DJ17" s="635"/>
      <c r="DK17" s="635"/>
      <c r="DL17" s="635"/>
      <c r="DM17" s="635"/>
      <c r="DN17" s="635"/>
      <c r="DO17" s="635"/>
      <c r="DP17" s="635"/>
      <c r="DQ17" s="635"/>
      <c r="DR17" s="635"/>
      <c r="DS17" s="635"/>
      <c r="DT17" s="635"/>
      <c r="DU17" s="635"/>
      <c r="DV17" s="635"/>
      <c r="DW17" s="635"/>
      <c r="DX17" s="635"/>
      <c r="DY17" s="635"/>
      <c r="DZ17" s="635"/>
      <c r="EA17" s="635"/>
      <c r="EB17" s="635"/>
      <c r="EC17" s="635"/>
      <c r="ED17" s="635"/>
      <c r="EE17" s="635"/>
      <c r="EF17" s="635"/>
      <c r="EG17" s="635"/>
      <c r="EH17" s="635"/>
      <c r="EI17" s="635"/>
      <c r="EJ17" s="635"/>
      <c r="EK17" s="635"/>
      <c r="EL17" s="635"/>
      <c r="EM17" s="635"/>
      <c r="EN17" s="635"/>
      <c r="EO17" s="635"/>
      <c r="EP17" s="635"/>
      <c r="EQ17" s="635"/>
      <c r="ER17" s="635"/>
      <c r="ES17" s="635"/>
      <c r="ET17" s="635"/>
      <c r="EU17" s="635"/>
      <c r="EV17" s="635"/>
      <c r="EW17" s="635"/>
      <c r="EX17" s="635"/>
      <c r="EY17" s="635"/>
      <c r="EZ17" s="635"/>
      <c r="FA17" s="635"/>
      <c r="FB17" s="635"/>
      <c r="FC17" s="635"/>
      <c r="FD17" s="635"/>
      <c r="FE17" s="635"/>
      <c r="FF17" s="635"/>
      <c r="FG17" s="635"/>
      <c r="FH17" s="635"/>
      <c r="FI17" s="635"/>
      <c r="FJ17" s="635"/>
      <c r="FK17" s="635"/>
      <c r="FL17" s="635"/>
      <c r="FM17" s="635"/>
      <c r="FN17" s="635"/>
      <c r="FO17" s="635"/>
      <c r="FP17" s="635"/>
      <c r="FQ17" s="635"/>
      <c r="FR17" s="635"/>
      <c r="FS17" s="635"/>
      <c r="FT17" s="635"/>
      <c r="FU17" s="635"/>
      <c r="FV17" s="635"/>
      <c r="FW17" s="635"/>
      <c r="FX17" s="635"/>
      <c r="FY17" s="635"/>
      <c r="FZ17" s="635"/>
      <c r="GA17" s="635"/>
      <c r="GB17" s="635"/>
      <c r="GC17" s="635"/>
      <c r="GD17" s="635"/>
      <c r="GE17" s="635"/>
      <c r="GF17" s="635"/>
      <c r="GG17" s="635"/>
      <c r="GH17" s="635"/>
      <c r="GI17" s="635"/>
      <c r="GJ17" s="635"/>
      <c r="GK17" s="635"/>
      <c r="GL17" s="635"/>
      <c r="GM17" s="635"/>
      <c r="GN17" s="635"/>
      <c r="GO17" s="635"/>
      <c r="GP17" s="635"/>
      <c r="GQ17" s="635"/>
      <c r="GR17" s="635"/>
      <c r="GS17" s="635"/>
      <c r="GT17" s="635"/>
      <c r="GU17" s="635"/>
      <c r="GV17" s="635"/>
      <c r="GW17" s="635"/>
      <c r="GX17" s="635"/>
      <c r="GY17" s="635"/>
      <c r="GZ17" s="635"/>
      <c r="HA17" s="635"/>
      <c r="HB17" s="635"/>
      <c r="HC17" s="635"/>
      <c r="HD17" s="635"/>
      <c r="HE17" s="635"/>
      <c r="HF17" s="635"/>
      <c r="HG17" s="635"/>
      <c r="HH17" s="635"/>
      <c r="HI17" s="635"/>
      <c r="HJ17" s="635"/>
      <c r="HK17" s="635"/>
      <c r="HL17" s="635"/>
      <c r="HM17" s="635"/>
      <c r="HN17" s="635"/>
      <c r="HO17" s="635"/>
      <c r="HP17" s="635"/>
      <c r="HQ17" s="635"/>
      <c r="HR17" s="635"/>
      <c r="HS17" s="635"/>
      <c r="HT17" s="635"/>
      <c r="HU17" s="635"/>
      <c r="HV17" s="635"/>
      <c r="HW17" s="635"/>
      <c r="HX17" s="635"/>
      <c r="HY17" s="635"/>
      <c r="HZ17" s="635"/>
      <c r="IA17" s="635"/>
      <c r="IB17" s="635"/>
      <c r="IC17" s="635"/>
      <c r="ID17" s="635"/>
      <c r="IE17" s="635"/>
      <c r="IF17" s="635"/>
      <c r="IG17" s="635"/>
      <c r="IH17" s="635"/>
      <c r="II17" s="635"/>
      <c r="IJ17" s="635"/>
      <c r="IK17" s="635"/>
      <c r="IL17" s="635"/>
      <c r="IM17" s="635"/>
      <c r="IN17" s="635"/>
      <c r="IO17" s="635"/>
      <c r="IP17" s="635"/>
      <c r="IQ17" s="635"/>
      <c r="IR17" s="635"/>
      <c r="IS17" s="635"/>
      <c r="IT17" s="635"/>
      <c r="IU17" s="635"/>
      <c r="IV17" s="635"/>
    </row>
    <row r="18" spans="2:256" s="667" customFormat="1" ht="12" customHeight="1">
      <c r="B18" s="4967" t="s">
        <v>872</v>
      </c>
      <c r="C18" s="4968"/>
      <c r="D18" s="4968"/>
      <c r="E18" s="4968"/>
      <c r="F18" s="4969"/>
      <c r="G18" s="3470" t="s">
        <v>2833</v>
      </c>
      <c r="H18" s="3473"/>
      <c r="I18" s="3464"/>
      <c r="J18" s="3464"/>
      <c r="K18" s="3464"/>
      <c r="L18" s="3464"/>
      <c r="M18" s="635"/>
      <c r="N18" s="635"/>
      <c r="O18" s="635"/>
      <c r="P18" s="635"/>
      <c r="Q18" s="635"/>
      <c r="R18" s="635"/>
      <c r="S18" s="635"/>
      <c r="T18" s="635"/>
      <c r="U18" s="635"/>
      <c r="V18" s="635"/>
      <c r="W18" s="635"/>
      <c r="X18" s="635"/>
      <c r="Y18" s="635"/>
      <c r="Z18" s="635"/>
      <c r="AA18" s="635"/>
      <c r="AB18" s="635"/>
      <c r="AC18" s="635"/>
      <c r="AD18" s="635"/>
      <c r="AE18" s="635"/>
      <c r="AF18" s="635"/>
      <c r="AG18" s="635"/>
      <c r="AH18" s="635"/>
      <c r="AI18" s="635"/>
      <c r="AJ18" s="635"/>
      <c r="AK18" s="635"/>
      <c r="AL18" s="635"/>
      <c r="AM18" s="635"/>
      <c r="AN18" s="635"/>
      <c r="AO18" s="635"/>
      <c r="AP18" s="635"/>
      <c r="AQ18" s="635"/>
      <c r="AR18" s="635"/>
      <c r="AS18" s="635"/>
      <c r="AT18" s="635"/>
      <c r="AU18" s="635"/>
      <c r="AV18" s="635"/>
      <c r="AW18" s="635"/>
      <c r="AX18" s="635"/>
      <c r="AY18" s="635"/>
      <c r="AZ18" s="635"/>
      <c r="BA18" s="635"/>
      <c r="BB18" s="635"/>
      <c r="BC18" s="635"/>
      <c r="BD18" s="635"/>
      <c r="BE18" s="635"/>
      <c r="BF18" s="635"/>
      <c r="BG18" s="635"/>
      <c r="BH18" s="635"/>
      <c r="BI18" s="635"/>
      <c r="BJ18" s="635"/>
      <c r="BK18" s="635"/>
      <c r="BL18" s="635"/>
      <c r="BM18" s="635"/>
      <c r="BN18" s="635"/>
      <c r="BO18" s="635"/>
      <c r="BP18" s="635"/>
      <c r="BQ18" s="635"/>
      <c r="BR18" s="635"/>
      <c r="BS18" s="635"/>
      <c r="BT18" s="635"/>
      <c r="BU18" s="635"/>
      <c r="BV18" s="635"/>
      <c r="BW18" s="635"/>
      <c r="BX18" s="635"/>
      <c r="BY18" s="635"/>
      <c r="BZ18" s="635"/>
      <c r="CA18" s="635"/>
      <c r="CB18" s="635"/>
      <c r="CC18" s="635"/>
      <c r="CD18" s="635"/>
      <c r="CE18" s="635"/>
      <c r="CF18" s="635"/>
      <c r="CG18" s="635"/>
      <c r="CH18" s="635"/>
      <c r="CI18" s="635"/>
      <c r="CJ18" s="635"/>
      <c r="CK18" s="635"/>
      <c r="CL18" s="635"/>
      <c r="CM18" s="635"/>
      <c r="CN18" s="635"/>
      <c r="CO18" s="635"/>
      <c r="CP18" s="635"/>
      <c r="CQ18" s="635"/>
      <c r="CR18" s="635"/>
      <c r="CS18" s="635"/>
      <c r="CT18" s="635"/>
      <c r="CU18" s="635"/>
      <c r="CV18" s="635"/>
      <c r="CW18" s="635"/>
      <c r="CX18" s="635"/>
      <c r="CY18" s="635"/>
      <c r="CZ18" s="635"/>
      <c r="DA18" s="635"/>
      <c r="DB18" s="635"/>
      <c r="DC18" s="635"/>
      <c r="DD18" s="635"/>
      <c r="DE18" s="635"/>
      <c r="DF18" s="635"/>
      <c r="DG18" s="635"/>
      <c r="DH18" s="635"/>
      <c r="DI18" s="635"/>
      <c r="DJ18" s="635"/>
      <c r="DK18" s="635"/>
      <c r="DL18" s="635"/>
      <c r="DM18" s="635"/>
      <c r="DN18" s="635"/>
      <c r="DO18" s="635"/>
      <c r="DP18" s="635"/>
      <c r="DQ18" s="635"/>
      <c r="DR18" s="635"/>
      <c r="DS18" s="635"/>
      <c r="DT18" s="635"/>
      <c r="DU18" s="635"/>
      <c r="DV18" s="635"/>
      <c r="DW18" s="635"/>
      <c r="DX18" s="635"/>
      <c r="DY18" s="635"/>
      <c r="DZ18" s="635"/>
      <c r="EA18" s="635"/>
      <c r="EB18" s="635"/>
      <c r="EC18" s="635"/>
      <c r="ED18" s="635"/>
      <c r="EE18" s="635"/>
      <c r="EF18" s="635"/>
      <c r="EG18" s="635"/>
      <c r="EH18" s="635"/>
      <c r="EI18" s="635"/>
      <c r="EJ18" s="635"/>
      <c r="EK18" s="635"/>
      <c r="EL18" s="635"/>
      <c r="EM18" s="635"/>
      <c r="EN18" s="635"/>
      <c r="EO18" s="635"/>
      <c r="EP18" s="635"/>
      <c r="EQ18" s="635"/>
      <c r="ER18" s="635"/>
      <c r="ES18" s="635"/>
      <c r="ET18" s="635"/>
      <c r="EU18" s="635"/>
      <c r="EV18" s="635"/>
      <c r="EW18" s="635"/>
      <c r="EX18" s="635"/>
      <c r="EY18" s="635"/>
      <c r="EZ18" s="635"/>
      <c r="FA18" s="635"/>
      <c r="FB18" s="635"/>
      <c r="FC18" s="635"/>
      <c r="FD18" s="635"/>
      <c r="FE18" s="635"/>
      <c r="FF18" s="635"/>
      <c r="FG18" s="635"/>
      <c r="FH18" s="635"/>
      <c r="FI18" s="635"/>
      <c r="FJ18" s="635"/>
      <c r="FK18" s="635"/>
      <c r="FL18" s="635"/>
      <c r="FM18" s="635"/>
      <c r="FN18" s="635"/>
      <c r="FO18" s="635"/>
      <c r="FP18" s="635"/>
      <c r="FQ18" s="635"/>
      <c r="FR18" s="635"/>
      <c r="FS18" s="635"/>
      <c r="FT18" s="635"/>
      <c r="FU18" s="635"/>
      <c r="FV18" s="635"/>
      <c r="FW18" s="635"/>
      <c r="FX18" s="635"/>
      <c r="FY18" s="635"/>
      <c r="FZ18" s="635"/>
      <c r="GA18" s="635"/>
      <c r="GB18" s="635"/>
      <c r="GC18" s="635"/>
      <c r="GD18" s="635"/>
      <c r="GE18" s="635"/>
      <c r="GF18" s="635"/>
      <c r="GG18" s="635"/>
      <c r="GH18" s="635"/>
      <c r="GI18" s="635"/>
      <c r="GJ18" s="635"/>
      <c r="GK18" s="635"/>
      <c r="GL18" s="635"/>
      <c r="GM18" s="635"/>
      <c r="GN18" s="635"/>
      <c r="GO18" s="635"/>
      <c r="GP18" s="635"/>
      <c r="GQ18" s="635"/>
      <c r="GR18" s="635"/>
      <c r="GS18" s="635"/>
      <c r="GT18" s="635"/>
      <c r="GU18" s="635"/>
      <c r="GV18" s="635"/>
      <c r="GW18" s="635"/>
      <c r="GX18" s="635"/>
      <c r="GY18" s="635"/>
      <c r="GZ18" s="635"/>
      <c r="HA18" s="635"/>
      <c r="HB18" s="635"/>
      <c r="HC18" s="635"/>
      <c r="HD18" s="635"/>
      <c r="HE18" s="635"/>
      <c r="HF18" s="635"/>
      <c r="HG18" s="635"/>
      <c r="HH18" s="635"/>
      <c r="HI18" s="635"/>
      <c r="HJ18" s="635"/>
      <c r="HK18" s="635"/>
      <c r="HL18" s="635"/>
      <c r="HM18" s="635"/>
      <c r="HN18" s="635"/>
      <c r="HO18" s="635"/>
      <c r="HP18" s="635"/>
      <c r="HQ18" s="635"/>
      <c r="HR18" s="635"/>
      <c r="HS18" s="635"/>
      <c r="HT18" s="635"/>
      <c r="HU18" s="635"/>
      <c r="HV18" s="635"/>
      <c r="HW18" s="635"/>
      <c r="HX18" s="635"/>
      <c r="HY18" s="635"/>
      <c r="HZ18" s="635"/>
      <c r="IA18" s="635"/>
      <c r="IB18" s="635"/>
      <c r="IC18" s="635"/>
      <c r="ID18" s="635"/>
      <c r="IE18" s="635"/>
      <c r="IF18" s="635"/>
      <c r="IG18" s="635"/>
      <c r="IH18" s="635"/>
      <c r="II18" s="635"/>
      <c r="IJ18" s="635"/>
      <c r="IK18" s="635"/>
      <c r="IL18" s="635"/>
      <c r="IM18" s="635"/>
      <c r="IN18" s="635"/>
      <c r="IO18" s="635"/>
      <c r="IP18" s="635"/>
      <c r="IQ18" s="635"/>
      <c r="IR18" s="635"/>
      <c r="IS18" s="635"/>
      <c r="IT18" s="635"/>
      <c r="IU18" s="635"/>
      <c r="IV18" s="635"/>
    </row>
    <row r="19" spans="2:256" s="635" customFormat="1" ht="12" customHeight="1">
      <c r="B19" s="4964" t="s">
        <v>873</v>
      </c>
      <c r="C19" s="4965"/>
      <c r="D19" s="4965"/>
      <c r="E19" s="4965"/>
      <c r="F19" s="4966"/>
      <c r="G19" s="3470"/>
      <c r="H19" s="3473"/>
      <c r="I19" s="3475"/>
      <c r="J19" s="3475"/>
      <c r="K19" s="3475"/>
      <c r="L19" s="3475"/>
    </row>
    <row r="20" spans="2:256" s="667" customFormat="1" ht="12" customHeight="1">
      <c r="B20" s="4974" t="s">
        <v>3232</v>
      </c>
      <c r="C20" s="4975"/>
      <c r="D20" s="4975"/>
      <c r="E20" s="4975"/>
      <c r="F20" s="4976"/>
      <c r="G20" s="3470" t="s">
        <v>1726</v>
      </c>
      <c r="H20" s="3466">
        <v>0.04</v>
      </c>
      <c r="I20" s="3476"/>
      <c r="J20" s="3476"/>
      <c r="K20" s="3476"/>
      <c r="L20" s="3476"/>
      <c r="M20" s="635"/>
      <c r="N20" s="635"/>
      <c r="O20" s="635"/>
      <c r="P20" s="635"/>
      <c r="Q20" s="635"/>
      <c r="R20" s="635"/>
      <c r="S20" s="635"/>
      <c r="T20" s="635"/>
      <c r="U20" s="635"/>
      <c r="V20" s="635"/>
      <c r="W20" s="635"/>
      <c r="X20" s="635"/>
      <c r="Y20" s="635"/>
      <c r="Z20" s="635"/>
      <c r="AA20" s="635"/>
      <c r="AB20" s="635"/>
      <c r="AC20" s="635"/>
      <c r="AD20" s="635"/>
      <c r="AE20" s="635"/>
      <c r="AF20" s="635"/>
      <c r="AG20" s="635"/>
      <c r="AH20" s="635"/>
      <c r="AI20" s="635"/>
      <c r="AJ20" s="635"/>
      <c r="AK20" s="635"/>
      <c r="AL20" s="635"/>
      <c r="AM20" s="635"/>
      <c r="AN20" s="635"/>
      <c r="AO20" s="635"/>
      <c r="AP20" s="635"/>
      <c r="AQ20" s="635"/>
      <c r="AR20" s="635"/>
      <c r="AS20" s="635"/>
      <c r="AT20" s="635"/>
      <c r="AU20" s="635"/>
      <c r="AV20" s="635"/>
      <c r="AW20" s="635"/>
      <c r="AX20" s="635"/>
      <c r="AY20" s="635"/>
      <c r="AZ20" s="635"/>
      <c r="BA20" s="635"/>
      <c r="BB20" s="635"/>
      <c r="BC20" s="635"/>
      <c r="BD20" s="635"/>
      <c r="BE20" s="635"/>
      <c r="BF20" s="635"/>
      <c r="BG20" s="635"/>
      <c r="BH20" s="635"/>
      <c r="BI20" s="635"/>
      <c r="BJ20" s="635"/>
      <c r="BK20" s="635"/>
      <c r="BL20" s="635"/>
      <c r="BM20" s="635"/>
      <c r="BN20" s="635"/>
      <c r="BO20" s="635"/>
      <c r="BP20" s="635"/>
      <c r="BQ20" s="635"/>
      <c r="BR20" s="635"/>
      <c r="BS20" s="635"/>
      <c r="BT20" s="635"/>
      <c r="BU20" s="635"/>
      <c r="BV20" s="635"/>
      <c r="BW20" s="635"/>
      <c r="BX20" s="635"/>
      <c r="BY20" s="635"/>
      <c r="BZ20" s="635"/>
      <c r="CA20" s="635"/>
      <c r="CB20" s="635"/>
      <c r="CC20" s="635"/>
      <c r="CD20" s="635"/>
      <c r="CE20" s="635"/>
      <c r="CF20" s="635"/>
      <c r="CG20" s="635"/>
      <c r="CH20" s="635"/>
      <c r="CI20" s="635"/>
      <c r="CJ20" s="635"/>
      <c r="CK20" s="635"/>
      <c r="CL20" s="635"/>
      <c r="CM20" s="635"/>
      <c r="CN20" s="635"/>
      <c r="CO20" s="635"/>
      <c r="CP20" s="635"/>
      <c r="CQ20" s="635"/>
      <c r="CR20" s="635"/>
      <c r="CS20" s="635"/>
      <c r="CT20" s="635"/>
      <c r="CU20" s="635"/>
      <c r="CV20" s="635"/>
      <c r="CW20" s="635"/>
      <c r="CX20" s="635"/>
      <c r="CY20" s="635"/>
      <c r="CZ20" s="635"/>
      <c r="DA20" s="635"/>
      <c r="DB20" s="635"/>
      <c r="DC20" s="635"/>
      <c r="DD20" s="635"/>
      <c r="DE20" s="635"/>
      <c r="DF20" s="635"/>
      <c r="DG20" s="635"/>
      <c r="DH20" s="635"/>
      <c r="DI20" s="635"/>
      <c r="DJ20" s="635"/>
      <c r="DK20" s="635"/>
      <c r="DL20" s="635"/>
      <c r="DM20" s="635"/>
      <c r="DN20" s="635"/>
      <c r="DO20" s="635"/>
      <c r="DP20" s="635"/>
      <c r="DQ20" s="635"/>
      <c r="DR20" s="635"/>
      <c r="DS20" s="635"/>
      <c r="DT20" s="635"/>
      <c r="DU20" s="635"/>
      <c r="DV20" s="635"/>
      <c r="DW20" s="635"/>
      <c r="DX20" s="635"/>
      <c r="DY20" s="635"/>
      <c r="DZ20" s="635"/>
      <c r="EA20" s="635"/>
      <c r="EB20" s="635"/>
      <c r="EC20" s="635"/>
      <c r="ED20" s="635"/>
      <c r="EE20" s="635"/>
      <c r="EF20" s="635"/>
      <c r="EG20" s="635"/>
      <c r="EH20" s="635"/>
      <c r="EI20" s="635"/>
      <c r="EJ20" s="635"/>
      <c r="EK20" s="635"/>
      <c r="EL20" s="635"/>
      <c r="EM20" s="635"/>
      <c r="EN20" s="635"/>
      <c r="EO20" s="635"/>
      <c r="EP20" s="635"/>
      <c r="EQ20" s="635"/>
      <c r="ER20" s="635"/>
      <c r="ES20" s="635"/>
      <c r="ET20" s="635"/>
      <c r="EU20" s="635"/>
      <c r="EV20" s="635"/>
      <c r="EW20" s="635"/>
      <c r="EX20" s="635"/>
      <c r="EY20" s="635"/>
      <c r="EZ20" s="635"/>
      <c r="FA20" s="635"/>
      <c r="FB20" s="635"/>
      <c r="FC20" s="635"/>
      <c r="FD20" s="635"/>
      <c r="FE20" s="635"/>
      <c r="FF20" s="635"/>
      <c r="FG20" s="635"/>
      <c r="FH20" s="635"/>
      <c r="FI20" s="635"/>
      <c r="FJ20" s="635"/>
      <c r="FK20" s="635"/>
      <c r="FL20" s="635"/>
      <c r="FM20" s="635"/>
      <c r="FN20" s="635"/>
      <c r="FO20" s="635"/>
      <c r="FP20" s="635"/>
      <c r="FQ20" s="635"/>
      <c r="FR20" s="635"/>
      <c r="FS20" s="635"/>
      <c r="FT20" s="635"/>
      <c r="FU20" s="635"/>
      <c r="FV20" s="635"/>
      <c r="FW20" s="635"/>
      <c r="FX20" s="635"/>
      <c r="FY20" s="635"/>
      <c r="FZ20" s="635"/>
      <c r="GA20" s="635"/>
      <c r="GB20" s="635"/>
      <c r="GC20" s="635"/>
      <c r="GD20" s="635"/>
      <c r="GE20" s="635"/>
      <c r="GF20" s="635"/>
      <c r="GG20" s="635"/>
      <c r="GH20" s="635"/>
      <c r="GI20" s="635"/>
      <c r="GJ20" s="635"/>
      <c r="GK20" s="635"/>
      <c r="GL20" s="635"/>
      <c r="GM20" s="635"/>
      <c r="GN20" s="635"/>
      <c r="GO20" s="635"/>
      <c r="GP20" s="635"/>
      <c r="GQ20" s="635"/>
      <c r="GR20" s="635"/>
      <c r="GS20" s="635"/>
      <c r="GT20" s="635"/>
      <c r="GU20" s="635"/>
      <c r="GV20" s="635"/>
      <c r="GW20" s="635"/>
      <c r="GX20" s="635"/>
      <c r="GY20" s="635"/>
      <c r="GZ20" s="635"/>
      <c r="HA20" s="635"/>
      <c r="HB20" s="635"/>
      <c r="HC20" s="635"/>
      <c r="HD20" s="635"/>
      <c r="HE20" s="635"/>
      <c r="HF20" s="635"/>
      <c r="HG20" s="635"/>
      <c r="HH20" s="635"/>
      <c r="HI20" s="635"/>
      <c r="HJ20" s="635"/>
      <c r="HK20" s="635"/>
      <c r="HL20" s="635"/>
      <c r="HM20" s="635"/>
      <c r="HN20" s="635"/>
      <c r="HO20" s="635"/>
      <c r="HP20" s="635"/>
      <c r="HQ20" s="635"/>
      <c r="HR20" s="635"/>
      <c r="HS20" s="635"/>
      <c r="HT20" s="635"/>
      <c r="HU20" s="635"/>
      <c r="HV20" s="635"/>
      <c r="HW20" s="635"/>
      <c r="HX20" s="635"/>
      <c r="HY20" s="635"/>
      <c r="HZ20" s="635"/>
      <c r="IA20" s="635"/>
      <c r="IB20" s="635"/>
      <c r="IC20" s="635"/>
      <c r="ID20" s="635"/>
      <c r="IE20" s="635"/>
      <c r="IF20" s="635"/>
      <c r="IG20" s="635"/>
      <c r="IH20" s="635"/>
      <c r="II20" s="635"/>
      <c r="IJ20" s="635"/>
      <c r="IK20" s="635"/>
      <c r="IL20" s="635"/>
      <c r="IM20" s="635"/>
      <c r="IN20" s="635"/>
      <c r="IO20" s="635"/>
      <c r="IP20" s="635"/>
      <c r="IQ20" s="635"/>
      <c r="IR20" s="635"/>
      <c r="IS20" s="635"/>
      <c r="IT20" s="635"/>
      <c r="IU20" s="635"/>
      <c r="IV20" s="635"/>
    </row>
    <row r="21" spans="2:256" s="635" customFormat="1" ht="12" customHeight="1">
      <c r="B21" s="4974" t="s">
        <v>3233</v>
      </c>
      <c r="C21" s="4975"/>
      <c r="D21" s="4975"/>
      <c r="E21" s="4975"/>
      <c r="F21" s="4976"/>
      <c r="G21" s="3477" t="s">
        <v>2836</v>
      </c>
      <c r="H21" s="3466">
        <v>0.1</v>
      </c>
      <c r="I21" s="3478"/>
      <c r="J21" s="3476"/>
      <c r="K21" s="3476"/>
      <c r="L21" s="3478"/>
    </row>
    <row r="22" spans="2:256" s="635" customFormat="1" ht="12" customHeight="1">
      <c r="B22" s="4974" t="s">
        <v>3234</v>
      </c>
      <c r="C22" s="4975"/>
      <c r="D22" s="4975"/>
      <c r="E22" s="4975"/>
      <c r="F22" s="4976"/>
      <c r="G22" s="3477" t="s">
        <v>1727</v>
      </c>
      <c r="H22" s="3466">
        <v>0.15</v>
      </c>
      <c r="I22" s="3476"/>
      <c r="J22" s="3476"/>
      <c r="K22" s="3476"/>
      <c r="L22" s="3476"/>
    </row>
    <row r="23" spans="2:256" s="667" customFormat="1" ht="12" customHeight="1">
      <c r="B23" s="4999" t="s">
        <v>877</v>
      </c>
      <c r="C23" s="5000"/>
      <c r="D23" s="5000"/>
      <c r="E23" s="5000"/>
      <c r="F23" s="5001"/>
      <c r="G23" s="3477" t="s">
        <v>2839</v>
      </c>
      <c r="H23" s="3466">
        <v>0.45</v>
      </c>
      <c r="I23" s="3476"/>
      <c r="J23" s="3476"/>
      <c r="K23" s="3476"/>
      <c r="L23" s="3476"/>
      <c r="M23" s="635"/>
      <c r="N23" s="635"/>
      <c r="O23" s="635"/>
      <c r="P23" s="635"/>
      <c r="Q23" s="635"/>
      <c r="R23" s="635"/>
      <c r="S23" s="635"/>
      <c r="T23" s="635"/>
      <c r="U23" s="635"/>
      <c r="V23" s="635"/>
      <c r="W23" s="635"/>
      <c r="X23" s="635"/>
      <c r="Y23" s="635"/>
      <c r="Z23" s="635"/>
      <c r="AA23" s="635"/>
      <c r="AB23" s="635"/>
      <c r="AC23" s="635"/>
      <c r="AD23" s="635"/>
      <c r="AE23" s="635"/>
      <c r="AF23" s="635"/>
      <c r="AG23" s="635"/>
      <c r="AH23" s="635"/>
      <c r="AI23" s="635"/>
      <c r="AJ23" s="635"/>
      <c r="AK23" s="635"/>
      <c r="AL23" s="635"/>
      <c r="AM23" s="635"/>
      <c r="AN23" s="635"/>
      <c r="AO23" s="635"/>
      <c r="AP23" s="635"/>
      <c r="AQ23" s="635"/>
      <c r="AR23" s="635"/>
      <c r="AS23" s="635"/>
      <c r="AT23" s="635"/>
      <c r="AU23" s="635"/>
      <c r="AV23" s="635"/>
      <c r="AW23" s="635"/>
      <c r="AX23" s="635"/>
      <c r="AY23" s="635"/>
      <c r="AZ23" s="635"/>
      <c r="BA23" s="635"/>
      <c r="BB23" s="635"/>
      <c r="BC23" s="635"/>
      <c r="BD23" s="635"/>
      <c r="BE23" s="635"/>
      <c r="BF23" s="635"/>
      <c r="BG23" s="635"/>
      <c r="BH23" s="635"/>
      <c r="BI23" s="635"/>
      <c r="BJ23" s="635"/>
      <c r="BK23" s="635"/>
      <c r="BL23" s="635"/>
      <c r="BM23" s="635"/>
      <c r="BN23" s="635"/>
      <c r="BO23" s="635"/>
      <c r="BP23" s="635"/>
      <c r="BQ23" s="635"/>
      <c r="BR23" s="635"/>
      <c r="BS23" s="635"/>
      <c r="BT23" s="635"/>
      <c r="BU23" s="635"/>
      <c r="BV23" s="635"/>
      <c r="BW23" s="635"/>
      <c r="BX23" s="635"/>
      <c r="BY23" s="635"/>
      <c r="BZ23" s="635"/>
      <c r="CA23" s="635"/>
      <c r="CB23" s="635"/>
      <c r="CC23" s="635"/>
      <c r="CD23" s="635"/>
      <c r="CE23" s="635"/>
      <c r="CF23" s="635"/>
      <c r="CG23" s="635"/>
      <c r="CH23" s="635"/>
      <c r="CI23" s="635"/>
      <c r="CJ23" s="635"/>
      <c r="CK23" s="635"/>
      <c r="CL23" s="635"/>
      <c r="CM23" s="635"/>
      <c r="CN23" s="635"/>
      <c r="CO23" s="635"/>
      <c r="CP23" s="635"/>
      <c r="CQ23" s="635"/>
      <c r="CR23" s="635"/>
      <c r="CS23" s="635"/>
      <c r="CT23" s="635"/>
      <c r="CU23" s="635"/>
      <c r="CV23" s="635"/>
      <c r="CW23" s="635"/>
      <c r="CX23" s="635"/>
      <c r="CY23" s="635"/>
      <c r="CZ23" s="635"/>
      <c r="DA23" s="635"/>
      <c r="DB23" s="635"/>
      <c r="DC23" s="635"/>
      <c r="DD23" s="635"/>
      <c r="DE23" s="635"/>
      <c r="DF23" s="635"/>
      <c r="DG23" s="635"/>
      <c r="DH23" s="635"/>
      <c r="DI23" s="635"/>
      <c r="DJ23" s="635"/>
      <c r="DK23" s="635"/>
      <c r="DL23" s="635"/>
      <c r="DM23" s="635"/>
      <c r="DN23" s="635"/>
      <c r="DO23" s="635"/>
      <c r="DP23" s="635"/>
      <c r="DQ23" s="635"/>
      <c r="DR23" s="635"/>
      <c r="DS23" s="635"/>
      <c r="DT23" s="635"/>
      <c r="DU23" s="635"/>
      <c r="DV23" s="635"/>
      <c r="DW23" s="635"/>
      <c r="DX23" s="635"/>
      <c r="DY23" s="635"/>
      <c r="DZ23" s="635"/>
      <c r="EA23" s="635"/>
      <c r="EB23" s="635"/>
      <c r="EC23" s="635"/>
      <c r="ED23" s="635"/>
      <c r="EE23" s="635"/>
      <c r="EF23" s="635"/>
      <c r="EG23" s="635"/>
      <c r="EH23" s="635"/>
      <c r="EI23" s="635"/>
      <c r="EJ23" s="635"/>
      <c r="EK23" s="635"/>
      <c r="EL23" s="635"/>
      <c r="EM23" s="635"/>
      <c r="EN23" s="635"/>
      <c r="EO23" s="635"/>
      <c r="EP23" s="635"/>
      <c r="EQ23" s="635"/>
      <c r="ER23" s="635"/>
      <c r="ES23" s="635"/>
      <c r="ET23" s="635"/>
      <c r="EU23" s="635"/>
      <c r="EV23" s="635"/>
      <c r="EW23" s="635"/>
      <c r="EX23" s="635"/>
      <c r="EY23" s="635"/>
      <c r="EZ23" s="635"/>
      <c r="FA23" s="635"/>
      <c r="FB23" s="635"/>
      <c r="FC23" s="635"/>
      <c r="FD23" s="635"/>
      <c r="FE23" s="635"/>
      <c r="FF23" s="635"/>
      <c r="FG23" s="635"/>
      <c r="FH23" s="635"/>
      <c r="FI23" s="635"/>
      <c r="FJ23" s="635"/>
      <c r="FK23" s="635"/>
      <c r="FL23" s="635"/>
      <c r="FM23" s="635"/>
      <c r="FN23" s="635"/>
      <c r="FO23" s="635"/>
      <c r="FP23" s="635"/>
      <c r="FQ23" s="635"/>
      <c r="FR23" s="635"/>
      <c r="FS23" s="635"/>
      <c r="FT23" s="635"/>
      <c r="FU23" s="635"/>
      <c r="FV23" s="635"/>
      <c r="FW23" s="635"/>
      <c r="FX23" s="635"/>
      <c r="FY23" s="635"/>
      <c r="FZ23" s="635"/>
      <c r="GA23" s="635"/>
      <c r="GB23" s="635"/>
      <c r="GC23" s="635"/>
      <c r="GD23" s="635"/>
      <c r="GE23" s="635"/>
      <c r="GF23" s="635"/>
      <c r="GG23" s="635"/>
      <c r="GH23" s="635"/>
      <c r="GI23" s="635"/>
      <c r="GJ23" s="635"/>
      <c r="GK23" s="635"/>
      <c r="GL23" s="635"/>
      <c r="GM23" s="635"/>
      <c r="GN23" s="635"/>
      <c r="GO23" s="635"/>
      <c r="GP23" s="635"/>
      <c r="GQ23" s="635"/>
      <c r="GR23" s="635"/>
      <c r="GS23" s="635"/>
      <c r="GT23" s="635"/>
      <c r="GU23" s="635"/>
      <c r="GV23" s="635"/>
      <c r="GW23" s="635"/>
      <c r="GX23" s="635"/>
      <c r="GY23" s="635"/>
      <c r="GZ23" s="635"/>
      <c r="HA23" s="635"/>
      <c r="HB23" s="635"/>
      <c r="HC23" s="635"/>
      <c r="HD23" s="635"/>
      <c r="HE23" s="635"/>
      <c r="HF23" s="635"/>
      <c r="HG23" s="635"/>
      <c r="HH23" s="635"/>
      <c r="HI23" s="635"/>
      <c r="HJ23" s="635"/>
      <c r="HK23" s="635"/>
      <c r="HL23" s="635"/>
      <c r="HM23" s="635"/>
      <c r="HN23" s="635"/>
      <c r="HO23" s="635"/>
      <c r="HP23" s="635"/>
      <c r="HQ23" s="635"/>
      <c r="HR23" s="635"/>
      <c r="HS23" s="635"/>
      <c r="HT23" s="635"/>
      <c r="HU23" s="635"/>
      <c r="HV23" s="635"/>
      <c r="HW23" s="635"/>
      <c r="HX23" s="635"/>
      <c r="HY23" s="635"/>
      <c r="HZ23" s="635"/>
      <c r="IA23" s="635"/>
      <c r="IB23" s="635"/>
      <c r="IC23" s="635"/>
      <c r="ID23" s="635"/>
      <c r="IE23" s="635"/>
      <c r="IF23" s="635"/>
      <c r="IG23" s="635"/>
      <c r="IH23" s="635"/>
      <c r="II23" s="635"/>
      <c r="IJ23" s="635"/>
      <c r="IK23" s="635"/>
      <c r="IL23" s="635"/>
      <c r="IM23" s="635"/>
      <c r="IN23" s="635"/>
      <c r="IO23" s="635"/>
      <c r="IP23" s="635"/>
      <c r="IQ23" s="635"/>
      <c r="IR23" s="635"/>
      <c r="IS23" s="635"/>
      <c r="IT23" s="635"/>
      <c r="IU23" s="635"/>
      <c r="IV23" s="635"/>
    </row>
    <row r="24" spans="2:256" s="3479" customFormat="1" ht="12" customHeight="1">
      <c r="B24" s="5002" t="s">
        <v>878</v>
      </c>
      <c r="C24" s="5003"/>
      <c r="D24" s="5003"/>
      <c r="E24" s="5003"/>
      <c r="F24" s="5004"/>
      <c r="G24" s="3477" t="s">
        <v>2842</v>
      </c>
      <c r="H24" s="3480"/>
      <c r="I24" s="3481"/>
      <c r="J24" s="3481"/>
      <c r="K24" s="3481"/>
      <c r="L24" s="3481"/>
      <c r="M24" s="635"/>
      <c r="N24" s="635"/>
      <c r="O24" s="635"/>
      <c r="P24" s="635"/>
      <c r="Q24" s="635"/>
      <c r="R24" s="635"/>
      <c r="S24" s="635"/>
      <c r="T24" s="635"/>
      <c r="U24" s="635"/>
      <c r="V24" s="635"/>
      <c r="W24" s="635"/>
      <c r="X24" s="635"/>
      <c r="Y24" s="635"/>
      <c r="Z24" s="635"/>
      <c r="AA24" s="635"/>
      <c r="AB24" s="635"/>
      <c r="AC24" s="635"/>
      <c r="AD24" s="635"/>
      <c r="AE24" s="635"/>
      <c r="AF24" s="635"/>
      <c r="AG24" s="635"/>
      <c r="AH24" s="635"/>
      <c r="AI24" s="635"/>
      <c r="AJ24" s="635"/>
      <c r="AK24" s="635"/>
      <c r="AL24" s="635"/>
      <c r="AM24" s="635"/>
      <c r="AN24" s="635"/>
      <c r="AO24" s="635"/>
      <c r="AP24" s="635"/>
      <c r="AQ24" s="635"/>
      <c r="AR24" s="635"/>
      <c r="AS24" s="635"/>
      <c r="AT24" s="635"/>
      <c r="AU24" s="635"/>
      <c r="AV24" s="635"/>
      <c r="AW24" s="635"/>
      <c r="AX24" s="635"/>
      <c r="AY24" s="635"/>
      <c r="AZ24" s="635"/>
      <c r="BA24" s="635"/>
      <c r="BB24" s="635"/>
      <c r="BC24" s="635"/>
      <c r="BD24" s="635"/>
      <c r="BE24" s="635"/>
      <c r="BF24" s="635"/>
      <c r="BG24" s="635"/>
      <c r="BH24" s="635"/>
      <c r="BI24" s="635"/>
      <c r="BJ24" s="635"/>
      <c r="BK24" s="635"/>
      <c r="BL24" s="635"/>
      <c r="BM24" s="635"/>
      <c r="BN24" s="635"/>
      <c r="BO24" s="635"/>
      <c r="BP24" s="635"/>
      <c r="BQ24" s="635"/>
      <c r="BR24" s="635"/>
      <c r="BS24" s="635"/>
      <c r="BT24" s="635"/>
      <c r="BU24" s="635"/>
      <c r="BV24" s="635"/>
      <c r="BW24" s="635"/>
      <c r="BX24" s="635"/>
      <c r="BY24" s="635"/>
      <c r="BZ24" s="635"/>
      <c r="CA24" s="635"/>
      <c r="CB24" s="635"/>
      <c r="CC24" s="635"/>
      <c r="CD24" s="635"/>
      <c r="CE24" s="635"/>
      <c r="CF24" s="635"/>
      <c r="CG24" s="635"/>
      <c r="CH24" s="635"/>
      <c r="CI24" s="635"/>
      <c r="CJ24" s="635"/>
      <c r="CK24" s="635"/>
      <c r="CL24" s="635"/>
      <c r="CM24" s="635"/>
      <c r="CN24" s="635"/>
      <c r="CO24" s="635"/>
      <c r="CP24" s="635"/>
      <c r="CQ24" s="635"/>
      <c r="CR24" s="635"/>
      <c r="CS24" s="635"/>
      <c r="CT24" s="635"/>
      <c r="CU24" s="635"/>
      <c r="CV24" s="635"/>
      <c r="CW24" s="635"/>
      <c r="CX24" s="635"/>
      <c r="CY24" s="635"/>
      <c r="CZ24" s="635"/>
      <c r="DA24" s="635"/>
      <c r="DB24" s="635"/>
      <c r="DC24" s="635"/>
      <c r="DD24" s="635"/>
      <c r="DE24" s="635"/>
      <c r="DF24" s="635"/>
      <c r="DG24" s="635"/>
      <c r="DH24" s="635"/>
      <c r="DI24" s="635"/>
      <c r="DJ24" s="635"/>
      <c r="DK24" s="635"/>
      <c r="DL24" s="635"/>
      <c r="DM24" s="635"/>
      <c r="DN24" s="635"/>
      <c r="DO24" s="635"/>
      <c r="DP24" s="635"/>
      <c r="DQ24" s="635"/>
      <c r="DR24" s="635"/>
      <c r="DS24" s="635"/>
      <c r="DT24" s="635"/>
      <c r="DU24" s="635"/>
      <c r="DV24" s="635"/>
      <c r="DW24" s="635"/>
      <c r="DX24" s="635"/>
      <c r="DY24" s="635"/>
      <c r="DZ24" s="635"/>
      <c r="EA24" s="635"/>
      <c r="EB24" s="635"/>
      <c r="EC24" s="635"/>
      <c r="ED24" s="635"/>
      <c r="EE24" s="635"/>
      <c r="EF24" s="635"/>
      <c r="EG24" s="635"/>
      <c r="EH24" s="635"/>
      <c r="EI24" s="635"/>
      <c r="EJ24" s="635"/>
      <c r="EK24" s="635"/>
      <c r="EL24" s="635"/>
      <c r="EM24" s="635"/>
      <c r="EN24" s="635"/>
      <c r="EO24" s="635"/>
      <c r="EP24" s="635"/>
      <c r="EQ24" s="635"/>
      <c r="ER24" s="635"/>
      <c r="ES24" s="635"/>
      <c r="ET24" s="635"/>
      <c r="EU24" s="635"/>
      <c r="EV24" s="635"/>
      <c r="EW24" s="635"/>
      <c r="EX24" s="635"/>
      <c r="EY24" s="635"/>
      <c r="EZ24" s="635"/>
      <c r="FA24" s="635"/>
      <c r="FB24" s="635"/>
      <c r="FC24" s="635"/>
      <c r="FD24" s="635"/>
      <c r="FE24" s="635"/>
      <c r="FF24" s="635"/>
      <c r="FG24" s="635"/>
      <c r="FH24" s="635"/>
      <c r="FI24" s="635"/>
      <c r="FJ24" s="635"/>
      <c r="FK24" s="635"/>
      <c r="FL24" s="635"/>
      <c r="FM24" s="635"/>
      <c r="FN24" s="635"/>
      <c r="FO24" s="635"/>
      <c r="FP24" s="635"/>
      <c r="FQ24" s="635"/>
      <c r="FR24" s="635"/>
      <c r="FS24" s="635"/>
      <c r="FT24" s="635"/>
      <c r="FU24" s="635"/>
      <c r="FV24" s="635"/>
      <c r="FW24" s="635"/>
      <c r="FX24" s="635"/>
      <c r="FY24" s="635"/>
      <c r="FZ24" s="635"/>
      <c r="GA24" s="635"/>
      <c r="GB24" s="635"/>
      <c r="GC24" s="635"/>
      <c r="GD24" s="635"/>
      <c r="GE24" s="635"/>
      <c r="GF24" s="635"/>
      <c r="GG24" s="635"/>
      <c r="GH24" s="635"/>
      <c r="GI24" s="635"/>
      <c r="GJ24" s="635"/>
      <c r="GK24" s="635"/>
      <c r="GL24" s="635"/>
      <c r="GM24" s="635"/>
      <c r="GN24" s="635"/>
      <c r="GO24" s="635"/>
      <c r="GP24" s="635"/>
      <c r="GQ24" s="635"/>
      <c r="GR24" s="635"/>
      <c r="GS24" s="635"/>
      <c r="GT24" s="635"/>
      <c r="GU24" s="635"/>
      <c r="GV24" s="635"/>
      <c r="GW24" s="635"/>
      <c r="GX24" s="635"/>
      <c r="GY24" s="635"/>
      <c r="GZ24" s="635"/>
      <c r="HA24" s="635"/>
      <c r="HB24" s="635"/>
      <c r="HC24" s="635"/>
      <c r="HD24" s="635"/>
      <c r="HE24" s="635"/>
      <c r="HF24" s="635"/>
      <c r="HG24" s="635"/>
      <c r="HH24" s="635"/>
      <c r="HI24" s="635"/>
      <c r="HJ24" s="635"/>
      <c r="HK24" s="635"/>
      <c r="HL24" s="635"/>
      <c r="HM24" s="635"/>
      <c r="HN24" s="635"/>
      <c r="HO24" s="635"/>
      <c r="HP24" s="635"/>
      <c r="HQ24" s="635"/>
      <c r="HR24" s="635"/>
      <c r="HS24" s="635"/>
      <c r="HT24" s="635"/>
      <c r="HU24" s="635"/>
      <c r="HV24" s="635"/>
      <c r="HW24" s="635"/>
      <c r="HX24" s="635"/>
      <c r="HY24" s="635"/>
      <c r="HZ24" s="635"/>
      <c r="IA24" s="635"/>
      <c r="IB24" s="635"/>
      <c r="IC24" s="635"/>
      <c r="ID24" s="635"/>
      <c r="IE24" s="635"/>
      <c r="IF24" s="635"/>
      <c r="IG24" s="635"/>
      <c r="IH24" s="635"/>
      <c r="II24" s="635"/>
      <c r="IJ24" s="635"/>
      <c r="IK24" s="635"/>
      <c r="IL24" s="635"/>
      <c r="IM24" s="635"/>
      <c r="IN24" s="635"/>
      <c r="IO24" s="635"/>
      <c r="IP24" s="635"/>
      <c r="IQ24" s="635"/>
      <c r="IR24" s="635"/>
      <c r="IS24" s="635"/>
      <c r="IT24" s="635"/>
      <c r="IU24" s="635"/>
      <c r="IV24" s="635"/>
    </row>
    <row r="25" spans="2:256" s="635" customFormat="1" ht="12" customHeight="1">
      <c r="B25" s="4999" t="s">
        <v>3235</v>
      </c>
      <c r="C25" s="5000"/>
      <c r="D25" s="5000"/>
      <c r="E25" s="5000"/>
      <c r="F25" s="5001"/>
      <c r="G25" s="3477" t="s">
        <v>1730</v>
      </c>
      <c r="H25" s="3480"/>
      <c r="I25" s="3478"/>
      <c r="J25" s="3476"/>
      <c r="K25" s="3476"/>
      <c r="L25" s="3482"/>
    </row>
    <row r="26" spans="2:256" s="635" customFormat="1" ht="12" customHeight="1">
      <c r="B26" s="4964" t="s">
        <v>881</v>
      </c>
      <c r="C26" s="4965"/>
      <c r="D26" s="4965"/>
      <c r="E26" s="4965"/>
      <c r="F26" s="4966"/>
      <c r="G26" s="3477" t="s">
        <v>2844</v>
      </c>
      <c r="H26" s="3483"/>
      <c r="I26" s="3476"/>
      <c r="J26" s="3476"/>
      <c r="K26" s="3476"/>
      <c r="L26" s="3476"/>
    </row>
    <row r="27" spans="2:256" s="635" customFormat="1" ht="12" customHeight="1">
      <c r="B27" s="4964" t="s">
        <v>882</v>
      </c>
      <c r="C27" s="4965"/>
      <c r="D27" s="4965"/>
      <c r="E27" s="4965"/>
      <c r="F27" s="4966"/>
      <c r="G27" s="3477" t="s">
        <v>1732</v>
      </c>
      <c r="H27" s="3466">
        <v>0.1</v>
      </c>
      <c r="I27" s="3484"/>
      <c r="J27" s="3474"/>
      <c r="K27" s="3474"/>
      <c r="L27" s="3484"/>
    </row>
    <row r="28" spans="2:256" s="3479" customFormat="1" ht="12" customHeight="1">
      <c r="B28" s="3485"/>
      <c r="C28" s="3486"/>
      <c r="G28" s="4970"/>
      <c r="H28" s="3487"/>
      <c r="I28" s="3488"/>
      <c r="J28" s="3488"/>
      <c r="K28" s="3488"/>
      <c r="L28" s="3488"/>
      <c r="M28" s="635"/>
      <c r="N28" s="635"/>
      <c r="O28" s="635"/>
      <c r="P28" s="635"/>
      <c r="Q28" s="635"/>
      <c r="R28" s="635"/>
      <c r="S28" s="635"/>
      <c r="T28" s="635"/>
      <c r="U28" s="635"/>
      <c r="V28" s="635"/>
      <c r="W28" s="635"/>
      <c r="X28" s="635"/>
      <c r="Y28" s="635"/>
      <c r="Z28" s="635"/>
      <c r="AA28" s="635"/>
      <c r="AB28" s="635"/>
      <c r="AC28" s="635"/>
      <c r="AD28" s="635"/>
      <c r="AE28" s="635"/>
      <c r="AF28" s="635"/>
      <c r="AG28" s="635"/>
      <c r="AH28" s="635"/>
      <c r="AI28" s="635"/>
      <c r="AJ28" s="635"/>
      <c r="AK28" s="635"/>
      <c r="AL28" s="635"/>
      <c r="AM28" s="635"/>
      <c r="AN28" s="635"/>
      <c r="AO28" s="635"/>
      <c r="AP28" s="635"/>
      <c r="AQ28" s="635"/>
      <c r="AR28" s="635"/>
      <c r="AS28" s="635"/>
      <c r="AT28" s="635"/>
      <c r="AU28" s="635"/>
      <c r="AV28" s="635"/>
      <c r="AW28" s="635"/>
      <c r="AX28" s="635"/>
      <c r="AY28" s="635"/>
      <c r="AZ28" s="635"/>
      <c r="BA28" s="635"/>
      <c r="BB28" s="635"/>
      <c r="BC28" s="635"/>
      <c r="BD28" s="635"/>
      <c r="BE28" s="635"/>
      <c r="BF28" s="635"/>
      <c r="BG28" s="635"/>
      <c r="BH28" s="635"/>
      <c r="BI28" s="635"/>
      <c r="BJ28" s="635"/>
      <c r="BK28" s="635"/>
      <c r="BL28" s="635"/>
      <c r="BM28" s="635"/>
      <c r="BN28" s="635"/>
      <c r="BO28" s="635"/>
      <c r="BP28" s="635"/>
      <c r="BQ28" s="635"/>
      <c r="BR28" s="635"/>
      <c r="BS28" s="635"/>
      <c r="BT28" s="635"/>
      <c r="BU28" s="635"/>
      <c r="BV28" s="635"/>
      <c r="BW28" s="635"/>
      <c r="BX28" s="635"/>
      <c r="BY28" s="635"/>
      <c r="BZ28" s="635"/>
      <c r="CA28" s="635"/>
      <c r="CB28" s="635"/>
      <c r="CC28" s="635"/>
      <c r="CD28" s="635"/>
      <c r="CE28" s="635"/>
      <c r="CF28" s="635"/>
      <c r="CG28" s="635"/>
      <c r="CH28" s="635"/>
      <c r="CI28" s="635"/>
      <c r="CJ28" s="635"/>
      <c r="CK28" s="635"/>
      <c r="CL28" s="635"/>
      <c r="CM28" s="635"/>
      <c r="CN28" s="635"/>
      <c r="CO28" s="635"/>
      <c r="CP28" s="635"/>
      <c r="CQ28" s="635"/>
      <c r="CR28" s="635"/>
      <c r="CS28" s="635"/>
      <c r="CT28" s="635"/>
      <c r="CU28" s="635"/>
      <c r="CV28" s="635"/>
      <c r="CW28" s="635"/>
      <c r="CX28" s="635"/>
      <c r="CY28" s="635"/>
      <c r="CZ28" s="635"/>
      <c r="DA28" s="635"/>
      <c r="DB28" s="635"/>
      <c r="DC28" s="635"/>
      <c r="DD28" s="635"/>
      <c r="DE28" s="635"/>
      <c r="DF28" s="635"/>
      <c r="DG28" s="635"/>
      <c r="DH28" s="635"/>
      <c r="DI28" s="635"/>
      <c r="DJ28" s="635"/>
      <c r="DK28" s="635"/>
      <c r="DL28" s="635"/>
      <c r="DM28" s="635"/>
      <c r="DN28" s="635"/>
      <c r="DO28" s="635"/>
      <c r="DP28" s="635"/>
      <c r="DQ28" s="635"/>
      <c r="DR28" s="635"/>
      <c r="DS28" s="635"/>
      <c r="DT28" s="635"/>
      <c r="DU28" s="635"/>
      <c r="DV28" s="635"/>
      <c r="DW28" s="635"/>
      <c r="DX28" s="635"/>
      <c r="DY28" s="635"/>
      <c r="DZ28" s="635"/>
      <c r="EA28" s="635"/>
      <c r="EB28" s="635"/>
      <c r="EC28" s="635"/>
      <c r="ED28" s="635"/>
      <c r="EE28" s="635"/>
      <c r="EF28" s="635"/>
      <c r="EG28" s="635"/>
      <c r="EH28" s="635"/>
      <c r="EI28" s="635"/>
      <c r="EJ28" s="635"/>
      <c r="EK28" s="635"/>
      <c r="EL28" s="635"/>
      <c r="EM28" s="635"/>
      <c r="EN28" s="635"/>
      <c r="EO28" s="635"/>
      <c r="EP28" s="635"/>
      <c r="EQ28" s="635"/>
      <c r="ER28" s="635"/>
      <c r="ES28" s="635"/>
      <c r="ET28" s="635"/>
      <c r="EU28" s="635"/>
      <c r="EV28" s="635"/>
      <c r="EW28" s="635"/>
      <c r="EX28" s="635"/>
      <c r="EY28" s="635"/>
      <c r="EZ28" s="635"/>
      <c r="FA28" s="635"/>
      <c r="FB28" s="635"/>
      <c r="FC28" s="635"/>
      <c r="FD28" s="635"/>
      <c r="FE28" s="635"/>
      <c r="FF28" s="635"/>
      <c r="FG28" s="635"/>
      <c r="FH28" s="635"/>
      <c r="FI28" s="635"/>
      <c r="FJ28" s="635"/>
      <c r="FK28" s="635"/>
      <c r="FL28" s="635"/>
      <c r="FM28" s="635"/>
      <c r="FN28" s="635"/>
      <c r="FO28" s="635"/>
      <c r="FP28" s="635"/>
      <c r="FQ28" s="635"/>
      <c r="FR28" s="635"/>
      <c r="FS28" s="635"/>
      <c r="FT28" s="635"/>
      <c r="FU28" s="635"/>
      <c r="FV28" s="635"/>
      <c r="FW28" s="635"/>
      <c r="FX28" s="635"/>
      <c r="FY28" s="635"/>
      <c r="FZ28" s="635"/>
      <c r="GA28" s="635"/>
      <c r="GB28" s="635"/>
      <c r="GC28" s="635"/>
      <c r="GD28" s="635"/>
      <c r="GE28" s="635"/>
      <c r="GF28" s="635"/>
      <c r="GG28" s="635"/>
      <c r="GH28" s="635"/>
      <c r="GI28" s="635"/>
      <c r="GJ28" s="635"/>
      <c r="GK28" s="635"/>
      <c r="GL28" s="635"/>
      <c r="GM28" s="635"/>
      <c r="GN28" s="635"/>
      <c r="GO28" s="635"/>
      <c r="GP28" s="635"/>
      <c r="GQ28" s="635"/>
      <c r="GR28" s="635"/>
      <c r="GS28" s="635"/>
      <c r="GT28" s="635"/>
      <c r="GU28" s="635"/>
      <c r="GV28" s="635"/>
      <c r="GW28" s="635"/>
      <c r="GX28" s="635"/>
      <c r="GY28" s="635"/>
      <c r="GZ28" s="635"/>
      <c r="HA28" s="635"/>
      <c r="HB28" s="635"/>
      <c r="HC28" s="635"/>
      <c r="HD28" s="635"/>
      <c r="HE28" s="635"/>
      <c r="HF28" s="635"/>
      <c r="HG28" s="635"/>
      <c r="HH28" s="635"/>
      <c r="HI28" s="635"/>
      <c r="HJ28" s="635"/>
      <c r="HK28" s="635"/>
      <c r="HL28" s="635"/>
      <c r="HM28" s="635"/>
      <c r="HN28" s="635"/>
      <c r="HO28" s="635"/>
      <c r="HP28" s="635"/>
      <c r="HQ28" s="635"/>
      <c r="HR28" s="635"/>
      <c r="HS28" s="635"/>
      <c r="HT28" s="635"/>
      <c r="HU28" s="635"/>
      <c r="HV28" s="635"/>
      <c r="HW28" s="635"/>
      <c r="HX28" s="635"/>
      <c r="HY28" s="635"/>
      <c r="HZ28" s="635"/>
      <c r="IA28" s="635"/>
      <c r="IB28" s="635"/>
      <c r="IC28" s="635"/>
      <c r="ID28" s="635"/>
      <c r="IE28" s="635"/>
      <c r="IF28" s="635"/>
      <c r="IG28" s="635"/>
      <c r="IH28" s="635"/>
      <c r="II28" s="635"/>
      <c r="IJ28" s="635"/>
      <c r="IK28" s="635"/>
      <c r="IL28" s="635"/>
      <c r="IM28" s="635"/>
      <c r="IN28" s="635"/>
      <c r="IO28" s="635"/>
      <c r="IP28" s="635"/>
      <c r="IQ28" s="635"/>
      <c r="IR28" s="635"/>
      <c r="IS28" s="635"/>
      <c r="IT28" s="635"/>
      <c r="IU28" s="635"/>
      <c r="IV28" s="635"/>
    </row>
    <row r="29" spans="2:256" s="3479" customFormat="1" ht="12" customHeight="1">
      <c r="B29" s="4972" t="s">
        <v>3236</v>
      </c>
      <c r="C29" s="4973"/>
      <c r="D29" s="4973"/>
      <c r="E29" s="4973"/>
      <c r="F29" s="4973"/>
      <c r="G29" s="4971"/>
      <c r="H29" s="3489"/>
      <c r="I29" s="3490"/>
      <c r="J29" s="3490"/>
      <c r="K29" s="3490"/>
      <c r="L29" s="3490"/>
      <c r="M29" s="635"/>
      <c r="N29" s="635"/>
      <c r="O29" s="635"/>
      <c r="P29" s="635"/>
      <c r="Q29" s="635"/>
      <c r="R29" s="635"/>
      <c r="S29" s="635"/>
      <c r="T29" s="635"/>
      <c r="U29" s="635"/>
      <c r="V29" s="635"/>
      <c r="W29" s="635"/>
      <c r="X29" s="635"/>
      <c r="Y29" s="635"/>
      <c r="Z29" s="635"/>
      <c r="AA29" s="635"/>
      <c r="AB29" s="635"/>
      <c r="AC29" s="635"/>
      <c r="AD29" s="635"/>
      <c r="AE29" s="635"/>
      <c r="AF29" s="635"/>
      <c r="AG29" s="635"/>
      <c r="AH29" s="635"/>
      <c r="AI29" s="635"/>
      <c r="AJ29" s="635"/>
      <c r="AK29" s="635"/>
      <c r="AL29" s="635"/>
      <c r="AM29" s="635"/>
      <c r="AN29" s="635"/>
      <c r="AO29" s="635"/>
      <c r="AP29" s="635"/>
      <c r="AQ29" s="635"/>
      <c r="AR29" s="635"/>
      <c r="AS29" s="635"/>
      <c r="AT29" s="635"/>
      <c r="AU29" s="635"/>
      <c r="AV29" s="635"/>
      <c r="AW29" s="635"/>
      <c r="AX29" s="635"/>
      <c r="AY29" s="635"/>
      <c r="AZ29" s="635"/>
      <c r="BA29" s="635"/>
      <c r="BB29" s="635"/>
      <c r="BC29" s="635"/>
      <c r="BD29" s="635"/>
      <c r="BE29" s="635"/>
      <c r="BF29" s="635"/>
      <c r="BG29" s="635"/>
      <c r="BH29" s="635"/>
      <c r="BI29" s="635"/>
      <c r="BJ29" s="635"/>
      <c r="BK29" s="635"/>
      <c r="BL29" s="635"/>
      <c r="BM29" s="635"/>
      <c r="BN29" s="635"/>
      <c r="BO29" s="635"/>
      <c r="BP29" s="635"/>
      <c r="BQ29" s="635"/>
      <c r="BR29" s="635"/>
      <c r="BS29" s="635"/>
      <c r="BT29" s="635"/>
      <c r="BU29" s="635"/>
      <c r="BV29" s="635"/>
      <c r="BW29" s="635"/>
      <c r="BX29" s="635"/>
      <c r="BY29" s="635"/>
      <c r="BZ29" s="635"/>
      <c r="CA29" s="635"/>
      <c r="CB29" s="635"/>
      <c r="CC29" s="635"/>
      <c r="CD29" s="635"/>
      <c r="CE29" s="635"/>
      <c r="CF29" s="635"/>
      <c r="CG29" s="635"/>
      <c r="CH29" s="635"/>
      <c r="CI29" s="635"/>
      <c r="CJ29" s="635"/>
      <c r="CK29" s="635"/>
      <c r="CL29" s="635"/>
      <c r="CM29" s="635"/>
      <c r="CN29" s="635"/>
      <c r="CO29" s="635"/>
      <c r="CP29" s="635"/>
      <c r="CQ29" s="635"/>
      <c r="CR29" s="635"/>
      <c r="CS29" s="635"/>
      <c r="CT29" s="635"/>
      <c r="CU29" s="635"/>
      <c r="CV29" s="635"/>
      <c r="CW29" s="635"/>
      <c r="CX29" s="635"/>
      <c r="CY29" s="635"/>
      <c r="CZ29" s="635"/>
      <c r="DA29" s="635"/>
      <c r="DB29" s="635"/>
      <c r="DC29" s="635"/>
      <c r="DD29" s="635"/>
      <c r="DE29" s="635"/>
      <c r="DF29" s="635"/>
      <c r="DG29" s="635"/>
      <c r="DH29" s="635"/>
      <c r="DI29" s="635"/>
      <c r="DJ29" s="635"/>
      <c r="DK29" s="635"/>
      <c r="DL29" s="635"/>
      <c r="DM29" s="635"/>
      <c r="DN29" s="635"/>
      <c r="DO29" s="635"/>
      <c r="DP29" s="635"/>
      <c r="DQ29" s="635"/>
      <c r="DR29" s="635"/>
      <c r="DS29" s="635"/>
      <c r="DT29" s="635"/>
      <c r="DU29" s="635"/>
      <c r="DV29" s="635"/>
      <c r="DW29" s="635"/>
      <c r="DX29" s="635"/>
      <c r="DY29" s="635"/>
      <c r="DZ29" s="635"/>
      <c r="EA29" s="635"/>
      <c r="EB29" s="635"/>
      <c r="EC29" s="635"/>
      <c r="ED29" s="635"/>
      <c r="EE29" s="635"/>
      <c r="EF29" s="635"/>
      <c r="EG29" s="635"/>
      <c r="EH29" s="635"/>
      <c r="EI29" s="635"/>
      <c r="EJ29" s="635"/>
      <c r="EK29" s="635"/>
      <c r="EL29" s="635"/>
      <c r="EM29" s="635"/>
      <c r="EN29" s="635"/>
      <c r="EO29" s="635"/>
      <c r="EP29" s="635"/>
      <c r="EQ29" s="635"/>
      <c r="ER29" s="635"/>
      <c r="ES29" s="635"/>
      <c r="ET29" s="635"/>
      <c r="EU29" s="635"/>
      <c r="EV29" s="635"/>
      <c r="EW29" s="635"/>
      <c r="EX29" s="635"/>
      <c r="EY29" s="635"/>
      <c r="EZ29" s="635"/>
      <c r="FA29" s="635"/>
      <c r="FB29" s="635"/>
      <c r="FC29" s="635"/>
      <c r="FD29" s="635"/>
      <c r="FE29" s="635"/>
      <c r="FF29" s="635"/>
      <c r="FG29" s="635"/>
      <c r="FH29" s="635"/>
      <c r="FI29" s="635"/>
      <c r="FJ29" s="635"/>
      <c r="FK29" s="635"/>
      <c r="FL29" s="635"/>
      <c r="FM29" s="635"/>
      <c r="FN29" s="635"/>
      <c r="FO29" s="635"/>
      <c r="FP29" s="635"/>
      <c r="FQ29" s="635"/>
      <c r="FR29" s="635"/>
      <c r="FS29" s="635"/>
      <c r="FT29" s="635"/>
      <c r="FU29" s="635"/>
      <c r="FV29" s="635"/>
      <c r="FW29" s="635"/>
      <c r="FX29" s="635"/>
      <c r="FY29" s="635"/>
      <c r="FZ29" s="635"/>
      <c r="GA29" s="635"/>
      <c r="GB29" s="635"/>
      <c r="GC29" s="635"/>
      <c r="GD29" s="635"/>
      <c r="GE29" s="635"/>
      <c r="GF29" s="635"/>
      <c r="GG29" s="635"/>
      <c r="GH29" s="635"/>
      <c r="GI29" s="635"/>
      <c r="GJ29" s="635"/>
      <c r="GK29" s="635"/>
      <c r="GL29" s="635"/>
      <c r="GM29" s="635"/>
      <c r="GN29" s="635"/>
      <c r="GO29" s="635"/>
      <c r="GP29" s="635"/>
      <c r="GQ29" s="635"/>
      <c r="GR29" s="635"/>
      <c r="GS29" s="635"/>
      <c r="GT29" s="635"/>
      <c r="GU29" s="635"/>
      <c r="GV29" s="635"/>
      <c r="GW29" s="635"/>
      <c r="GX29" s="635"/>
      <c r="GY29" s="635"/>
      <c r="GZ29" s="635"/>
      <c r="HA29" s="635"/>
      <c r="HB29" s="635"/>
      <c r="HC29" s="635"/>
      <c r="HD29" s="635"/>
      <c r="HE29" s="635"/>
      <c r="HF29" s="635"/>
      <c r="HG29" s="635"/>
      <c r="HH29" s="635"/>
      <c r="HI29" s="635"/>
      <c r="HJ29" s="635"/>
      <c r="HK29" s="635"/>
      <c r="HL29" s="635"/>
      <c r="HM29" s="635"/>
      <c r="HN29" s="635"/>
      <c r="HO29" s="635"/>
      <c r="HP29" s="635"/>
      <c r="HQ29" s="635"/>
      <c r="HR29" s="635"/>
      <c r="HS29" s="635"/>
      <c r="HT29" s="635"/>
      <c r="HU29" s="635"/>
      <c r="HV29" s="635"/>
      <c r="HW29" s="635"/>
      <c r="HX29" s="635"/>
      <c r="HY29" s="635"/>
      <c r="HZ29" s="635"/>
      <c r="IA29" s="635"/>
      <c r="IB29" s="635"/>
      <c r="IC29" s="635"/>
      <c r="ID29" s="635"/>
      <c r="IE29" s="635"/>
      <c r="IF29" s="635"/>
      <c r="IG29" s="635"/>
      <c r="IH29" s="635"/>
      <c r="II29" s="635"/>
      <c r="IJ29" s="635"/>
      <c r="IK29" s="635"/>
      <c r="IL29" s="635"/>
      <c r="IM29" s="635"/>
      <c r="IN29" s="635"/>
      <c r="IO29" s="635"/>
      <c r="IP29" s="635"/>
      <c r="IQ29" s="635"/>
      <c r="IR29" s="635"/>
      <c r="IS29" s="635"/>
      <c r="IT29" s="635"/>
      <c r="IU29" s="635"/>
      <c r="IV29" s="635"/>
    </row>
    <row r="30" spans="2:256" s="635" customFormat="1" ht="12" customHeight="1">
      <c r="B30" s="4961" t="s">
        <v>883</v>
      </c>
      <c r="C30" s="4962"/>
      <c r="D30" s="4962"/>
      <c r="E30" s="4962"/>
      <c r="F30" s="4963"/>
      <c r="G30" s="3491"/>
      <c r="H30" s="3492"/>
      <c r="I30" s="3493"/>
      <c r="J30" s="3493"/>
      <c r="K30" s="3493"/>
      <c r="L30" s="3493"/>
    </row>
    <row r="31" spans="2:256" s="635" customFormat="1" ht="12" customHeight="1">
      <c r="B31" s="5005" t="s">
        <v>884</v>
      </c>
      <c r="C31" s="5006"/>
      <c r="D31" s="5006"/>
      <c r="E31" s="5006"/>
      <c r="F31" s="5007"/>
      <c r="G31" s="3477" t="s">
        <v>2847</v>
      </c>
      <c r="H31" s="3466">
        <v>0</v>
      </c>
      <c r="I31" s="3478"/>
      <c r="J31" s="3494"/>
      <c r="K31" s="3476"/>
      <c r="L31" s="3494"/>
    </row>
    <row r="32" spans="2:256" s="635" customFormat="1" ht="12" customHeight="1">
      <c r="B32" s="5005" t="s">
        <v>3237</v>
      </c>
      <c r="C32" s="5006"/>
      <c r="D32" s="5006"/>
      <c r="E32" s="5006"/>
      <c r="F32" s="5007"/>
      <c r="G32" s="3477" t="s">
        <v>1752</v>
      </c>
      <c r="H32" s="3466">
        <v>7.0000000000000001E-3</v>
      </c>
      <c r="I32" s="3478"/>
      <c r="J32" s="3494"/>
      <c r="K32" s="3476"/>
      <c r="L32" s="3478"/>
    </row>
    <row r="33" spans="2:256" s="635" customFormat="1" ht="12" customHeight="1">
      <c r="B33" s="5008" t="s">
        <v>3238</v>
      </c>
      <c r="C33" s="5009"/>
      <c r="D33" s="5009"/>
      <c r="E33" s="5009"/>
      <c r="F33" s="5010"/>
      <c r="G33" s="3477"/>
      <c r="H33" s="3495"/>
      <c r="I33" s="3496"/>
      <c r="J33" s="3496"/>
      <c r="K33" s="3496"/>
      <c r="L33" s="3493"/>
    </row>
    <row r="34" spans="2:256" s="635" customFormat="1" ht="12" customHeight="1">
      <c r="B34" s="5005" t="s">
        <v>3239</v>
      </c>
      <c r="C34" s="5006"/>
      <c r="D34" s="5006"/>
      <c r="E34" s="5006"/>
      <c r="F34" s="5007"/>
      <c r="G34" s="3477" t="s">
        <v>2850</v>
      </c>
      <c r="H34" s="3466">
        <v>0.05</v>
      </c>
      <c r="I34" s="3478"/>
      <c r="J34" s="3494"/>
      <c r="K34" s="3476"/>
      <c r="L34" s="3478"/>
    </row>
    <row r="35" spans="2:256" s="635" customFormat="1" ht="12" customHeight="1">
      <c r="B35" s="5005" t="s">
        <v>890</v>
      </c>
      <c r="C35" s="5006"/>
      <c r="D35" s="5006"/>
      <c r="E35" s="5006"/>
      <c r="F35" s="5007"/>
      <c r="G35" s="3477" t="s">
        <v>1754</v>
      </c>
      <c r="H35" s="3466">
        <v>0.1</v>
      </c>
      <c r="I35" s="3478"/>
      <c r="J35" s="3494"/>
      <c r="K35" s="3476"/>
      <c r="L35" s="3478"/>
    </row>
    <row r="36" spans="2:256" s="635" customFormat="1" ht="12" customHeight="1">
      <c r="B36" s="4967" t="s">
        <v>891</v>
      </c>
      <c r="C36" s="4968"/>
      <c r="D36" s="4968"/>
      <c r="E36" s="4968"/>
      <c r="F36" s="4969"/>
      <c r="G36" s="3477"/>
      <c r="H36" s="3495"/>
      <c r="I36" s="3494"/>
      <c r="J36" s="3494"/>
      <c r="K36" s="3494"/>
      <c r="L36" s="3494"/>
    </row>
    <row r="37" spans="2:256" s="635" customFormat="1" ht="12" customHeight="1">
      <c r="B37" s="4974" t="s">
        <v>3240</v>
      </c>
      <c r="C37" s="4975"/>
      <c r="D37" s="4975"/>
      <c r="E37" s="4975"/>
      <c r="F37" s="4976"/>
      <c r="G37" s="3477" t="s">
        <v>2700</v>
      </c>
      <c r="H37" s="3466">
        <v>0</v>
      </c>
      <c r="I37" s="3476"/>
      <c r="J37" s="3476"/>
      <c r="K37" s="3476"/>
      <c r="L37" s="3494"/>
    </row>
    <row r="38" spans="2:256" s="635" customFormat="1" ht="12" customHeight="1">
      <c r="B38" s="4974" t="s">
        <v>3241</v>
      </c>
      <c r="C38" s="4975"/>
      <c r="D38" s="4975"/>
      <c r="E38" s="4975"/>
      <c r="F38" s="4976"/>
      <c r="G38" s="3477" t="s">
        <v>1761</v>
      </c>
      <c r="H38" s="3466">
        <v>7.0000000000000001E-3</v>
      </c>
      <c r="I38" s="3476"/>
      <c r="J38" s="3476"/>
      <c r="K38" s="3476"/>
      <c r="L38" s="3476"/>
    </row>
    <row r="39" spans="2:256" s="667" customFormat="1" ht="12" customHeight="1">
      <c r="B39" s="4974" t="s">
        <v>896</v>
      </c>
      <c r="C39" s="4975"/>
      <c r="D39" s="4975"/>
      <c r="E39" s="4975"/>
      <c r="F39" s="4976"/>
      <c r="G39" s="3477" t="s">
        <v>1959</v>
      </c>
      <c r="H39" s="3466">
        <v>7.0000000000000001E-3</v>
      </c>
      <c r="I39" s="3476"/>
      <c r="J39" s="3476"/>
      <c r="K39" s="3476"/>
      <c r="L39" s="3497"/>
      <c r="M39" s="635"/>
      <c r="N39" s="635"/>
      <c r="O39" s="635"/>
      <c r="P39" s="635"/>
      <c r="Q39" s="635"/>
      <c r="R39" s="635"/>
      <c r="S39" s="635"/>
      <c r="T39" s="635"/>
      <c r="U39" s="635"/>
      <c r="V39" s="635"/>
      <c r="W39" s="635"/>
      <c r="X39" s="635"/>
      <c r="Y39" s="635"/>
      <c r="Z39" s="635"/>
      <c r="AA39" s="635"/>
      <c r="AB39" s="635"/>
      <c r="AC39" s="635"/>
      <c r="AD39" s="635"/>
      <c r="AE39" s="635"/>
      <c r="AF39" s="635"/>
      <c r="AG39" s="635"/>
      <c r="AH39" s="635"/>
      <c r="AI39" s="635"/>
      <c r="AJ39" s="635"/>
      <c r="AK39" s="635"/>
      <c r="AL39" s="635"/>
      <c r="AM39" s="635"/>
      <c r="AN39" s="635"/>
      <c r="AO39" s="635"/>
      <c r="AP39" s="635"/>
      <c r="AQ39" s="635"/>
      <c r="AR39" s="635"/>
      <c r="AS39" s="635"/>
      <c r="AT39" s="635"/>
      <c r="AU39" s="635"/>
      <c r="AV39" s="635"/>
      <c r="AW39" s="635"/>
      <c r="AX39" s="635"/>
      <c r="AY39" s="635"/>
      <c r="AZ39" s="635"/>
      <c r="BA39" s="635"/>
      <c r="BB39" s="635"/>
      <c r="BC39" s="635"/>
      <c r="BD39" s="635"/>
      <c r="BE39" s="635"/>
      <c r="BF39" s="635"/>
      <c r="BG39" s="635"/>
      <c r="BH39" s="635"/>
      <c r="BI39" s="635"/>
      <c r="BJ39" s="635"/>
      <c r="BK39" s="635"/>
      <c r="BL39" s="635"/>
      <c r="BM39" s="635"/>
      <c r="BN39" s="635"/>
      <c r="BO39" s="635"/>
      <c r="BP39" s="635"/>
      <c r="BQ39" s="635"/>
      <c r="BR39" s="635"/>
      <c r="BS39" s="635"/>
      <c r="BT39" s="635"/>
      <c r="BU39" s="635"/>
      <c r="BV39" s="635"/>
      <c r="BW39" s="635"/>
      <c r="BX39" s="635"/>
      <c r="BY39" s="635"/>
      <c r="BZ39" s="635"/>
      <c r="CA39" s="635"/>
      <c r="CB39" s="635"/>
      <c r="CC39" s="635"/>
      <c r="CD39" s="635"/>
      <c r="CE39" s="635"/>
      <c r="CF39" s="635"/>
      <c r="CG39" s="635"/>
      <c r="CH39" s="635"/>
      <c r="CI39" s="635"/>
      <c r="CJ39" s="635"/>
      <c r="CK39" s="635"/>
      <c r="CL39" s="635"/>
      <c r="CM39" s="635"/>
      <c r="CN39" s="635"/>
      <c r="CO39" s="635"/>
      <c r="CP39" s="635"/>
      <c r="CQ39" s="635"/>
      <c r="CR39" s="635"/>
      <c r="CS39" s="635"/>
      <c r="CT39" s="635"/>
      <c r="CU39" s="635"/>
      <c r="CV39" s="635"/>
      <c r="CW39" s="635"/>
      <c r="CX39" s="635"/>
      <c r="CY39" s="635"/>
      <c r="CZ39" s="635"/>
      <c r="DA39" s="635"/>
      <c r="DB39" s="635"/>
      <c r="DC39" s="635"/>
      <c r="DD39" s="635"/>
      <c r="DE39" s="635"/>
      <c r="DF39" s="635"/>
      <c r="DG39" s="635"/>
      <c r="DH39" s="635"/>
      <c r="DI39" s="635"/>
      <c r="DJ39" s="635"/>
      <c r="DK39" s="635"/>
      <c r="DL39" s="635"/>
      <c r="DM39" s="635"/>
      <c r="DN39" s="635"/>
      <c r="DO39" s="635"/>
      <c r="DP39" s="635"/>
      <c r="DQ39" s="635"/>
      <c r="DR39" s="635"/>
      <c r="DS39" s="635"/>
      <c r="DT39" s="635"/>
      <c r="DU39" s="635"/>
      <c r="DV39" s="635"/>
      <c r="DW39" s="635"/>
      <c r="DX39" s="635"/>
      <c r="DY39" s="635"/>
      <c r="DZ39" s="635"/>
      <c r="EA39" s="635"/>
      <c r="EB39" s="635"/>
      <c r="EC39" s="635"/>
      <c r="ED39" s="635"/>
      <c r="EE39" s="635"/>
      <c r="EF39" s="635"/>
      <c r="EG39" s="635"/>
      <c r="EH39" s="635"/>
      <c r="EI39" s="635"/>
      <c r="EJ39" s="635"/>
      <c r="EK39" s="635"/>
      <c r="EL39" s="635"/>
      <c r="EM39" s="635"/>
      <c r="EN39" s="635"/>
      <c r="EO39" s="635"/>
      <c r="EP39" s="635"/>
      <c r="EQ39" s="635"/>
      <c r="ER39" s="635"/>
      <c r="ES39" s="635"/>
      <c r="ET39" s="635"/>
      <c r="EU39" s="635"/>
      <c r="EV39" s="635"/>
      <c r="EW39" s="635"/>
      <c r="EX39" s="635"/>
      <c r="EY39" s="635"/>
      <c r="EZ39" s="635"/>
      <c r="FA39" s="635"/>
      <c r="FB39" s="635"/>
      <c r="FC39" s="635"/>
      <c r="FD39" s="635"/>
      <c r="FE39" s="635"/>
      <c r="FF39" s="635"/>
      <c r="FG39" s="635"/>
      <c r="FH39" s="635"/>
      <c r="FI39" s="635"/>
      <c r="FJ39" s="635"/>
      <c r="FK39" s="635"/>
      <c r="FL39" s="635"/>
      <c r="FM39" s="635"/>
      <c r="FN39" s="635"/>
      <c r="FO39" s="635"/>
      <c r="FP39" s="635"/>
      <c r="FQ39" s="635"/>
      <c r="FR39" s="635"/>
      <c r="FS39" s="635"/>
      <c r="FT39" s="635"/>
      <c r="FU39" s="635"/>
      <c r="FV39" s="635"/>
      <c r="FW39" s="635"/>
      <c r="FX39" s="635"/>
      <c r="FY39" s="635"/>
      <c r="FZ39" s="635"/>
      <c r="GA39" s="635"/>
      <c r="GB39" s="635"/>
      <c r="GC39" s="635"/>
      <c r="GD39" s="635"/>
      <c r="GE39" s="635"/>
      <c r="GF39" s="635"/>
      <c r="GG39" s="635"/>
      <c r="GH39" s="635"/>
      <c r="GI39" s="635"/>
      <c r="GJ39" s="635"/>
      <c r="GK39" s="635"/>
      <c r="GL39" s="635"/>
      <c r="GM39" s="635"/>
      <c r="GN39" s="635"/>
      <c r="GO39" s="635"/>
      <c r="GP39" s="635"/>
      <c r="GQ39" s="635"/>
      <c r="GR39" s="635"/>
      <c r="GS39" s="635"/>
      <c r="GT39" s="635"/>
      <c r="GU39" s="635"/>
      <c r="GV39" s="635"/>
      <c r="GW39" s="635"/>
      <c r="GX39" s="635"/>
      <c r="GY39" s="635"/>
      <c r="GZ39" s="635"/>
      <c r="HA39" s="635"/>
      <c r="HB39" s="635"/>
      <c r="HC39" s="635"/>
      <c r="HD39" s="635"/>
      <c r="HE39" s="635"/>
      <c r="HF39" s="635"/>
      <c r="HG39" s="635"/>
      <c r="HH39" s="635"/>
      <c r="HI39" s="635"/>
      <c r="HJ39" s="635"/>
      <c r="HK39" s="635"/>
      <c r="HL39" s="635"/>
      <c r="HM39" s="635"/>
      <c r="HN39" s="635"/>
      <c r="HO39" s="635"/>
      <c r="HP39" s="635"/>
      <c r="HQ39" s="635"/>
      <c r="HR39" s="635"/>
      <c r="HS39" s="635"/>
      <c r="HT39" s="635"/>
      <c r="HU39" s="635"/>
      <c r="HV39" s="635"/>
      <c r="HW39" s="635"/>
      <c r="HX39" s="635"/>
      <c r="HY39" s="635"/>
      <c r="HZ39" s="635"/>
      <c r="IA39" s="635"/>
      <c r="IB39" s="635"/>
      <c r="IC39" s="635"/>
      <c r="ID39" s="635"/>
      <c r="IE39" s="635"/>
      <c r="IF39" s="635"/>
      <c r="IG39" s="635"/>
      <c r="IH39" s="635"/>
      <c r="II39" s="635"/>
      <c r="IJ39" s="635"/>
      <c r="IK39" s="635"/>
      <c r="IL39" s="635"/>
      <c r="IM39" s="635"/>
      <c r="IN39" s="635"/>
      <c r="IO39" s="635"/>
      <c r="IP39" s="635"/>
      <c r="IQ39" s="635"/>
      <c r="IR39" s="635"/>
      <c r="IS39" s="635"/>
      <c r="IT39" s="635"/>
      <c r="IU39" s="635"/>
      <c r="IV39" s="635"/>
    </row>
    <row r="40" spans="2:256" s="635" customFormat="1" ht="12" customHeight="1">
      <c r="B40" s="4982" t="s">
        <v>897</v>
      </c>
      <c r="C40" s="4983"/>
      <c r="D40" s="4983"/>
      <c r="E40" s="4983"/>
      <c r="F40" s="4984"/>
      <c r="G40" s="3477" t="s">
        <v>1755</v>
      </c>
      <c r="H40" s="3483"/>
      <c r="I40" s="3478"/>
      <c r="J40" s="3476"/>
      <c r="K40" s="3476"/>
      <c r="L40" s="3463"/>
    </row>
    <row r="41" spans="2:256" s="635" customFormat="1" ht="12" customHeight="1">
      <c r="B41" s="3876" t="s">
        <v>3242</v>
      </c>
      <c r="C41" s="3856"/>
      <c r="D41" s="3856"/>
      <c r="E41" s="3856"/>
      <c r="F41" s="4960"/>
      <c r="G41" s="3477"/>
      <c r="H41" s="3483"/>
      <c r="I41" s="3498"/>
      <c r="J41" s="3498"/>
      <c r="K41" s="3498"/>
      <c r="L41" s="3498"/>
    </row>
    <row r="42" spans="2:256" s="635" customFormat="1" ht="12" customHeight="1">
      <c r="B42" s="4974" t="s">
        <v>899</v>
      </c>
      <c r="C42" s="4975"/>
      <c r="D42" s="4975"/>
      <c r="E42" s="4975"/>
      <c r="F42" s="4976"/>
      <c r="G42" s="3477"/>
      <c r="H42" s="3483"/>
      <c r="I42" s="3498"/>
      <c r="J42" s="3498"/>
      <c r="K42" s="3498"/>
      <c r="L42" s="3498"/>
    </row>
    <row r="43" spans="2:256" s="635" customFormat="1" ht="12" customHeight="1">
      <c r="B43" s="5011" t="s">
        <v>3243</v>
      </c>
      <c r="C43" s="5012"/>
      <c r="D43" s="5012"/>
      <c r="E43" s="5012"/>
      <c r="F43" s="5013"/>
      <c r="G43" s="3477" t="s">
        <v>1960</v>
      </c>
      <c r="H43" s="3499">
        <v>0</v>
      </c>
      <c r="I43" s="3500"/>
      <c r="J43" s="3498"/>
      <c r="K43" s="3500"/>
      <c r="L43" s="3498"/>
    </row>
    <row r="44" spans="2:256" s="635" customFormat="1" ht="12" customHeight="1">
      <c r="B44" s="5011" t="s">
        <v>3244</v>
      </c>
      <c r="C44" s="5012"/>
      <c r="D44" s="5012"/>
      <c r="E44" s="5012"/>
      <c r="F44" s="5013"/>
      <c r="G44" s="3477" t="s">
        <v>1757</v>
      </c>
      <c r="H44" s="3499">
        <v>2.5000000000000001E-2</v>
      </c>
      <c r="I44" s="3500"/>
      <c r="J44" s="3500"/>
      <c r="K44" s="3500"/>
      <c r="L44" s="3500"/>
    </row>
    <row r="45" spans="2:256" s="635" customFormat="1" ht="12" customHeight="1">
      <c r="B45" s="5011" t="s">
        <v>3245</v>
      </c>
      <c r="C45" s="5012"/>
      <c r="D45" s="5012"/>
      <c r="E45" s="5012"/>
      <c r="F45" s="5013"/>
      <c r="G45" s="3477" t="s">
        <v>2857</v>
      </c>
      <c r="H45" s="3466">
        <v>0</v>
      </c>
      <c r="I45" s="3501"/>
      <c r="J45" s="3498"/>
      <c r="K45" s="3501"/>
      <c r="L45" s="3498"/>
    </row>
    <row r="46" spans="2:256" s="635" customFormat="1" ht="12" customHeight="1">
      <c r="B46" s="5011" t="s">
        <v>3246</v>
      </c>
      <c r="C46" s="5012"/>
      <c r="D46" s="5012"/>
      <c r="E46" s="5012"/>
      <c r="F46" s="5013"/>
      <c r="G46" s="3477" t="s">
        <v>1758</v>
      </c>
      <c r="H46" s="3499">
        <v>2.5000000000000001E-2</v>
      </c>
      <c r="I46" s="3500"/>
      <c r="J46" s="3500"/>
      <c r="K46" s="3500"/>
      <c r="L46" s="3500"/>
    </row>
    <row r="47" spans="2:256" s="635" customFormat="1" ht="12" customHeight="1">
      <c r="B47" s="4974" t="s">
        <v>896</v>
      </c>
      <c r="C47" s="4975"/>
      <c r="D47" s="4975"/>
      <c r="E47" s="4975"/>
      <c r="F47" s="4976"/>
      <c r="G47" s="3477"/>
      <c r="H47" s="3483"/>
      <c r="I47" s="3498"/>
      <c r="J47" s="3498"/>
      <c r="K47" s="3498"/>
      <c r="L47" s="3498"/>
    </row>
    <row r="48" spans="2:256" s="635" customFormat="1" ht="12" customHeight="1">
      <c r="B48" s="5011" t="s">
        <v>3247</v>
      </c>
      <c r="C48" s="5012"/>
      <c r="D48" s="5012"/>
      <c r="E48" s="5012"/>
      <c r="F48" s="5013"/>
      <c r="G48" s="3477" t="s">
        <v>1965</v>
      </c>
      <c r="H48" s="3466">
        <v>2.5000000000000001E-2</v>
      </c>
      <c r="I48" s="3478"/>
      <c r="J48" s="3476"/>
      <c r="K48" s="3476"/>
      <c r="L48" s="3478"/>
    </row>
    <row r="49" spans="2:256" s="635" customFormat="1" ht="12" customHeight="1">
      <c r="B49" s="5014" t="s">
        <v>3248</v>
      </c>
      <c r="C49" s="5015"/>
      <c r="D49" s="5015"/>
      <c r="E49" s="5015"/>
      <c r="F49" s="5016"/>
      <c r="G49" s="3477" t="s">
        <v>1760</v>
      </c>
      <c r="H49" s="3466">
        <v>2.5000000000000001E-2</v>
      </c>
      <c r="I49" s="3478"/>
      <c r="J49" s="3476"/>
      <c r="K49" s="3476"/>
      <c r="L49" s="3478"/>
    </row>
    <row r="50" spans="2:256" s="3479" customFormat="1" ht="12" customHeight="1">
      <c r="B50" s="5017" t="s">
        <v>3249</v>
      </c>
      <c r="C50" s="5018"/>
      <c r="D50" s="5018"/>
      <c r="E50" s="5018"/>
      <c r="F50" s="5019"/>
      <c r="G50" s="3477" t="s">
        <v>1968</v>
      </c>
      <c r="H50" s="3483"/>
      <c r="I50" s="3481"/>
      <c r="J50" s="3481"/>
      <c r="K50" s="3481"/>
      <c r="L50" s="3498"/>
      <c r="M50" s="635"/>
      <c r="N50" s="635"/>
      <c r="O50" s="635"/>
      <c r="P50" s="635"/>
      <c r="Q50" s="635"/>
      <c r="R50" s="635"/>
      <c r="S50" s="635"/>
      <c r="T50" s="635"/>
      <c r="U50" s="635"/>
      <c r="V50" s="635"/>
      <c r="W50" s="635"/>
      <c r="X50" s="635"/>
      <c r="Y50" s="635"/>
      <c r="Z50" s="635"/>
      <c r="AA50" s="635"/>
      <c r="AB50" s="635"/>
      <c r="AC50" s="635"/>
      <c r="AD50" s="635"/>
      <c r="AE50" s="635"/>
      <c r="AF50" s="635"/>
      <c r="AG50" s="635"/>
      <c r="AH50" s="635"/>
      <c r="AI50" s="635"/>
      <c r="AJ50" s="635"/>
      <c r="AK50" s="635"/>
      <c r="AL50" s="635"/>
      <c r="AM50" s="635"/>
      <c r="AN50" s="635"/>
      <c r="AO50" s="635"/>
      <c r="AP50" s="635"/>
      <c r="AQ50" s="635"/>
      <c r="AR50" s="635"/>
      <c r="AS50" s="635"/>
      <c r="AT50" s="635"/>
      <c r="AU50" s="635"/>
      <c r="AV50" s="635"/>
      <c r="AW50" s="635"/>
      <c r="AX50" s="635"/>
      <c r="AY50" s="635"/>
      <c r="AZ50" s="635"/>
      <c r="BA50" s="635"/>
      <c r="BB50" s="635"/>
      <c r="BC50" s="635"/>
      <c r="BD50" s="635"/>
      <c r="BE50" s="635"/>
      <c r="BF50" s="635"/>
      <c r="BG50" s="635"/>
      <c r="BH50" s="635"/>
      <c r="BI50" s="635"/>
      <c r="BJ50" s="635"/>
      <c r="BK50" s="635"/>
      <c r="BL50" s="635"/>
      <c r="BM50" s="635"/>
      <c r="BN50" s="635"/>
      <c r="BO50" s="635"/>
      <c r="BP50" s="635"/>
      <c r="BQ50" s="635"/>
      <c r="BR50" s="635"/>
      <c r="BS50" s="635"/>
      <c r="BT50" s="635"/>
      <c r="BU50" s="635"/>
      <c r="BV50" s="635"/>
      <c r="BW50" s="635"/>
      <c r="BX50" s="635"/>
      <c r="BY50" s="635"/>
      <c r="BZ50" s="635"/>
      <c r="CA50" s="635"/>
      <c r="CB50" s="635"/>
      <c r="CC50" s="635"/>
      <c r="CD50" s="635"/>
      <c r="CE50" s="635"/>
      <c r="CF50" s="635"/>
      <c r="CG50" s="635"/>
      <c r="CH50" s="635"/>
      <c r="CI50" s="635"/>
      <c r="CJ50" s="635"/>
      <c r="CK50" s="635"/>
      <c r="CL50" s="635"/>
      <c r="CM50" s="635"/>
      <c r="CN50" s="635"/>
      <c r="CO50" s="635"/>
      <c r="CP50" s="635"/>
      <c r="CQ50" s="635"/>
      <c r="CR50" s="635"/>
      <c r="CS50" s="635"/>
      <c r="CT50" s="635"/>
      <c r="CU50" s="635"/>
      <c r="CV50" s="635"/>
      <c r="CW50" s="635"/>
      <c r="CX50" s="635"/>
      <c r="CY50" s="635"/>
      <c r="CZ50" s="635"/>
      <c r="DA50" s="635"/>
      <c r="DB50" s="635"/>
      <c r="DC50" s="635"/>
      <c r="DD50" s="635"/>
      <c r="DE50" s="635"/>
      <c r="DF50" s="635"/>
      <c r="DG50" s="635"/>
      <c r="DH50" s="635"/>
      <c r="DI50" s="635"/>
      <c r="DJ50" s="635"/>
      <c r="DK50" s="635"/>
      <c r="DL50" s="635"/>
      <c r="DM50" s="635"/>
      <c r="DN50" s="635"/>
      <c r="DO50" s="635"/>
      <c r="DP50" s="635"/>
      <c r="DQ50" s="635"/>
      <c r="DR50" s="635"/>
      <c r="DS50" s="635"/>
      <c r="DT50" s="635"/>
      <c r="DU50" s="635"/>
      <c r="DV50" s="635"/>
      <c r="DW50" s="635"/>
      <c r="DX50" s="635"/>
      <c r="DY50" s="635"/>
      <c r="DZ50" s="635"/>
      <c r="EA50" s="635"/>
      <c r="EB50" s="635"/>
      <c r="EC50" s="635"/>
      <c r="ED50" s="635"/>
      <c r="EE50" s="635"/>
      <c r="EF50" s="635"/>
      <c r="EG50" s="635"/>
      <c r="EH50" s="635"/>
      <c r="EI50" s="635"/>
      <c r="EJ50" s="635"/>
      <c r="EK50" s="635"/>
      <c r="EL50" s="635"/>
      <c r="EM50" s="635"/>
      <c r="EN50" s="635"/>
      <c r="EO50" s="635"/>
      <c r="EP50" s="635"/>
      <c r="EQ50" s="635"/>
      <c r="ER50" s="635"/>
      <c r="ES50" s="635"/>
      <c r="ET50" s="635"/>
      <c r="EU50" s="635"/>
      <c r="EV50" s="635"/>
      <c r="EW50" s="635"/>
      <c r="EX50" s="635"/>
      <c r="EY50" s="635"/>
      <c r="EZ50" s="635"/>
      <c r="FA50" s="635"/>
      <c r="FB50" s="635"/>
      <c r="FC50" s="635"/>
      <c r="FD50" s="635"/>
      <c r="FE50" s="635"/>
      <c r="FF50" s="635"/>
      <c r="FG50" s="635"/>
      <c r="FH50" s="635"/>
      <c r="FI50" s="635"/>
      <c r="FJ50" s="635"/>
      <c r="FK50" s="635"/>
      <c r="FL50" s="635"/>
      <c r="FM50" s="635"/>
      <c r="FN50" s="635"/>
      <c r="FO50" s="635"/>
      <c r="FP50" s="635"/>
      <c r="FQ50" s="635"/>
      <c r="FR50" s="635"/>
      <c r="FS50" s="635"/>
      <c r="FT50" s="635"/>
      <c r="FU50" s="635"/>
      <c r="FV50" s="635"/>
      <c r="FW50" s="635"/>
      <c r="FX50" s="635"/>
      <c r="FY50" s="635"/>
      <c r="FZ50" s="635"/>
      <c r="GA50" s="635"/>
      <c r="GB50" s="635"/>
      <c r="GC50" s="635"/>
      <c r="GD50" s="635"/>
      <c r="GE50" s="635"/>
      <c r="GF50" s="635"/>
      <c r="GG50" s="635"/>
      <c r="GH50" s="635"/>
      <c r="GI50" s="635"/>
      <c r="GJ50" s="635"/>
      <c r="GK50" s="635"/>
      <c r="GL50" s="635"/>
      <c r="GM50" s="635"/>
      <c r="GN50" s="635"/>
      <c r="GO50" s="635"/>
      <c r="GP50" s="635"/>
      <c r="GQ50" s="635"/>
      <c r="GR50" s="635"/>
      <c r="GS50" s="635"/>
      <c r="GT50" s="635"/>
      <c r="GU50" s="635"/>
      <c r="GV50" s="635"/>
      <c r="GW50" s="635"/>
      <c r="GX50" s="635"/>
      <c r="GY50" s="635"/>
      <c r="GZ50" s="635"/>
      <c r="HA50" s="635"/>
      <c r="HB50" s="635"/>
      <c r="HC50" s="635"/>
      <c r="HD50" s="635"/>
      <c r="HE50" s="635"/>
      <c r="HF50" s="635"/>
      <c r="HG50" s="635"/>
      <c r="HH50" s="635"/>
      <c r="HI50" s="635"/>
      <c r="HJ50" s="635"/>
      <c r="HK50" s="635"/>
      <c r="HL50" s="635"/>
      <c r="HM50" s="635"/>
      <c r="HN50" s="635"/>
      <c r="HO50" s="635"/>
      <c r="HP50" s="635"/>
      <c r="HQ50" s="635"/>
      <c r="HR50" s="635"/>
      <c r="HS50" s="635"/>
      <c r="HT50" s="635"/>
      <c r="HU50" s="635"/>
      <c r="HV50" s="635"/>
      <c r="HW50" s="635"/>
      <c r="HX50" s="635"/>
      <c r="HY50" s="635"/>
      <c r="HZ50" s="635"/>
      <c r="IA50" s="635"/>
      <c r="IB50" s="635"/>
      <c r="IC50" s="635"/>
      <c r="ID50" s="635"/>
      <c r="IE50" s="635"/>
      <c r="IF50" s="635"/>
      <c r="IG50" s="635"/>
      <c r="IH50" s="635"/>
      <c r="II50" s="635"/>
      <c r="IJ50" s="635"/>
      <c r="IK50" s="635"/>
      <c r="IL50" s="635"/>
      <c r="IM50" s="635"/>
      <c r="IN50" s="635"/>
      <c r="IO50" s="635"/>
      <c r="IP50" s="635"/>
      <c r="IQ50" s="635"/>
      <c r="IR50" s="635"/>
      <c r="IS50" s="635"/>
      <c r="IT50" s="635"/>
      <c r="IU50" s="635"/>
      <c r="IV50" s="635"/>
    </row>
    <row r="51" spans="2:256" s="667" customFormat="1" ht="12" customHeight="1">
      <c r="B51" s="3873" t="s">
        <v>3250</v>
      </c>
      <c r="C51" s="3858"/>
      <c r="D51" s="3858"/>
      <c r="E51" s="3858"/>
      <c r="F51" s="4981"/>
      <c r="G51" s="3477" t="s">
        <v>1735</v>
      </c>
      <c r="H51" s="3466">
        <v>0.2</v>
      </c>
      <c r="I51" s="3476"/>
      <c r="J51" s="3476"/>
      <c r="K51" s="3476"/>
      <c r="L51" s="3476"/>
      <c r="M51" s="635"/>
      <c r="N51" s="635"/>
      <c r="O51" s="635"/>
      <c r="P51" s="635"/>
      <c r="Q51" s="635"/>
      <c r="R51" s="635"/>
      <c r="S51" s="635"/>
      <c r="T51" s="635"/>
      <c r="U51" s="635"/>
      <c r="V51" s="635"/>
      <c r="W51" s="635"/>
      <c r="X51" s="635"/>
      <c r="Y51" s="635"/>
      <c r="Z51" s="635"/>
      <c r="AA51" s="635"/>
      <c r="AB51" s="635"/>
      <c r="AC51" s="635"/>
      <c r="AD51" s="635"/>
      <c r="AE51" s="635"/>
      <c r="AF51" s="635"/>
      <c r="AG51" s="635"/>
      <c r="AH51" s="635"/>
      <c r="AI51" s="635"/>
      <c r="AJ51" s="635"/>
      <c r="AK51" s="635"/>
      <c r="AL51" s="635"/>
      <c r="AM51" s="635"/>
      <c r="AN51" s="635"/>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c r="CU51" s="635"/>
      <c r="CV51" s="635"/>
      <c r="CW51" s="635"/>
      <c r="CX51" s="635"/>
      <c r="CY51" s="635"/>
      <c r="CZ51" s="635"/>
      <c r="DA51" s="635"/>
      <c r="DB51" s="635"/>
      <c r="DC51" s="635"/>
      <c r="DD51" s="635"/>
      <c r="DE51" s="635"/>
      <c r="DF51" s="635"/>
      <c r="DG51" s="635"/>
      <c r="DH51" s="635"/>
      <c r="DI51" s="635"/>
      <c r="DJ51" s="635"/>
      <c r="DK51" s="635"/>
      <c r="DL51" s="635"/>
      <c r="DM51" s="635"/>
      <c r="DN51" s="635"/>
      <c r="DO51" s="635"/>
      <c r="DP51" s="635"/>
      <c r="DQ51" s="635"/>
      <c r="DR51" s="635"/>
      <c r="DS51" s="635"/>
      <c r="DT51" s="635"/>
      <c r="DU51" s="635"/>
      <c r="DV51" s="635"/>
      <c r="DW51" s="635"/>
      <c r="DX51" s="635"/>
      <c r="DY51" s="635"/>
      <c r="DZ51" s="635"/>
      <c r="EA51" s="635"/>
      <c r="EB51" s="635"/>
      <c r="EC51" s="635"/>
      <c r="ED51" s="635"/>
      <c r="EE51" s="635"/>
      <c r="EF51" s="635"/>
      <c r="EG51" s="635"/>
      <c r="EH51" s="635"/>
      <c r="EI51" s="635"/>
      <c r="EJ51" s="635"/>
      <c r="EK51" s="635"/>
      <c r="EL51" s="635"/>
      <c r="EM51" s="635"/>
      <c r="EN51" s="635"/>
      <c r="EO51" s="635"/>
      <c r="EP51" s="635"/>
      <c r="EQ51" s="635"/>
      <c r="ER51" s="635"/>
      <c r="ES51" s="635"/>
      <c r="ET51" s="635"/>
      <c r="EU51" s="635"/>
      <c r="EV51" s="635"/>
      <c r="EW51" s="635"/>
      <c r="EX51" s="635"/>
      <c r="EY51" s="635"/>
      <c r="EZ51" s="635"/>
      <c r="FA51" s="635"/>
      <c r="FB51" s="635"/>
      <c r="FC51" s="635"/>
      <c r="FD51" s="635"/>
      <c r="FE51" s="635"/>
      <c r="FF51" s="635"/>
      <c r="FG51" s="635"/>
      <c r="FH51" s="635"/>
      <c r="FI51" s="635"/>
      <c r="FJ51" s="635"/>
      <c r="FK51" s="635"/>
      <c r="FL51" s="635"/>
      <c r="FM51" s="635"/>
      <c r="FN51" s="635"/>
      <c r="FO51" s="635"/>
      <c r="FP51" s="635"/>
      <c r="FQ51" s="635"/>
      <c r="FR51" s="635"/>
      <c r="FS51" s="635"/>
      <c r="FT51" s="635"/>
      <c r="FU51" s="635"/>
      <c r="FV51" s="635"/>
      <c r="FW51" s="635"/>
      <c r="FX51" s="635"/>
      <c r="FY51" s="635"/>
      <c r="FZ51" s="635"/>
      <c r="GA51" s="635"/>
      <c r="GB51" s="635"/>
      <c r="GC51" s="635"/>
      <c r="GD51" s="635"/>
      <c r="GE51" s="635"/>
      <c r="GF51" s="635"/>
      <c r="GG51" s="635"/>
      <c r="GH51" s="635"/>
      <c r="GI51" s="635"/>
      <c r="GJ51" s="635"/>
      <c r="GK51" s="635"/>
      <c r="GL51" s="635"/>
      <c r="GM51" s="635"/>
      <c r="GN51" s="635"/>
      <c r="GO51" s="635"/>
      <c r="GP51" s="635"/>
      <c r="GQ51" s="635"/>
      <c r="GR51" s="635"/>
      <c r="GS51" s="635"/>
      <c r="GT51" s="635"/>
      <c r="GU51" s="635"/>
      <c r="GV51" s="635"/>
      <c r="GW51" s="635"/>
      <c r="GX51" s="635"/>
      <c r="GY51" s="635"/>
      <c r="GZ51" s="635"/>
      <c r="HA51" s="635"/>
      <c r="HB51" s="635"/>
      <c r="HC51" s="635"/>
      <c r="HD51" s="635"/>
      <c r="HE51" s="635"/>
      <c r="HF51" s="635"/>
      <c r="HG51" s="635"/>
      <c r="HH51" s="635"/>
      <c r="HI51" s="635"/>
      <c r="HJ51" s="635"/>
      <c r="HK51" s="635"/>
      <c r="HL51" s="635"/>
      <c r="HM51" s="635"/>
      <c r="HN51" s="635"/>
      <c r="HO51" s="635"/>
      <c r="HP51" s="635"/>
      <c r="HQ51" s="635"/>
      <c r="HR51" s="635"/>
      <c r="HS51" s="635"/>
      <c r="HT51" s="635"/>
      <c r="HU51" s="635"/>
      <c r="HV51" s="635"/>
      <c r="HW51" s="635"/>
      <c r="HX51" s="635"/>
      <c r="HY51" s="635"/>
      <c r="HZ51" s="635"/>
      <c r="IA51" s="635"/>
      <c r="IB51" s="635"/>
      <c r="IC51" s="635"/>
      <c r="ID51" s="635"/>
      <c r="IE51" s="635"/>
      <c r="IF51" s="635"/>
      <c r="IG51" s="635"/>
      <c r="IH51" s="635"/>
      <c r="II51" s="635"/>
      <c r="IJ51" s="635"/>
      <c r="IK51" s="635"/>
      <c r="IL51" s="635"/>
      <c r="IM51" s="635"/>
      <c r="IN51" s="635"/>
      <c r="IO51" s="635"/>
      <c r="IP51" s="635"/>
      <c r="IQ51" s="635"/>
      <c r="IR51" s="635"/>
      <c r="IS51" s="635"/>
      <c r="IT51" s="635"/>
      <c r="IU51" s="635"/>
      <c r="IV51" s="635"/>
    </row>
    <row r="52" spans="2:256" s="635" customFormat="1" ht="12" customHeight="1">
      <c r="B52" s="3873" t="s">
        <v>3251</v>
      </c>
      <c r="C52" s="3858"/>
      <c r="D52" s="3858"/>
      <c r="E52" s="3858"/>
      <c r="F52" s="4981"/>
      <c r="G52" s="3477" t="s">
        <v>1737</v>
      </c>
      <c r="H52" s="3466">
        <v>0.1</v>
      </c>
      <c r="I52" s="3476"/>
      <c r="J52" s="3494"/>
      <c r="K52" s="3476"/>
      <c r="L52" s="3476"/>
    </row>
    <row r="53" spans="2:256" s="635" customFormat="1" ht="12" customHeight="1">
      <c r="B53" s="4990" t="s">
        <v>3252</v>
      </c>
      <c r="C53" s="4991"/>
      <c r="D53" s="4991"/>
      <c r="E53" s="4991"/>
      <c r="F53" s="4992"/>
      <c r="G53" s="3477" t="s">
        <v>1739</v>
      </c>
      <c r="H53" s="3504"/>
      <c r="I53" s="3464"/>
      <c r="J53" s="3463"/>
      <c r="K53" s="3464"/>
      <c r="L53" s="3464"/>
    </row>
    <row r="54" spans="2:256" s="667" customFormat="1" ht="12" customHeight="1">
      <c r="B54" s="3873" t="s">
        <v>3253</v>
      </c>
      <c r="C54" s="3858"/>
      <c r="D54" s="3858"/>
      <c r="E54" s="3858"/>
      <c r="F54" s="4981"/>
      <c r="G54" s="3477" t="s">
        <v>2878</v>
      </c>
      <c r="H54" s="3466">
        <v>0.1</v>
      </c>
      <c r="I54" s="3464"/>
      <c r="J54" s="3463"/>
      <c r="K54" s="3464"/>
      <c r="L54" s="3464"/>
      <c r="M54" s="635"/>
      <c r="N54" s="635"/>
      <c r="O54" s="635"/>
      <c r="P54" s="635"/>
      <c r="Q54" s="635"/>
      <c r="R54" s="635"/>
      <c r="S54" s="635"/>
      <c r="T54" s="635"/>
      <c r="U54" s="635"/>
      <c r="V54" s="635"/>
      <c r="W54" s="635"/>
      <c r="X54" s="635"/>
      <c r="Y54" s="635"/>
      <c r="Z54" s="635"/>
      <c r="AA54" s="635"/>
      <c r="AB54" s="635"/>
      <c r="AC54" s="635"/>
      <c r="AD54" s="635"/>
      <c r="AE54" s="635"/>
      <c r="AF54" s="635"/>
      <c r="AG54" s="635"/>
      <c r="AH54" s="635"/>
      <c r="AI54" s="635"/>
      <c r="AJ54" s="635"/>
      <c r="AK54" s="635"/>
      <c r="AL54" s="635"/>
      <c r="AM54" s="635"/>
      <c r="AN54" s="635"/>
      <c r="AO54" s="635"/>
      <c r="AP54" s="635"/>
      <c r="AQ54" s="635"/>
      <c r="AR54" s="635"/>
      <c r="AS54" s="635"/>
      <c r="AT54" s="635"/>
      <c r="AU54" s="635"/>
      <c r="AV54" s="635"/>
      <c r="AW54" s="635"/>
      <c r="AX54" s="635"/>
      <c r="AY54" s="635"/>
      <c r="AZ54" s="635"/>
      <c r="BA54" s="635"/>
      <c r="BB54" s="635"/>
      <c r="BC54" s="635"/>
      <c r="BD54" s="635"/>
      <c r="BE54" s="635"/>
      <c r="BF54" s="635"/>
      <c r="BG54" s="635"/>
      <c r="BH54" s="635"/>
      <c r="BI54" s="635"/>
      <c r="BJ54" s="635"/>
      <c r="BK54" s="635"/>
      <c r="BL54" s="635"/>
      <c r="BM54" s="635"/>
      <c r="BN54" s="635"/>
      <c r="BO54" s="635"/>
      <c r="BP54" s="635"/>
      <c r="BQ54" s="635"/>
      <c r="BR54" s="635"/>
      <c r="BS54" s="635"/>
      <c r="BT54" s="635"/>
      <c r="BU54" s="635"/>
      <c r="BV54" s="635"/>
      <c r="BW54" s="635"/>
      <c r="BX54" s="635"/>
      <c r="BY54" s="635"/>
      <c r="BZ54" s="635"/>
      <c r="CA54" s="635"/>
      <c r="CB54" s="635"/>
      <c r="CC54" s="635"/>
      <c r="CD54" s="635"/>
      <c r="CE54" s="635"/>
      <c r="CF54" s="635"/>
      <c r="CG54" s="635"/>
      <c r="CH54" s="635"/>
      <c r="CI54" s="635"/>
      <c r="CJ54" s="635"/>
      <c r="CK54" s="635"/>
      <c r="CL54" s="635"/>
      <c r="CM54" s="635"/>
      <c r="CN54" s="635"/>
      <c r="CO54" s="635"/>
      <c r="CP54" s="635"/>
      <c r="CQ54" s="635"/>
      <c r="CR54" s="635"/>
      <c r="CS54" s="635"/>
      <c r="CT54" s="635"/>
      <c r="CU54" s="635"/>
      <c r="CV54" s="635"/>
      <c r="CW54" s="635"/>
      <c r="CX54" s="635"/>
      <c r="CY54" s="635"/>
      <c r="CZ54" s="635"/>
      <c r="DA54" s="635"/>
      <c r="DB54" s="635"/>
      <c r="DC54" s="635"/>
      <c r="DD54" s="635"/>
      <c r="DE54" s="635"/>
      <c r="DF54" s="635"/>
      <c r="DG54" s="635"/>
      <c r="DH54" s="635"/>
      <c r="DI54" s="635"/>
      <c r="DJ54" s="635"/>
      <c r="DK54" s="635"/>
      <c r="DL54" s="635"/>
      <c r="DM54" s="635"/>
      <c r="DN54" s="635"/>
      <c r="DO54" s="635"/>
      <c r="DP54" s="635"/>
      <c r="DQ54" s="635"/>
      <c r="DR54" s="635"/>
      <c r="DS54" s="635"/>
      <c r="DT54" s="635"/>
      <c r="DU54" s="635"/>
      <c r="DV54" s="635"/>
      <c r="DW54" s="635"/>
      <c r="DX54" s="635"/>
      <c r="DY54" s="635"/>
      <c r="DZ54" s="635"/>
      <c r="EA54" s="635"/>
      <c r="EB54" s="635"/>
      <c r="EC54" s="635"/>
      <c r="ED54" s="635"/>
      <c r="EE54" s="635"/>
      <c r="EF54" s="635"/>
      <c r="EG54" s="635"/>
      <c r="EH54" s="635"/>
      <c r="EI54" s="635"/>
      <c r="EJ54" s="635"/>
      <c r="EK54" s="635"/>
      <c r="EL54" s="635"/>
      <c r="EM54" s="635"/>
      <c r="EN54" s="635"/>
      <c r="EO54" s="635"/>
      <c r="EP54" s="635"/>
      <c r="EQ54" s="635"/>
      <c r="ER54" s="635"/>
      <c r="ES54" s="635"/>
      <c r="ET54" s="635"/>
      <c r="EU54" s="635"/>
      <c r="EV54" s="635"/>
      <c r="EW54" s="635"/>
      <c r="EX54" s="635"/>
      <c r="EY54" s="635"/>
      <c r="EZ54" s="635"/>
      <c r="FA54" s="635"/>
      <c r="FB54" s="635"/>
      <c r="FC54" s="635"/>
      <c r="FD54" s="635"/>
      <c r="FE54" s="635"/>
      <c r="FF54" s="635"/>
      <c r="FG54" s="635"/>
      <c r="FH54" s="635"/>
      <c r="FI54" s="635"/>
      <c r="FJ54" s="635"/>
      <c r="FK54" s="635"/>
      <c r="FL54" s="635"/>
      <c r="FM54" s="635"/>
      <c r="FN54" s="635"/>
      <c r="FO54" s="635"/>
      <c r="FP54" s="635"/>
      <c r="FQ54" s="635"/>
      <c r="FR54" s="635"/>
      <c r="FS54" s="635"/>
      <c r="FT54" s="635"/>
      <c r="FU54" s="635"/>
      <c r="FV54" s="635"/>
      <c r="FW54" s="635"/>
      <c r="FX54" s="635"/>
      <c r="FY54" s="635"/>
      <c r="FZ54" s="635"/>
      <c r="GA54" s="635"/>
      <c r="GB54" s="635"/>
      <c r="GC54" s="635"/>
      <c r="GD54" s="635"/>
      <c r="GE54" s="635"/>
      <c r="GF54" s="635"/>
      <c r="GG54" s="635"/>
      <c r="GH54" s="635"/>
      <c r="GI54" s="635"/>
      <c r="GJ54" s="635"/>
      <c r="GK54" s="635"/>
      <c r="GL54" s="635"/>
      <c r="GM54" s="635"/>
      <c r="GN54" s="635"/>
      <c r="GO54" s="635"/>
      <c r="GP54" s="635"/>
      <c r="GQ54" s="635"/>
      <c r="GR54" s="635"/>
      <c r="GS54" s="635"/>
      <c r="GT54" s="635"/>
      <c r="GU54" s="635"/>
      <c r="GV54" s="635"/>
      <c r="GW54" s="635"/>
      <c r="GX54" s="635"/>
      <c r="GY54" s="635"/>
      <c r="GZ54" s="635"/>
      <c r="HA54" s="635"/>
      <c r="HB54" s="635"/>
      <c r="HC54" s="635"/>
      <c r="HD54" s="635"/>
      <c r="HE54" s="635"/>
      <c r="HF54" s="635"/>
      <c r="HG54" s="635"/>
      <c r="HH54" s="635"/>
      <c r="HI54" s="635"/>
      <c r="HJ54" s="635"/>
      <c r="HK54" s="635"/>
      <c r="HL54" s="635"/>
      <c r="HM54" s="635"/>
      <c r="HN54" s="635"/>
      <c r="HO54" s="635"/>
      <c r="HP54" s="635"/>
      <c r="HQ54" s="635"/>
      <c r="HR54" s="635"/>
      <c r="HS54" s="635"/>
      <c r="HT54" s="635"/>
      <c r="HU54" s="635"/>
      <c r="HV54" s="635"/>
      <c r="HW54" s="635"/>
      <c r="HX54" s="635"/>
      <c r="HY54" s="635"/>
      <c r="HZ54" s="635"/>
      <c r="IA54" s="635"/>
      <c r="IB54" s="635"/>
      <c r="IC54" s="635"/>
      <c r="ID54" s="635"/>
      <c r="IE54" s="635"/>
      <c r="IF54" s="635"/>
      <c r="IG54" s="635"/>
      <c r="IH54" s="635"/>
      <c r="II54" s="635"/>
      <c r="IJ54" s="635"/>
      <c r="IK54" s="635"/>
      <c r="IL54" s="635"/>
      <c r="IM54" s="635"/>
      <c r="IN54" s="635"/>
      <c r="IO54" s="635"/>
      <c r="IP54" s="635"/>
      <c r="IQ54" s="635"/>
      <c r="IR54" s="635"/>
      <c r="IS54" s="635"/>
      <c r="IT54" s="635"/>
      <c r="IU54" s="635"/>
      <c r="IV54" s="635"/>
    </row>
    <row r="55" spans="2:256" s="667" customFormat="1" ht="12" customHeight="1">
      <c r="B55" s="4993" t="s">
        <v>2829</v>
      </c>
      <c r="C55" s="4994"/>
      <c r="D55" s="4994"/>
      <c r="E55" s="4994"/>
      <c r="F55" s="4995"/>
      <c r="G55" s="3477" t="s">
        <v>1744</v>
      </c>
      <c r="H55" s="3505"/>
      <c r="I55" s="3474"/>
      <c r="J55" s="3474"/>
      <c r="K55" s="3474"/>
      <c r="L55" s="3474"/>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c r="AJ55" s="635"/>
      <c r="AK55" s="635"/>
      <c r="AL55" s="635"/>
      <c r="AM55" s="635"/>
      <c r="AN55" s="635"/>
      <c r="AO55" s="635"/>
      <c r="AP55" s="635"/>
      <c r="AQ55" s="635"/>
      <c r="AR55" s="635"/>
      <c r="AS55" s="635"/>
      <c r="AT55" s="635"/>
      <c r="AU55" s="635"/>
      <c r="AV55" s="635"/>
      <c r="AW55" s="635"/>
      <c r="AX55" s="635"/>
      <c r="AY55" s="635"/>
      <c r="AZ55" s="635"/>
      <c r="BA55" s="635"/>
      <c r="BB55" s="635"/>
      <c r="BC55" s="635"/>
      <c r="BD55" s="635"/>
      <c r="BE55" s="635"/>
      <c r="BF55" s="635"/>
      <c r="BG55" s="635"/>
      <c r="BH55" s="635"/>
      <c r="BI55" s="635"/>
      <c r="BJ55" s="635"/>
      <c r="BK55" s="635"/>
      <c r="BL55" s="635"/>
      <c r="BM55" s="635"/>
      <c r="BN55" s="635"/>
      <c r="BO55" s="635"/>
      <c r="BP55" s="635"/>
      <c r="BQ55" s="635"/>
      <c r="BR55" s="635"/>
      <c r="BS55" s="635"/>
      <c r="BT55" s="635"/>
      <c r="BU55" s="635"/>
      <c r="BV55" s="635"/>
      <c r="BW55" s="635"/>
      <c r="BX55" s="635"/>
      <c r="BY55" s="635"/>
      <c r="BZ55" s="635"/>
      <c r="CA55" s="635"/>
      <c r="CB55" s="635"/>
      <c r="CC55" s="635"/>
      <c r="CD55" s="635"/>
      <c r="CE55" s="635"/>
      <c r="CF55" s="635"/>
      <c r="CG55" s="635"/>
      <c r="CH55" s="635"/>
      <c r="CI55" s="635"/>
      <c r="CJ55" s="635"/>
      <c r="CK55" s="635"/>
      <c r="CL55" s="635"/>
      <c r="CM55" s="635"/>
      <c r="CN55" s="635"/>
      <c r="CO55" s="635"/>
      <c r="CP55" s="635"/>
      <c r="CQ55" s="635"/>
      <c r="CR55" s="635"/>
      <c r="CS55" s="635"/>
      <c r="CT55" s="635"/>
      <c r="CU55" s="635"/>
      <c r="CV55" s="635"/>
      <c r="CW55" s="635"/>
      <c r="CX55" s="635"/>
      <c r="CY55" s="635"/>
      <c r="CZ55" s="635"/>
      <c r="DA55" s="635"/>
      <c r="DB55" s="635"/>
      <c r="DC55" s="635"/>
      <c r="DD55" s="635"/>
      <c r="DE55" s="635"/>
      <c r="DF55" s="635"/>
      <c r="DG55" s="635"/>
      <c r="DH55" s="635"/>
      <c r="DI55" s="635"/>
      <c r="DJ55" s="635"/>
      <c r="DK55" s="635"/>
      <c r="DL55" s="635"/>
      <c r="DM55" s="635"/>
      <c r="DN55" s="635"/>
      <c r="DO55" s="635"/>
      <c r="DP55" s="635"/>
      <c r="DQ55" s="635"/>
      <c r="DR55" s="635"/>
      <c r="DS55" s="635"/>
      <c r="DT55" s="635"/>
      <c r="DU55" s="635"/>
      <c r="DV55" s="635"/>
      <c r="DW55" s="635"/>
      <c r="DX55" s="635"/>
      <c r="DY55" s="635"/>
      <c r="DZ55" s="635"/>
      <c r="EA55" s="635"/>
      <c r="EB55" s="635"/>
      <c r="EC55" s="635"/>
      <c r="ED55" s="635"/>
      <c r="EE55" s="635"/>
      <c r="EF55" s="635"/>
      <c r="EG55" s="635"/>
      <c r="EH55" s="635"/>
      <c r="EI55" s="635"/>
      <c r="EJ55" s="635"/>
      <c r="EK55" s="635"/>
      <c r="EL55" s="635"/>
      <c r="EM55" s="635"/>
      <c r="EN55" s="635"/>
      <c r="EO55" s="635"/>
      <c r="EP55" s="635"/>
      <c r="EQ55" s="635"/>
      <c r="ER55" s="635"/>
      <c r="ES55" s="635"/>
      <c r="ET55" s="635"/>
      <c r="EU55" s="635"/>
      <c r="EV55" s="635"/>
      <c r="EW55" s="635"/>
      <c r="EX55" s="635"/>
      <c r="EY55" s="635"/>
      <c r="EZ55" s="635"/>
      <c r="FA55" s="635"/>
      <c r="FB55" s="635"/>
      <c r="FC55" s="635"/>
      <c r="FD55" s="635"/>
      <c r="FE55" s="635"/>
      <c r="FF55" s="635"/>
      <c r="FG55" s="635"/>
      <c r="FH55" s="635"/>
      <c r="FI55" s="635"/>
      <c r="FJ55" s="635"/>
      <c r="FK55" s="635"/>
      <c r="FL55" s="635"/>
      <c r="FM55" s="635"/>
      <c r="FN55" s="635"/>
      <c r="FO55" s="635"/>
      <c r="FP55" s="635"/>
      <c r="FQ55" s="635"/>
      <c r="FR55" s="635"/>
      <c r="FS55" s="635"/>
      <c r="FT55" s="635"/>
      <c r="FU55" s="635"/>
      <c r="FV55" s="635"/>
      <c r="FW55" s="635"/>
      <c r="FX55" s="635"/>
      <c r="FY55" s="635"/>
      <c r="FZ55" s="635"/>
      <c r="GA55" s="635"/>
      <c r="GB55" s="635"/>
      <c r="GC55" s="635"/>
      <c r="GD55" s="635"/>
      <c r="GE55" s="635"/>
      <c r="GF55" s="635"/>
      <c r="GG55" s="635"/>
      <c r="GH55" s="635"/>
      <c r="GI55" s="635"/>
      <c r="GJ55" s="635"/>
      <c r="GK55" s="635"/>
      <c r="GL55" s="635"/>
      <c r="GM55" s="635"/>
      <c r="GN55" s="635"/>
      <c r="GO55" s="635"/>
      <c r="GP55" s="635"/>
      <c r="GQ55" s="635"/>
      <c r="GR55" s="635"/>
      <c r="GS55" s="635"/>
      <c r="GT55" s="635"/>
      <c r="GU55" s="635"/>
      <c r="GV55" s="635"/>
      <c r="GW55" s="635"/>
      <c r="GX55" s="635"/>
      <c r="GY55" s="635"/>
      <c r="GZ55" s="635"/>
      <c r="HA55" s="635"/>
      <c r="HB55" s="635"/>
      <c r="HC55" s="635"/>
      <c r="HD55" s="635"/>
      <c r="HE55" s="635"/>
      <c r="HF55" s="635"/>
      <c r="HG55" s="635"/>
      <c r="HH55" s="635"/>
      <c r="HI55" s="635"/>
      <c r="HJ55" s="635"/>
      <c r="HK55" s="635"/>
      <c r="HL55" s="635"/>
      <c r="HM55" s="635"/>
      <c r="HN55" s="635"/>
      <c r="HO55" s="635"/>
      <c r="HP55" s="635"/>
      <c r="HQ55" s="635"/>
      <c r="HR55" s="635"/>
      <c r="HS55" s="635"/>
      <c r="HT55" s="635"/>
      <c r="HU55" s="635"/>
      <c r="HV55" s="635"/>
      <c r="HW55" s="635"/>
      <c r="HX55" s="635"/>
      <c r="HY55" s="635"/>
      <c r="HZ55" s="635"/>
      <c r="IA55" s="635"/>
      <c r="IB55" s="635"/>
      <c r="IC55" s="635"/>
      <c r="ID55" s="635"/>
      <c r="IE55" s="635"/>
      <c r="IF55" s="635"/>
      <c r="IG55" s="635"/>
      <c r="IH55" s="635"/>
      <c r="II55" s="635"/>
      <c r="IJ55" s="635"/>
      <c r="IK55" s="635"/>
      <c r="IL55" s="635"/>
      <c r="IM55" s="635"/>
      <c r="IN55" s="635"/>
      <c r="IO55" s="635"/>
      <c r="IP55" s="635"/>
      <c r="IQ55" s="635"/>
      <c r="IR55" s="635"/>
      <c r="IS55" s="635"/>
      <c r="IT55" s="635"/>
      <c r="IU55" s="635"/>
      <c r="IV55" s="635"/>
    </row>
    <row r="56" spans="2:256" s="3506" customFormat="1" ht="12" customHeight="1">
      <c r="B56" s="4996" t="s">
        <v>3254</v>
      </c>
      <c r="C56" s="4997"/>
      <c r="D56" s="4997"/>
      <c r="E56" s="4997"/>
      <c r="F56" s="4998"/>
      <c r="G56" s="3477" t="s">
        <v>1746</v>
      </c>
      <c r="H56" s="3495"/>
      <c r="I56" s="3463"/>
      <c r="J56" s="3463"/>
      <c r="K56" s="3463"/>
      <c r="L56" s="3507"/>
      <c r="M56" s="635"/>
      <c r="N56" s="635"/>
      <c r="O56" s="635"/>
      <c r="P56" s="635"/>
      <c r="Q56" s="635"/>
      <c r="R56" s="635"/>
      <c r="S56" s="635"/>
      <c r="T56" s="635"/>
      <c r="U56" s="635"/>
      <c r="V56" s="635"/>
      <c r="W56" s="635"/>
      <c r="X56" s="635"/>
      <c r="Y56" s="635"/>
      <c r="Z56" s="635"/>
      <c r="AA56" s="635"/>
      <c r="AB56" s="635"/>
      <c r="AC56" s="635"/>
      <c r="AD56" s="635"/>
      <c r="AE56" s="635"/>
      <c r="AF56" s="635"/>
      <c r="AG56" s="635"/>
      <c r="AH56" s="635"/>
      <c r="AI56" s="635"/>
      <c r="AJ56" s="635"/>
      <c r="AK56" s="635"/>
      <c r="AL56" s="635"/>
      <c r="AM56" s="635"/>
      <c r="AN56" s="635"/>
      <c r="AO56" s="635"/>
      <c r="AP56" s="635"/>
      <c r="AQ56" s="635"/>
      <c r="AR56" s="635"/>
      <c r="AS56" s="635"/>
      <c r="AT56" s="635"/>
      <c r="AU56" s="635"/>
      <c r="AV56" s="635"/>
      <c r="AW56" s="635"/>
      <c r="AX56" s="635"/>
      <c r="AY56" s="635"/>
      <c r="AZ56" s="635"/>
      <c r="BA56" s="635"/>
      <c r="BB56" s="635"/>
      <c r="BC56" s="635"/>
      <c r="BD56" s="635"/>
      <c r="BE56" s="635"/>
      <c r="BF56" s="635"/>
      <c r="BG56" s="635"/>
      <c r="BH56" s="635"/>
      <c r="BI56" s="635"/>
      <c r="BJ56" s="635"/>
      <c r="BK56" s="635"/>
      <c r="BL56" s="635"/>
      <c r="BM56" s="635"/>
      <c r="BN56" s="635"/>
      <c r="BO56" s="635"/>
      <c r="BP56" s="635"/>
      <c r="BQ56" s="635"/>
      <c r="BR56" s="635"/>
      <c r="BS56" s="635"/>
      <c r="BT56" s="635"/>
      <c r="BU56" s="635"/>
      <c r="BV56" s="635"/>
      <c r="BW56" s="635"/>
      <c r="BX56" s="635"/>
      <c r="BY56" s="635"/>
      <c r="BZ56" s="635"/>
      <c r="CA56" s="635"/>
      <c r="CB56" s="635"/>
      <c r="CC56" s="635"/>
      <c r="CD56" s="635"/>
      <c r="CE56" s="635"/>
      <c r="CF56" s="635"/>
      <c r="CG56" s="635"/>
      <c r="CH56" s="635"/>
      <c r="CI56" s="635"/>
      <c r="CJ56" s="635"/>
      <c r="CK56" s="635"/>
      <c r="CL56" s="635"/>
      <c r="CM56" s="635"/>
      <c r="CN56" s="635"/>
      <c r="CO56" s="635"/>
      <c r="CP56" s="635"/>
      <c r="CQ56" s="635"/>
      <c r="CR56" s="635"/>
      <c r="CS56" s="635"/>
      <c r="CT56" s="635"/>
      <c r="CU56" s="635"/>
      <c r="CV56" s="635"/>
      <c r="CW56" s="635"/>
      <c r="CX56" s="635"/>
      <c r="CY56" s="635"/>
      <c r="CZ56" s="635"/>
      <c r="DA56" s="635"/>
      <c r="DB56" s="635"/>
      <c r="DC56" s="635"/>
      <c r="DD56" s="635"/>
      <c r="DE56" s="635"/>
      <c r="DF56" s="635"/>
      <c r="DG56" s="635"/>
      <c r="DH56" s="635"/>
      <c r="DI56" s="635"/>
      <c r="DJ56" s="635"/>
      <c r="DK56" s="635"/>
      <c r="DL56" s="635"/>
      <c r="DM56" s="635"/>
      <c r="DN56" s="635"/>
      <c r="DO56" s="635"/>
      <c r="DP56" s="635"/>
      <c r="DQ56" s="635"/>
      <c r="DR56" s="635"/>
      <c r="DS56" s="635"/>
      <c r="DT56" s="635"/>
      <c r="DU56" s="635"/>
      <c r="DV56" s="635"/>
      <c r="DW56" s="635"/>
      <c r="DX56" s="635"/>
      <c r="DY56" s="635"/>
      <c r="DZ56" s="635"/>
      <c r="EA56" s="635"/>
      <c r="EB56" s="635"/>
      <c r="EC56" s="635"/>
      <c r="ED56" s="635"/>
      <c r="EE56" s="635"/>
      <c r="EF56" s="635"/>
      <c r="EG56" s="635"/>
      <c r="EH56" s="635"/>
      <c r="EI56" s="635"/>
      <c r="EJ56" s="635"/>
      <c r="EK56" s="635"/>
      <c r="EL56" s="635"/>
      <c r="EM56" s="635"/>
      <c r="EN56" s="635"/>
      <c r="EO56" s="635"/>
      <c r="EP56" s="635"/>
      <c r="EQ56" s="635"/>
      <c r="ER56" s="635"/>
      <c r="ES56" s="635"/>
      <c r="ET56" s="635"/>
      <c r="EU56" s="635"/>
      <c r="EV56" s="635"/>
      <c r="EW56" s="635"/>
      <c r="EX56" s="635"/>
      <c r="EY56" s="635"/>
      <c r="EZ56" s="635"/>
      <c r="FA56" s="635"/>
      <c r="FB56" s="635"/>
      <c r="FC56" s="635"/>
      <c r="FD56" s="635"/>
      <c r="FE56" s="635"/>
      <c r="FF56" s="635"/>
      <c r="FG56" s="635"/>
      <c r="FH56" s="635"/>
      <c r="FI56" s="635"/>
      <c r="FJ56" s="635"/>
      <c r="FK56" s="635"/>
      <c r="FL56" s="635"/>
      <c r="FM56" s="635"/>
      <c r="FN56" s="635"/>
      <c r="FO56" s="635"/>
      <c r="FP56" s="635"/>
      <c r="FQ56" s="635"/>
      <c r="FR56" s="635"/>
      <c r="FS56" s="635"/>
      <c r="FT56" s="635"/>
      <c r="FU56" s="635"/>
      <c r="FV56" s="635"/>
      <c r="FW56" s="635"/>
      <c r="FX56" s="635"/>
      <c r="FY56" s="635"/>
      <c r="FZ56" s="635"/>
      <c r="GA56" s="635"/>
      <c r="GB56" s="635"/>
      <c r="GC56" s="635"/>
      <c r="GD56" s="635"/>
      <c r="GE56" s="635"/>
      <c r="GF56" s="635"/>
      <c r="GG56" s="635"/>
      <c r="GH56" s="635"/>
      <c r="GI56" s="635"/>
      <c r="GJ56" s="635"/>
      <c r="GK56" s="635"/>
      <c r="GL56" s="635"/>
      <c r="GM56" s="635"/>
      <c r="GN56" s="635"/>
      <c r="GO56" s="635"/>
      <c r="GP56" s="635"/>
      <c r="GQ56" s="635"/>
      <c r="GR56" s="635"/>
      <c r="GS56" s="635"/>
      <c r="GT56" s="635"/>
      <c r="GU56" s="635"/>
      <c r="GV56" s="635"/>
      <c r="GW56" s="635"/>
      <c r="GX56" s="635"/>
      <c r="GY56" s="635"/>
      <c r="GZ56" s="635"/>
      <c r="HA56" s="635"/>
      <c r="HB56" s="635"/>
      <c r="HC56" s="635"/>
      <c r="HD56" s="635"/>
      <c r="HE56" s="635"/>
      <c r="HF56" s="635"/>
      <c r="HG56" s="635"/>
      <c r="HH56" s="635"/>
      <c r="HI56" s="635"/>
      <c r="HJ56" s="635"/>
      <c r="HK56" s="635"/>
      <c r="HL56" s="635"/>
      <c r="HM56" s="635"/>
      <c r="HN56" s="635"/>
      <c r="HO56" s="635"/>
      <c r="HP56" s="635"/>
      <c r="HQ56" s="635"/>
      <c r="HR56" s="635"/>
      <c r="HS56" s="635"/>
      <c r="HT56" s="635"/>
      <c r="HU56" s="635"/>
      <c r="HV56" s="635"/>
      <c r="HW56" s="635"/>
      <c r="HX56" s="635"/>
      <c r="HY56" s="635"/>
      <c r="HZ56" s="635"/>
      <c r="IA56" s="635"/>
      <c r="IB56" s="635"/>
      <c r="IC56" s="635"/>
      <c r="ID56" s="635"/>
      <c r="IE56" s="635"/>
      <c r="IF56" s="635"/>
      <c r="IG56" s="635"/>
      <c r="IH56" s="635"/>
      <c r="II56" s="635"/>
      <c r="IJ56" s="635"/>
      <c r="IK56" s="635"/>
      <c r="IL56" s="635"/>
      <c r="IM56" s="635"/>
      <c r="IN56" s="635"/>
      <c r="IO56" s="635"/>
      <c r="IP56" s="635"/>
      <c r="IQ56" s="635"/>
      <c r="IR56" s="635"/>
      <c r="IS56" s="635"/>
      <c r="IT56" s="635"/>
      <c r="IU56" s="635"/>
      <c r="IV56" s="635"/>
    </row>
    <row r="57" spans="2:256" s="635" customFormat="1" ht="12" customHeight="1">
      <c r="G57" s="3508"/>
      <c r="H57" s="709"/>
      <c r="I57" s="709"/>
      <c r="J57" s="709"/>
      <c r="K57" s="709"/>
      <c r="L57" s="709"/>
    </row>
    <row r="58" spans="2:256" s="667" customFormat="1" ht="12" customHeight="1">
      <c r="B58" s="65" t="s">
        <v>105</v>
      </c>
      <c r="C58" s="65"/>
      <c r="D58" s="65"/>
      <c r="E58" s="65"/>
      <c r="F58" s="65"/>
      <c r="G58" s="619"/>
      <c r="H58" s="710"/>
      <c r="I58" s="711"/>
      <c r="J58" s="711"/>
      <c r="K58" s="711"/>
      <c r="L58" s="1866"/>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c r="AJ58" s="635"/>
      <c r="AK58" s="635"/>
      <c r="AL58" s="635"/>
      <c r="AM58" s="635"/>
      <c r="AN58" s="635"/>
      <c r="AO58" s="635"/>
      <c r="AP58" s="635"/>
      <c r="AQ58" s="635"/>
      <c r="AR58" s="635"/>
      <c r="AS58" s="635"/>
      <c r="AT58" s="635"/>
      <c r="AU58" s="635"/>
      <c r="AV58" s="635"/>
      <c r="AW58" s="635"/>
      <c r="AX58" s="635"/>
      <c r="AY58" s="635"/>
      <c r="AZ58" s="635"/>
      <c r="BA58" s="635"/>
      <c r="BB58" s="635"/>
      <c r="BC58" s="635"/>
      <c r="BD58" s="635"/>
      <c r="BE58" s="635"/>
      <c r="BF58" s="635"/>
      <c r="BG58" s="635"/>
      <c r="BH58" s="635"/>
      <c r="BI58" s="635"/>
      <c r="BJ58" s="635"/>
      <c r="BK58" s="635"/>
      <c r="BL58" s="635"/>
      <c r="BM58" s="635"/>
      <c r="BN58" s="635"/>
      <c r="BO58" s="635"/>
      <c r="BP58" s="635"/>
      <c r="BQ58" s="635"/>
      <c r="BR58" s="635"/>
      <c r="BS58" s="635"/>
      <c r="BT58" s="635"/>
      <c r="BU58" s="635"/>
      <c r="BV58" s="635"/>
      <c r="BW58" s="635"/>
      <c r="BX58" s="635"/>
      <c r="BY58" s="635"/>
      <c r="BZ58" s="635"/>
      <c r="CA58" s="635"/>
      <c r="CB58" s="635"/>
      <c r="CC58" s="635"/>
      <c r="CD58" s="635"/>
      <c r="CE58" s="635"/>
      <c r="CF58" s="635"/>
      <c r="CG58" s="635"/>
      <c r="CH58" s="635"/>
      <c r="CI58" s="635"/>
      <c r="CJ58" s="635"/>
      <c r="CK58" s="635"/>
      <c r="CL58" s="635"/>
      <c r="CM58" s="635"/>
      <c r="CN58" s="635"/>
      <c r="CO58" s="635"/>
      <c r="CP58" s="635"/>
      <c r="CQ58" s="635"/>
      <c r="CR58" s="635"/>
      <c r="CS58" s="635"/>
      <c r="CT58" s="635"/>
      <c r="CU58" s="635"/>
      <c r="CV58" s="635"/>
      <c r="CW58" s="635"/>
      <c r="CX58" s="635"/>
      <c r="CY58" s="635"/>
      <c r="CZ58" s="635"/>
      <c r="DA58" s="635"/>
      <c r="DB58" s="635"/>
      <c r="DC58" s="635"/>
      <c r="DD58" s="635"/>
      <c r="DE58" s="635"/>
      <c r="DF58" s="635"/>
      <c r="DG58" s="635"/>
      <c r="DH58" s="635"/>
      <c r="DI58" s="635"/>
      <c r="DJ58" s="635"/>
      <c r="DK58" s="635"/>
      <c r="DL58" s="635"/>
      <c r="DM58" s="635"/>
      <c r="DN58" s="635"/>
      <c r="DO58" s="635"/>
      <c r="DP58" s="635"/>
      <c r="DQ58" s="635"/>
      <c r="DR58" s="635"/>
      <c r="DS58" s="635"/>
      <c r="DT58" s="635"/>
      <c r="DU58" s="635"/>
      <c r="DV58" s="635"/>
      <c r="DW58" s="635"/>
      <c r="DX58" s="635"/>
      <c r="DY58" s="635"/>
      <c r="DZ58" s="635"/>
      <c r="EA58" s="635"/>
      <c r="EB58" s="635"/>
      <c r="EC58" s="635"/>
      <c r="ED58" s="635"/>
      <c r="EE58" s="635"/>
      <c r="EF58" s="635"/>
      <c r="EG58" s="635"/>
      <c r="EH58" s="635"/>
      <c r="EI58" s="635"/>
      <c r="EJ58" s="635"/>
      <c r="EK58" s="635"/>
      <c r="EL58" s="635"/>
      <c r="EM58" s="635"/>
      <c r="EN58" s="635"/>
      <c r="EO58" s="635"/>
      <c r="EP58" s="635"/>
      <c r="EQ58" s="635"/>
      <c r="ER58" s="635"/>
      <c r="ES58" s="635"/>
      <c r="ET58" s="635"/>
      <c r="EU58" s="635"/>
      <c r="EV58" s="635"/>
      <c r="EW58" s="635"/>
      <c r="EX58" s="635"/>
      <c r="EY58" s="635"/>
      <c r="EZ58" s="635"/>
      <c r="FA58" s="635"/>
      <c r="FB58" s="635"/>
      <c r="FC58" s="635"/>
      <c r="FD58" s="635"/>
      <c r="FE58" s="635"/>
      <c r="FF58" s="635"/>
      <c r="FG58" s="635"/>
      <c r="FH58" s="635"/>
      <c r="FI58" s="635"/>
      <c r="FJ58" s="635"/>
      <c r="FK58" s="635"/>
      <c r="FL58" s="635"/>
      <c r="FM58" s="635"/>
      <c r="FN58" s="635"/>
      <c r="FO58" s="635"/>
      <c r="FP58" s="635"/>
      <c r="FQ58" s="635"/>
      <c r="FR58" s="635"/>
      <c r="FS58" s="635"/>
      <c r="FT58" s="635"/>
      <c r="FU58" s="635"/>
      <c r="FV58" s="635"/>
      <c r="FW58" s="635"/>
      <c r="FX58" s="635"/>
      <c r="FY58" s="635"/>
      <c r="FZ58" s="635"/>
      <c r="GA58" s="635"/>
      <c r="GB58" s="635"/>
      <c r="GC58" s="635"/>
      <c r="GD58" s="635"/>
      <c r="GE58" s="635"/>
      <c r="GF58" s="635"/>
      <c r="GG58" s="635"/>
      <c r="GH58" s="635"/>
      <c r="GI58" s="635"/>
      <c r="GJ58" s="635"/>
      <c r="GK58" s="635"/>
      <c r="GL58" s="635"/>
      <c r="GM58" s="635"/>
      <c r="GN58" s="635"/>
      <c r="GO58" s="635"/>
      <c r="GP58" s="635"/>
      <c r="GQ58" s="635"/>
      <c r="GR58" s="635"/>
      <c r="GS58" s="635"/>
      <c r="GT58" s="635"/>
      <c r="GU58" s="635"/>
      <c r="GV58" s="635"/>
      <c r="GW58" s="635"/>
      <c r="GX58" s="635"/>
      <c r="GY58" s="635"/>
      <c r="GZ58" s="635"/>
      <c r="HA58" s="635"/>
      <c r="HB58" s="635"/>
      <c r="HC58" s="635"/>
      <c r="HD58" s="635"/>
      <c r="HE58" s="635"/>
      <c r="HF58" s="635"/>
      <c r="HG58" s="635"/>
      <c r="HH58" s="635"/>
      <c r="HI58" s="635"/>
      <c r="HJ58" s="635"/>
      <c r="HK58" s="635"/>
      <c r="HL58" s="635"/>
      <c r="HM58" s="635"/>
      <c r="HN58" s="635"/>
      <c r="HO58" s="635"/>
      <c r="HP58" s="635"/>
      <c r="HQ58" s="635"/>
      <c r="HR58" s="635"/>
      <c r="HS58" s="635"/>
      <c r="HT58" s="635"/>
      <c r="HU58" s="635"/>
      <c r="HV58" s="635"/>
      <c r="HW58" s="635"/>
      <c r="HX58" s="635"/>
      <c r="HY58" s="635"/>
      <c r="HZ58" s="635"/>
      <c r="IA58" s="635"/>
      <c r="IB58" s="635"/>
      <c r="IC58" s="635"/>
      <c r="ID58" s="635"/>
      <c r="IE58" s="635"/>
      <c r="IF58" s="635"/>
      <c r="IG58" s="635"/>
      <c r="IH58" s="635"/>
      <c r="II58" s="635"/>
      <c r="IJ58" s="635"/>
      <c r="IK58" s="635"/>
      <c r="IL58" s="635"/>
      <c r="IM58" s="635"/>
      <c r="IN58" s="635"/>
      <c r="IO58" s="635"/>
      <c r="IP58" s="635"/>
      <c r="IQ58" s="635"/>
      <c r="IR58" s="635"/>
      <c r="IS58" s="635"/>
      <c r="IT58" s="635"/>
      <c r="IU58" s="635"/>
      <c r="IV58" s="635"/>
    </row>
    <row r="59" spans="2:256" s="469" customFormat="1" ht="12" customHeight="1">
      <c r="B59" s="4054" t="s">
        <v>477</v>
      </c>
      <c r="C59" s="4054"/>
      <c r="D59" s="4054"/>
      <c r="E59" s="4054"/>
      <c r="F59" s="4054"/>
      <c r="G59" s="619"/>
      <c r="L59" s="1866"/>
      <c r="M59" s="635"/>
      <c r="N59" s="635"/>
      <c r="O59" s="635"/>
      <c r="P59" s="635"/>
      <c r="Q59" s="635"/>
      <c r="R59" s="635"/>
      <c r="S59" s="635"/>
      <c r="T59" s="635"/>
      <c r="U59" s="635"/>
      <c r="V59" s="635"/>
      <c r="W59" s="635"/>
      <c r="X59" s="635"/>
      <c r="Y59" s="635"/>
      <c r="Z59" s="635"/>
      <c r="AA59" s="635"/>
      <c r="AB59" s="635"/>
      <c r="AC59" s="635"/>
      <c r="AD59" s="635"/>
      <c r="AE59" s="635"/>
      <c r="AF59" s="635"/>
      <c r="AG59" s="635"/>
      <c r="AH59" s="635"/>
      <c r="AI59" s="635"/>
      <c r="AJ59" s="635"/>
      <c r="AK59" s="635"/>
      <c r="AL59" s="635"/>
      <c r="AM59" s="635"/>
      <c r="AN59" s="635"/>
      <c r="AO59" s="635"/>
      <c r="AP59" s="635"/>
      <c r="AQ59" s="635"/>
      <c r="AR59" s="635"/>
      <c r="AS59" s="635"/>
      <c r="AT59" s="635"/>
      <c r="AU59" s="635"/>
      <c r="AV59" s="635"/>
      <c r="AW59" s="635"/>
      <c r="AX59" s="635"/>
      <c r="AY59" s="635"/>
      <c r="AZ59" s="635"/>
      <c r="BA59" s="635"/>
      <c r="BB59" s="635"/>
      <c r="BC59" s="635"/>
      <c r="BD59" s="635"/>
      <c r="BE59" s="635"/>
      <c r="BF59" s="635"/>
      <c r="BG59" s="635"/>
      <c r="BH59" s="635"/>
      <c r="BI59" s="635"/>
      <c r="BJ59" s="635"/>
      <c r="BK59" s="635"/>
      <c r="BL59" s="635"/>
      <c r="BM59" s="635"/>
      <c r="BN59" s="635"/>
      <c r="BO59" s="635"/>
      <c r="BP59" s="635"/>
      <c r="BQ59" s="635"/>
      <c r="BR59" s="635"/>
      <c r="BS59" s="635"/>
      <c r="BT59" s="635"/>
      <c r="BU59" s="635"/>
      <c r="BV59" s="635"/>
      <c r="BW59" s="635"/>
      <c r="BX59" s="635"/>
      <c r="BY59" s="635"/>
      <c r="BZ59" s="635"/>
      <c r="CA59" s="635"/>
      <c r="CB59" s="635"/>
      <c r="CC59" s="635"/>
      <c r="CD59" s="635"/>
      <c r="CE59" s="635"/>
      <c r="CF59" s="635"/>
      <c r="CG59" s="635"/>
      <c r="CH59" s="635"/>
      <c r="CI59" s="635"/>
      <c r="CJ59" s="635"/>
      <c r="CK59" s="635"/>
      <c r="CL59" s="635"/>
      <c r="CM59" s="635"/>
      <c r="CN59" s="635"/>
      <c r="CO59" s="635"/>
      <c r="CP59" s="635"/>
      <c r="CQ59" s="635"/>
      <c r="CR59" s="635"/>
      <c r="CS59" s="635"/>
      <c r="CT59" s="635"/>
      <c r="CU59" s="635"/>
      <c r="CV59" s="635"/>
      <c r="CW59" s="635"/>
      <c r="CX59" s="635"/>
      <c r="CY59" s="635"/>
      <c r="CZ59" s="635"/>
      <c r="DA59" s="635"/>
      <c r="DB59" s="635"/>
      <c r="DC59" s="635"/>
      <c r="DD59" s="635"/>
      <c r="DE59" s="635"/>
      <c r="DF59" s="635"/>
      <c r="DG59" s="635"/>
      <c r="DH59" s="635"/>
      <c r="DI59" s="635"/>
      <c r="DJ59" s="635"/>
      <c r="DK59" s="635"/>
      <c r="DL59" s="635"/>
      <c r="DM59" s="635"/>
      <c r="DN59" s="635"/>
      <c r="DO59" s="635"/>
      <c r="DP59" s="635"/>
      <c r="DQ59" s="635"/>
      <c r="DR59" s="635"/>
      <c r="DS59" s="635"/>
      <c r="DT59" s="635"/>
      <c r="DU59" s="635"/>
      <c r="DV59" s="635"/>
      <c r="DW59" s="635"/>
      <c r="DX59" s="635"/>
      <c r="DY59" s="635"/>
      <c r="DZ59" s="635"/>
      <c r="EA59" s="635"/>
      <c r="EB59" s="635"/>
      <c r="EC59" s="635"/>
      <c r="ED59" s="635"/>
      <c r="EE59" s="635"/>
      <c r="EF59" s="635"/>
      <c r="EG59" s="635"/>
      <c r="EH59" s="635"/>
      <c r="EI59" s="635"/>
      <c r="EJ59" s="635"/>
      <c r="EK59" s="635"/>
      <c r="EL59" s="635"/>
      <c r="EM59" s="635"/>
      <c r="EN59" s="635"/>
      <c r="EO59" s="635"/>
      <c r="EP59" s="635"/>
      <c r="EQ59" s="635"/>
      <c r="ER59" s="635"/>
      <c r="ES59" s="635"/>
      <c r="ET59" s="635"/>
      <c r="EU59" s="635"/>
      <c r="EV59" s="635"/>
      <c r="EW59" s="635"/>
      <c r="EX59" s="635"/>
      <c r="EY59" s="635"/>
      <c r="EZ59" s="635"/>
      <c r="FA59" s="635"/>
      <c r="FB59" s="635"/>
      <c r="FC59" s="635"/>
      <c r="FD59" s="635"/>
      <c r="FE59" s="635"/>
      <c r="FF59" s="635"/>
      <c r="FG59" s="635"/>
      <c r="FH59" s="635"/>
      <c r="FI59" s="635"/>
      <c r="FJ59" s="635"/>
      <c r="FK59" s="635"/>
      <c r="FL59" s="635"/>
      <c r="FM59" s="635"/>
      <c r="FN59" s="635"/>
      <c r="FO59" s="635"/>
      <c r="FP59" s="635"/>
      <c r="FQ59" s="635"/>
      <c r="FR59" s="635"/>
      <c r="FS59" s="635"/>
      <c r="FT59" s="635"/>
      <c r="FU59" s="635"/>
      <c r="FV59" s="635"/>
      <c r="FW59" s="635"/>
      <c r="FX59" s="635"/>
      <c r="FY59" s="635"/>
      <c r="FZ59" s="635"/>
      <c r="GA59" s="635"/>
      <c r="GB59" s="635"/>
      <c r="GC59" s="635"/>
      <c r="GD59" s="635"/>
      <c r="GE59" s="635"/>
      <c r="GF59" s="635"/>
      <c r="GG59" s="635"/>
      <c r="GH59" s="635"/>
      <c r="GI59" s="635"/>
      <c r="GJ59" s="635"/>
      <c r="GK59" s="635"/>
      <c r="GL59" s="635"/>
      <c r="GM59" s="635"/>
      <c r="GN59" s="635"/>
      <c r="GO59" s="635"/>
      <c r="GP59" s="635"/>
      <c r="GQ59" s="635"/>
      <c r="GR59" s="635"/>
      <c r="GS59" s="635"/>
      <c r="GT59" s="635"/>
      <c r="GU59" s="635"/>
      <c r="GV59" s="635"/>
      <c r="GW59" s="635"/>
      <c r="GX59" s="635"/>
      <c r="GY59" s="635"/>
      <c r="GZ59" s="635"/>
      <c r="HA59" s="635"/>
      <c r="HB59" s="635"/>
      <c r="HC59" s="635"/>
      <c r="HD59" s="635"/>
      <c r="HE59" s="635"/>
      <c r="HF59" s="635"/>
      <c r="HG59" s="635"/>
      <c r="HH59" s="635"/>
      <c r="HI59" s="635"/>
      <c r="HJ59" s="635"/>
      <c r="HK59" s="635"/>
      <c r="HL59" s="635"/>
      <c r="HM59" s="635"/>
      <c r="HN59" s="635"/>
      <c r="HO59" s="635"/>
      <c r="HP59" s="635"/>
      <c r="HQ59" s="635"/>
      <c r="HR59" s="635"/>
      <c r="HS59" s="635"/>
      <c r="HT59" s="635"/>
      <c r="HU59" s="635"/>
      <c r="HV59" s="635"/>
      <c r="HW59" s="635"/>
      <c r="HX59" s="635"/>
      <c r="HY59" s="635"/>
      <c r="HZ59" s="635"/>
      <c r="IA59" s="635"/>
      <c r="IB59" s="635"/>
      <c r="IC59" s="635"/>
      <c r="ID59" s="635"/>
      <c r="IE59" s="635"/>
      <c r="IF59" s="635"/>
      <c r="IG59" s="635"/>
      <c r="IH59" s="635"/>
      <c r="II59" s="635"/>
      <c r="IJ59" s="635"/>
      <c r="IK59" s="635"/>
      <c r="IL59" s="635"/>
      <c r="IM59" s="635"/>
      <c r="IN59" s="635"/>
      <c r="IO59" s="635"/>
      <c r="IP59" s="635"/>
      <c r="IQ59" s="635"/>
      <c r="IR59" s="635"/>
      <c r="IS59" s="635"/>
      <c r="IT59" s="635"/>
      <c r="IU59" s="635"/>
      <c r="IV59" s="635"/>
    </row>
    <row r="60" spans="2:256" s="469" customFormat="1" ht="12" customHeight="1">
      <c r="G60" s="619"/>
      <c r="M60" s="635"/>
      <c r="N60" s="635"/>
      <c r="O60" s="635"/>
      <c r="P60" s="635"/>
      <c r="Q60" s="635"/>
      <c r="R60" s="635"/>
      <c r="S60" s="635"/>
      <c r="T60" s="635"/>
      <c r="U60" s="635"/>
      <c r="V60" s="635"/>
      <c r="W60" s="635"/>
      <c r="X60" s="635"/>
      <c r="Y60" s="635"/>
      <c r="Z60" s="635"/>
      <c r="AA60" s="635"/>
      <c r="AB60" s="635"/>
      <c r="AC60" s="635"/>
      <c r="AD60" s="635"/>
      <c r="AE60" s="635"/>
      <c r="AF60" s="635"/>
      <c r="AG60" s="635"/>
      <c r="AH60" s="635"/>
      <c r="AI60" s="635"/>
      <c r="AJ60" s="635"/>
      <c r="AK60" s="635"/>
      <c r="AL60" s="635"/>
      <c r="AM60" s="635"/>
      <c r="AN60" s="635"/>
      <c r="AO60" s="635"/>
      <c r="AP60" s="635"/>
      <c r="AQ60" s="635"/>
      <c r="AR60" s="635"/>
      <c r="AS60" s="635"/>
      <c r="AT60" s="635"/>
      <c r="AU60" s="635"/>
      <c r="AV60" s="635"/>
      <c r="AW60" s="635"/>
      <c r="AX60" s="635"/>
      <c r="AY60" s="635"/>
      <c r="AZ60" s="635"/>
      <c r="BA60" s="635"/>
      <c r="BB60" s="635"/>
      <c r="BC60" s="635"/>
      <c r="BD60" s="635"/>
      <c r="BE60" s="635"/>
      <c r="BF60" s="635"/>
      <c r="BG60" s="635"/>
      <c r="BH60" s="635"/>
      <c r="BI60" s="635"/>
      <c r="BJ60" s="635"/>
      <c r="BK60" s="635"/>
      <c r="BL60" s="635"/>
      <c r="BM60" s="635"/>
      <c r="BN60" s="635"/>
      <c r="BO60" s="635"/>
      <c r="BP60" s="635"/>
      <c r="BQ60" s="635"/>
      <c r="BR60" s="635"/>
      <c r="BS60" s="635"/>
      <c r="BT60" s="635"/>
      <c r="BU60" s="635"/>
      <c r="BV60" s="635"/>
      <c r="BW60" s="635"/>
      <c r="BX60" s="635"/>
      <c r="BY60" s="635"/>
      <c r="BZ60" s="635"/>
      <c r="CA60" s="635"/>
      <c r="CB60" s="635"/>
      <c r="CC60" s="635"/>
      <c r="CD60" s="635"/>
      <c r="CE60" s="635"/>
      <c r="CF60" s="635"/>
      <c r="CG60" s="635"/>
      <c r="CH60" s="635"/>
      <c r="CI60" s="635"/>
      <c r="CJ60" s="635"/>
      <c r="CK60" s="635"/>
      <c r="CL60" s="635"/>
      <c r="CM60" s="635"/>
      <c r="CN60" s="635"/>
      <c r="CO60" s="635"/>
      <c r="CP60" s="635"/>
      <c r="CQ60" s="635"/>
      <c r="CR60" s="635"/>
      <c r="CS60" s="635"/>
      <c r="CT60" s="635"/>
      <c r="CU60" s="635"/>
      <c r="CV60" s="635"/>
      <c r="CW60" s="635"/>
      <c r="CX60" s="635"/>
      <c r="CY60" s="635"/>
      <c r="CZ60" s="635"/>
      <c r="DA60" s="635"/>
      <c r="DB60" s="635"/>
      <c r="DC60" s="635"/>
      <c r="DD60" s="635"/>
      <c r="DE60" s="635"/>
      <c r="DF60" s="635"/>
      <c r="DG60" s="635"/>
      <c r="DH60" s="635"/>
      <c r="DI60" s="635"/>
      <c r="DJ60" s="635"/>
      <c r="DK60" s="635"/>
      <c r="DL60" s="635"/>
      <c r="DM60" s="635"/>
      <c r="DN60" s="635"/>
      <c r="DO60" s="635"/>
      <c r="DP60" s="635"/>
      <c r="DQ60" s="635"/>
      <c r="DR60" s="635"/>
      <c r="DS60" s="635"/>
      <c r="DT60" s="635"/>
      <c r="DU60" s="635"/>
      <c r="DV60" s="635"/>
      <c r="DW60" s="635"/>
      <c r="DX60" s="635"/>
      <c r="DY60" s="635"/>
      <c r="DZ60" s="635"/>
      <c r="EA60" s="635"/>
      <c r="EB60" s="635"/>
      <c r="EC60" s="635"/>
      <c r="ED60" s="635"/>
      <c r="EE60" s="635"/>
      <c r="EF60" s="635"/>
      <c r="EG60" s="635"/>
      <c r="EH60" s="635"/>
      <c r="EI60" s="635"/>
      <c r="EJ60" s="635"/>
      <c r="EK60" s="635"/>
      <c r="EL60" s="635"/>
      <c r="EM60" s="635"/>
      <c r="EN60" s="635"/>
      <c r="EO60" s="635"/>
      <c r="EP60" s="635"/>
      <c r="EQ60" s="635"/>
      <c r="ER60" s="635"/>
      <c r="ES60" s="635"/>
      <c r="ET60" s="635"/>
      <c r="EU60" s="635"/>
      <c r="EV60" s="635"/>
      <c r="EW60" s="635"/>
      <c r="EX60" s="635"/>
      <c r="EY60" s="635"/>
      <c r="EZ60" s="635"/>
      <c r="FA60" s="635"/>
      <c r="FB60" s="635"/>
      <c r="FC60" s="635"/>
      <c r="FD60" s="635"/>
      <c r="FE60" s="635"/>
      <c r="FF60" s="635"/>
      <c r="FG60" s="635"/>
      <c r="FH60" s="635"/>
      <c r="FI60" s="635"/>
      <c r="FJ60" s="635"/>
      <c r="FK60" s="635"/>
      <c r="FL60" s="635"/>
      <c r="FM60" s="635"/>
      <c r="FN60" s="635"/>
      <c r="FO60" s="635"/>
      <c r="FP60" s="635"/>
      <c r="FQ60" s="635"/>
      <c r="FR60" s="635"/>
      <c r="FS60" s="635"/>
      <c r="FT60" s="635"/>
      <c r="FU60" s="635"/>
      <c r="FV60" s="635"/>
      <c r="FW60" s="635"/>
      <c r="FX60" s="635"/>
      <c r="FY60" s="635"/>
      <c r="FZ60" s="635"/>
      <c r="GA60" s="635"/>
      <c r="GB60" s="635"/>
      <c r="GC60" s="635"/>
      <c r="GD60" s="635"/>
      <c r="GE60" s="635"/>
      <c r="GF60" s="635"/>
      <c r="GG60" s="635"/>
      <c r="GH60" s="635"/>
      <c r="GI60" s="635"/>
      <c r="GJ60" s="635"/>
      <c r="GK60" s="635"/>
      <c r="GL60" s="635"/>
      <c r="GM60" s="635"/>
      <c r="GN60" s="635"/>
      <c r="GO60" s="635"/>
      <c r="GP60" s="635"/>
      <c r="GQ60" s="635"/>
      <c r="GR60" s="635"/>
      <c r="GS60" s="635"/>
      <c r="GT60" s="635"/>
      <c r="GU60" s="635"/>
      <c r="GV60" s="635"/>
      <c r="GW60" s="635"/>
      <c r="GX60" s="635"/>
      <c r="GY60" s="635"/>
      <c r="GZ60" s="635"/>
      <c r="HA60" s="635"/>
      <c r="HB60" s="635"/>
      <c r="HC60" s="635"/>
      <c r="HD60" s="635"/>
      <c r="HE60" s="635"/>
      <c r="HF60" s="635"/>
      <c r="HG60" s="635"/>
      <c r="HH60" s="635"/>
      <c r="HI60" s="635"/>
      <c r="HJ60" s="635"/>
      <c r="HK60" s="635"/>
      <c r="HL60" s="635"/>
      <c r="HM60" s="635"/>
      <c r="HN60" s="635"/>
      <c r="HO60" s="635"/>
      <c r="HP60" s="635"/>
      <c r="HQ60" s="635"/>
      <c r="HR60" s="635"/>
      <c r="HS60" s="635"/>
      <c r="HT60" s="635"/>
      <c r="HU60" s="635"/>
      <c r="HV60" s="635"/>
      <c r="HW60" s="635"/>
      <c r="HX60" s="635"/>
      <c r="HY60" s="635"/>
      <c r="HZ60" s="635"/>
      <c r="IA60" s="635"/>
      <c r="IB60" s="635"/>
      <c r="IC60" s="635"/>
      <c r="ID60" s="635"/>
      <c r="IE60" s="635"/>
      <c r="IF60" s="635"/>
      <c r="IG60" s="635"/>
      <c r="IH60" s="635"/>
      <c r="II60" s="635"/>
      <c r="IJ60" s="635"/>
      <c r="IK60" s="635"/>
      <c r="IL60" s="635"/>
      <c r="IM60" s="635"/>
      <c r="IN60" s="635"/>
      <c r="IO60" s="635"/>
      <c r="IP60" s="635"/>
      <c r="IQ60" s="635"/>
      <c r="IR60" s="635"/>
      <c r="IS60" s="635"/>
      <c r="IT60" s="635"/>
      <c r="IU60" s="635"/>
      <c r="IV60" s="635"/>
    </row>
    <row r="61" spans="2:256" s="469" customFormat="1" ht="12" customHeight="1">
      <c r="G61" s="619"/>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c r="AJ61" s="635"/>
      <c r="AK61" s="635"/>
      <c r="AL61" s="635"/>
      <c r="AM61" s="635"/>
      <c r="AN61" s="635"/>
      <c r="AO61" s="635"/>
      <c r="AP61" s="635"/>
      <c r="AQ61" s="635"/>
      <c r="AR61" s="635"/>
      <c r="AS61" s="635"/>
      <c r="AT61" s="635"/>
      <c r="AU61" s="635"/>
      <c r="AV61" s="635"/>
      <c r="AW61" s="635"/>
      <c r="AX61" s="635"/>
      <c r="AY61" s="635"/>
      <c r="AZ61" s="635"/>
      <c r="BA61" s="635"/>
      <c r="BB61" s="635"/>
      <c r="BC61" s="635"/>
      <c r="BD61" s="635"/>
      <c r="BE61" s="635"/>
      <c r="BF61" s="635"/>
      <c r="BG61" s="635"/>
      <c r="BH61" s="635"/>
      <c r="BI61" s="635"/>
      <c r="BJ61" s="635"/>
      <c r="BK61" s="635"/>
      <c r="BL61" s="635"/>
      <c r="BM61" s="635"/>
      <c r="BN61" s="635"/>
      <c r="BO61" s="635"/>
      <c r="BP61" s="635"/>
      <c r="BQ61" s="635"/>
      <c r="BR61" s="635"/>
      <c r="BS61" s="635"/>
      <c r="BT61" s="635"/>
      <c r="BU61" s="635"/>
      <c r="BV61" s="635"/>
      <c r="BW61" s="635"/>
      <c r="BX61" s="635"/>
      <c r="BY61" s="635"/>
      <c r="BZ61" s="635"/>
      <c r="CA61" s="635"/>
      <c r="CB61" s="635"/>
      <c r="CC61" s="635"/>
      <c r="CD61" s="635"/>
      <c r="CE61" s="635"/>
      <c r="CF61" s="635"/>
      <c r="CG61" s="635"/>
      <c r="CH61" s="635"/>
      <c r="CI61" s="635"/>
      <c r="CJ61" s="635"/>
      <c r="CK61" s="635"/>
      <c r="CL61" s="635"/>
      <c r="CM61" s="635"/>
      <c r="CN61" s="635"/>
      <c r="CO61" s="635"/>
      <c r="CP61" s="635"/>
      <c r="CQ61" s="635"/>
      <c r="CR61" s="635"/>
      <c r="CS61" s="635"/>
      <c r="CT61" s="635"/>
      <c r="CU61" s="635"/>
      <c r="CV61" s="635"/>
      <c r="CW61" s="635"/>
      <c r="CX61" s="635"/>
      <c r="CY61" s="635"/>
      <c r="CZ61" s="635"/>
      <c r="DA61" s="635"/>
      <c r="DB61" s="635"/>
      <c r="DC61" s="635"/>
      <c r="DD61" s="635"/>
      <c r="DE61" s="635"/>
      <c r="DF61" s="635"/>
      <c r="DG61" s="635"/>
      <c r="DH61" s="635"/>
      <c r="DI61" s="635"/>
      <c r="DJ61" s="635"/>
      <c r="DK61" s="635"/>
      <c r="DL61" s="635"/>
      <c r="DM61" s="635"/>
      <c r="DN61" s="635"/>
      <c r="DO61" s="635"/>
      <c r="DP61" s="635"/>
      <c r="DQ61" s="635"/>
      <c r="DR61" s="635"/>
      <c r="DS61" s="635"/>
      <c r="DT61" s="635"/>
      <c r="DU61" s="635"/>
      <c r="DV61" s="635"/>
      <c r="DW61" s="635"/>
      <c r="DX61" s="635"/>
      <c r="DY61" s="635"/>
      <c r="DZ61" s="635"/>
      <c r="EA61" s="635"/>
      <c r="EB61" s="635"/>
      <c r="EC61" s="635"/>
      <c r="ED61" s="635"/>
      <c r="EE61" s="635"/>
      <c r="EF61" s="635"/>
      <c r="EG61" s="635"/>
      <c r="EH61" s="635"/>
      <c r="EI61" s="635"/>
      <c r="EJ61" s="635"/>
      <c r="EK61" s="635"/>
      <c r="EL61" s="635"/>
      <c r="EM61" s="635"/>
      <c r="EN61" s="635"/>
      <c r="EO61" s="635"/>
      <c r="EP61" s="635"/>
      <c r="EQ61" s="635"/>
      <c r="ER61" s="635"/>
      <c r="ES61" s="635"/>
      <c r="ET61" s="635"/>
      <c r="EU61" s="635"/>
      <c r="EV61" s="635"/>
      <c r="EW61" s="635"/>
      <c r="EX61" s="635"/>
      <c r="EY61" s="635"/>
      <c r="EZ61" s="635"/>
      <c r="FA61" s="635"/>
      <c r="FB61" s="635"/>
      <c r="FC61" s="635"/>
      <c r="FD61" s="635"/>
      <c r="FE61" s="635"/>
      <c r="FF61" s="635"/>
      <c r="FG61" s="635"/>
      <c r="FH61" s="635"/>
      <c r="FI61" s="635"/>
      <c r="FJ61" s="635"/>
      <c r="FK61" s="635"/>
      <c r="FL61" s="635"/>
      <c r="FM61" s="635"/>
      <c r="FN61" s="635"/>
      <c r="FO61" s="635"/>
      <c r="FP61" s="635"/>
      <c r="FQ61" s="635"/>
      <c r="FR61" s="635"/>
      <c r="FS61" s="635"/>
      <c r="FT61" s="635"/>
      <c r="FU61" s="635"/>
      <c r="FV61" s="635"/>
      <c r="FW61" s="635"/>
      <c r="FX61" s="635"/>
      <c r="FY61" s="635"/>
      <c r="FZ61" s="635"/>
      <c r="GA61" s="635"/>
      <c r="GB61" s="635"/>
      <c r="GC61" s="635"/>
      <c r="GD61" s="635"/>
      <c r="GE61" s="635"/>
      <c r="GF61" s="635"/>
      <c r="GG61" s="635"/>
      <c r="GH61" s="635"/>
      <c r="GI61" s="635"/>
      <c r="GJ61" s="635"/>
      <c r="GK61" s="635"/>
      <c r="GL61" s="635"/>
      <c r="GM61" s="635"/>
      <c r="GN61" s="635"/>
      <c r="GO61" s="635"/>
      <c r="GP61" s="635"/>
      <c r="GQ61" s="635"/>
      <c r="GR61" s="635"/>
      <c r="GS61" s="635"/>
      <c r="GT61" s="635"/>
      <c r="GU61" s="635"/>
      <c r="GV61" s="635"/>
      <c r="GW61" s="635"/>
      <c r="GX61" s="635"/>
      <c r="GY61" s="635"/>
      <c r="GZ61" s="635"/>
      <c r="HA61" s="635"/>
      <c r="HB61" s="635"/>
      <c r="HC61" s="635"/>
      <c r="HD61" s="635"/>
      <c r="HE61" s="635"/>
      <c r="HF61" s="635"/>
      <c r="HG61" s="635"/>
      <c r="HH61" s="635"/>
      <c r="HI61" s="635"/>
      <c r="HJ61" s="635"/>
      <c r="HK61" s="635"/>
      <c r="HL61" s="635"/>
      <c r="HM61" s="635"/>
      <c r="HN61" s="635"/>
      <c r="HO61" s="635"/>
      <c r="HP61" s="635"/>
      <c r="HQ61" s="635"/>
      <c r="HR61" s="635"/>
      <c r="HS61" s="635"/>
      <c r="HT61" s="635"/>
      <c r="HU61" s="635"/>
      <c r="HV61" s="635"/>
      <c r="HW61" s="635"/>
      <c r="HX61" s="635"/>
      <c r="HY61" s="635"/>
      <c r="HZ61" s="635"/>
      <c r="IA61" s="635"/>
      <c r="IB61" s="635"/>
      <c r="IC61" s="635"/>
      <c r="ID61" s="635"/>
      <c r="IE61" s="635"/>
      <c r="IF61" s="635"/>
      <c r="IG61" s="635"/>
      <c r="IH61" s="635"/>
      <c r="II61" s="635"/>
      <c r="IJ61" s="635"/>
      <c r="IK61" s="635"/>
      <c r="IL61" s="635"/>
      <c r="IM61" s="635"/>
      <c r="IN61" s="635"/>
      <c r="IO61" s="635"/>
      <c r="IP61" s="635"/>
      <c r="IQ61" s="635"/>
      <c r="IR61" s="635"/>
      <c r="IS61" s="635"/>
      <c r="IT61" s="635"/>
      <c r="IU61" s="635"/>
      <c r="IV61" s="635"/>
    </row>
    <row r="62" spans="2:256" s="469" customFormat="1" ht="12" customHeight="1">
      <c r="G62" s="619"/>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c r="AJ62" s="635"/>
      <c r="AK62" s="635"/>
      <c r="AL62" s="635"/>
      <c r="AM62" s="635"/>
      <c r="AN62" s="635"/>
      <c r="AO62" s="635"/>
      <c r="AP62" s="635"/>
      <c r="AQ62" s="635"/>
      <c r="AR62" s="635"/>
      <c r="AS62" s="635"/>
      <c r="AT62" s="635"/>
      <c r="AU62" s="635"/>
      <c r="AV62" s="635"/>
      <c r="AW62" s="635"/>
      <c r="AX62" s="635"/>
      <c r="AY62" s="635"/>
      <c r="AZ62" s="635"/>
      <c r="BA62" s="635"/>
      <c r="BB62" s="635"/>
      <c r="BC62" s="635"/>
      <c r="BD62" s="635"/>
      <c r="BE62" s="635"/>
      <c r="BF62" s="635"/>
      <c r="BG62" s="635"/>
      <c r="BH62" s="635"/>
      <c r="BI62" s="635"/>
      <c r="BJ62" s="635"/>
      <c r="BK62" s="635"/>
      <c r="BL62" s="635"/>
      <c r="BM62" s="635"/>
      <c r="BN62" s="635"/>
      <c r="BO62" s="635"/>
      <c r="BP62" s="635"/>
      <c r="BQ62" s="635"/>
      <c r="BR62" s="635"/>
      <c r="BS62" s="635"/>
      <c r="BT62" s="635"/>
      <c r="BU62" s="635"/>
      <c r="BV62" s="635"/>
      <c r="BW62" s="635"/>
      <c r="BX62" s="635"/>
      <c r="BY62" s="635"/>
      <c r="BZ62" s="635"/>
      <c r="CA62" s="635"/>
      <c r="CB62" s="635"/>
      <c r="CC62" s="635"/>
      <c r="CD62" s="635"/>
      <c r="CE62" s="635"/>
      <c r="CF62" s="635"/>
      <c r="CG62" s="635"/>
      <c r="CH62" s="635"/>
      <c r="CI62" s="635"/>
      <c r="CJ62" s="635"/>
      <c r="CK62" s="635"/>
      <c r="CL62" s="635"/>
      <c r="CM62" s="635"/>
      <c r="CN62" s="635"/>
      <c r="CO62" s="635"/>
      <c r="CP62" s="635"/>
      <c r="CQ62" s="635"/>
      <c r="CR62" s="635"/>
      <c r="CS62" s="635"/>
      <c r="CT62" s="635"/>
      <c r="CU62" s="635"/>
      <c r="CV62" s="635"/>
      <c r="CW62" s="635"/>
      <c r="CX62" s="635"/>
      <c r="CY62" s="635"/>
      <c r="CZ62" s="635"/>
      <c r="DA62" s="635"/>
      <c r="DB62" s="635"/>
      <c r="DC62" s="635"/>
      <c r="DD62" s="635"/>
      <c r="DE62" s="635"/>
      <c r="DF62" s="635"/>
      <c r="DG62" s="635"/>
      <c r="DH62" s="635"/>
      <c r="DI62" s="635"/>
      <c r="DJ62" s="635"/>
      <c r="DK62" s="635"/>
      <c r="DL62" s="635"/>
      <c r="DM62" s="635"/>
      <c r="DN62" s="635"/>
      <c r="DO62" s="635"/>
      <c r="DP62" s="635"/>
      <c r="DQ62" s="635"/>
      <c r="DR62" s="635"/>
      <c r="DS62" s="635"/>
      <c r="DT62" s="635"/>
      <c r="DU62" s="635"/>
      <c r="DV62" s="635"/>
      <c r="DW62" s="635"/>
      <c r="DX62" s="635"/>
      <c r="DY62" s="635"/>
      <c r="DZ62" s="635"/>
      <c r="EA62" s="635"/>
      <c r="EB62" s="635"/>
      <c r="EC62" s="635"/>
      <c r="ED62" s="635"/>
      <c r="EE62" s="635"/>
      <c r="EF62" s="635"/>
      <c r="EG62" s="635"/>
      <c r="EH62" s="635"/>
      <c r="EI62" s="635"/>
      <c r="EJ62" s="635"/>
      <c r="EK62" s="635"/>
      <c r="EL62" s="635"/>
      <c r="EM62" s="635"/>
      <c r="EN62" s="635"/>
      <c r="EO62" s="635"/>
      <c r="EP62" s="635"/>
      <c r="EQ62" s="635"/>
      <c r="ER62" s="635"/>
      <c r="ES62" s="635"/>
      <c r="ET62" s="635"/>
      <c r="EU62" s="635"/>
      <c r="EV62" s="635"/>
      <c r="EW62" s="635"/>
      <c r="EX62" s="635"/>
      <c r="EY62" s="635"/>
      <c r="EZ62" s="635"/>
      <c r="FA62" s="635"/>
      <c r="FB62" s="635"/>
      <c r="FC62" s="635"/>
      <c r="FD62" s="635"/>
      <c r="FE62" s="635"/>
      <c r="FF62" s="635"/>
      <c r="FG62" s="635"/>
      <c r="FH62" s="635"/>
      <c r="FI62" s="635"/>
      <c r="FJ62" s="635"/>
      <c r="FK62" s="635"/>
      <c r="FL62" s="635"/>
      <c r="FM62" s="635"/>
      <c r="FN62" s="635"/>
      <c r="FO62" s="635"/>
      <c r="FP62" s="635"/>
      <c r="FQ62" s="635"/>
      <c r="FR62" s="635"/>
      <c r="FS62" s="635"/>
      <c r="FT62" s="635"/>
      <c r="FU62" s="635"/>
      <c r="FV62" s="635"/>
      <c r="FW62" s="635"/>
      <c r="FX62" s="635"/>
      <c r="FY62" s="635"/>
      <c r="FZ62" s="635"/>
      <c r="GA62" s="635"/>
      <c r="GB62" s="635"/>
      <c r="GC62" s="635"/>
      <c r="GD62" s="635"/>
      <c r="GE62" s="635"/>
      <c r="GF62" s="635"/>
      <c r="GG62" s="635"/>
      <c r="GH62" s="635"/>
      <c r="GI62" s="635"/>
      <c r="GJ62" s="635"/>
      <c r="GK62" s="635"/>
      <c r="GL62" s="635"/>
      <c r="GM62" s="635"/>
      <c r="GN62" s="635"/>
      <c r="GO62" s="635"/>
      <c r="GP62" s="635"/>
      <c r="GQ62" s="635"/>
      <c r="GR62" s="635"/>
      <c r="GS62" s="635"/>
      <c r="GT62" s="635"/>
      <c r="GU62" s="635"/>
      <c r="GV62" s="635"/>
      <c r="GW62" s="635"/>
      <c r="GX62" s="635"/>
      <c r="GY62" s="635"/>
      <c r="GZ62" s="635"/>
      <c r="HA62" s="635"/>
      <c r="HB62" s="635"/>
      <c r="HC62" s="635"/>
      <c r="HD62" s="635"/>
      <c r="HE62" s="635"/>
      <c r="HF62" s="635"/>
      <c r="HG62" s="635"/>
      <c r="HH62" s="635"/>
      <c r="HI62" s="635"/>
      <c r="HJ62" s="635"/>
      <c r="HK62" s="635"/>
      <c r="HL62" s="635"/>
      <c r="HM62" s="635"/>
      <c r="HN62" s="635"/>
      <c r="HO62" s="635"/>
      <c r="HP62" s="635"/>
      <c r="HQ62" s="635"/>
      <c r="HR62" s="635"/>
      <c r="HS62" s="635"/>
      <c r="HT62" s="635"/>
      <c r="HU62" s="635"/>
      <c r="HV62" s="635"/>
      <c r="HW62" s="635"/>
      <c r="HX62" s="635"/>
      <c r="HY62" s="635"/>
      <c r="HZ62" s="635"/>
      <c r="IA62" s="635"/>
      <c r="IB62" s="635"/>
      <c r="IC62" s="635"/>
      <c r="ID62" s="635"/>
      <c r="IE62" s="635"/>
      <c r="IF62" s="635"/>
      <c r="IG62" s="635"/>
      <c r="IH62" s="635"/>
      <c r="II62" s="635"/>
      <c r="IJ62" s="635"/>
      <c r="IK62" s="635"/>
      <c r="IL62" s="635"/>
      <c r="IM62" s="635"/>
      <c r="IN62" s="635"/>
      <c r="IO62" s="635"/>
      <c r="IP62" s="635"/>
      <c r="IQ62" s="635"/>
      <c r="IR62" s="635"/>
      <c r="IS62" s="635"/>
      <c r="IT62" s="635"/>
      <c r="IU62" s="635"/>
      <c r="IV62" s="635"/>
    </row>
    <row r="63" spans="2:256" s="469" customFormat="1" ht="12" customHeight="1">
      <c r="G63" s="619"/>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c r="AJ63" s="635"/>
      <c r="AK63" s="635"/>
      <c r="AL63" s="635"/>
      <c r="AM63" s="635"/>
      <c r="AN63" s="635"/>
      <c r="AO63" s="635"/>
      <c r="AP63" s="635"/>
      <c r="AQ63" s="635"/>
      <c r="AR63" s="635"/>
      <c r="AS63" s="635"/>
      <c r="AT63" s="635"/>
      <c r="AU63" s="635"/>
      <c r="AV63" s="635"/>
      <c r="AW63" s="635"/>
      <c r="AX63" s="635"/>
      <c r="AY63" s="635"/>
      <c r="AZ63" s="635"/>
      <c r="BA63" s="635"/>
      <c r="BB63" s="635"/>
      <c r="BC63" s="635"/>
      <c r="BD63" s="635"/>
      <c r="BE63" s="635"/>
      <c r="BF63" s="635"/>
      <c r="BG63" s="635"/>
      <c r="BH63" s="635"/>
      <c r="BI63" s="635"/>
      <c r="BJ63" s="635"/>
      <c r="BK63" s="635"/>
      <c r="BL63" s="635"/>
      <c r="BM63" s="635"/>
      <c r="BN63" s="635"/>
      <c r="BO63" s="635"/>
      <c r="BP63" s="635"/>
      <c r="BQ63" s="635"/>
      <c r="BR63" s="635"/>
      <c r="BS63" s="635"/>
      <c r="BT63" s="635"/>
      <c r="BU63" s="635"/>
      <c r="BV63" s="635"/>
      <c r="BW63" s="635"/>
      <c r="BX63" s="635"/>
      <c r="BY63" s="635"/>
      <c r="BZ63" s="635"/>
      <c r="CA63" s="635"/>
      <c r="CB63" s="635"/>
      <c r="CC63" s="635"/>
      <c r="CD63" s="635"/>
      <c r="CE63" s="635"/>
      <c r="CF63" s="635"/>
      <c r="CG63" s="635"/>
      <c r="CH63" s="635"/>
      <c r="CI63" s="635"/>
      <c r="CJ63" s="635"/>
      <c r="CK63" s="635"/>
      <c r="CL63" s="635"/>
      <c r="CM63" s="635"/>
      <c r="CN63" s="635"/>
      <c r="CO63" s="635"/>
      <c r="CP63" s="635"/>
      <c r="CQ63" s="635"/>
      <c r="CR63" s="635"/>
      <c r="CS63" s="635"/>
      <c r="CT63" s="635"/>
      <c r="CU63" s="635"/>
      <c r="CV63" s="635"/>
      <c r="CW63" s="635"/>
      <c r="CX63" s="635"/>
      <c r="CY63" s="635"/>
      <c r="CZ63" s="635"/>
      <c r="DA63" s="635"/>
      <c r="DB63" s="635"/>
      <c r="DC63" s="635"/>
      <c r="DD63" s="635"/>
      <c r="DE63" s="635"/>
      <c r="DF63" s="635"/>
      <c r="DG63" s="635"/>
      <c r="DH63" s="635"/>
      <c r="DI63" s="635"/>
      <c r="DJ63" s="635"/>
      <c r="DK63" s="635"/>
      <c r="DL63" s="635"/>
      <c r="DM63" s="635"/>
      <c r="DN63" s="635"/>
      <c r="DO63" s="635"/>
      <c r="DP63" s="635"/>
      <c r="DQ63" s="635"/>
      <c r="DR63" s="635"/>
      <c r="DS63" s="635"/>
      <c r="DT63" s="635"/>
      <c r="DU63" s="635"/>
      <c r="DV63" s="635"/>
      <c r="DW63" s="635"/>
      <c r="DX63" s="635"/>
      <c r="DY63" s="635"/>
      <c r="DZ63" s="635"/>
      <c r="EA63" s="635"/>
      <c r="EB63" s="635"/>
      <c r="EC63" s="635"/>
      <c r="ED63" s="635"/>
      <c r="EE63" s="635"/>
      <c r="EF63" s="635"/>
      <c r="EG63" s="635"/>
      <c r="EH63" s="635"/>
      <c r="EI63" s="635"/>
      <c r="EJ63" s="635"/>
      <c r="EK63" s="635"/>
      <c r="EL63" s="635"/>
      <c r="EM63" s="635"/>
      <c r="EN63" s="635"/>
      <c r="EO63" s="635"/>
      <c r="EP63" s="635"/>
      <c r="EQ63" s="635"/>
      <c r="ER63" s="635"/>
      <c r="ES63" s="635"/>
      <c r="ET63" s="635"/>
      <c r="EU63" s="635"/>
      <c r="EV63" s="635"/>
      <c r="EW63" s="635"/>
      <c r="EX63" s="635"/>
      <c r="EY63" s="635"/>
      <c r="EZ63" s="635"/>
      <c r="FA63" s="635"/>
      <c r="FB63" s="635"/>
      <c r="FC63" s="635"/>
      <c r="FD63" s="635"/>
      <c r="FE63" s="635"/>
      <c r="FF63" s="635"/>
      <c r="FG63" s="635"/>
      <c r="FH63" s="635"/>
      <c r="FI63" s="635"/>
      <c r="FJ63" s="635"/>
      <c r="FK63" s="635"/>
      <c r="FL63" s="635"/>
      <c r="FM63" s="635"/>
      <c r="FN63" s="635"/>
      <c r="FO63" s="635"/>
      <c r="FP63" s="635"/>
      <c r="FQ63" s="635"/>
      <c r="FR63" s="635"/>
      <c r="FS63" s="635"/>
      <c r="FT63" s="635"/>
      <c r="FU63" s="635"/>
      <c r="FV63" s="635"/>
      <c r="FW63" s="635"/>
      <c r="FX63" s="635"/>
      <c r="FY63" s="635"/>
      <c r="FZ63" s="635"/>
      <c r="GA63" s="635"/>
      <c r="GB63" s="635"/>
      <c r="GC63" s="635"/>
      <c r="GD63" s="635"/>
      <c r="GE63" s="635"/>
      <c r="GF63" s="635"/>
      <c r="GG63" s="635"/>
      <c r="GH63" s="635"/>
      <c r="GI63" s="635"/>
      <c r="GJ63" s="635"/>
      <c r="GK63" s="635"/>
      <c r="GL63" s="635"/>
      <c r="GM63" s="635"/>
      <c r="GN63" s="635"/>
      <c r="GO63" s="635"/>
      <c r="GP63" s="635"/>
      <c r="GQ63" s="635"/>
      <c r="GR63" s="635"/>
      <c r="GS63" s="635"/>
      <c r="GT63" s="635"/>
      <c r="GU63" s="635"/>
      <c r="GV63" s="635"/>
      <c r="GW63" s="635"/>
      <c r="GX63" s="635"/>
      <c r="GY63" s="635"/>
      <c r="GZ63" s="635"/>
      <c r="HA63" s="635"/>
      <c r="HB63" s="635"/>
      <c r="HC63" s="635"/>
      <c r="HD63" s="635"/>
      <c r="HE63" s="635"/>
      <c r="HF63" s="635"/>
      <c r="HG63" s="635"/>
      <c r="HH63" s="635"/>
      <c r="HI63" s="635"/>
      <c r="HJ63" s="635"/>
      <c r="HK63" s="635"/>
      <c r="HL63" s="635"/>
      <c r="HM63" s="635"/>
      <c r="HN63" s="635"/>
      <c r="HO63" s="635"/>
      <c r="HP63" s="635"/>
      <c r="HQ63" s="635"/>
      <c r="HR63" s="635"/>
      <c r="HS63" s="635"/>
      <c r="HT63" s="635"/>
      <c r="HU63" s="635"/>
      <c r="HV63" s="635"/>
      <c r="HW63" s="635"/>
      <c r="HX63" s="635"/>
      <c r="HY63" s="635"/>
      <c r="HZ63" s="635"/>
      <c r="IA63" s="635"/>
      <c r="IB63" s="635"/>
      <c r="IC63" s="635"/>
      <c r="ID63" s="635"/>
      <c r="IE63" s="635"/>
      <c r="IF63" s="635"/>
      <c r="IG63" s="635"/>
      <c r="IH63" s="635"/>
      <c r="II63" s="635"/>
      <c r="IJ63" s="635"/>
      <c r="IK63" s="635"/>
      <c r="IL63" s="635"/>
      <c r="IM63" s="635"/>
      <c r="IN63" s="635"/>
      <c r="IO63" s="635"/>
      <c r="IP63" s="635"/>
      <c r="IQ63" s="635"/>
      <c r="IR63" s="635"/>
      <c r="IS63" s="635"/>
      <c r="IT63" s="635"/>
      <c r="IU63" s="635"/>
      <c r="IV63" s="635"/>
    </row>
    <row r="64" spans="2:256">
      <c r="M64" s="3439"/>
      <c r="N64" s="3439"/>
      <c r="O64" s="3439"/>
      <c r="P64" s="3439"/>
      <c r="Q64" s="3439"/>
      <c r="R64" s="3439"/>
      <c r="S64" s="3439"/>
      <c r="T64" s="3439"/>
      <c r="U64" s="3439"/>
      <c r="V64" s="3439"/>
      <c r="W64" s="3439"/>
      <c r="X64" s="3439"/>
      <c r="Y64" s="3439"/>
      <c r="Z64" s="3439"/>
      <c r="AA64" s="3439"/>
      <c r="AB64" s="3439"/>
      <c r="AC64" s="3439"/>
      <c r="AD64" s="3439"/>
      <c r="AE64" s="3439"/>
      <c r="AF64" s="3439"/>
      <c r="AG64" s="3439"/>
      <c r="AH64" s="3439"/>
      <c r="AI64" s="3439"/>
      <c r="AJ64" s="3439"/>
      <c r="AK64" s="3439"/>
      <c r="AL64" s="3439"/>
      <c r="AM64" s="3439"/>
      <c r="AN64" s="3439"/>
      <c r="AO64" s="3439"/>
      <c r="AP64" s="3439"/>
      <c r="AQ64" s="3439"/>
      <c r="AR64" s="3439"/>
      <c r="AS64" s="3439"/>
      <c r="AT64" s="3439"/>
      <c r="AU64" s="3439"/>
      <c r="AV64" s="3439"/>
      <c r="AW64" s="3439"/>
      <c r="AX64" s="3439"/>
      <c r="AY64" s="3439"/>
      <c r="AZ64" s="3439"/>
      <c r="BA64" s="3439"/>
      <c r="BB64" s="3439"/>
      <c r="BC64" s="3439"/>
      <c r="BD64" s="3439"/>
      <c r="BE64" s="3439"/>
      <c r="BF64" s="3439"/>
      <c r="BG64" s="3439"/>
      <c r="BH64" s="3439"/>
      <c r="BI64" s="3439"/>
      <c r="BJ64" s="3439"/>
      <c r="BK64" s="3439"/>
      <c r="BL64" s="3439"/>
      <c r="BM64" s="3439"/>
      <c r="BN64" s="3439"/>
      <c r="BO64" s="3439"/>
      <c r="BP64" s="3439"/>
      <c r="BQ64" s="3439"/>
      <c r="BR64" s="3439"/>
      <c r="BS64" s="3439"/>
      <c r="BT64" s="3439"/>
      <c r="BU64" s="3439"/>
      <c r="BV64" s="3439"/>
      <c r="BW64" s="3439"/>
      <c r="BX64" s="3439"/>
      <c r="BY64" s="3439"/>
      <c r="BZ64" s="3439"/>
      <c r="CA64" s="3439"/>
      <c r="CB64" s="3439"/>
      <c r="CC64" s="3439"/>
      <c r="CD64" s="3439"/>
      <c r="CE64" s="3439"/>
      <c r="CF64" s="3439"/>
      <c r="CG64" s="3439"/>
      <c r="CH64" s="3439"/>
      <c r="CI64" s="3439"/>
      <c r="CJ64" s="3439"/>
      <c r="CK64" s="3439"/>
      <c r="CL64" s="3439"/>
      <c r="CM64" s="3439"/>
      <c r="CN64" s="3439"/>
      <c r="CO64" s="3439"/>
      <c r="CP64" s="3439"/>
      <c r="CQ64" s="3439"/>
      <c r="CR64" s="3439"/>
      <c r="CS64" s="3439"/>
      <c r="CT64" s="3439"/>
      <c r="CU64" s="3439"/>
      <c r="CV64" s="3439"/>
      <c r="CW64" s="3439"/>
      <c r="CX64" s="3439"/>
      <c r="CY64" s="3439"/>
      <c r="CZ64" s="3439"/>
      <c r="DA64" s="3439"/>
      <c r="DB64" s="3439"/>
      <c r="DC64" s="3439"/>
      <c r="DD64" s="3439"/>
      <c r="DE64" s="3439"/>
      <c r="DF64" s="3439"/>
      <c r="DG64" s="3439"/>
      <c r="DH64" s="3439"/>
      <c r="DI64" s="3439"/>
      <c r="DJ64" s="3439"/>
      <c r="DK64" s="3439"/>
      <c r="DL64" s="3439"/>
      <c r="DM64" s="3439"/>
      <c r="DN64" s="3439"/>
      <c r="DO64" s="3439"/>
      <c r="DP64" s="3439"/>
      <c r="DQ64" s="3439"/>
      <c r="DR64" s="3439"/>
      <c r="DS64" s="3439"/>
      <c r="DT64" s="3439"/>
      <c r="DU64" s="3439"/>
      <c r="DV64" s="3439"/>
      <c r="DW64" s="3439"/>
      <c r="DX64" s="3439"/>
      <c r="DY64" s="3439"/>
      <c r="DZ64" s="3439"/>
      <c r="EA64" s="3439"/>
      <c r="EB64" s="3439"/>
      <c r="EC64" s="3439"/>
      <c r="ED64" s="3439"/>
      <c r="EE64" s="3439"/>
      <c r="EF64" s="3439"/>
      <c r="EG64" s="3439"/>
      <c r="EH64" s="3439"/>
      <c r="EI64" s="3439"/>
      <c r="EJ64" s="3439"/>
      <c r="EK64" s="3439"/>
      <c r="EL64" s="3439"/>
      <c r="EM64" s="3439"/>
      <c r="EN64" s="3439"/>
      <c r="EO64" s="3439"/>
      <c r="EP64" s="3439"/>
      <c r="EQ64" s="3439"/>
      <c r="ER64" s="3439"/>
      <c r="ES64" s="3439"/>
      <c r="ET64" s="3439"/>
      <c r="EU64" s="3439"/>
      <c r="EV64" s="3439"/>
      <c r="EW64" s="3439"/>
      <c r="EX64" s="3439"/>
      <c r="EY64" s="3439"/>
      <c r="EZ64" s="3439"/>
      <c r="FA64" s="3439"/>
      <c r="FB64" s="3439"/>
      <c r="FC64" s="3439"/>
      <c r="FD64" s="3439"/>
      <c r="FE64" s="3439"/>
      <c r="FF64" s="3439"/>
      <c r="FG64" s="3439"/>
      <c r="FH64" s="3439"/>
      <c r="FI64" s="3439"/>
      <c r="FJ64" s="3439"/>
      <c r="FK64" s="3439"/>
      <c r="FL64" s="3439"/>
      <c r="FM64" s="3439"/>
      <c r="FN64" s="3439"/>
      <c r="FO64" s="3439"/>
      <c r="FP64" s="3439"/>
      <c r="FQ64" s="3439"/>
      <c r="FR64" s="3439"/>
      <c r="FS64" s="3439"/>
      <c r="FT64" s="3439"/>
      <c r="FU64" s="3439"/>
      <c r="FV64" s="3439"/>
      <c r="FW64" s="3439"/>
      <c r="FX64" s="3439"/>
      <c r="FY64" s="3439"/>
      <c r="FZ64" s="3439"/>
      <c r="GA64" s="3439"/>
      <c r="GB64" s="3439"/>
      <c r="GC64" s="3439"/>
      <c r="GD64" s="3439"/>
      <c r="GE64" s="3439"/>
      <c r="GF64" s="3439"/>
      <c r="GG64" s="3439"/>
      <c r="GH64" s="3439"/>
      <c r="GI64" s="3439"/>
      <c r="GJ64" s="3439"/>
      <c r="GK64" s="3439"/>
      <c r="GL64" s="3439"/>
      <c r="GM64" s="3439"/>
      <c r="GN64" s="3439"/>
      <c r="GO64" s="3439"/>
      <c r="GP64" s="3439"/>
      <c r="GQ64" s="3439"/>
      <c r="GR64" s="3439"/>
      <c r="GS64" s="3439"/>
      <c r="GT64" s="3439"/>
      <c r="GU64" s="3439"/>
      <c r="GV64" s="3439"/>
      <c r="GW64" s="3439"/>
      <c r="GX64" s="3439"/>
      <c r="GY64" s="3439"/>
      <c r="GZ64" s="3439"/>
      <c r="HA64" s="3439"/>
      <c r="HB64" s="3439"/>
      <c r="HC64" s="3439"/>
      <c r="HD64" s="3439"/>
      <c r="HE64" s="3439"/>
      <c r="HF64" s="3439"/>
      <c r="HG64" s="3439"/>
      <c r="HH64" s="3439"/>
      <c r="HI64" s="3439"/>
      <c r="HJ64" s="3439"/>
      <c r="HK64" s="3439"/>
      <c r="HL64" s="3439"/>
      <c r="HM64" s="3439"/>
      <c r="HN64" s="3439"/>
      <c r="HO64" s="3439"/>
      <c r="HP64" s="3439"/>
      <c r="HQ64" s="3439"/>
      <c r="HR64" s="3439"/>
      <c r="HS64" s="3439"/>
      <c r="HT64" s="3439"/>
      <c r="HU64" s="3439"/>
      <c r="HV64" s="3439"/>
      <c r="HW64" s="3439"/>
      <c r="HX64" s="3439"/>
      <c r="HY64" s="3439"/>
      <c r="HZ64" s="3439"/>
      <c r="IA64" s="3439"/>
      <c r="IB64" s="3439"/>
      <c r="IC64" s="3439"/>
      <c r="ID64" s="3439"/>
      <c r="IE64" s="3439"/>
      <c r="IF64" s="3439"/>
      <c r="IG64" s="3439"/>
      <c r="IH64" s="3439"/>
      <c r="II64" s="3439"/>
      <c r="IJ64" s="3439"/>
      <c r="IK64" s="3439"/>
      <c r="IL64" s="3439"/>
      <c r="IM64" s="3439"/>
      <c r="IN64" s="3439"/>
      <c r="IO64" s="3439"/>
      <c r="IP64" s="3439"/>
      <c r="IQ64" s="3439"/>
      <c r="IR64" s="3439"/>
      <c r="IS64" s="3439"/>
      <c r="IT64" s="3439"/>
      <c r="IU64" s="3439"/>
      <c r="IV64" s="3439"/>
    </row>
    <row r="65" spans="13:256">
      <c r="M65" s="3439"/>
      <c r="N65" s="3439"/>
      <c r="O65" s="3439"/>
      <c r="P65" s="3439"/>
      <c r="Q65" s="3439"/>
      <c r="R65" s="3439"/>
      <c r="S65" s="3439"/>
      <c r="T65" s="3439"/>
      <c r="U65" s="3439"/>
      <c r="V65" s="3439"/>
      <c r="W65" s="3439"/>
      <c r="X65" s="3439"/>
      <c r="Y65" s="3439"/>
      <c r="Z65" s="3439"/>
      <c r="AA65" s="3439"/>
      <c r="AB65" s="3439"/>
      <c r="AC65" s="3439"/>
      <c r="AD65" s="3439"/>
      <c r="AE65" s="3439"/>
      <c r="AF65" s="3439"/>
      <c r="AG65" s="3439"/>
      <c r="AH65" s="3439"/>
      <c r="AI65" s="3439"/>
      <c r="AJ65" s="3439"/>
      <c r="AK65" s="3439"/>
      <c r="AL65" s="3439"/>
      <c r="AM65" s="3439"/>
      <c r="AN65" s="3439"/>
      <c r="AO65" s="3439"/>
      <c r="AP65" s="3439"/>
      <c r="AQ65" s="3439"/>
      <c r="AR65" s="3439"/>
      <c r="AS65" s="3439"/>
      <c r="AT65" s="3439"/>
      <c r="AU65" s="3439"/>
      <c r="AV65" s="3439"/>
      <c r="AW65" s="3439"/>
      <c r="AX65" s="3439"/>
      <c r="AY65" s="3439"/>
      <c r="AZ65" s="3439"/>
      <c r="BA65" s="3439"/>
      <c r="BB65" s="3439"/>
      <c r="BC65" s="3439"/>
      <c r="BD65" s="3439"/>
      <c r="BE65" s="3439"/>
      <c r="BF65" s="3439"/>
      <c r="BG65" s="3439"/>
      <c r="BH65" s="3439"/>
      <c r="BI65" s="3439"/>
      <c r="BJ65" s="3439"/>
      <c r="BK65" s="3439"/>
      <c r="BL65" s="3439"/>
      <c r="BM65" s="3439"/>
      <c r="BN65" s="3439"/>
      <c r="BO65" s="3439"/>
      <c r="BP65" s="3439"/>
      <c r="BQ65" s="3439"/>
      <c r="BR65" s="3439"/>
      <c r="BS65" s="3439"/>
      <c r="BT65" s="3439"/>
      <c r="BU65" s="3439"/>
      <c r="BV65" s="3439"/>
      <c r="BW65" s="3439"/>
      <c r="BX65" s="3439"/>
      <c r="BY65" s="3439"/>
      <c r="BZ65" s="3439"/>
      <c r="CA65" s="3439"/>
      <c r="CB65" s="3439"/>
      <c r="CC65" s="3439"/>
      <c r="CD65" s="3439"/>
      <c r="CE65" s="3439"/>
      <c r="CF65" s="3439"/>
      <c r="CG65" s="3439"/>
      <c r="CH65" s="3439"/>
      <c r="CI65" s="3439"/>
      <c r="CJ65" s="3439"/>
      <c r="CK65" s="3439"/>
      <c r="CL65" s="3439"/>
      <c r="CM65" s="3439"/>
      <c r="CN65" s="3439"/>
      <c r="CO65" s="3439"/>
      <c r="CP65" s="3439"/>
      <c r="CQ65" s="3439"/>
      <c r="CR65" s="3439"/>
      <c r="CS65" s="3439"/>
      <c r="CT65" s="3439"/>
      <c r="CU65" s="3439"/>
      <c r="CV65" s="3439"/>
      <c r="CW65" s="3439"/>
      <c r="CX65" s="3439"/>
      <c r="CY65" s="3439"/>
      <c r="CZ65" s="3439"/>
      <c r="DA65" s="3439"/>
      <c r="DB65" s="3439"/>
      <c r="DC65" s="3439"/>
      <c r="DD65" s="3439"/>
      <c r="DE65" s="3439"/>
      <c r="DF65" s="3439"/>
      <c r="DG65" s="3439"/>
      <c r="DH65" s="3439"/>
      <c r="DI65" s="3439"/>
      <c r="DJ65" s="3439"/>
      <c r="DK65" s="3439"/>
      <c r="DL65" s="3439"/>
      <c r="DM65" s="3439"/>
      <c r="DN65" s="3439"/>
      <c r="DO65" s="3439"/>
      <c r="DP65" s="3439"/>
      <c r="DQ65" s="3439"/>
      <c r="DR65" s="3439"/>
      <c r="DS65" s="3439"/>
      <c r="DT65" s="3439"/>
      <c r="DU65" s="3439"/>
      <c r="DV65" s="3439"/>
      <c r="DW65" s="3439"/>
      <c r="DX65" s="3439"/>
      <c r="DY65" s="3439"/>
      <c r="DZ65" s="3439"/>
      <c r="EA65" s="3439"/>
      <c r="EB65" s="3439"/>
      <c r="EC65" s="3439"/>
      <c r="ED65" s="3439"/>
      <c r="EE65" s="3439"/>
      <c r="EF65" s="3439"/>
      <c r="EG65" s="3439"/>
      <c r="EH65" s="3439"/>
      <c r="EI65" s="3439"/>
      <c r="EJ65" s="3439"/>
      <c r="EK65" s="3439"/>
      <c r="EL65" s="3439"/>
      <c r="EM65" s="3439"/>
      <c r="EN65" s="3439"/>
      <c r="EO65" s="3439"/>
      <c r="EP65" s="3439"/>
      <c r="EQ65" s="3439"/>
      <c r="ER65" s="3439"/>
      <c r="ES65" s="3439"/>
      <c r="ET65" s="3439"/>
      <c r="EU65" s="3439"/>
      <c r="EV65" s="3439"/>
      <c r="EW65" s="3439"/>
      <c r="EX65" s="3439"/>
      <c r="EY65" s="3439"/>
      <c r="EZ65" s="3439"/>
      <c r="FA65" s="3439"/>
      <c r="FB65" s="3439"/>
      <c r="FC65" s="3439"/>
      <c r="FD65" s="3439"/>
      <c r="FE65" s="3439"/>
      <c r="FF65" s="3439"/>
      <c r="FG65" s="3439"/>
      <c r="FH65" s="3439"/>
      <c r="FI65" s="3439"/>
      <c r="FJ65" s="3439"/>
      <c r="FK65" s="3439"/>
      <c r="FL65" s="3439"/>
      <c r="FM65" s="3439"/>
      <c r="FN65" s="3439"/>
      <c r="FO65" s="3439"/>
      <c r="FP65" s="3439"/>
      <c r="FQ65" s="3439"/>
      <c r="FR65" s="3439"/>
      <c r="FS65" s="3439"/>
      <c r="FT65" s="3439"/>
      <c r="FU65" s="3439"/>
      <c r="FV65" s="3439"/>
      <c r="FW65" s="3439"/>
      <c r="FX65" s="3439"/>
      <c r="FY65" s="3439"/>
      <c r="FZ65" s="3439"/>
      <c r="GA65" s="3439"/>
      <c r="GB65" s="3439"/>
      <c r="GC65" s="3439"/>
      <c r="GD65" s="3439"/>
      <c r="GE65" s="3439"/>
      <c r="GF65" s="3439"/>
      <c r="GG65" s="3439"/>
      <c r="GH65" s="3439"/>
      <c r="GI65" s="3439"/>
      <c r="GJ65" s="3439"/>
      <c r="GK65" s="3439"/>
      <c r="GL65" s="3439"/>
      <c r="GM65" s="3439"/>
      <c r="GN65" s="3439"/>
      <c r="GO65" s="3439"/>
      <c r="GP65" s="3439"/>
      <c r="GQ65" s="3439"/>
      <c r="GR65" s="3439"/>
      <c r="GS65" s="3439"/>
      <c r="GT65" s="3439"/>
      <c r="GU65" s="3439"/>
      <c r="GV65" s="3439"/>
      <c r="GW65" s="3439"/>
      <c r="GX65" s="3439"/>
      <c r="GY65" s="3439"/>
      <c r="GZ65" s="3439"/>
      <c r="HA65" s="3439"/>
      <c r="HB65" s="3439"/>
      <c r="HC65" s="3439"/>
      <c r="HD65" s="3439"/>
      <c r="HE65" s="3439"/>
      <c r="HF65" s="3439"/>
      <c r="HG65" s="3439"/>
      <c r="HH65" s="3439"/>
      <c r="HI65" s="3439"/>
      <c r="HJ65" s="3439"/>
      <c r="HK65" s="3439"/>
      <c r="HL65" s="3439"/>
      <c r="HM65" s="3439"/>
      <c r="HN65" s="3439"/>
      <c r="HO65" s="3439"/>
      <c r="HP65" s="3439"/>
      <c r="HQ65" s="3439"/>
      <c r="HR65" s="3439"/>
      <c r="HS65" s="3439"/>
      <c r="HT65" s="3439"/>
      <c r="HU65" s="3439"/>
      <c r="HV65" s="3439"/>
      <c r="HW65" s="3439"/>
      <c r="HX65" s="3439"/>
      <c r="HY65" s="3439"/>
      <c r="HZ65" s="3439"/>
      <c r="IA65" s="3439"/>
      <c r="IB65" s="3439"/>
      <c r="IC65" s="3439"/>
      <c r="ID65" s="3439"/>
      <c r="IE65" s="3439"/>
      <c r="IF65" s="3439"/>
      <c r="IG65" s="3439"/>
      <c r="IH65" s="3439"/>
      <c r="II65" s="3439"/>
      <c r="IJ65" s="3439"/>
      <c r="IK65" s="3439"/>
      <c r="IL65" s="3439"/>
      <c r="IM65" s="3439"/>
      <c r="IN65" s="3439"/>
      <c r="IO65" s="3439"/>
      <c r="IP65" s="3439"/>
      <c r="IQ65" s="3439"/>
      <c r="IR65" s="3439"/>
      <c r="IS65" s="3439"/>
      <c r="IT65" s="3439"/>
      <c r="IU65" s="3439"/>
      <c r="IV65" s="3439"/>
    </row>
  </sheetData>
  <mergeCells count="52">
    <mergeCell ref="B2:F2"/>
    <mergeCell ref="B36:F36"/>
    <mergeCell ref="B37:F37"/>
    <mergeCell ref="B38:F38"/>
    <mergeCell ref="B48:F48"/>
    <mergeCell ref="B49:F49"/>
    <mergeCell ref="B42:F42"/>
    <mergeCell ref="B43:F43"/>
    <mergeCell ref="B44:F44"/>
    <mergeCell ref="B45:F45"/>
    <mergeCell ref="B46:F46"/>
    <mergeCell ref="B31:F31"/>
    <mergeCell ref="B32:F32"/>
    <mergeCell ref="B33:F33"/>
    <mergeCell ref="B34:F34"/>
    <mergeCell ref="B35:F35"/>
    <mergeCell ref="B58:F58"/>
    <mergeCell ref="B59:F59"/>
    <mergeCell ref="B52:F52"/>
    <mergeCell ref="B41:F41"/>
    <mergeCell ref="B53:F53"/>
    <mergeCell ref="B54:F54"/>
    <mergeCell ref="B55:F55"/>
    <mergeCell ref="B56:F56"/>
    <mergeCell ref="B47:F47"/>
    <mergeCell ref="B50:F50"/>
    <mergeCell ref="B4:D4"/>
    <mergeCell ref="B5:D5"/>
    <mergeCell ref="B51:F51"/>
    <mergeCell ref="B39:F39"/>
    <mergeCell ref="B40:F40"/>
    <mergeCell ref="F4:N4"/>
    <mergeCell ref="F5:N5"/>
    <mergeCell ref="B12:F12"/>
    <mergeCell ref="B13:F13"/>
    <mergeCell ref="B14:F14"/>
    <mergeCell ref="B22:F22"/>
    <mergeCell ref="B23:F23"/>
    <mergeCell ref="B24:F24"/>
    <mergeCell ref="B25:F25"/>
    <mergeCell ref="B26:F26"/>
    <mergeCell ref="B27:F27"/>
    <mergeCell ref="B15:F15"/>
    <mergeCell ref="B30:F30"/>
    <mergeCell ref="B16:F16"/>
    <mergeCell ref="B17:F17"/>
    <mergeCell ref="G28:G29"/>
    <mergeCell ref="B29:F29"/>
    <mergeCell ref="B18:F18"/>
    <mergeCell ref="B19:F19"/>
    <mergeCell ref="B20:F20"/>
    <mergeCell ref="B21:F21"/>
  </mergeCells>
  <hyperlinks>
    <hyperlink ref="B59" r:id="rId1" xr:uid="{00000000-0004-0000-8200-000000000000}"/>
  </hyperlinks>
  <pageMargins left="0.7" right="0.7" top="0.75" bottom="0.75" header="0.3" footer="0.3"/>
  <pageSetup paperSize="9" orientation="portrait"/>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B2:IV47"/>
  <sheetViews>
    <sheetView showGridLines="0" workbookViewId="0"/>
  </sheetViews>
  <sheetFormatPr defaultColWidth="5.71875" defaultRowHeight="13.8"/>
  <cols>
    <col min="1" max="1" width="1.5546875" style="3509" customWidth="1"/>
    <col min="2" max="2" width="3.5546875" style="3509" customWidth="1"/>
    <col min="3" max="3" width="4.44140625" style="3509" customWidth="1"/>
    <col min="4" max="4" width="25.27734375" style="3509" customWidth="1"/>
    <col min="5" max="5" width="66.27734375" style="3509" customWidth="1"/>
    <col min="6" max="6" width="4.5546875" style="3510" customWidth="1"/>
    <col min="7" max="7" width="13.5546875" style="3509" customWidth="1"/>
    <col min="8" max="8" width="13.27734375" style="3509" customWidth="1"/>
    <col min="9" max="9" width="19" style="3509" customWidth="1"/>
    <col min="10" max="10" width="17.1640625" style="3509" customWidth="1"/>
    <col min="11" max="11" width="17.5546875" style="3509" customWidth="1"/>
    <col min="12" max="12" width="5.71875" style="3509" customWidth="1"/>
    <col min="13" max="22" width="7.1640625" style="3509" bestFit="1" customWidth="1"/>
    <col min="23" max="23" width="5.71875" style="3509" customWidth="1"/>
    <col min="24" max="16384" width="5.71875" style="3509"/>
  </cols>
  <sheetData>
    <row r="2" spans="2:256" ht="14.1">
      <c r="B2" s="5020" t="s">
        <v>478</v>
      </c>
      <c r="C2" s="5021"/>
      <c r="D2" s="5021"/>
      <c r="E2" s="5021"/>
      <c r="F2" s="5047"/>
    </row>
    <row r="3" spans="2:256">
      <c r="B3" s="3511"/>
      <c r="C3" s="3512"/>
      <c r="D3" s="3512"/>
      <c r="E3" s="3512"/>
      <c r="F3" s="3513"/>
      <c r="G3" s="3513"/>
      <c r="H3" s="3513"/>
      <c r="I3" s="3513"/>
      <c r="J3" s="3513"/>
      <c r="K3" s="3514"/>
      <c r="L3" s="3439"/>
      <c r="M3" s="3439"/>
      <c r="N3" s="3439"/>
      <c r="O3" s="3439"/>
      <c r="P3" s="3439"/>
      <c r="Q3" s="3439"/>
      <c r="R3" s="3439"/>
      <c r="S3" s="3439"/>
      <c r="T3" s="3439"/>
      <c r="U3" s="3439"/>
      <c r="V3" s="3439"/>
      <c r="W3" s="3439"/>
      <c r="X3" s="3439"/>
      <c r="Y3" s="3439"/>
      <c r="Z3" s="3439"/>
      <c r="AA3" s="3439"/>
      <c r="AB3" s="3439"/>
      <c r="AC3" s="3439"/>
      <c r="AD3" s="3439"/>
      <c r="AE3" s="3439"/>
      <c r="AF3" s="3439"/>
      <c r="AG3" s="3439"/>
      <c r="AH3" s="3439"/>
      <c r="AI3" s="3439"/>
      <c r="AJ3" s="3439"/>
      <c r="AK3" s="3439"/>
      <c r="AL3" s="3439"/>
      <c r="AM3" s="3439"/>
      <c r="AN3" s="3439"/>
      <c r="AO3" s="3439"/>
      <c r="AP3" s="3439"/>
      <c r="AQ3" s="3439"/>
      <c r="AR3" s="3439"/>
      <c r="AS3" s="3439"/>
      <c r="AT3" s="3439"/>
      <c r="AU3" s="3439"/>
      <c r="AV3" s="3439"/>
      <c r="AW3" s="3439"/>
      <c r="AX3" s="3439"/>
      <c r="AY3" s="3439"/>
      <c r="AZ3" s="3439"/>
      <c r="BA3" s="3439"/>
      <c r="BB3" s="3439"/>
      <c r="BC3" s="3439"/>
      <c r="BD3" s="3439"/>
      <c r="BE3" s="3439"/>
      <c r="BF3" s="3439"/>
      <c r="BG3" s="3439"/>
      <c r="BH3" s="3439"/>
      <c r="BI3" s="3439"/>
      <c r="BJ3" s="3439"/>
      <c r="BK3" s="3439"/>
      <c r="BL3" s="3439"/>
      <c r="BM3" s="3439"/>
      <c r="BN3" s="3439"/>
      <c r="BO3" s="3439"/>
      <c r="BP3" s="3439"/>
      <c r="BQ3" s="3439"/>
      <c r="BR3" s="3439"/>
      <c r="BS3" s="3439"/>
      <c r="BT3" s="3439"/>
      <c r="BU3" s="3439"/>
      <c r="BV3" s="3439"/>
      <c r="BW3" s="3439"/>
      <c r="BX3" s="3439"/>
      <c r="BY3" s="3439"/>
      <c r="BZ3" s="3439"/>
      <c r="CA3" s="3439"/>
      <c r="CB3" s="3439"/>
      <c r="CC3" s="3439"/>
      <c r="CD3" s="3439"/>
      <c r="CE3" s="3439"/>
      <c r="CF3" s="3439"/>
      <c r="CG3" s="3439"/>
      <c r="CH3" s="3439"/>
      <c r="CI3" s="3439"/>
      <c r="CJ3" s="3439"/>
      <c r="CK3" s="3439"/>
      <c r="CL3" s="3439"/>
      <c r="CM3" s="3439"/>
      <c r="CN3" s="3439"/>
      <c r="CO3" s="3439"/>
      <c r="CP3" s="3439"/>
      <c r="CQ3" s="3439"/>
      <c r="CR3" s="3439"/>
      <c r="CS3" s="3439"/>
      <c r="CT3" s="3439"/>
      <c r="CU3" s="3439"/>
      <c r="CV3" s="3439"/>
      <c r="CW3" s="3439"/>
      <c r="CX3" s="3439"/>
      <c r="CY3" s="3439"/>
      <c r="CZ3" s="3439"/>
      <c r="DA3" s="3439"/>
      <c r="DB3" s="3439"/>
      <c r="DC3" s="3439"/>
      <c r="DD3" s="3439"/>
      <c r="DE3" s="3439"/>
      <c r="DF3" s="3439"/>
      <c r="DG3" s="3439"/>
      <c r="DH3" s="3439"/>
      <c r="DI3" s="3439"/>
      <c r="DJ3" s="3439"/>
      <c r="DK3" s="3439"/>
      <c r="DL3" s="3439"/>
      <c r="DM3" s="3439"/>
      <c r="DN3" s="3439"/>
      <c r="DO3" s="3439"/>
      <c r="DP3" s="3439"/>
      <c r="DQ3" s="3439"/>
      <c r="DR3" s="3439"/>
      <c r="DS3" s="3439"/>
      <c r="DT3" s="3439"/>
      <c r="DU3" s="3439"/>
      <c r="DV3" s="3439"/>
      <c r="DW3" s="3439"/>
      <c r="DX3" s="3439"/>
      <c r="DY3" s="3439"/>
      <c r="DZ3" s="3439"/>
      <c r="EA3" s="3439"/>
      <c r="EB3" s="3439"/>
      <c r="EC3" s="3439"/>
      <c r="ED3" s="3439"/>
      <c r="EE3" s="3439"/>
      <c r="EF3" s="3439"/>
      <c r="EG3" s="3439"/>
      <c r="EH3" s="3439"/>
      <c r="EI3" s="3439"/>
      <c r="EJ3" s="3439"/>
      <c r="EK3" s="3439"/>
      <c r="EL3" s="3439"/>
      <c r="EM3" s="3439"/>
      <c r="EN3" s="3439"/>
      <c r="EO3" s="3439"/>
      <c r="EP3" s="3439"/>
      <c r="EQ3" s="3439"/>
      <c r="ER3" s="3439"/>
      <c r="ES3" s="3439"/>
      <c r="ET3" s="3439"/>
      <c r="EU3" s="3439"/>
      <c r="EV3" s="3439"/>
      <c r="EW3" s="3439"/>
      <c r="EX3" s="3439"/>
      <c r="EY3" s="3439"/>
      <c r="EZ3" s="3439"/>
      <c r="FA3" s="3439"/>
      <c r="FB3" s="3439"/>
      <c r="FC3" s="3439"/>
      <c r="FD3" s="3439"/>
      <c r="FE3" s="3439"/>
      <c r="FF3" s="3439"/>
      <c r="FG3" s="3439"/>
      <c r="FH3" s="3439"/>
      <c r="FI3" s="3439"/>
      <c r="FJ3" s="3439"/>
      <c r="FK3" s="3439"/>
      <c r="FL3" s="3439"/>
      <c r="FM3" s="3439"/>
      <c r="FN3" s="3439"/>
      <c r="FO3" s="3439"/>
      <c r="FP3" s="3439"/>
      <c r="FQ3" s="3439"/>
      <c r="FR3" s="3439"/>
      <c r="FS3" s="3439"/>
      <c r="FT3" s="3439"/>
      <c r="FU3" s="3439"/>
      <c r="FV3" s="3439"/>
      <c r="FW3" s="3439"/>
      <c r="FX3" s="3439"/>
      <c r="FY3" s="3439"/>
      <c r="FZ3" s="3439"/>
      <c r="GA3" s="3439"/>
      <c r="GB3" s="3439"/>
      <c r="GC3" s="3439"/>
      <c r="GD3" s="3439"/>
      <c r="GE3" s="3439"/>
      <c r="GF3" s="3439"/>
      <c r="GG3" s="3439"/>
      <c r="GH3" s="3439"/>
      <c r="GI3" s="3439"/>
      <c r="GJ3" s="3439"/>
      <c r="GK3" s="3439"/>
      <c r="GL3" s="3439"/>
      <c r="GM3" s="3439"/>
      <c r="GN3" s="3439"/>
      <c r="GO3" s="3439"/>
      <c r="GP3" s="3439"/>
      <c r="GQ3" s="3439"/>
      <c r="GR3" s="3439"/>
      <c r="GS3" s="3439"/>
      <c r="GT3" s="3439"/>
      <c r="GU3" s="3439"/>
      <c r="GV3" s="3439"/>
      <c r="GW3" s="3439"/>
      <c r="GX3" s="3439"/>
      <c r="GY3" s="3439"/>
      <c r="GZ3" s="3439"/>
      <c r="HA3" s="3439"/>
      <c r="HB3" s="3439"/>
      <c r="HC3" s="3439"/>
      <c r="HD3" s="3439"/>
      <c r="HE3" s="3439"/>
      <c r="HF3" s="3439"/>
      <c r="HG3" s="3439"/>
      <c r="HH3" s="3439"/>
      <c r="HI3" s="3439"/>
      <c r="HJ3" s="3439"/>
      <c r="HK3" s="3439"/>
      <c r="HL3" s="3439"/>
      <c r="HM3" s="3439"/>
      <c r="HN3" s="3439"/>
      <c r="HO3" s="3439"/>
      <c r="HP3" s="3439"/>
      <c r="HQ3" s="3439"/>
      <c r="HR3" s="3439"/>
      <c r="HS3" s="3439"/>
      <c r="HT3" s="3439"/>
      <c r="HU3" s="3439"/>
      <c r="HV3" s="3439"/>
      <c r="HW3" s="3439"/>
      <c r="HX3" s="3439"/>
      <c r="HY3" s="3439"/>
      <c r="HZ3" s="3439"/>
      <c r="IA3" s="3439"/>
      <c r="IB3" s="3439"/>
      <c r="IC3" s="3439"/>
      <c r="ID3" s="3439"/>
      <c r="IE3" s="3439"/>
      <c r="IF3" s="3439"/>
      <c r="IG3" s="3439"/>
      <c r="IH3" s="3439"/>
      <c r="II3" s="3439"/>
      <c r="IJ3" s="3439"/>
      <c r="IK3" s="3439"/>
      <c r="IL3" s="3439"/>
      <c r="IM3" s="3439"/>
      <c r="IN3" s="3439"/>
      <c r="IO3" s="3439"/>
      <c r="IP3" s="3439"/>
      <c r="IQ3" s="3439"/>
      <c r="IR3" s="3439"/>
      <c r="IS3" s="3439"/>
      <c r="IT3" s="3439"/>
      <c r="IU3" s="3439"/>
      <c r="IV3" s="3439"/>
    </row>
    <row r="4" spans="2:256" ht="20.100000000000001" customHeight="1">
      <c r="B4" s="3877" t="s">
        <v>426</v>
      </c>
      <c r="C4" s="3846"/>
      <c r="D4" s="3846"/>
      <c r="F4" s="3509"/>
      <c r="G4" s="4985" t="s">
        <v>332</v>
      </c>
      <c r="H4" s="4985"/>
      <c r="I4" s="4985"/>
      <c r="J4" s="4985"/>
      <c r="K4" s="4985"/>
      <c r="L4" s="4985"/>
      <c r="M4" s="4985"/>
      <c r="N4" s="4985"/>
      <c r="O4" s="4985"/>
      <c r="P4" s="4985"/>
      <c r="Q4" s="3439"/>
      <c r="R4" s="3439"/>
      <c r="S4" s="3439"/>
      <c r="T4" s="3439"/>
      <c r="U4" s="3439"/>
      <c r="V4" s="3439"/>
      <c r="W4" s="3439"/>
      <c r="X4" s="3439"/>
      <c r="Y4" s="3439"/>
      <c r="Z4" s="3439"/>
      <c r="AA4" s="3439"/>
      <c r="AB4" s="3439"/>
      <c r="AC4" s="3439"/>
      <c r="AD4" s="3439"/>
      <c r="AE4" s="3439"/>
      <c r="AF4" s="3439"/>
      <c r="AG4" s="3439"/>
      <c r="AH4" s="3439"/>
      <c r="AI4" s="3439"/>
      <c r="AJ4" s="3439"/>
      <c r="AK4" s="3439"/>
      <c r="AL4" s="3439"/>
      <c r="AM4" s="3439"/>
      <c r="AN4" s="3439"/>
      <c r="AO4" s="3439"/>
      <c r="AP4" s="3439"/>
      <c r="AQ4" s="3439"/>
      <c r="AR4" s="3439"/>
      <c r="AS4" s="3439"/>
      <c r="AT4" s="3439"/>
      <c r="AU4" s="3439"/>
      <c r="AV4" s="3439"/>
      <c r="AW4" s="3439"/>
      <c r="AX4" s="3439"/>
      <c r="AY4" s="3439"/>
      <c r="AZ4" s="3439"/>
      <c r="BA4" s="3439"/>
      <c r="BB4" s="3439"/>
      <c r="BC4" s="3439"/>
      <c r="BD4" s="3439"/>
      <c r="BE4" s="3439"/>
      <c r="BF4" s="3439"/>
      <c r="BG4" s="3439"/>
      <c r="BH4" s="3439"/>
      <c r="BI4" s="3439"/>
      <c r="BJ4" s="3439"/>
      <c r="BK4" s="3439"/>
      <c r="BL4" s="3439"/>
      <c r="BM4" s="3439"/>
      <c r="BN4" s="3439"/>
      <c r="BO4" s="3439"/>
      <c r="BP4" s="3439"/>
      <c r="BQ4" s="3439"/>
      <c r="BR4" s="3439"/>
      <c r="BS4" s="3439"/>
      <c r="BT4" s="3439"/>
      <c r="BU4" s="3439"/>
      <c r="BV4" s="3439"/>
      <c r="BW4" s="3439"/>
      <c r="BX4" s="3439"/>
      <c r="BY4" s="3439"/>
      <c r="BZ4" s="3439"/>
      <c r="CA4" s="3439"/>
      <c r="CB4" s="3439"/>
      <c r="CC4" s="3439"/>
      <c r="CD4" s="3439"/>
      <c r="CE4" s="3439"/>
      <c r="CF4" s="3439"/>
      <c r="CG4" s="3439"/>
      <c r="CH4" s="3439"/>
      <c r="CI4" s="3439"/>
      <c r="CJ4" s="3439"/>
      <c r="CK4" s="3439"/>
      <c r="CL4" s="3439"/>
      <c r="CM4" s="3439"/>
      <c r="CN4" s="3439"/>
      <c r="CO4" s="3439"/>
      <c r="CP4" s="3439"/>
      <c r="CQ4" s="3439"/>
      <c r="CR4" s="3439"/>
      <c r="CS4" s="3439"/>
      <c r="CT4" s="3439"/>
      <c r="CU4" s="3439"/>
      <c r="CV4" s="3439"/>
      <c r="CW4" s="3439"/>
      <c r="CX4" s="3439"/>
      <c r="CY4" s="3439"/>
      <c r="CZ4" s="3439"/>
      <c r="DA4" s="3439"/>
      <c r="DB4" s="3439"/>
      <c r="DC4" s="3439"/>
      <c r="DD4" s="3439"/>
      <c r="DE4" s="3439"/>
      <c r="DF4" s="3439"/>
      <c r="DG4" s="3439"/>
      <c r="DH4" s="3439"/>
      <c r="DI4" s="3439"/>
      <c r="DJ4" s="3439"/>
      <c r="DK4" s="3439"/>
      <c r="DL4" s="3439"/>
      <c r="DM4" s="3439"/>
      <c r="DN4" s="3439"/>
      <c r="DO4" s="3439"/>
      <c r="DP4" s="3439"/>
      <c r="DQ4" s="3439"/>
      <c r="DR4" s="3439"/>
      <c r="DS4" s="3439"/>
      <c r="DT4" s="3439"/>
      <c r="DU4" s="3439"/>
      <c r="DV4" s="3439"/>
      <c r="DW4" s="3439"/>
      <c r="DX4" s="3439"/>
      <c r="DY4" s="3439"/>
      <c r="DZ4" s="3439"/>
      <c r="EA4" s="3439"/>
      <c r="EB4" s="3439"/>
      <c r="EC4" s="3439"/>
      <c r="ED4" s="3439"/>
      <c r="EE4" s="3439"/>
      <c r="EF4" s="3439"/>
      <c r="EG4" s="3439"/>
      <c r="EH4" s="3439"/>
      <c r="EI4" s="3439"/>
      <c r="EJ4" s="3439"/>
      <c r="EK4" s="3439"/>
      <c r="EL4" s="3439"/>
      <c r="EM4" s="3439"/>
      <c r="EN4" s="3439"/>
      <c r="EO4" s="3439"/>
      <c r="EP4" s="3439"/>
      <c r="EQ4" s="3439"/>
      <c r="ER4" s="3439"/>
      <c r="ES4" s="3439"/>
      <c r="ET4" s="3439"/>
      <c r="EU4" s="3439"/>
      <c r="EV4" s="3439"/>
      <c r="EW4" s="3439"/>
      <c r="EX4" s="3439"/>
      <c r="EY4" s="3439"/>
      <c r="EZ4" s="3439"/>
      <c r="FA4" s="3439"/>
      <c r="FB4" s="3439"/>
      <c r="FC4" s="3439"/>
      <c r="FD4" s="3439"/>
      <c r="FE4" s="3439"/>
      <c r="FF4" s="3439"/>
      <c r="FG4" s="3439"/>
      <c r="FH4" s="3439"/>
      <c r="FI4" s="3439"/>
      <c r="FJ4" s="3439"/>
      <c r="FK4" s="3439"/>
      <c r="FL4" s="3439"/>
      <c r="FM4" s="3439"/>
      <c r="FN4" s="3439"/>
      <c r="FO4" s="3439"/>
      <c r="FP4" s="3439"/>
      <c r="FQ4" s="3439"/>
      <c r="FR4" s="3439"/>
      <c r="FS4" s="3439"/>
      <c r="FT4" s="3439"/>
      <c r="FU4" s="3439"/>
      <c r="FV4" s="3439"/>
      <c r="FW4" s="3439"/>
      <c r="FX4" s="3439"/>
      <c r="FY4" s="3439"/>
      <c r="FZ4" s="3439"/>
      <c r="GA4" s="3439"/>
      <c r="GB4" s="3439"/>
      <c r="GC4" s="3439"/>
      <c r="GD4" s="3439"/>
      <c r="GE4" s="3439"/>
      <c r="GF4" s="3439"/>
      <c r="GG4" s="3439"/>
      <c r="GH4" s="3439"/>
      <c r="GI4" s="3439"/>
      <c r="GJ4" s="3439"/>
      <c r="GK4" s="3439"/>
      <c r="GL4" s="3439"/>
      <c r="GM4" s="3439"/>
      <c r="GN4" s="3439"/>
      <c r="GO4" s="3439"/>
      <c r="GP4" s="3439"/>
      <c r="GQ4" s="3439"/>
      <c r="GR4" s="3439"/>
      <c r="GS4" s="3439"/>
      <c r="GT4" s="3439"/>
      <c r="GU4" s="3439"/>
      <c r="GV4" s="3439"/>
      <c r="GW4" s="3439"/>
      <c r="GX4" s="3439"/>
      <c r="GY4" s="3439"/>
      <c r="GZ4" s="3439"/>
      <c r="HA4" s="3439"/>
      <c r="HB4" s="3439"/>
      <c r="HC4" s="3439"/>
      <c r="HD4" s="3439"/>
      <c r="HE4" s="3439"/>
      <c r="HF4" s="3439"/>
      <c r="HG4" s="3439"/>
      <c r="HH4" s="3439"/>
      <c r="HI4" s="3439"/>
      <c r="HJ4" s="3439"/>
      <c r="HK4" s="3439"/>
      <c r="HL4" s="3439"/>
      <c r="HM4" s="3439"/>
      <c r="HN4" s="3439"/>
      <c r="HO4" s="3439"/>
      <c r="HP4" s="3439"/>
      <c r="HQ4" s="3439"/>
      <c r="HR4" s="3439"/>
      <c r="HS4" s="3439"/>
      <c r="HT4" s="3439"/>
      <c r="HU4" s="3439"/>
      <c r="HV4" s="3439"/>
      <c r="HW4" s="3439"/>
      <c r="HX4" s="3439"/>
      <c r="HY4" s="3439"/>
      <c r="HZ4" s="3439"/>
      <c r="IA4" s="3439"/>
      <c r="IB4" s="3439"/>
      <c r="IC4" s="3439"/>
      <c r="ID4" s="3439"/>
      <c r="IE4" s="3439"/>
      <c r="IF4" s="3439"/>
      <c r="IG4" s="3439"/>
      <c r="IH4" s="3439"/>
      <c r="II4" s="3439"/>
      <c r="IJ4" s="3439"/>
      <c r="IK4" s="3439"/>
      <c r="IL4" s="3439"/>
      <c r="IM4" s="3439"/>
      <c r="IN4" s="3439"/>
      <c r="IO4" s="3439"/>
      <c r="IP4" s="3439"/>
      <c r="IQ4" s="3439"/>
      <c r="IR4" s="3439"/>
      <c r="IS4" s="3439"/>
      <c r="IT4" s="3439"/>
      <c r="IU4" s="3439"/>
      <c r="IV4" s="3439"/>
    </row>
    <row r="5" spans="2:256" s="3440" customFormat="1" ht="14.1">
      <c r="B5" s="3878" t="s">
        <v>538</v>
      </c>
      <c r="C5" s="3868"/>
      <c r="D5" s="3868"/>
      <c r="G5" s="4986" t="s">
        <v>2932</v>
      </c>
      <c r="H5" s="4986"/>
      <c r="I5" s="4986"/>
      <c r="J5" s="4986"/>
      <c r="K5" s="4986"/>
      <c r="L5" s="4986"/>
      <c r="M5" s="4986"/>
      <c r="N5" s="4986"/>
      <c r="O5" s="4986"/>
      <c r="P5" s="4986"/>
      <c r="Q5" s="3439"/>
      <c r="R5" s="3439"/>
      <c r="S5" s="3439"/>
      <c r="T5" s="3439"/>
      <c r="U5" s="3439"/>
      <c r="V5" s="3439"/>
      <c r="W5" s="3439"/>
      <c r="X5" s="3439"/>
      <c r="Y5" s="3439"/>
      <c r="Z5" s="3439"/>
      <c r="AA5" s="3439"/>
      <c r="AB5" s="3439"/>
      <c r="AC5" s="3439"/>
      <c r="AD5" s="3439"/>
      <c r="AE5" s="3439"/>
      <c r="AF5" s="3439"/>
      <c r="AG5" s="3439"/>
      <c r="AH5" s="3439"/>
      <c r="AI5" s="3439"/>
      <c r="AJ5" s="3439"/>
      <c r="AK5" s="3439"/>
      <c r="AL5" s="3439"/>
      <c r="AM5" s="3439"/>
      <c r="AN5" s="3439"/>
      <c r="AO5" s="3439"/>
      <c r="AP5" s="3439"/>
      <c r="AQ5" s="3439"/>
      <c r="AR5" s="3439"/>
      <c r="AS5" s="3439"/>
      <c r="AT5" s="3439"/>
      <c r="AU5" s="3439"/>
      <c r="AV5" s="3439"/>
      <c r="AW5" s="3439"/>
      <c r="AX5" s="3439"/>
      <c r="AY5" s="3439"/>
      <c r="AZ5" s="3439"/>
      <c r="BA5" s="3439"/>
      <c r="BB5" s="3439"/>
      <c r="BC5" s="3439"/>
      <c r="BD5" s="3439"/>
      <c r="BE5" s="3439"/>
      <c r="BF5" s="3439"/>
      <c r="BG5" s="3439"/>
      <c r="BH5" s="3439"/>
      <c r="BI5" s="3439"/>
      <c r="BJ5" s="3439"/>
      <c r="BK5" s="3439"/>
      <c r="BL5" s="3439"/>
      <c r="BM5" s="3439"/>
      <c r="BN5" s="3439"/>
      <c r="BO5" s="3439"/>
      <c r="BP5" s="3439"/>
      <c r="BQ5" s="3439"/>
      <c r="BR5" s="3439"/>
      <c r="BS5" s="3439"/>
      <c r="BT5" s="3439"/>
      <c r="BU5" s="3439"/>
      <c r="BV5" s="3439"/>
      <c r="BW5" s="3439"/>
      <c r="BX5" s="3439"/>
      <c r="BY5" s="3439"/>
      <c r="BZ5" s="3439"/>
      <c r="CA5" s="3439"/>
      <c r="CB5" s="3439"/>
      <c r="CC5" s="3439"/>
      <c r="CD5" s="3439"/>
      <c r="CE5" s="3439"/>
      <c r="CF5" s="3439"/>
      <c r="CG5" s="3439"/>
      <c r="CH5" s="3439"/>
      <c r="CI5" s="3439"/>
      <c r="CJ5" s="3439"/>
      <c r="CK5" s="3439"/>
      <c r="CL5" s="3439"/>
      <c r="CM5" s="3439"/>
      <c r="CN5" s="3439"/>
      <c r="CO5" s="3439"/>
      <c r="CP5" s="3439"/>
      <c r="CQ5" s="3439"/>
      <c r="CR5" s="3439"/>
      <c r="CS5" s="3439"/>
      <c r="CT5" s="3439"/>
      <c r="CU5" s="3439"/>
      <c r="CV5" s="3439"/>
      <c r="CW5" s="3439"/>
      <c r="CX5" s="3439"/>
      <c r="CY5" s="3439"/>
      <c r="CZ5" s="3439"/>
      <c r="DA5" s="3439"/>
      <c r="DB5" s="3439"/>
      <c r="DC5" s="3439"/>
      <c r="DD5" s="3439"/>
      <c r="DE5" s="3439"/>
      <c r="DF5" s="3439"/>
      <c r="DG5" s="3439"/>
      <c r="DH5" s="3439"/>
      <c r="DI5" s="3439"/>
      <c r="DJ5" s="3439"/>
      <c r="DK5" s="3439"/>
      <c r="DL5" s="3439"/>
      <c r="DM5" s="3439"/>
      <c r="DN5" s="3439"/>
      <c r="DO5" s="3439"/>
      <c r="DP5" s="3439"/>
      <c r="DQ5" s="3439"/>
      <c r="DR5" s="3439"/>
      <c r="DS5" s="3439"/>
      <c r="DT5" s="3439"/>
      <c r="DU5" s="3439"/>
      <c r="DV5" s="3439"/>
      <c r="DW5" s="3439"/>
      <c r="DX5" s="3439"/>
      <c r="DY5" s="3439"/>
      <c r="DZ5" s="3439"/>
      <c r="EA5" s="3439"/>
      <c r="EB5" s="3439"/>
      <c r="EC5" s="3439"/>
      <c r="ED5" s="3439"/>
      <c r="EE5" s="3439"/>
      <c r="EF5" s="3439"/>
      <c r="EG5" s="3439"/>
      <c r="EH5" s="3439"/>
      <c r="EI5" s="3439"/>
      <c r="EJ5" s="3439"/>
      <c r="EK5" s="3439"/>
      <c r="EL5" s="3439"/>
      <c r="EM5" s="3439"/>
      <c r="EN5" s="3439"/>
      <c r="EO5" s="3439"/>
      <c r="EP5" s="3439"/>
      <c r="EQ5" s="3439"/>
      <c r="ER5" s="3439"/>
      <c r="ES5" s="3439"/>
      <c r="ET5" s="3439"/>
      <c r="EU5" s="3439"/>
      <c r="EV5" s="3439"/>
      <c r="EW5" s="3439"/>
      <c r="EX5" s="3439"/>
      <c r="EY5" s="3439"/>
      <c r="EZ5" s="3439"/>
      <c r="FA5" s="3439"/>
      <c r="FB5" s="3439"/>
      <c r="FC5" s="3439"/>
      <c r="FD5" s="3439"/>
      <c r="FE5" s="3439"/>
      <c r="FF5" s="3439"/>
      <c r="FG5" s="3439"/>
      <c r="FH5" s="3439"/>
      <c r="FI5" s="3439"/>
      <c r="FJ5" s="3439"/>
      <c r="FK5" s="3439"/>
      <c r="FL5" s="3439"/>
      <c r="FM5" s="3439"/>
      <c r="FN5" s="3439"/>
      <c r="FO5" s="3439"/>
      <c r="FP5" s="3439"/>
      <c r="FQ5" s="3439"/>
      <c r="FR5" s="3439"/>
      <c r="FS5" s="3439"/>
      <c r="FT5" s="3439"/>
      <c r="FU5" s="3439"/>
      <c r="FV5" s="3439"/>
      <c r="FW5" s="3439"/>
      <c r="FX5" s="3439"/>
      <c r="FY5" s="3439"/>
      <c r="FZ5" s="3439"/>
      <c r="GA5" s="3439"/>
      <c r="GB5" s="3439"/>
      <c r="GC5" s="3439"/>
      <c r="GD5" s="3439"/>
      <c r="GE5" s="3439"/>
      <c r="GF5" s="3439"/>
      <c r="GG5" s="3439"/>
      <c r="GH5" s="3439"/>
      <c r="GI5" s="3439"/>
      <c r="GJ5" s="3439"/>
      <c r="GK5" s="3439"/>
      <c r="GL5" s="3439"/>
      <c r="GM5" s="3439"/>
      <c r="GN5" s="3439"/>
      <c r="GO5" s="3439"/>
      <c r="GP5" s="3439"/>
      <c r="GQ5" s="3439"/>
      <c r="GR5" s="3439"/>
      <c r="GS5" s="3439"/>
      <c r="GT5" s="3439"/>
      <c r="GU5" s="3439"/>
      <c r="GV5" s="3439"/>
      <c r="GW5" s="3439"/>
      <c r="GX5" s="3439"/>
      <c r="GY5" s="3439"/>
      <c r="GZ5" s="3439"/>
      <c r="HA5" s="3439"/>
      <c r="HB5" s="3439"/>
      <c r="HC5" s="3439"/>
      <c r="HD5" s="3439"/>
      <c r="HE5" s="3439"/>
      <c r="HF5" s="3439"/>
      <c r="HG5" s="3439"/>
      <c r="HH5" s="3439"/>
      <c r="HI5" s="3439"/>
      <c r="HJ5" s="3439"/>
      <c r="HK5" s="3439"/>
      <c r="HL5" s="3439"/>
      <c r="HM5" s="3439"/>
      <c r="HN5" s="3439"/>
      <c r="HO5" s="3439"/>
      <c r="HP5" s="3439"/>
      <c r="HQ5" s="3439"/>
      <c r="HR5" s="3439"/>
      <c r="HS5" s="3439"/>
      <c r="HT5" s="3439"/>
      <c r="HU5" s="3439"/>
      <c r="HV5" s="3439"/>
      <c r="HW5" s="3439"/>
      <c r="HX5" s="3439"/>
      <c r="HY5" s="3439"/>
      <c r="HZ5" s="3439"/>
      <c r="IA5" s="3439"/>
      <c r="IB5" s="3439"/>
      <c r="IC5" s="3439"/>
      <c r="ID5" s="3439"/>
      <c r="IE5" s="3439"/>
      <c r="IF5" s="3439"/>
      <c r="IG5" s="3439"/>
      <c r="IH5" s="3439"/>
      <c r="II5" s="3439"/>
      <c r="IJ5" s="3439"/>
      <c r="IK5" s="3439"/>
      <c r="IL5" s="3439"/>
      <c r="IM5" s="3439"/>
      <c r="IN5" s="3439"/>
      <c r="IO5" s="3439"/>
      <c r="IP5" s="3439"/>
      <c r="IQ5" s="3439"/>
      <c r="IR5" s="3439"/>
      <c r="IS5" s="3439"/>
      <c r="IT5" s="3439"/>
      <c r="IU5" s="3439"/>
      <c r="IV5" s="3439"/>
    </row>
    <row r="6" spans="2:256" s="3440" customFormat="1" ht="14.1">
      <c r="B6" s="3442"/>
      <c r="C6" s="3442"/>
      <c r="D6" s="3442"/>
      <c r="E6" s="3442"/>
      <c r="F6" s="3443"/>
      <c r="G6" s="3443"/>
      <c r="H6" s="3442"/>
      <c r="I6" s="3442"/>
      <c r="J6" s="3442"/>
      <c r="K6" s="3445"/>
      <c r="L6" s="3439"/>
      <c r="M6" s="3439"/>
      <c r="N6" s="3439"/>
      <c r="O6" s="3439"/>
      <c r="P6" s="3439"/>
      <c r="Q6" s="3439"/>
      <c r="R6" s="3439"/>
      <c r="S6" s="3439"/>
      <c r="T6" s="3439"/>
      <c r="U6" s="3439"/>
      <c r="V6" s="3439"/>
      <c r="W6" s="3439"/>
      <c r="X6" s="3439"/>
      <c r="Y6" s="3439"/>
      <c r="Z6" s="3439"/>
      <c r="AA6" s="3439"/>
      <c r="AB6" s="3439"/>
      <c r="AC6" s="3439"/>
      <c r="AD6" s="3439"/>
      <c r="AE6" s="3439"/>
      <c r="AF6" s="3439"/>
      <c r="AG6" s="3439"/>
      <c r="AH6" s="3439"/>
      <c r="AI6" s="3439"/>
      <c r="AJ6" s="3439"/>
      <c r="AK6" s="3439"/>
      <c r="AL6" s="3439"/>
      <c r="AM6" s="3439"/>
      <c r="AN6" s="3439"/>
      <c r="AO6" s="3439"/>
      <c r="AP6" s="3439"/>
      <c r="AQ6" s="3439"/>
      <c r="AR6" s="3439"/>
      <c r="AS6" s="3439"/>
      <c r="AT6" s="3439"/>
      <c r="AU6" s="3439"/>
      <c r="AV6" s="3439"/>
      <c r="AW6" s="3439"/>
      <c r="AX6" s="3439"/>
      <c r="AY6" s="3439"/>
      <c r="AZ6" s="3439"/>
      <c r="BA6" s="3439"/>
      <c r="BB6" s="3439"/>
      <c r="BC6" s="3439"/>
      <c r="BD6" s="3439"/>
      <c r="BE6" s="3439"/>
      <c r="BF6" s="3439"/>
      <c r="BG6" s="3439"/>
      <c r="BH6" s="3439"/>
      <c r="BI6" s="3439"/>
      <c r="BJ6" s="3439"/>
      <c r="BK6" s="3439"/>
      <c r="BL6" s="3439"/>
      <c r="BM6" s="3439"/>
      <c r="BN6" s="3439"/>
      <c r="BO6" s="3439"/>
      <c r="BP6" s="3439"/>
      <c r="BQ6" s="3439"/>
      <c r="BR6" s="3439"/>
      <c r="BS6" s="3439"/>
      <c r="BT6" s="3439"/>
      <c r="BU6" s="3439"/>
      <c r="BV6" s="3439"/>
      <c r="BW6" s="3439"/>
      <c r="BX6" s="3439"/>
      <c r="BY6" s="3439"/>
      <c r="BZ6" s="3439"/>
      <c r="CA6" s="3439"/>
      <c r="CB6" s="3439"/>
      <c r="CC6" s="3439"/>
      <c r="CD6" s="3439"/>
      <c r="CE6" s="3439"/>
      <c r="CF6" s="3439"/>
      <c r="CG6" s="3439"/>
      <c r="CH6" s="3439"/>
      <c r="CI6" s="3439"/>
      <c r="CJ6" s="3439"/>
      <c r="CK6" s="3439"/>
      <c r="CL6" s="3439"/>
      <c r="CM6" s="3439"/>
      <c r="CN6" s="3439"/>
      <c r="CO6" s="3439"/>
      <c r="CP6" s="3439"/>
      <c r="CQ6" s="3439"/>
      <c r="CR6" s="3439"/>
      <c r="CS6" s="3439"/>
      <c r="CT6" s="3439"/>
      <c r="CU6" s="3439"/>
      <c r="CV6" s="3439"/>
      <c r="CW6" s="3439"/>
      <c r="CX6" s="3439"/>
      <c r="CY6" s="3439"/>
      <c r="CZ6" s="3439"/>
      <c r="DA6" s="3439"/>
      <c r="DB6" s="3439"/>
      <c r="DC6" s="3439"/>
      <c r="DD6" s="3439"/>
      <c r="DE6" s="3439"/>
      <c r="DF6" s="3439"/>
      <c r="DG6" s="3439"/>
      <c r="DH6" s="3439"/>
      <c r="DI6" s="3439"/>
      <c r="DJ6" s="3439"/>
      <c r="DK6" s="3439"/>
      <c r="DL6" s="3439"/>
      <c r="DM6" s="3439"/>
      <c r="DN6" s="3439"/>
      <c r="DO6" s="3439"/>
      <c r="DP6" s="3439"/>
      <c r="DQ6" s="3439"/>
      <c r="DR6" s="3439"/>
      <c r="DS6" s="3439"/>
      <c r="DT6" s="3439"/>
      <c r="DU6" s="3439"/>
      <c r="DV6" s="3439"/>
      <c r="DW6" s="3439"/>
      <c r="DX6" s="3439"/>
      <c r="DY6" s="3439"/>
      <c r="DZ6" s="3439"/>
      <c r="EA6" s="3439"/>
      <c r="EB6" s="3439"/>
      <c r="EC6" s="3439"/>
      <c r="ED6" s="3439"/>
      <c r="EE6" s="3439"/>
      <c r="EF6" s="3439"/>
      <c r="EG6" s="3439"/>
      <c r="EH6" s="3439"/>
      <c r="EI6" s="3439"/>
      <c r="EJ6" s="3439"/>
      <c r="EK6" s="3439"/>
      <c r="EL6" s="3439"/>
      <c r="EM6" s="3439"/>
      <c r="EN6" s="3439"/>
      <c r="EO6" s="3439"/>
      <c r="EP6" s="3439"/>
      <c r="EQ6" s="3439"/>
      <c r="ER6" s="3439"/>
      <c r="ES6" s="3439"/>
      <c r="ET6" s="3439"/>
      <c r="EU6" s="3439"/>
      <c r="EV6" s="3439"/>
      <c r="EW6" s="3439"/>
      <c r="EX6" s="3439"/>
      <c r="EY6" s="3439"/>
      <c r="EZ6" s="3439"/>
      <c r="FA6" s="3439"/>
      <c r="FB6" s="3439"/>
      <c r="FC6" s="3439"/>
      <c r="FD6" s="3439"/>
      <c r="FE6" s="3439"/>
      <c r="FF6" s="3439"/>
      <c r="FG6" s="3439"/>
      <c r="FH6" s="3439"/>
      <c r="FI6" s="3439"/>
      <c r="FJ6" s="3439"/>
      <c r="FK6" s="3439"/>
      <c r="FL6" s="3439"/>
      <c r="FM6" s="3439"/>
      <c r="FN6" s="3439"/>
      <c r="FO6" s="3439"/>
      <c r="FP6" s="3439"/>
      <c r="FQ6" s="3439"/>
      <c r="FR6" s="3439"/>
      <c r="FS6" s="3439"/>
      <c r="FT6" s="3439"/>
      <c r="FU6" s="3439"/>
      <c r="FV6" s="3439"/>
      <c r="FW6" s="3439"/>
      <c r="FX6" s="3439"/>
      <c r="FY6" s="3439"/>
      <c r="FZ6" s="3439"/>
      <c r="GA6" s="3439"/>
      <c r="GB6" s="3439"/>
      <c r="GC6" s="3439"/>
      <c r="GD6" s="3439"/>
      <c r="GE6" s="3439"/>
      <c r="GF6" s="3439"/>
      <c r="GG6" s="3439"/>
      <c r="GH6" s="3439"/>
      <c r="GI6" s="3439"/>
      <c r="GJ6" s="3439"/>
      <c r="GK6" s="3439"/>
      <c r="GL6" s="3439"/>
      <c r="GM6" s="3439"/>
      <c r="GN6" s="3439"/>
      <c r="GO6" s="3439"/>
      <c r="GP6" s="3439"/>
      <c r="GQ6" s="3439"/>
      <c r="GR6" s="3439"/>
      <c r="GS6" s="3439"/>
      <c r="GT6" s="3439"/>
      <c r="GU6" s="3439"/>
      <c r="GV6" s="3439"/>
      <c r="GW6" s="3439"/>
      <c r="GX6" s="3439"/>
      <c r="GY6" s="3439"/>
      <c r="GZ6" s="3439"/>
      <c r="HA6" s="3439"/>
      <c r="HB6" s="3439"/>
      <c r="HC6" s="3439"/>
      <c r="HD6" s="3439"/>
      <c r="HE6" s="3439"/>
      <c r="HF6" s="3439"/>
      <c r="HG6" s="3439"/>
      <c r="HH6" s="3439"/>
      <c r="HI6" s="3439"/>
      <c r="HJ6" s="3439"/>
      <c r="HK6" s="3439"/>
      <c r="HL6" s="3439"/>
      <c r="HM6" s="3439"/>
      <c r="HN6" s="3439"/>
      <c r="HO6" s="3439"/>
      <c r="HP6" s="3439"/>
      <c r="HQ6" s="3439"/>
      <c r="HR6" s="3439"/>
      <c r="HS6" s="3439"/>
      <c r="HT6" s="3439"/>
      <c r="HU6" s="3439"/>
      <c r="HV6" s="3439"/>
      <c r="HW6" s="3439"/>
      <c r="HX6" s="3439"/>
      <c r="HY6" s="3439"/>
      <c r="HZ6" s="3439"/>
      <c r="IA6" s="3439"/>
      <c r="IB6" s="3439"/>
      <c r="IC6" s="3439"/>
      <c r="ID6" s="3439"/>
      <c r="IE6" s="3439"/>
      <c r="IF6" s="3439"/>
      <c r="IG6" s="3439"/>
      <c r="IH6" s="3439"/>
      <c r="II6" s="3439"/>
      <c r="IJ6" s="3439"/>
      <c r="IK6" s="3439"/>
      <c r="IL6" s="3439"/>
      <c r="IM6" s="3439"/>
      <c r="IN6" s="3439"/>
      <c r="IO6" s="3439"/>
      <c r="IP6" s="3439"/>
      <c r="IQ6" s="3439"/>
      <c r="IR6" s="3439"/>
      <c r="IS6" s="3439"/>
      <c r="IT6" s="3439"/>
      <c r="IU6" s="3439"/>
      <c r="IV6" s="3439"/>
    </row>
    <row r="7" spans="2:256" s="616" customFormat="1" ht="15" customHeight="1">
      <c r="B7" s="3515"/>
      <c r="C7" s="3516"/>
      <c r="D7" s="3516"/>
      <c r="E7" s="3516"/>
      <c r="F7" s="3517"/>
      <c r="G7" s="3447"/>
      <c r="H7" s="3448"/>
      <c r="I7" s="3449" t="s">
        <v>3219</v>
      </c>
      <c r="J7" s="3449"/>
      <c r="K7" s="3449" t="s">
        <v>773</v>
      </c>
      <c r="L7" s="635"/>
      <c r="M7" s="635"/>
      <c r="N7" s="635"/>
      <c r="O7" s="635"/>
      <c r="P7" s="635"/>
      <c r="Q7" s="635"/>
      <c r="R7" s="635"/>
      <c r="S7" s="635"/>
      <c r="T7" s="635"/>
      <c r="U7" s="635"/>
      <c r="V7" s="635"/>
      <c r="W7" s="635"/>
      <c r="X7" s="635"/>
      <c r="Y7" s="635"/>
      <c r="Z7" s="635"/>
      <c r="AA7" s="635"/>
      <c r="AB7" s="635"/>
      <c r="AC7" s="635"/>
      <c r="AD7" s="635"/>
      <c r="AE7" s="635"/>
      <c r="AF7" s="635"/>
      <c r="AG7" s="635"/>
      <c r="AH7" s="635"/>
      <c r="AI7" s="635"/>
      <c r="AJ7" s="635"/>
      <c r="AK7" s="635"/>
      <c r="AL7" s="635"/>
      <c r="AM7" s="635"/>
      <c r="AN7" s="635"/>
      <c r="AO7" s="635"/>
      <c r="AP7" s="635"/>
      <c r="AQ7" s="635"/>
      <c r="AR7" s="635"/>
      <c r="AS7" s="635"/>
      <c r="AT7" s="635"/>
      <c r="AU7" s="635"/>
      <c r="AV7" s="635"/>
      <c r="AW7" s="635"/>
      <c r="AX7" s="635"/>
      <c r="AY7" s="635"/>
      <c r="AZ7" s="635"/>
      <c r="BA7" s="635"/>
      <c r="BB7" s="635"/>
      <c r="BC7" s="635"/>
      <c r="BD7" s="635"/>
      <c r="BE7" s="635"/>
      <c r="BF7" s="635"/>
      <c r="BG7" s="635"/>
      <c r="BH7" s="635"/>
      <c r="BI7" s="635"/>
      <c r="BJ7" s="635"/>
      <c r="BK7" s="635"/>
      <c r="BL7" s="635"/>
      <c r="BM7" s="635"/>
      <c r="BN7" s="635"/>
      <c r="BO7" s="635"/>
      <c r="BP7" s="635"/>
      <c r="BQ7" s="635"/>
      <c r="BR7" s="635"/>
      <c r="BS7" s="635"/>
      <c r="BT7" s="635"/>
      <c r="BU7" s="635"/>
      <c r="BV7" s="635"/>
      <c r="BW7" s="635"/>
      <c r="BX7" s="635"/>
      <c r="BY7" s="635"/>
      <c r="BZ7" s="635"/>
      <c r="CA7" s="635"/>
      <c r="CB7" s="635"/>
      <c r="CC7" s="635"/>
      <c r="CD7" s="635"/>
      <c r="CE7" s="635"/>
      <c r="CF7" s="635"/>
      <c r="CG7" s="635"/>
      <c r="CH7" s="635"/>
      <c r="CI7" s="635"/>
      <c r="CJ7" s="635"/>
      <c r="CK7" s="635"/>
      <c r="CL7" s="635"/>
      <c r="CM7" s="635"/>
      <c r="CN7" s="635"/>
      <c r="CO7" s="635"/>
      <c r="CP7" s="635"/>
      <c r="CQ7" s="635"/>
      <c r="CR7" s="635"/>
      <c r="CS7" s="635"/>
      <c r="CT7" s="635"/>
      <c r="CU7" s="635"/>
      <c r="CV7" s="635"/>
      <c r="CW7" s="635"/>
      <c r="CX7" s="635"/>
      <c r="CY7" s="635"/>
      <c r="CZ7" s="635"/>
      <c r="DA7" s="635"/>
      <c r="DB7" s="635"/>
      <c r="DC7" s="635"/>
      <c r="DD7" s="635"/>
      <c r="DE7" s="635"/>
      <c r="DF7" s="635"/>
      <c r="DG7" s="635"/>
      <c r="DH7" s="635"/>
      <c r="DI7" s="635"/>
      <c r="DJ7" s="635"/>
      <c r="DK7" s="635"/>
      <c r="DL7" s="635"/>
      <c r="DM7" s="635"/>
      <c r="DN7" s="635"/>
      <c r="DO7" s="635"/>
      <c r="DP7" s="635"/>
      <c r="DQ7" s="635"/>
      <c r="DR7" s="635"/>
      <c r="DS7" s="635"/>
      <c r="DT7" s="635"/>
      <c r="DU7" s="635"/>
      <c r="DV7" s="635"/>
      <c r="DW7" s="635"/>
      <c r="DX7" s="635"/>
      <c r="DY7" s="635"/>
      <c r="DZ7" s="635"/>
      <c r="EA7" s="635"/>
      <c r="EB7" s="635"/>
      <c r="EC7" s="635"/>
      <c r="ED7" s="635"/>
      <c r="EE7" s="635"/>
      <c r="EF7" s="635"/>
      <c r="EG7" s="635"/>
      <c r="EH7" s="635"/>
      <c r="EI7" s="635"/>
      <c r="EJ7" s="635"/>
      <c r="EK7" s="635"/>
      <c r="EL7" s="635"/>
      <c r="EM7" s="635"/>
      <c r="EN7" s="635"/>
      <c r="EO7" s="635"/>
      <c r="EP7" s="635"/>
      <c r="EQ7" s="635"/>
      <c r="ER7" s="635"/>
      <c r="ES7" s="635"/>
      <c r="ET7" s="635"/>
      <c r="EU7" s="635"/>
      <c r="EV7" s="635"/>
      <c r="EW7" s="635"/>
      <c r="EX7" s="635"/>
      <c r="EY7" s="635"/>
      <c r="EZ7" s="635"/>
      <c r="FA7" s="635"/>
      <c r="FB7" s="635"/>
      <c r="FC7" s="635"/>
      <c r="FD7" s="635"/>
      <c r="FE7" s="635"/>
      <c r="FF7" s="635"/>
      <c r="FG7" s="635"/>
      <c r="FH7" s="635"/>
      <c r="FI7" s="635"/>
      <c r="FJ7" s="635"/>
      <c r="FK7" s="635"/>
      <c r="FL7" s="635"/>
      <c r="FM7" s="635"/>
      <c r="FN7" s="635"/>
      <c r="FO7" s="635"/>
      <c r="FP7" s="635"/>
      <c r="FQ7" s="635"/>
      <c r="FR7" s="635"/>
      <c r="FS7" s="635"/>
      <c r="FT7" s="635"/>
      <c r="FU7" s="635"/>
      <c r="FV7" s="635"/>
      <c r="FW7" s="635"/>
      <c r="FX7" s="635"/>
      <c r="FY7" s="635"/>
      <c r="FZ7" s="635"/>
      <c r="GA7" s="635"/>
      <c r="GB7" s="635"/>
      <c r="GC7" s="635"/>
      <c r="GD7" s="635"/>
      <c r="GE7" s="635"/>
      <c r="GF7" s="635"/>
      <c r="GG7" s="635"/>
      <c r="GH7" s="635"/>
      <c r="GI7" s="635"/>
      <c r="GJ7" s="635"/>
      <c r="GK7" s="635"/>
      <c r="GL7" s="635"/>
      <c r="GM7" s="635"/>
      <c r="GN7" s="635"/>
      <c r="GO7" s="635"/>
      <c r="GP7" s="635"/>
      <c r="GQ7" s="635"/>
      <c r="GR7" s="635"/>
      <c r="GS7" s="635"/>
      <c r="GT7" s="635"/>
      <c r="GU7" s="635"/>
      <c r="GV7" s="635"/>
      <c r="GW7" s="635"/>
      <c r="GX7" s="635"/>
      <c r="GY7" s="635"/>
      <c r="GZ7" s="635"/>
      <c r="HA7" s="635"/>
      <c r="HB7" s="635"/>
      <c r="HC7" s="635"/>
      <c r="HD7" s="635"/>
      <c r="HE7" s="635"/>
      <c r="HF7" s="635"/>
      <c r="HG7" s="635"/>
      <c r="HH7" s="635"/>
      <c r="HI7" s="635"/>
      <c r="HJ7" s="635"/>
      <c r="HK7" s="635"/>
      <c r="HL7" s="635"/>
      <c r="HM7" s="635"/>
      <c r="HN7" s="635"/>
      <c r="HO7" s="635"/>
      <c r="HP7" s="635"/>
      <c r="HQ7" s="635"/>
      <c r="HR7" s="635"/>
      <c r="HS7" s="635"/>
      <c r="HT7" s="635"/>
      <c r="HU7" s="635"/>
      <c r="HV7" s="635"/>
      <c r="HW7" s="635"/>
      <c r="HX7" s="635"/>
      <c r="HY7" s="635"/>
      <c r="HZ7" s="635"/>
      <c r="IA7" s="635"/>
      <c r="IB7" s="635"/>
      <c r="IC7" s="635"/>
      <c r="ID7" s="635"/>
      <c r="IE7" s="635"/>
      <c r="IF7" s="635"/>
      <c r="IG7" s="635"/>
      <c r="IH7" s="635"/>
      <c r="II7" s="635"/>
      <c r="IJ7" s="635"/>
      <c r="IK7" s="635"/>
      <c r="IL7" s="635"/>
      <c r="IM7" s="635"/>
      <c r="IN7" s="635"/>
      <c r="IO7" s="635"/>
      <c r="IP7" s="635"/>
      <c r="IQ7" s="635"/>
      <c r="IR7" s="635"/>
      <c r="IS7" s="635"/>
      <c r="IT7" s="635"/>
      <c r="IU7" s="635"/>
      <c r="IV7" s="635"/>
    </row>
    <row r="8" spans="2:256" s="616" customFormat="1" ht="15" customHeight="1">
      <c r="B8" s="3518"/>
      <c r="C8" s="617"/>
      <c r="D8" s="617"/>
      <c r="E8" s="617"/>
      <c r="F8" s="3519"/>
      <c r="G8" s="3452"/>
      <c r="H8" s="3453"/>
      <c r="I8" s="3454" t="s">
        <v>3221</v>
      </c>
      <c r="J8" s="3454"/>
      <c r="K8" s="3454"/>
      <c r="L8" s="635"/>
      <c r="M8" s="635"/>
      <c r="N8" s="635"/>
      <c r="O8" s="635"/>
      <c r="P8" s="635"/>
      <c r="Q8" s="635"/>
      <c r="R8" s="635"/>
      <c r="S8" s="635"/>
      <c r="T8" s="635"/>
      <c r="U8" s="635"/>
      <c r="V8" s="635"/>
      <c r="W8" s="635"/>
      <c r="X8" s="635"/>
      <c r="Y8" s="635"/>
      <c r="Z8" s="635"/>
      <c r="AA8" s="635"/>
      <c r="AB8" s="635"/>
      <c r="AC8" s="635"/>
      <c r="AD8" s="635"/>
      <c r="AE8" s="635"/>
      <c r="AF8" s="635"/>
      <c r="AG8" s="635"/>
      <c r="AH8" s="635"/>
      <c r="AI8" s="635"/>
      <c r="AJ8" s="635"/>
      <c r="AK8" s="635"/>
      <c r="AL8" s="635"/>
      <c r="AM8" s="635"/>
      <c r="AN8" s="635"/>
      <c r="AO8" s="635"/>
      <c r="AP8" s="635"/>
      <c r="AQ8" s="635"/>
      <c r="AR8" s="635"/>
      <c r="AS8" s="635"/>
      <c r="AT8" s="635"/>
      <c r="AU8" s="635"/>
      <c r="AV8" s="635"/>
      <c r="AW8" s="635"/>
      <c r="AX8" s="635"/>
      <c r="AY8" s="635"/>
      <c r="AZ8" s="635"/>
      <c r="BA8" s="635"/>
      <c r="BB8" s="635"/>
      <c r="BC8" s="635"/>
      <c r="BD8" s="635"/>
      <c r="BE8" s="635"/>
      <c r="BF8" s="635"/>
      <c r="BG8" s="635"/>
      <c r="BH8" s="635"/>
      <c r="BI8" s="635"/>
      <c r="BJ8" s="635"/>
      <c r="BK8" s="635"/>
      <c r="BL8" s="635"/>
      <c r="BM8" s="635"/>
      <c r="BN8" s="635"/>
      <c r="BO8" s="635"/>
      <c r="BP8" s="635"/>
      <c r="BQ8" s="635"/>
      <c r="BR8" s="635"/>
      <c r="BS8" s="635"/>
      <c r="BT8" s="635"/>
      <c r="BU8" s="635"/>
      <c r="BV8" s="635"/>
      <c r="BW8" s="635"/>
      <c r="BX8" s="635"/>
      <c r="BY8" s="635"/>
      <c r="BZ8" s="635"/>
      <c r="CA8" s="635"/>
      <c r="CB8" s="635"/>
      <c r="CC8" s="635"/>
      <c r="CD8" s="635"/>
      <c r="CE8" s="635"/>
      <c r="CF8" s="635"/>
      <c r="CG8" s="635"/>
      <c r="CH8" s="635"/>
      <c r="CI8" s="635"/>
      <c r="CJ8" s="635"/>
      <c r="CK8" s="635"/>
      <c r="CL8" s="635"/>
      <c r="CM8" s="635"/>
      <c r="CN8" s="635"/>
      <c r="CO8" s="635"/>
      <c r="CP8" s="635"/>
      <c r="CQ8" s="635"/>
      <c r="CR8" s="635"/>
      <c r="CS8" s="635"/>
      <c r="CT8" s="635"/>
      <c r="CU8" s="635"/>
      <c r="CV8" s="635"/>
      <c r="CW8" s="635"/>
      <c r="CX8" s="635"/>
      <c r="CY8" s="635"/>
      <c r="CZ8" s="635"/>
      <c r="DA8" s="635"/>
      <c r="DB8" s="635"/>
      <c r="DC8" s="635"/>
      <c r="DD8" s="635"/>
      <c r="DE8" s="635"/>
      <c r="DF8" s="635"/>
      <c r="DG8" s="635"/>
      <c r="DH8" s="635"/>
      <c r="DI8" s="635"/>
      <c r="DJ8" s="635"/>
      <c r="DK8" s="635"/>
      <c r="DL8" s="635"/>
      <c r="DM8" s="635"/>
      <c r="DN8" s="635"/>
      <c r="DO8" s="635"/>
      <c r="DP8" s="635"/>
      <c r="DQ8" s="635"/>
      <c r="DR8" s="635"/>
      <c r="DS8" s="635"/>
      <c r="DT8" s="635"/>
      <c r="DU8" s="635"/>
      <c r="DV8" s="635"/>
      <c r="DW8" s="635"/>
      <c r="DX8" s="635"/>
      <c r="DY8" s="635"/>
      <c r="DZ8" s="635"/>
      <c r="EA8" s="635"/>
      <c r="EB8" s="635"/>
      <c r="EC8" s="635"/>
      <c r="ED8" s="635"/>
      <c r="EE8" s="635"/>
      <c r="EF8" s="635"/>
      <c r="EG8" s="635"/>
      <c r="EH8" s="635"/>
      <c r="EI8" s="635"/>
      <c r="EJ8" s="635"/>
      <c r="EK8" s="635"/>
      <c r="EL8" s="635"/>
      <c r="EM8" s="635"/>
      <c r="EN8" s="635"/>
      <c r="EO8" s="635"/>
      <c r="EP8" s="635"/>
      <c r="EQ8" s="635"/>
      <c r="ER8" s="635"/>
      <c r="ES8" s="635"/>
      <c r="ET8" s="635"/>
      <c r="EU8" s="635"/>
      <c r="EV8" s="635"/>
      <c r="EW8" s="635"/>
      <c r="EX8" s="635"/>
      <c r="EY8" s="635"/>
      <c r="EZ8" s="635"/>
      <c r="FA8" s="635"/>
      <c r="FB8" s="635"/>
      <c r="FC8" s="635"/>
      <c r="FD8" s="635"/>
      <c r="FE8" s="635"/>
      <c r="FF8" s="635"/>
      <c r="FG8" s="635"/>
      <c r="FH8" s="635"/>
      <c r="FI8" s="635"/>
      <c r="FJ8" s="635"/>
      <c r="FK8" s="635"/>
      <c r="FL8" s="635"/>
      <c r="FM8" s="635"/>
      <c r="FN8" s="635"/>
      <c r="FO8" s="635"/>
      <c r="FP8" s="635"/>
      <c r="FQ8" s="635"/>
      <c r="FR8" s="635"/>
      <c r="FS8" s="635"/>
      <c r="FT8" s="635"/>
      <c r="FU8" s="635"/>
      <c r="FV8" s="635"/>
      <c r="FW8" s="635"/>
      <c r="FX8" s="635"/>
      <c r="FY8" s="635"/>
      <c r="FZ8" s="635"/>
      <c r="GA8" s="635"/>
      <c r="GB8" s="635"/>
      <c r="GC8" s="635"/>
      <c r="GD8" s="635"/>
      <c r="GE8" s="635"/>
      <c r="GF8" s="635"/>
      <c r="GG8" s="635"/>
      <c r="GH8" s="635"/>
      <c r="GI8" s="635"/>
      <c r="GJ8" s="635"/>
      <c r="GK8" s="635"/>
      <c r="GL8" s="635"/>
      <c r="GM8" s="635"/>
      <c r="GN8" s="635"/>
      <c r="GO8" s="635"/>
      <c r="GP8" s="635"/>
      <c r="GQ8" s="635"/>
      <c r="GR8" s="635"/>
      <c r="GS8" s="635"/>
      <c r="GT8" s="635"/>
      <c r="GU8" s="635"/>
      <c r="GV8" s="635"/>
      <c r="GW8" s="635"/>
      <c r="GX8" s="635"/>
      <c r="GY8" s="635"/>
      <c r="GZ8" s="635"/>
      <c r="HA8" s="635"/>
      <c r="HB8" s="635"/>
      <c r="HC8" s="635"/>
      <c r="HD8" s="635"/>
      <c r="HE8" s="635"/>
      <c r="HF8" s="635"/>
      <c r="HG8" s="635"/>
      <c r="HH8" s="635"/>
      <c r="HI8" s="635"/>
      <c r="HJ8" s="635"/>
      <c r="HK8" s="635"/>
      <c r="HL8" s="635"/>
      <c r="HM8" s="635"/>
      <c r="HN8" s="635"/>
      <c r="HO8" s="635"/>
      <c r="HP8" s="635"/>
      <c r="HQ8" s="635"/>
      <c r="HR8" s="635"/>
      <c r="HS8" s="635"/>
      <c r="HT8" s="635"/>
      <c r="HU8" s="635"/>
      <c r="HV8" s="635"/>
      <c r="HW8" s="635"/>
      <c r="HX8" s="635"/>
      <c r="HY8" s="635"/>
      <c r="HZ8" s="635"/>
      <c r="IA8" s="635"/>
      <c r="IB8" s="635"/>
      <c r="IC8" s="635"/>
      <c r="ID8" s="635"/>
      <c r="IE8" s="635"/>
      <c r="IF8" s="635"/>
      <c r="IG8" s="635"/>
      <c r="IH8" s="635"/>
      <c r="II8" s="635"/>
      <c r="IJ8" s="635"/>
      <c r="IK8" s="635"/>
      <c r="IL8" s="635"/>
      <c r="IM8" s="635"/>
      <c r="IN8" s="635"/>
      <c r="IO8" s="635"/>
      <c r="IP8" s="635"/>
      <c r="IQ8" s="635"/>
      <c r="IR8" s="635"/>
      <c r="IS8" s="635"/>
      <c r="IT8" s="635"/>
      <c r="IU8" s="635"/>
      <c r="IV8" s="635"/>
    </row>
    <row r="9" spans="2:256" s="616" customFormat="1" ht="15" customHeight="1">
      <c r="B9" s="3518"/>
      <c r="C9" s="617"/>
      <c r="D9" s="617"/>
      <c r="E9" s="617"/>
      <c r="F9" s="3519"/>
      <c r="G9" s="3452"/>
      <c r="H9" s="3453" t="s">
        <v>856</v>
      </c>
      <c r="I9" s="3454" t="s">
        <v>1004</v>
      </c>
      <c r="J9" s="3454"/>
      <c r="K9" s="3454" t="s">
        <v>3255</v>
      </c>
      <c r="L9" s="635"/>
      <c r="M9" s="635"/>
      <c r="N9" s="635"/>
      <c r="O9" s="635"/>
      <c r="P9" s="635"/>
      <c r="Q9" s="635"/>
      <c r="R9" s="635"/>
      <c r="S9" s="635"/>
      <c r="T9" s="635"/>
      <c r="U9" s="635"/>
      <c r="V9" s="635"/>
      <c r="W9" s="635"/>
      <c r="X9" s="635"/>
      <c r="Y9" s="635"/>
      <c r="Z9" s="635"/>
      <c r="AA9" s="635"/>
      <c r="AB9" s="635"/>
      <c r="AC9" s="635"/>
      <c r="AD9" s="635"/>
      <c r="AE9" s="635"/>
      <c r="AF9" s="635"/>
      <c r="AG9" s="635"/>
      <c r="AH9" s="635"/>
      <c r="AI9" s="635"/>
      <c r="AJ9" s="635"/>
      <c r="AK9" s="635"/>
      <c r="AL9" s="635"/>
      <c r="AM9" s="635"/>
      <c r="AN9" s="635"/>
      <c r="AO9" s="635"/>
      <c r="AP9" s="635"/>
      <c r="AQ9" s="635"/>
      <c r="AR9" s="635"/>
      <c r="AS9" s="635"/>
      <c r="AT9" s="635"/>
      <c r="AU9" s="635"/>
      <c r="AV9" s="635"/>
      <c r="AW9" s="635"/>
      <c r="AX9" s="635"/>
      <c r="AY9" s="635"/>
      <c r="AZ9" s="635"/>
      <c r="BA9" s="635"/>
      <c r="BB9" s="635"/>
      <c r="BC9" s="635"/>
      <c r="BD9" s="635"/>
      <c r="BE9" s="635"/>
      <c r="BF9" s="635"/>
      <c r="BG9" s="635"/>
      <c r="BH9" s="635"/>
      <c r="BI9" s="635"/>
      <c r="BJ9" s="635"/>
      <c r="BK9" s="635"/>
      <c r="BL9" s="635"/>
      <c r="BM9" s="635"/>
      <c r="BN9" s="635"/>
      <c r="BO9" s="635"/>
      <c r="BP9" s="635"/>
      <c r="BQ9" s="635"/>
      <c r="BR9" s="635"/>
      <c r="BS9" s="635"/>
      <c r="BT9" s="635"/>
      <c r="BU9" s="635"/>
      <c r="BV9" s="635"/>
      <c r="BW9" s="635"/>
      <c r="BX9" s="635"/>
      <c r="BY9" s="635"/>
      <c r="BZ9" s="635"/>
      <c r="CA9" s="635"/>
      <c r="CB9" s="635"/>
      <c r="CC9" s="635"/>
      <c r="CD9" s="635"/>
      <c r="CE9" s="635"/>
      <c r="CF9" s="635"/>
      <c r="CG9" s="635"/>
      <c r="CH9" s="635"/>
      <c r="CI9" s="635"/>
      <c r="CJ9" s="635"/>
      <c r="CK9" s="635"/>
      <c r="CL9" s="635"/>
      <c r="CM9" s="635"/>
      <c r="CN9" s="635"/>
      <c r="CO9" s="635"/>
      <c r="CP9" s="635"/>
      <c r="CQ9" s="635"/>
      <c r="CR9" s="635"/>
      <c r="CS9" s="635"/>
      <c r="CT9" s="635"/>
      <c r="CU9" s="635"/>
      <c r="CV9" s="635"/>
      <c r="CW9" s="635"/>
      <c r="CX9" s="635"/>
      <c r="CY9" s="635"/>
      <c r="CZ9" s="635"/>
      <c r="DA9" s="635"/>
      <c r="DB9" s="635"/>
      <c r="DC9" s="635"/>
      <c r="DD9" s="635"/>
      <c r="DE9" s="635"/>
      <c r="DF9" s="635"/>
      <c r="DG9" s="635"/>
      <c r="DH9" s="635"/>
      <c r="DI9" s="635"/>
      <c r="DJ9" s="635"/>
      <c r="DK9" s="635"/>
      <c r="DL9" s="635"/>
      <c r="DM9" s="635"/>
      <c r="DN9" s="635"/>
      <c r="DO9" s="635"/>
      <c r="DP9" s="635"/>
      <c r="DQ9" s="635"/>
      <c r="DR9" s="635"/>
      <c r="DS9" s="635"/>
      <c r="DT9" s="635"/>
      <c r="DU9" s="635"/>
      <c r="DV9" s="635"/>
      <c r="DW9" s="635"/>
      <c r="DX9" s="635"/>
      <c r="DY9" s="635"/>
      <c r="DZ9" s="635"/>
      <c r="EA9" s="635"/>
      <c r="EB9" s="635"/>
      <c r="EC9" s="635"/>
      <c r="ED9" s="635"/>
      <c r="EE9" s="635"/>
      <c r="EF9" s="635"/>
      <c r="EG9" s="635"/>
      <c r="EH9" s="635"/>
      <c r="EI9" s="635"/>
      <c r="EJ9" s="635"/>
      <c r="EK9" s="635"/>
      <c r="EL9" s="635"/>
      <c r="EM9" s="635"/>
      <c r="EN9" s="635"/>
      <c r="EO9" s="635"/>
      <c r="EP9" s="635"/>
      <c r="EQ9" s="635"/>
      <c r="ER9" s="635"/>
      <c r="ES9" s="635"/>
      <c r="ET9" s="635"/>
      <c r="EU9" s="635"/>
      <c r="EV9" s="635"/>
      <c r="EW9" s="635"/>
      <c r="EX9" s="635"/>
      <c r="EY9" s="635"/>
      <c r="EZ9" s="635"/>
      <c r="FA9" s="635"/>
      <c r="FB9" s="635"/>
      <c r="FC9" s="635"/>
      <c r="FD9" s="635"/>
      <c r="FE9" s="635"/>
      <c r="FF9" s="635"/>
      <c r="FG9" s="635"/>
      <c r="FH9" s="635"/>
      <c r="FI9" s="635"/>
      <c r="FJ9" s="635"/>
      <c r="FK9" s="635"/>
      <c r="FL9" s="635"/>
      <c r="FM9" s="635"/>
      <c r="FN9" s="635"/>
      <c r="FO9" s="635"/>
      <c r="FP9" s="635"/>
      <c r="FQ9" s="635"/>
      <c r="FR9" s="635"/>
      <c r="FS9" s="635"/>
      <c r="FT9" s="635"/>
      <c r="FU9" s="635"/>
      <c r="FV9" s="635"/>
      <c r="FW9" s="635"/>
      <c r="FX9" s="635"/>
      <c r="FY9" s="635"/>
      <c r="FZ9" s="635"/>
      <c r="GA9" s="635"/>
      <c r="GB9" s="635"/>
      <c r="GC9" s="635"/>
      <c r="GD9" s="635"/>
      <c r="GE9" s="635"/>
      <c r="GF9" s="635"/>
      <c r="GG9" s="635"/>
      <c r="GH9" s="635"/>
      <c r="GI9" s="635"/>
      <c r="GJ9" s="635"/>
      <c r="GK9" s="635"/>
      <c r="GL9" s="635"/>
      <c r="GM9" s="635"/>
      <c r="GN9" s="635"/>
      <c r="GO9" s="635"/>
      <c r="GP9" s="635"/>
      <c r="GQ9" s="635"/>
      <c r="GR9" s="635"/>
      <c r="GS9" s="635"/>
      <c r="GT9" s="635"/>
      <c r="GU9" s="635"/>
      <c r="GV9" s="635"/>
      <c r="GW9" s="635"/>
      <c r="GX9" s="635"/>
      <c r="GY9" s="635"/>
      <c r="GZ9" s="635"/>
      <c r="HA9" s="635"/>
      <c r="HB9" s="635"/>
      <c r="HC9" s="635"/>
      <c r="HD9" s="635"/>
      <c r="HE9" s="635"/>
      <c r="HF9" s="635"/>
      <c r="HG9" s="635"/>
      <c r="HH9" s="635"/>
      <c r="HI9" s="635"/>
      <c r="HJ9" s="635"/>
      <c r="HK9" s="635"/>
      <c r="HL9" s="635"/>
      <c r="HM9" s="635"/>
      <c r="HN9" s="635"/>
      <c r="HO9" s="635"/>
      <c r="HP9" s="635"/>
      <c r="HQ9" s="635"/>
      <c r="HR9" s="635"/>
      <c r="HS9" s="635"/>
      <c r="HT9" s="635"/>
      <c r="HU9" s="635"/>
      <c r="HV9" s="635"/>
      <c r="HW9" s="635"/>
      <c r="HX9" s="635"/>
      <c r="HY9" s="635"/>
      <c r="HZ9" s="635"/>
      <c r="IA9" s="635"/>
      <c r="IB9" s="635"/>
      <c r="IC9" s="635"/>
      <c r="ID9" s="635"/>
      <c r="IE9" s="635"/>
      <c r="IF9" s="635"/>
      <c r="IG9" s="635"/>
      <c r="IH9" s="635"/>
      <c r="II9" s="635"/>
      <c r="IJ9" s="635"/>
      <c r="IK9" s="635"/>
      <c r="IL9" s="635"/>
      <c r="IM9" s="635"/>
      <c r="IN9" s="635"/>
      <c r="IO9" s="635"/>
      <c r="IP9" s="635"/>
      <c r="IQ9" s="635"/>
      <c r="IR9" s="635"/>
      <c r="IS9" s="635"/>
      <c r="IT9" s="635"/>
      <c r="IU9" s="635"/>
      <c r="IV9" s="635"/>
    </row>
    <row r="10" spans="2:256" s="616" customFormat="1" ht="15" customHeight="1">
      <c r="B10" s="3518"/>
      <c r="C10" s="617"/>
      <c r="D10" s="617"/>
      <c r="E10" s="617"/>
      <c r="F10" s="3519"/>
      <c r="G10" s="3452" t="s">
        <v>997</v>
      </c>
      <c r="H10" s="3453" t="s">
        <v>2241</v>
      </c>
      <c r="I10" s="3454" t="s">
        <v>865</v>
      </c>
      <c r="J10" s="3454" t="s">
        <v>996</v>
      </c>
      <c r="K10" s="3454" t="s">
        <v>3230</v>
      </c>
      <c r="L10" s="635"/>
      <c r="M10" s="635"/>
      <c r="N10" s="635"/>
      <c r="O10" s="635"/>
      <c r="P10" s="635"/>
      <c r="Q10" s="635"/>
      <c r="R10" s="635"/>
      <c r="S10" s="635"/>
      <c r="T10" s="635"/>
      <c r="U10" s="635"/>
      <c r="V10" s="635"/>
      <c r="W10" s="635"/>
      <c r="X10" s="635"/>
      <c r="Y10" s="635"/>
      <c r="Z10" s="635"/>
      <c r="AA10" s="635"/>
      <c r="AB10" s="635"/>
      <c r="AC10" s="635"/>
      <c r="AD10" s="635"/>
      <c r="AE10" s="635"/>
      <c r="AF10" s="635"/>
      <c r="AG10" s="635"/>
      <c r="AH10" s="635"/>
      <c r="AI10" s="635"/>
      <c r="AJ10" s="635"/>
      <c r="AK10" s="635"/>
      <c r="AL10" s="635"/>
      <c r="AM10" s="635"/>
      <c r="AN10" s="635"/>
      <c r="AO10" s="635"/>
      <c r="AP10" s="635"/>
      <c r="AQ10" s="635"/>
      <c r="AR10" s="635"/>
      <c r="AS10" s="635"/>
      <c r="AT10" s="635"/>
      <c r="AU10" s="635"/>
      <c r="AV10" s="635"/>
      <c r="AW10" s="635"/>
      <c r="AX10" s="635"/>
      <c r="AY10" s="635"/>
      <c r="AZ10" s="635"/>
      <c r="BA10" s="635"/>
      <c r="BB10" s="635"/>
      <c r="BC10" s="635"/>
      <c r="BD10" s="635"/>
      <c r="BE10" s="635"/>
      <c r="BF10" s="635"/>
      <c r="BG10" s="635"/>
      <c r="BH10" s="635"/>
      <c r="BI10" s="635"/>
      <c r="BJ10" s="635"/>
      <c r="BK10" s="635"/>
      <c r="BL10" s="635"/>
      <c r="BM10" s="635"/>
      <c r="BN10" s="635"/>
      <c r="BO10" s="635"/>
      <c r="BP10" s="635"/>
      <c r="BQ10" s="635"/>
      <c r="BR10" s="635"/>
      <c r="BS10" s="635"/>
      <c r="BT10" s="635"/>
      <c r="BU10" s="635"/>
      <c r="BV10" s="635"/>
      <c r="BW10" s="635"/>
      <c r="BX10" s="635"/>
      <c r="BY10" s="635"/>
      <c r="BZ10" s="635"/>
      <c r="CA10" s="635"/>
      <c r="CB10" s="635"/>
      <c r="CC10" s="635"/>
      <c r="CD10" s="635"/>
      <c r="CE10" s="635"/>
      <c r="CF10" s="635"/>
      <c r="CG10" s="635"/>
      <c r="CH10" s="635"/>
      <c r="CI10" s="635"/>
      <c r="CJ10" s="635"/>
      <c r="CK10" s="635"/>
      <c r="CL10" s="635"/>
      <c r="CM10" s="635"/>
      <c r="CN10" s="635"/>
      <c r="CO10" s="635"/>
      <c r="CP10" s="635"/>
      <c r="CQ10" s="635"/>
      <c r="CR10" s="635"/>
      <c r="CS10" s="635"/>
      <c r="CT10" s="635"/>
      <c r="CU10" s="635"/>
      <c r="CV10" s="635"/>
      <c r="CW10" s="635"/>
      <c r="CX10" s="635"/>
      <c r="CY10" s="635"/>
      <c r="CZ10" s="635"/>
      <c r="DA10" s="635"/>
      <c r="DB10" s="635"/>
      <c r="DC10" s="635"/>
      <c r="DD10" s="635"/>
      <c r="DE10" s="635"/>
      <c r="DF10" s="635"/>
      <c r="DG10" s="635"/>
      <c r="DH10" s="635"/>
      <c r="DI10" s="635"/>
      <c r="DJ10" s="635"/>
      <c r="DK10" s="635"/>
      <c r="DL10" s="635"/>
      <c r="DM10" s="635"/>
      <c r="DN10" s="635"/>
      <c r="DO10" s="635"/>
      <c r="DP10" s="635"/>
      <c r="DQ10" s="635"/>
      <c r="DR10" s="635"/>
      <c r="DS10" s="635"/>
      <c r="DT10" s="635"/>
      <c r="DU10" s="635"/>
      <c r="DV10" s="635"/>
      <c r="DW10" s="635"/>
      <c r="DX10" s="635"/>
      <c r="DY10" s="635"/>
      <c r="DZ10" s="635"/>
      <c r="EA10" s="635"/>
      <c r="EB10" s="635"/>
      <c r="EC10" s="635"/>
      <c r="ED10" s="635"/>
      <c r="EE10" s="635"/>
      <c r="EF10" s="635"/>
      <c r="EG10" s="635"/>
      <c r="EH10" s="635"/>
      <c r="EI10" s="635"/>
      <c r="EJ10" s="635"/>
      <c r="EK10" s="635"/>
      <c r="EL10" s="635"/>
      <c r="EM10" s="635"/>
      <c r="EN10" s="635"/>
      <c r="EO10" s="635"/>
      <c r="EP10" s="635"/>
      <c r="EQ10" s="635"/>
      <c r="ER10" s="635"/>
      <c r="ES10" s="635"/>
      <c r="ET10" s="635"/>
      <c r="EU10" s="635"/>
      <c r="EV10" s="635"/>
      <c r="EW10" s="635"/>
      <c r="EX10" s="635"/>
      <c r="EY10" s="635"/>
      <c r="EZ10" s="635"/>
      <c r="FA10" s="635"/>
      <c r="FB10" s="635"/>
      <c r="FC10" s="635"/>
      <c r="FD10" s="635"/>
      <c r="FE10" s="635"/>
      <c r="FF10" s="635"/>
      <c r="FG10" s="635"/>
      <c r="FH10" s="635"/>
      <c r="FI10" s="635"/>
      <c r="FJ10" s="635"/>
      <c r="FK10" s="635"/>
      <c r="FL10" s="635"/>
      <c r="FM10" s="635"/>
      <c r="FN10" s="635"/>
      <c r="FO10" s="635"/>
      <c r="FP10" s="635"/>
      <c r="FQ10" s="635"/>
      <c r="FR10" s="635"/>
      <c r="FS10" s="635"/>
      <c r="FT10" s="635"/>
      <c r="FU10" s="635"/>
      <c r="FV10" s="635"/>
      <c r="FW10" s="635"/>
      <c r="FX10" s="635"/>
      <c r="FY10" s="635"/>
      <c r="FZ10" s="635"/>
      <c r="GA10" s="635"/>
      <c r="GB10" s="635"/>
      <c r="GC10" s="635"/>
      <c r="GD10" s="635"/>
      <c r="GE10" s="635"/>
      <c r="GF10" s="635"/>
      <c r="GG10" s="635"/>
      <c r="GH10" s="635"/>
      <c r="GI10" s="635"/>
      <c r="GJ10" s="635"/>
      <c r="GK10" s="635"/>
      <c r="GL10" s="635"/>
      <c r="GM10" s="635"/>
      <c r="GN10" s="635"/>
      <c r="GO10" s="635"/>
      <c r="GP10" s="635"/>
      <c r="GQ10" s="635"/>
      <c r="GR10" s="635"/>
      <c r="GS10" s="635"/>
      <c r="GT10" s="635"/>
      <c r="GU10" s="635"/>
      <c r="GV10" s="635"/>
      <c r="GW10" s="635"/>
      <c r="GX10" s="635"/>
      <c r="GY10" s="635"/>
      <c r="GZ10" s="635"/>
      <c r="HA10" s="635"/>
      <c r="HB10" s="635"/>
      <c r="HC10" s="635"/>
      <c r="HD10" s="635"/>
      <c r="HE10" s="635"/>
      <c r="HF10" s="635"/>
      <c r="HG10" s="635"/>
      <c r="HH10" s="635"/>
      <c r="HI10" s="635"/>
      <c r="HJ10" s="635"/>
      <c r="HK10" s="635"/>
      <c r="HL10" s="635"/>
      <c r="HM10" s="635"/>
      <c r="HN10" s="635"/>
      <c r="HO10" s="635"/>
      <c r="HP10" s="635"/>
      <c r="HQ10" s="635"/>
      <c r="HR10" s="635"/>
      <c r="HS10" s="635"/>
      <c r="HT10" s="635"/>
      <c r="HU10" s="635"/>
      <c r="HV10" s="635"/>
      <c r="HW10" s="635"/>
      <c r="HX10" s="635"/>
      <c r="HY10" s="635"/>
      <c r="HZ10" s="635"/>
      <c r="IA10" s="635"/>
      <c r="IB10" s="635"/>
      <c r="IC10" s="635"/>
      <c r="ID10" s="635"/>
      <c r="IE10" s="635"/>
      <c r="IF10" s="635"/>
      <c r="IG10" s="635"/>
      <c r="IH10" s="635"/>
      <c r="II10" s="635"/>
      <c r="IJ10" s="635"/>
      <c r="IK10" s="635"/>
      <c r="IL10" s="635"/>
      <c r="IM10" s="635"/>
      <c r="IN10" s="635"/>
      <c r="IO10" s="635"/>
      <c r="IP10" s="635"/>
      <c r="IQ10" s="635"/>
      <c r="IR10" s="635"/>
      <c r="IS10" s="635"/>
      <c r="IT10" s="635"/>
      <c r="IU10" s="635"/>
      <c r="IV10" s="635"/>
    </row>
    <row r="11" spans="2:256" s="616" customFormat="1" ht="15" customHeight="1">
      <c r="B11" s="3520"/>
      <c r="C11" s="3521" t="s">
        <v>125</v>
      </c>
      <c r="D11" s="3522"/>
      <c r="E11" s="3523"/>
      <c r="F11" s="3524"/>
      <c r="G11" s="3409" t="s">
        <v>126</v>
      </c>
      <c r="H11" s="3409" t="s">
        <v>139</v>
      </c>
      <c r="I11" s="3409" t="s">
        <v>141</v>
      </c>
      <c r="J11" s="3409" t="s">
        <v>167</v>
      </c>
      <c r="K11" s="3409" t="s">
        <v>74</v>
      </c>
      <c r="L11" s="635"/>
      <c r="M11" s="635"/>
      <c r="N11" s="635"/>
      <c r="O11" s="635"/>
      <c r="P11" s="635"/>
      <c r="Q11" s="635"/>
      <c r="R11" s="635"/>
      <c r="S11" s="635"/>
      <c r="T11" s="635"/>
      <c r="U11" s="635"/>
      <c r="V11" s="635"/>
      <c r="W11" s="635"/>
      <c r="X11" s="635"/>
      <c r="Y11" s="635"/>
      <c r="Z11" s="635"/>
      <c r="AA11" s="635"/>
      <c r="AB11" s="635"/>
      <c r="AC11" s="635"/>
      <c r="AD11" s="635"/>
      <c r="AE11" s="635"/>
      <c r="AF11" s="635"/>
      <c r="AG11" s="635"/>
      <c r="AH11" s="635"/>
      <c r="AI11" s="635"/>
      <c r="AJ11" s="635"/>
      <c r="AK11" s="635"/>
      <c r="AL11" s="635"/>
      <c r="AM11" s="635"/>
      <c r="AN11" s="635"/>
      <c r="AO11" s="635"/>
      <c r="AP11" s="635"/>
      <c r="AQ11" s="635"/>
      <c r="AR11" s="635"/>
      <c r="AS11" s="635"/>
      <c r="AT11" s="635"/>
      <c r="AU11" s="635"/>
      <c r="AV11" s="635"/>
      <c r="AW11" s="635"/>
      <c r="AX11" s="635"/>
      <c r="AY11" s="635"/>
      <c r="AZ11" s="635"/>
      <c r="BA11" s="635"/>
      <c r="BB11" s="635"/>
      <c r="BC11" s="635"/>
      <c r="BD11" s="635"/>
      <c r="BE11" s="635"/>
      <c r="BF11" s="635"/>
      <c r="BG11" s="635"/>
      <c r="BH11" s="635"/>
      <c r="BI11" s="635"/>
      <c r="BJ11" s="635"/>
      <c r="BK11" s="635"/>
      <c r="BL11" s="635"/>
      <c r="BM11" s="635"/>
      <c r="BN11" s="635"/>
      <c r="BO11" s="635"/>
      <c r="BP11" s="635"/>
      <c r="BQ11" s="635"/>
      <c r="BR11" s="635"/>
      <c r="BS11" s="635"/>
      <c r="BT11" s="635"/>
      <c r="BU11" s="635"/>
      <c r="BV11" s="635"/>
      <c r="BW11" s="635"/>
      <c r="BX11" s="635"/>
      <c r="BY11" s="635"/>
      <c r="BZ11" s="635"/>
      <c r="CA11" s="635"/>
      <c r="CB11" s="635"/>
      <c r="CC11" s="635"/>
      <c r="CD11" s="635"/>
      <c r="CE11" s="635"/>
      <c r="CF11" s="635"/>
      <c r="CG11" s="635"/>
      <c r="CH11" s="635"/>
      <c r="CI11" s="635"/>
      <c r="CJ11" s="635"/>
      <c r="CK11" s="635"/>
      <c r="CL11" s="635"/>
      <c r="CM11" s="635"/>
      <c r="CN11" s="635"/>
      <c r="CO11" s="635"/>
      <c r="CP11" s="635"/>
      <c r="CQ11" s="635"/>
      <c r="CR11" s="635"/>
      <c r="CS11" s="635"/>
      <c r="CT11" s="635"/>
      <c r="CU11" s="635"/>
      <c r="CV11" s="635"/>
      <c r="CW11" s="635"/>
      <c r="CX11" s="635"/>
      <c r="CY11" s="635"/>
      <c r="CZ11" s="635"/>
      <c r="DA11" s="635"/>
      <c r="DB11" s="635"/>
      <c r="DC11" s="635"/>
      <c r="DD11" s="635"/>
      <c r="DE11" s="635"/>
      <c r="DF11" s="635"/>
      <c r="DG11" s="635"/>
      <c r="DH11" s="635"/>
      <c r="DI11" s="635"/>
      <c r="DJ11" s="635"/>
      <c r="DK11" s="635"/>
      <c r="DL11" s="635"/>
      <c r="DM11" s="635"/>
      <c r="DN11" s="635"/>
      <c r="DO11" s="635"/>
      <c r="DP11" s="635"/>
      <c r="DQ11" s="635"/>
      <c r="DR11" s="635"/>
      <c r="DS11" s="635"/>
      <c r="DT11" s="635"/>
      <c r="DU11" s="635"/>
      <c r="DV11" s="635"/>
      <c r="DW11" s="635"/>
      <c r="DX11" s="635"/>
      <c r="DY11" s="635"/>
      <c r="DZ11" s="635"/>
      <c r="EA11" s="635"/>
      <c r="EB11" s="635"/>
      <c r="EC11" s="635"/>
      <c r="ED11" s="635"/>
      <c r="EE11" s="635"/>
      <c r="EF11" s="635"/>
      <c r="EG11" s="635"/>
      <c r="EH11" s="635"/>
      <c r="EI11" s="635"/>
      <c r="EJ11" s="635"/>
      <c r="EK11" s="635"/>
      <c r="EL11" s="635"/>
      <c r="EM11" s="635"/>
      <c r="EN11" s="635"/>
      <c r="EO11" s="635"/>
      <c r="EP11" s="635"/>
      <c r="EQ11" s="635"/>
      <c r="ER11" s="635"/>
      <c r="ES11" s="635"/>
      <c r="ET11" s="635"/>
      <c r="EU11" s="635"/>
      <c r="EV11" s="635"/>
      <c r="EW11" s="635"/>
      <c r="EX11" s="635"/>
      <c r="EY11" s="635"/>
      <c r="EZ11" s="635"/>
      <c r="FA11" s="635"/>
      <c r="FB11" s="635"/>
      <c r="FC11" s="635"/>
      <c r="FD11" s="635"/>
      <c r="FE11" s="635"/>
      <c r="FF11" s="635"/>
      <c r="FG11" s="635"/>
      <c r="FH11" s="635"/>
      <c r="FI11" s="635"/>
      <c r="FJ11" s="635"/>
      <c r="FK11" s="635"/>
      <c r="FL11" s="635"/>
      <c r="FM11" s="635"/>
      <c r="FN11" s="635"/>
      <c r="FO11" s="635"/>
      <c r="FP11" s="635"/>
      <c r="FQ11" s="635"/>
      <c r="FR11" s="635"/>
      <c r="FS11" s="635"/>
      <c r="FT11" s="635"/>
      <c r="FU11" s="635"/>
      <c r="FV11" s="635"/>
      <c r="FW11" s="635"/>
      <c r="FX11" s="635"/>
      <c r="FY11" s="635"/>
      <c r="FZ11" s="635"/>
      <c r="GA11" s="635"/>
      <c r="GB11" s="635"/>
      <c r="GC11" s="635"/>
      <c r="GD11" s="635"/>
      <c r="GE11" s="635"/>
      <c r="GF11" s="635"/>
      <c r="GG11" s="635"/>
      <c r="GH11" s="635"/>
      <c r="GI11" s="635"/>
      <c r="GJ11" s="635"/>
      <c r="GK11" s="635"/>
      <c r="GL11" s="635"/>
      <c r="GM11" s="635"/>
      <c r="GN11" s="635"/>
      <c r="GO11" s="635"/>
      <c r="GP11" s="635"/>
      <c r="GQ11" s="635"/>
      <c r="GR11" s="635"/>
      <c r="GS11" s="635"/>
      <c r="GT11" s="635"/>
      <c r="GU11" s="635"/>
      <c r="GV11" s="635"/>
      <c r="GW11" s="635"/>
      <c r="GX11" s="635"/>
      <c r="GY11" s="635"/>
      <c r="GZ11" s="635"/>
      <c r="HA11" s="635"/>
      <c r="HB11" s="635"/>
      <c r="HC11" s="635"/>
      <c r="HD11" s="635"/>
      <c r="HE11" s="635"/>
      <c r="HF11" s="635"/>
      <c r="HG11" s="635"/>
      <c r="HH11" s="635"/>
      <c r="HI11" s="635"/>
      <c r="HJ11" s="635"/>
      <c r="HK11" s="635"/>
      <c r="HL11" s="635"/>
      <c r="HM11" s="635"/>
      <c r="HN11" s="635"/>
      <c r="HO11" s="635"/>
      <c r="HP11" s="635"/>
      <c r="HQ11" s="635"/>
      <c r="HR11" s="635"/>
      <c r="HS11" s="635"/>
      <c r="HT11" s="635"/>
      <c r="HU11" s="635"/>
      <c r="HV11" s="635"/>
      <c r="HW11" s="635"/>
      <c r="HX11" s="635"/>
      <c r="HY11" s="635"/>
      <c r="HZ11" s="635"/>
      <c r="IA11" s="635"/>
      <c r="IB11" s="635"/>
      <c r="IC11" s="635"/>
      <c r="ID11" s="635"/>
      <c r="IE11" s="635"/>
      <c r="IF11" s="635"/>
      <c r="IG11" s="635"/>
      <c r="IH11" s="635"/>
      <c r="II11" s="635"/>
      <c r="IJ11" s="635"/>
      <c r="IK11" s="635"/>
      <c r="IL11" s="635"/>
      <c r="IM11" s="635"/>
      <c r="IN11" s="635"/>
      <c r="IO11" s="635"/>
      <c r="IP11" s="635"/>
      <c r="IQ11" s="635"/>
      <c r="IR11" s="635"/>
      <c r="IS11" s="635"/>
      <c r="IT11" s="635"/>
      <c r="IU11" s="635"/>
      <c r="IV11" s="635"/>
    </row>
    <row r="12" spans="2:256" s="616" customFormat="1" ht="15" customHeight="1">
      <c r="B12" s="5039" t="s">
        <v>3256</v>
      </c>
      <c r="C12" s="5040"/>
      <c r="D12" s="5040"/>
      <c r="E12" s="5041"/>
      <c r="F12" s="3525"/>
      <c r="G12" s="3526"/>
      <c r="H12" s="3526"/>
      <c r="I12" s="3526"/>
      <c r="J12" s="3526"/>
      <c r="K12" s="3526"/>
      <c r="L12" s="635"/>
      <c r="M12" s="635"/>
      <c r="N12" s="635"/>
      <c r="O12" s="635"/>
      <c r="P12" s="635"/>
      <c r="Q12" s="635"/>
      <c r="R12" s="635"/>
      <c r="S12" s="635"/>
      <c r="T12" s="635"/>
      <c r="U12" s="635"/>
      <c r="V12" s="635"/>
      <c r="W12" s="635"/>
      <c r="X12" s="635"/>
      <c r="Y12" s="635"/>
      <c r="Z12" s="635"/>
      <c r="AA12" s="635"/>
      <c r="AB12" s="635"/>
      <c r="AC12" s="635"/>
      <c r="AD12" s="635"/>
      <c r="AE12" s="635"/>
      <c r="AF12" s="635"/>
      <c r="AG12" s="635"/>
      <c r="AH12" s="635"/>
      <c r="AI12" s="635"/>
      <c r="AJ12" s="635"/>
      <c r="AK12" s="635"/>
      <c r="AL12" s="635"/>
      <c r="AM12" s="635"/>
      <c r="AN12" s="635"/>
      <c r="AO12" s="635"/>
      <c r="AP12" s="635"/>
      <c r="AQ12" s="635"/>
      <c r="AR12" s="635"/>
      <c r="AS12" s="635"/>
      <c r="AT12" s="635"/>
      <c r="AU12" s="635"/>
      <c r="AV12" s="635"/>
      <c r="AW12" s="635"/>
      <c r="AX12" s="635"/>
      <c r="AY12" s="635"/>
      <c r="AZ12" s="635"/>
      <c r="BA12" s="635"/>
      <c r="BB12" s="635"/>
      <c r="BC12" s="635"/>
      <c r="BD12" s="635"/>
      <c r="BE12" s="635"/>
      <c r="BF12" s="635"/>
      <c r="BG12" s="635"/>
      <c r="BH12" s="635"/>
      <c r="BI12" s="635"/>
      <c r="BJ12" s="635"/>
      <c r="BK12" s="635"/>
      <c r="BL12" s="635"/>
      <c r="BM12" s="635"/>
      <c r="BN12" s="635"/>
      <c r="BO12" s="635"/>
      <c r="BP12" s="635"/>
      <c r="BQ12" s="635"/>
      <c r="BR12" s="635"/>
      <c r="BS12" s="635"/>
      <c r="BT12" s="635"/>
      <c r="BU12" s="635"/>
      <c r="BV12" s="635"/>
      <c r="BW12" s="635"/>
      <c r="BX12" s="635"/>
      <c r="BY12" s="635"/>
      <c r="BZ12" s="635"/>
      <c r="CA12" s="635"/>
      <c r="CB12" s="635"/>
      <c r="CC12" s="635"/>
      <c r="CD12" s="635"/>
      <c r="CE12" s="635"/>
      <c r="CF12" s="635"/>
      <c r="CG12" s="635"/>
      <c r="CH12" s="635"/>
      <c r="CI12" s="635"/>
      <c r="CJ12" s="635"/>
      <c r="CK12" s="635"/>
      <c r="CL12" s="635"/>
      <c r="CM12" s="635"/>
      <c r="CN12" s="635"/>
      <c r="CO12" s="635"/>
      <c r="CP12" s="635"/>
      <c r="CQ12" s="635"/>
      <c r="CR12" s="635"/>
      <c r="CS12" s="635"/>
      <c r="CT12" s="635"/>
      <c r="CU12" s="635"/>
      <c r="CV12" s="635"/>
      <c r="CW12" s="635"/>
      <c r="CX12" s="635"/>
      <c r="CY12" s="635"/>
      <c r="CZ12" s="635"/>
      <c r="DA12" s="635"/>
      <c r="DB12" s="635"/>
      <c r="DC12" s="635"/>
      <c r="DD12" s="635"/>
      <c r="DE12" s="635"/>
      <c r="DF12" s="635"/>
      <c r="DG12" s="635"/>
      <c r="DH12" s="635"/>
      <c r="DI12" s="635"/>
      <c r="DJ12" s="635"/>
      <c r="DK12" s="635"/>
      <c r="DL12" s="635"/>
      <c r="DM12" s="635"/>
      <c r="DN12" s="635"/>
      <c r="DO12" s="635"/>
      <c r="DP12" s="635"/>
      <c r="DQ12" s="635"/>
      <c r="DR12" s="635"/>
      <c r="DS12" s="635"/>
      <c r="DT12" s="635"/>
      <c r="DU12" s="635"/>
      <c r="DV12" s="635"/>
      <c r="DW12" s="635"/>
      <c r="DX12" s="635"/>
      <c r="DY12" s="635"/>
      <c r="DZ12" s="635"/>
      <c r="EA12" s="635"/>
      <c r="EB12" s="635"/>
      <c r="EC12" s="635"/>
      <c r="ED12" s="635"/>
      <c r="EE12" s="635"/>
      <c r="EF12" s="635"/>
      <c r="EG12" s="635"/>
      <c r="EH12" s="635"/>
      <c r="EI12" s="635"/>
      <c r="EJ12" s="635"/>
      <c r="EK12" s="635"/>
      <c r="EL12" s="635"/>
      <c r="EM12" s="635"/>
      <c r="EN12" s="635"/>
      <c r="EO12" s="635"/>
      <c r="EP12" s="635"/>
      <c r="EQ12" s="635"/>
      <c r="ER12" s="635"/>
      <c r="ES12" s="635"/>
      <c r="ET12" s="635"/>
      <c r="EU12" s="635"/>
      <c r="EV12" s="635"/>
      <c r="EW12" s="635"/>
      <c r="EX12" s="635"/>
      <c r="EY12" s="635"/>
      <c r="EZ12" s="635"/>
      <c r="FA12" s="635"/>
      <c r="FB12" s="635"/>
      <c r="FC12" s="635"/>
      <c r="FD12" s="635"/>
      <c r="FE12" s="635"/>
      <c r="FF12" s="635"/>
      <c r="FG12" s="635"/>
      <c r="FH12" s="635"/>
      <c r="FI12" s="635"/>
      <c r="FJ12" s="635"/>
      <c r="FK12" s="635"/>
      <c r="FL12" s="635"/>
      <c r="FM12" s="635"/>
      <c r="FN12" s="635"/>
      <c r="FO12" s="635"/>
      <c r="FP12" s="635"/>
      <c r="FQ12" s="635"/>
      <c r="FR12" s="635"/>
      <c r="FS12" s="635"/>
      <c r="FT12" s="635"/>
      <c r="FU12" s="635"/>
      <c r="FV12" s="635"/>
      <c r="FW12" s="635"/>
      <c r="FX12" s="635"/>
      <c r="FY12" s="635"/>
      <c r="FZ12" s="635"/>
      <c r="GA12" s="635"/>
      <c r="GB12" s="635"/>
      <c r="GC12" s="635"/>
      <c r="GD12" s="635"/>
      <c r="GE12" s="635"/>
      <c r="GF12" s="635"/>
      <c r="GG12" s="635"/>
      <c r="GH12" s="635"/>
      <c r="GI12" s="635"/>
      <c r="GJ12" s="635"/>
      <c r="GK12" s="635"/>
      <c r="GL12" s="635"/>
      <c r="GM12" s="635"/>
      <c r="GN12" s="635"/>
      <c r="GO12" s="635"/>
      <c r="GP12" s="635"/>
      <c r="GQ12" s="635"/>
      <c r="GR12" s="635"/>
      <c r="GS12" s="635"/>
      <c r="GT12" s="635"/>
      <c r="GU12" s="635"/>
      <c r="GV12" s="635"/>
      <c r="GW12" s="635"/>
      <c r="GX12" s="635"/>
      <c r="GY12" s="635"/>
      <c r="GZ12" s="635"/>
      <c r="HA12" s="635"/>
      <c r="HB12" s="635"/>
      <c r="HC12" s="635"/>
      <c r="HD12" s="635"/>
      <c r="HE12" s="635"/>
      <c r="HF12" s="635"/>
      <c r="HG12" s="635"/>
      <c r="HH12" s="635"/>
      <c r="HI12" s="635"/>
      <c r="HJ12" s="635"/>
      <c r="HK12" s="635"/>
      <c r="HL12" s="635"/>
      <c r="HM12" s="635"/>
      <c r="HN12" s="635"/>
      <c r="HO12" s="635"/>
      <c r="HP12" s="635"/>
      <c r="HQ12" s="635"/>
      <c r="HR12" s="635"/>
      <c r="HS12" s="635"/>
      <c r="HT12" s="635"/>
      <c r="HU12" s="635"/>
      <c r="HV12" s="635"/>
      <c r="HW12" s="635"/>
      <c r="HX12" s="635"/>
      <c r="HY12" s="635"/>
      <c r="HZ12" s="635"/>
      <c r="IA12" s="635"/>
      <c r="IB12" s="635"/>
      <c r="IC12" s="635"/>
      <c r="ID12" s="635"/>
      <c r="IE12" s="635"/>
      <c r="IF12" s="635"/>
      <c r="IG12" s="635"/>
      <c r="IH12" s="635"/>
      <c r="II12" s="635"/>
      <c r="IJ12" s="635"/>
      <c r="IK12" s="635"/>
      <c r="IL12" s="635"/>
      <c r="IM12" s="635"/>
      <c r="IN12" s="635"/>
      <c r="IO12" s="635"/>
      <c r="IP12" s="635"/>
      <c r="IQ12" s="635"/>
      <c r="IR12" s="635"/>
      <c r="IS12" s="635"/>
      <c r="IT12" s="635"/>
      <c r="IU12" s="635"/>
      <c r="IV12" s="635"/>
    </row>
    <row r="13" spans="2:256" s="635" customFormat="1" ht="15" customHeight="1">
      <c r="B13" s="3853" t="s">
        <v>3257</v>
      </c>
      <c r="C13" s="3854"/>
      <c r="D13" s="3854"/>
      <c r="E13" s="5030"/>
      <c r="F13" s="3527" t="s">
        <v>2582</v>
      </c>
      <c r="G13" s="3528">
        <v>0</v>
      </c>
      <c r="H13" s="3484"/>
      <c r="I13" s="3496"/>
      <c r="J13" s="3474"/>
      <c r="K13" s="3496"/>
    </row>
    <row r="14" spans="2:256" s="635" customFormat="1" ht="15" customHeight="1">
      <c r="B14" s="3873" t="s">
        <v>868</v>
      </c>
      <c r="C14" s="3858"/>
      <c r="D14" s="3858"/>
      <c r="E14" s="4981"/>
      <c r="F14" s="3529" t="s">
        <v>2830</v>
      </c>
      <c r="G14" s="3530">
        <v>2.5000000000000001E-2</v>
      </c>
      <c r="H14" s="3462"/>
      <c r="I14" s="3467"/>
      <c r="J14" s="3468"/>
      <c r="K14" s="3469"/>
    </row>
    <row r="15" spans="2:256" s="635" customFormat="1" ht="15" customHeight="1">
      <c r="B15" s="5042" t="s">
        <v>869</v>
      </c>
      <c r="C15" s="5043"/>
      <c r="D15" s="5043"/>
      <c r="E15" s="5044"/>
      <c r="F15" s="3532"/>
      <c r="G15" s="3533"/>
      <c r="H15" s="3533"/>
      <c r="I15" s="3533"/>
      <c r="J15" s="3533"/>
      <c r="K15" s="3533"/>
    </row>
    <row r="16" spans="2:256" s="667" customFormat="1" ht="15" customHeight="1">
      <c r="B16" s="3534"/>
      <c r="C16" s="3857" t="s">
        <v>3231</v>
      </c>
      <c r="D16" s="3857"/>
      <c r="E16" s="3857"/>
      <c r="F16" s="3535" t="s">
        <v>1837</v>
      </c>
      <c r="G16" s="3536"/>
      <c r="H16" s="3474"/>
      <c r="I16" s="3474"/>
      <c r="J16" s="3474"/>
      <c r="K16" s="3474"/>
      <c r="L16" s="635"/>
      <c r="M16" s="635"/>
      <c r="N16" s="635"/>
      <c r="O16" s="635"/>
      <c r="P16" s="635"/>
      <c r="Q16" s="635"/>
      <c r="R16" s="635"/>
      <c r="S16" s="635"/>
      <c r="T16" s="635"/>
      <c r="U16" s="635"/>
      <c r="V16" s="635"/>
      <c r="W16" s="635"/>
      <c r="X16" s="635"/>
      <c r="Y16" s="635"/>
      <c r="Z16" s="635"/>
      <c r="AA16" s="635"/>
      <c r="AB16" s="635"/>
      <c r="AC16" s="635"/>
      <c r="AD16" s="635"/>
      <c r="AE16" s="635"/>
      <c r="AF16" s="635"/>
      <c r="AG16" s="635"/>
      <c r="AH16" s="635"/>
      <c r="AI16" s="635"/>
      <c r="AJ16" s="635"/>
      <c r="AK16" s="635"/>
      <c r="AL16" s="635"/>
      <c r="AM16" s="635"/>
      <c r="AN16" s="635"/>
      <c r="AO16" s="635"/>
      <c r="AP16" s="635"/>
      <c r="AQ16" s="635"/>
      <c r="AR16" s="635"/>
      <c r="AS16" s="635"/>
      <c r="AT16" s="635"/>
      <c r="AU16" s="635"/>
      <c r="AV16" s="635"/>
      <c r="AW16" s="635"/>
      <c r="AX16" s="635"/>
      <c r="AY16" s="635"/>
      <c r="AZ16" s="635"/>
      <c r="BA16" s="635"/>
      <c r="BB16" s="635"/>
      <c r="BC16" s="635"/>
      <c r="BD16" s="635"/>
      <c r="BE16" s="635"/>
      <c r="BF16" s="635"/>
      <c r="BG16" s="635"/>
      <c r="BH16" s="635"/>
      <c r="BI16" s="635"/>
      <c r="BJ16" s="635"/>
      <c r="BK16" s="635"/>
      <c r="BL16" s="635"/>
      <c r="BM16" s="635"/>
      <c r="BN16" s="635"/>
      <c r="BO16" s="635"/>
      <c r="BP16" s="635"/>
      <c r="BQ16" s="635"/>
      <c r="BR16" s="635"/>
      <c r="BS16" s="635"/>
      <c r="BT16" s="635"/>
      <c r="BU16" s="635"/>
      <c r="BV16" s="635"/>
      <c r="BW16" s="635"/>
      <c r="BX16" s="635"/>
      <c r="BY16" s="635"/>
      <c r="BZ16" s="635"/>
      <c r="CA16" s="635"/>
      <c r="CB16" s="635"/>
      <c r="CC16" s="635"/>
      <c r="CD16" s="635"/>
      <c r="CE16" s="635"/>
      <c r="CF16" s="635"/>
      <c r="CG16" s="635"/>
      <c r="CH16" s="635"/>
      <c r="CI16" s="635"/>
      <c r="CJ16" s="635"/>
      <c r="CK16" s="635"/>
      <c r="CL16" s="635"/>
      <c r="CM16" s="635"/>
      <c r="CN16" s="635"/>
      <c r="CO16" s="635"/>
      <c r="CP16" s="635"/>
      <c r="CQ16" s="635"/>
      <c r="CR16" s="635"/>
      <c r="CS16" s="635"/>
      <c r="CT16" s="635"/>
      <c r="CU16" s="635"/>
      <c r="CV16" s="635"/>
      <c r="CW16" s="635"/>
      <c r="CX16" s="635"/>
      <c r="CY16" s="635"/>
      <c r="CZ16" s="635"/>
      <c r="DA16" s="635"/>
      <c r="DB16" s="635"/>
      <c r="DC16" s="635"/>
      <c r="DD16" s="635"/>
      <c r="DE16" s="635"/>
      <c r="DF16" s="635"/>
      <c r="DG16" s="635"/>
      <c r="DH16" s="635"/>
      <c r="DI16" s="635"/>
      <c r="DJ16" s="635"/>
      <c r="DK16" s="635"/>
      <c r="DL16" s="635"/>
      <c r="DM16" s="635"/>
      <c r="DN16" s="635"/>
      <c r="DO16" s="635"/>
      <c r="DP16" s="635"/>
      <c r="DQ16" s="635"/>
      <c r="DR16" s="635"/>
      <c r="DS16" s="635"/>
      <c r="DT16" s="635"/>
      <c r="DU16" s="635"/>
      <c r="DV16" s="635"/>
      <c r="DW16" s="635"/>
      <c r="DX16" s="635"/>
      <c r="DY16" s="635"/>
      <c r="DZ16" s="635"/>
      <c r="EA16" s="635"/>
      <c r="EB16" s="635"/>
      <c r="EC16" s="635"/>
      <c r="ED16" s="635"/>
      <c r="EE16" s="635"/>
      <c r="EF16" s="635"/>
      <c r="EG16" s="635"/>
      <c r="EH16" s="635"/>
      <c r="EI16" s="635"/>
      <c r="EJ16" s="635"/>
      <c r="EK16" s="635"/>
      <c r="EL16" s="635"/>
      <c r="EM16" s="635"/>
      <c r="EN16" s="635"/>
      <c r="EO16" s="635"/>
      <c r="EP16" s="635"/>
      <c r="EQ16" s="635"/>
      <c r="ER16" s="635"/>
      <c r="ES16" s="635"/>
      <c r="ET16" s="635"/>
      <c r="EU16" s="635"/>
      <c r="EV16" s="635"/>
      <c r="EW16" s="635"/>
      <c r="EX16" s="635"/>
      <c r="EY16" s="635"/>
      <c r="EZ16" s="635"/>
      <c r="FA16" s="635"/>
      <c r="FB16" s="635"/>
      <c r="FC16" s="635"/>
      <c r="FD16" s="635"/>
      <c r="FE16" s="635"/>
      <c r="FF16" s="635"/>
      <c r="FG16" s="635"/>
      <c r="FH16" s="635"/>
      <c r="FI16" s="635"/>
      <c r="FJ16" s="635"/>
      <c r="FK16" s="635"/>
      <c r="FL16" s="635"/>
      <c r="FM16" s="635"/>
      <c r="FN16" s="635"/>
      <c r="FO16" s="635"/>
      <c r="FP16" s="635"/>
      <c r="FQ16" s="635"/>
      <c r="FR16" s="635"/>
      <c r="FS16" s="635"/>
      <c r="FT16" s="635"/>
      <c r="FU16" s="635"/>
      <c r="FV16" s="635"/>
      <c r="FW16" s="635"/>
      <c r="FX16" s="635"/>
      <c r="FY16" s="635"/>
      <c r="FZ16" s="635"/>
      <c r="GA16" s="635"/>
      <c r="GB16" s="635"/>
      <c r="GC16" s="635"/>
      <c r="GD16" s="635"/>
      <c r="GE16" s="635"/>
      <c r="GF16" s="635"/>
      <c r="GG16" s="635"/>
      <c r="GH16" s="635"/>
      <c r="GI16" s="635"/>
      <c r="GJ16" s="635"/>
      <c r="GK16" s="635"/>
      <c r="GL16" s="635"/>
      <c r="GM16" s="635"/>
      <c r="GN16" s="635"/>
      <c r="GO16" s="635"/>
      <c r="GP16" s="635"/>
      <c r="GQ16" s="635"/>
      <c r="GR16" s="635"/>
      <c r="GS16" s="635"/>
      <c r="GT16" s="635"/>
      <c r="GU16" s="635"/>
      <c r="GV16" s="635"/>
      <c r="GW16" s="635"/>
      <c r="GX16" s="635"/>
      <c r="GY16" s="635"/>
      <c r="GZ16" s="635"/>
      <c r="HA16" s="635"/>
      <c r="HB16" s="635"/>
      <c r="HC16" s="635"/>
      <c r="HD16" s="635"/>
      <c r="HE16" s="635"/>
      <c r="HF16" s="635"/>
      <c r="HG16" s="635"/>
      <c r="HH16" s="635"/>
      <c r="HI16" s="635"/>
      <c r="HJ16" s="635"/>
      <c r="HK16" s="635"/>
      <c r="HL16" s="635"/>
      <c r="HM16" s="635"/>
      <c r="HN16" s="635"/>
      <c r="HO16" s="635"/>
      <c r="HP16" s="635"/>
      <c r="HQ16" s="635"/>
      <c r="HR16" s="635"/>
      <c r="HS16" s="635"/>
      <c r="HT16" s="635"/>
      <c r="HU16" s="635"/>
      <c r="HV16" s="635"/>
      <c r="HW16" s="635"/>
      <c r="HX16" s="635"/>
      <c r="HY16" s="635"/>
      <c r="HZ16" s="635"/>
      <c r="IA16" s="635"/>
      <c r="IB16" s="635"/>
      <c r="IC16" s="635"/>
      <c r="ID16" s="635"/>
      <c r="IE16" s="635"/>
      <c r="IF16" s="635"/>
      <c r="IG16" s="635"/>
      <c r="IH16" s="635"/>
      <c r="II16" s="635"/>
      <c r="IJ16" s="635"/>
      <c r="IK16" s="635"/>
      <c r="IL16" s="635"/>
      <c r="IM16" s="635"/>
      <c r="IN16" s="635"/>
      <c r="IO16" s="635"/>
      <c r="IP16" s="635"/>
      <c r="IQ16" s="635"/>
      <c r="IR16" s="635"/>
      <c r="IS16" s="635"/>
      <c r="IT16" s="635"/>
      <c r="IU16" s="635"/>
      <c r="IV16" s="635"/>
    </row>
    <row r="17" spans="2:256" s="667" customFormat="1" ht="15" customHeight="1">
      <c r="B17" s="3502"/>
      <c r="C17" s="3855" t="s">
        <v>871</v>
      </c>
      <c r="D17" s="3855"/>
      <c r="E17" s="5045"/>
      <c r="F17" s="3529" t="s">
        <v>2832</v>
      </c>
      <c r="G17" s="3537"/>
      <c r="H17" s="3464"/>
      <c r="I17" s="3464"/>
      <c r="J17" s="3464"/>
      <c r="K17" s="3464"/>
      <c r="L17" s="635"/>
      <c r="M17" s="635"/>
      <c r="N17" s="635"/>
      <c r="O17" s="635"/>
      <c r="P17" s="635"/>
      <c r="Q17" s="635"/>
      <c r="R17" s="635"/>
      <c r="S17" s="635"/>
      <c r="T17" s="635"/>
      <c r="U17" s="635"/>
      <c r="V17" s="635"/>
      <c r="W17" s="635"/>
      <c r="X17" s="635"/>
      <c r="Y17" s="635"/>
      <c r="Z17" s="635"/>
      <c r="AA17" s="635"/>
      <c r="AB17" s="635"/>
      <c r="AC17" s="635"/>
      <c r="AD17" s="635"/>
      <c r="AE17" s="635"/>
      <c r="AF17" s="635"/>
      <c r="AG17" s="635"/>
      <c r="AH17" s="635"/>
      <c r="AI17" s="635"/>
      <c r="AJ17" s="635"/>
      <c r="AK17" s="635"/>
      <c r="AL17" s="635"/>
      <c r="AM17" s="635"/>
      <c r="AN17" s="635"/>
      <c r="AO17" s="635"/>
      <c r="AP17" s="635"/>
      <c r="AQ17" s="635"/>
      <c r="AR17" s="635"/>
      <c r="AS17" s="635"/>
      <c r="AT17" s="635"/>
      <c r="AU17" s="635"/>
      <c r="AV17" s="635"/>
      <c r="AW17" s="635"/>
      <c r="AX17" s="635"/>
      <c r="AY17" s="635"/>
      <c r="AZ17" s="635"/>
      <c r="BA17" s="635"/>
      <c r="BB17" s="635"/>
      <c r="BC17" s="635"/>
      <c r="BD17" s="635"/>
      <c r="BE17" s="635"/>
      <c r="BF17" s="635"/>
      <c r="BG17" s="635"/>
      <c r="BH17" s="635"/>
      <c r="BI17" s="635"/>
      <c r="BJ17" s="635"/>
      <c r="BK17" s="635"/>
      <c r="BL17" s="635"/>
      <c r="BM17" s="635"/>
      <c r="BN17" s="635"/>
      <c r="BO17" s="635"/>
      <c r="BP17" s="635"/>
      <c r="BQ17" s="635"/>
      <c r="BR17" s="635"/>
      <c r="BS17" s="635"/>
      <c r="BT17" s="635"/>
      <c r="BU17" s="635"/>
      <c r="BV17" s="635"/>
      <c r="BW17" s="635"/>
      <c r="BX17" s="635"/>
      <c r="BY17" s="635"/>
      <c r="BZ17" s="635"/>
      <c r="CA17" s="635"/>
      <c r="CB17" s="635"/>
      <c r="CC17" s="635"/>
      <c r="CD17" s="635"/>
      <c r="CE17" s="635"/>
      <c r="CF17" s="635"/>
      <c r="CG17" s="635"/>
      <c r="CH17" s="635"/>
      <c r="CI17" s="635"/>
      <c r="CJ17" s="635"/>
      <c r="CK17" s="635"/>
      <c r="CL17" s="635"/>
      <c r="CM17" s="635"/>
      <c r="CN17" s="635"/>
      <c r="CO17" s="635"/>
      <c r="CP17" s="635"/>
      <c r="CQ17" s="635"/>
      <c r="CR17" s="635"/>
      <c r="CS17" s="635"/>
      <c r="CT17" s="635"/>
      <c r="CU17" s="635"/>
      <c r="CV17" s="635"/>
      <c r="CW17" s="635"/>
      <c r="CX17" s="635"/>
      <c r="CY17" s="635"/>
      <c r="CZ17" s="635"/>
      <c r="DA17" s="635"/>
      <c r="DB17" s="635"/>
      <c r="DC17" s="635"/>
      <c r="DD17" s="635"/>
      <c r="DE17" s="635"/>
      <c r="DF17" s="635"/>
      <c r="DG17" s="635"/>
      <c r="DH17" s="635"/>
      <c r="DI17" s="635"/>
      <c r="DJ17" s="635"/>
      <c r="DK17" s="635"/>
      <c r="DL17" s="635"/>
      <c r="DM17" s="635"/>
      <c r="DN17" s="635"/>
      <c r="DO17" s="635"/>
      <c r="DP17" s="635"/>
      <c r="DQ17" s="635"/>
      <c r="DR17" s="635"/>
      <c r="DS17" s="635"/>
      <c r="DT17" s="635"/>
      <c r="DU17" s="635"/>
      <c r="DV17" s="635"/>
      <c r="DW17" s="635"/>
      <c r="DX17" s="635"/>
      <c r="DY17" s="635"/>
      <c r="DZ17" s="635"/>
      <c r="EA17" s="635"/>
      <c r="EB17" s="635"/>
      <c r="EC17" s="635"/>
      <c r="ED17" s="635"/>
      <c r="EE17" s="635"/>
      <c r="EF17" s="635"/>
      <c r="EG17" s="635"/>
      <c r="EH17" s="635"/>
      <c r="EI17" s="635"/>
      <c r="EJ17" s="635"/>
      <c r="EK17" s="635"/>
      <c r="EL17" s="635"/>
      <c r="EM17" s="635"/>
      <c r="EN17" s="635"/>
      <c r="EO17" s="635"/>
      <c r="EP17" s="635"/>
      <c r="EQ17" s="635"/>
      <c r="ER17" s="635"/>
      <c r="ES17" s="635"/>
      <c r="ET17" s="635"/>
      <c r="EU17" s="635"/>
      <c r="EV17" s="635"/>
      <c r="EW17" s="635"/>
      <c r="EX17" s="635"/>
      <c r="EY17" s="635"/>
      <c r="EZ17" s="635"/>
      <c r="FA17" s="635"/>
      <c r="FB17" s="635"/>
      <c r="FC17" s="635"/>
      <c r="FD17" s="635"/>
      <c r="FE17" s="635"/>
      <c r="FF17" s="635"/>
      <c r="FG17" s="635"/>
      <c r="FH17" s="635"/>
      <c r="FI17" s="635"/>
      <c r="FJ17" s="635"/>
      <c r="FK17" s="635"/>
      <c r="FL17" s="635"/>
      <c r="FM17" s="635"/>
      <c r="FN17" s="635"/>
      <c r="FO17" s="635"/>
      <c r="FP17" s="635"/>
      <c r="FQ17" s="635"/>
      <c r="FR17" s="635"/>
      <c r="FS17" s="635"/>
      <c r="FT17" s="635"/>
      <c r="FU17" s="635"/>
      <c r="FV17" s="635"/>
      <c r="FW17" s="635"/>
      <c r="FX17" s="635"/>
      <c r="FY17" s="635"/>
      <c r="FZ17" s="635"/>
      <c r="GA17" s="635"/>
      <c r="GB17" s="635"/>
      <c r="GC17" s="635"/>
      <c r="GD17" s="635"/>
      <c r="GE17" s="635"/>
      <c r="GF17" s="635"/>
      <c r="GG17" s="635"/>
      <c r="GH17" s="635"/>
      <c r="GI17" s="635"/>
      <c r="GJ17" s="635"/>
      <c r="GK17" s="635"/>
      <c r="GL17" s="635"/>
      <c r="GM17" s="635"/>
      <c r="GN17" s="635"/>
      <c r="GO17" s="635"/>
      <c r="GP17" s="635"/>
      <c r="GQ17" s="635"/>
      <c r="GR17" s="635"/>
      <c r="GS17" s="635"/>
      <c r="GT17" s="635"/>
      <c r="GU17" s="635"/>
      <c r="GV17" s="635"/>
      <c r="GW17" s="635"/>
      <c r="GX17" s="635"/>
      <c r="GY17" s="635"/>
      <c r="GZ17" s="635"/>
      <c r="HA17" s="635"/>
      <c r="HB17" s="635"/>
      <c r="HC17" s="635"/>
      <c r="HD17" s="635"/>
      <c r="HE17" s="635"/>
      <c r="HF17" s="635"/>
      <c r="HG17" s="635"/>
      <c r="HH17" s="635"/>
      <c r="HI17" s="635"/>
      <c r="HJ17" s="635"/>
      <c r="HK17" s="635"/>
      <c r="HL17" s="635"/>
      <c r="HM17" s="635"/>
      <c r="HN17" s="635"/>
      <c r="HO17" s="635"/>
      <c r="HP17" s="635"/>
      <c r="HQ17" s="635"/>
      <c r="HR17" s="635"/>
      <c r="HS17" s="635"/>
      <c r="HT17" s="635"/>
      <c r="HU17" s="635"/>
      <c r="HV17" s="635"/>
      <c r="HW17" s="635"/>
      <c r="HX17" s="635"/>
      <c r="HY17" s="635"/>
      <c r="HZ17" s="635"/>
      <c r="IA17" s="635"/>
      <c r="IB17" s="635"/>
      <c r="IC17" s="635"/>
      <c r="ID17" s="635"/>
      <c r="IE17" s="635"/>
      <c r="IF17" s="635"/>
      <c r="IG17" s="635"/>
      <c r="IH17" s="635"/>
      <c r="II17" s="635"/>
      <c r="IJ17" s="635"/>
      <c r="IK17" s="635"/>
      <c r="IL17" s="635"/>
      <c r="IM17" s="635"/>
      <c r="IN17" s="635"/>
      <c r="IO17" s="635"/>
      <c r="IP17" s="635"/>
      <c r="IQ17" s="635"/>
      <c r="IR17" s="635"/>
      <c r="IS17" s="635"/>
      <c r="IT17" s="635"/>
      <c r="IU17" s="635"/>
      <c r="IV17" s="635"/>
    </row>
    <row r="18" spans="2:256" s="635" customFormat="1" ht="15" customHeight="1">
      <c r="B18" s="628"/>
      <c r="C18" s="5027" t="s">
        <v>3258</v>
      </c>
      <c r="D18" s="5027"/>
      <c r="E18" s="5028"/>
      <c r="F18" s="3532"/>
      <c r="G18" s="3538"/>
      <c r="H18" s="3538"/>
      <c r="I18" s="3538"/>
      <c r="J18" s="3538"/>
      <c r="K18" s="3538"/>
    </row>
    <row r="19" spans="2:256" s="667" customFormat="1" ht="15" customHeight="1">
      <c r="B19" s="3534"/>
      <c r="C19" s="3539"/>
      <c r="D19" s="3857" t="s">
        <v>3232</v>
      </c>
      <c r="E19" s="3857"/>
      <c r="F19" s="3535" t="s">
        <v>1840</v>
      </c>
      <c r="G19" s="3528">
        <v>0.04</v>
      </c>
      <c r="H19" s="3474"/>
      <c r="I19" s="3474"/>
      <c r="J19" s="3474"/>
      <c r="K19" s="3474"/>
      <c r="L19" s="635"/>
      <c r="M19" s="635"/>
      <c r="N19" s="635"/>
      <c r="O19" s="635"/>
      <c r="P19" s="635"/>
      <c r="Q19" s="635"/>
      <c r="R19" s="635"/>
      <c r="S19" s="635"/>
      <c r="T19" s="635"/>
      <c r="U19" s="635"/>
      <c r="V19" s="635"/>
      <c r="W19" s="635"/>
      <c r="X19" s="635"/>
      <c r="Y19" s="635"/>
      <c r="Z19" s="635"/>
      <c r="AA19" s="635"/>
      <c r="AB19" s="635"/>
      <c r="AC19" s="635"/>
      <c r="AD19" s="635"/>
      <c r="AE19" s="635"/>
      <c r="AF19" s="635"/>
      <c r="AG19" s="635"/>
      <c r="AH19" s="635"/>
      <c r="AI19" s="635"/>
      <c r="AJ19" s="635"/>
      <c r="AK19" s="635"/>
      <c r="AL19" s="635"/>
      <c r="AM19" s="635"/>
      <c r="AN19" s="635"/>
      <c r="AO19" s="635"/>
      <c r="AP19" s="635"/>
      <c r="AQ19" s="635"/>
      <c r="AR19" s="635"/>
      <c r="AS19" s="635"/>
      <c r="AT19" s="635"/>
      <c r="AU19" s="635"/>
      <c r="AV19" s="635"/>
      <c r="AW19" s="635"/>
      <c r="AX19" s="635"/>
      <c r="AY19" s="635"/>
      <c r="AZ19" s="635"/>
      <c r="BA19" s="635"/>
      <c r="BB19" s="635"/>
      <c r="BC19" s="635"/>
      <c r="BD19" s="635"/>
      <c r="BE19" s="635"/>
      <c r="BF19" s="635"/>
      <c r="BG19" s="635"/>
      <c r="BH19" s="635"/>
      <c r="BI19" s="635"/>
      <c r="BJ19" s="635"/>
      <c r="BK19" s="635"/>
      <c r="BL19" s="635"/>
      <c r="BM19" s="635"/>
      <c r="BN19" s="635"/>
      <c r="BO19" s="635"/>
      <c r="BP19" s="635"/>
      <c r="BQ19" s="635"/>
      <c r="BR19" s="635"/>
      <c r="BS19" s="635"/>
      <c r="BT19" s="635"/>
      <c r="BU19" s="635"/>
      <c r="BV19" s="635"/>
      <c r="BW19" s="635"/>
      <c r="BX19" s="635"/>
      <c r="BY19" s="635"/>
      <c r="BZ19" s="635"/>
      <c r="CA19" s="635"/>
      <c r="CB19" s="635"/>
      <c r="CC19" s="635"/>
      <c r="CD19" s="635"/>
      <c r="CE19" s="635"/>
      <c r="CF19" s="635"/>
      <c r="CG19" s="635"/>
      <c r="CH19" s="635"/>
      <c r="CI19" s="635"/>
      <c r="CJ19" s="635"/>
      <c r="CK19" s="635"/>
      <c r="CL19" s="635"/>
      <c r="CM19" s="635"/>
      <c r="CN19" s="635"/>
      <c r="CO19" s="635"/>
      <c r="CP19" s="635"/>
      <c r="CQ19" s="635"/>
      <c r="CR19" s="635"/>
      <c r="CS19" s="635"/>
      <c r="CT19" s="635"/>
      <c r="CU19" s="635"/>
      <c r="CV19" s="635"/>
      <c r="CW19" s="635"/>
      <c r="CX19" s="635"/>
      <c r="CY19" s="635"/>
      <c r="CZ19" s="635"/>
      <c r="DA19" s="635"/>
      <c r="DB19" s="635"/>
      <c r="DC19" s="635"/>
      <c r="DD19" s="635"/>
      <c r="DE19" s="635"/>
      <c r="DF19" s="635"/>
      <c r="DG19" s="635"/>
      <c r="DH19" s="635"/>
      <c r="DI19" s="635"/>
      <c r="DJ19" s="635"/>
      <c r="DK19" s="635"/>
      <c r="DL19" s="635"/>
      <c r="DM19" s="635"/>
      <c r="DN19" s="635"/>
      <c r="DO19" s="635"/>
      <c r="DP19" s="635"/>
      <c r="DQ19" s="635"/>
      <c r="DR19" s="635"/>
      <c r="DS19" s="635"/>
      <c r="DT19" s="635"/>
      <c r="DU19" s="635"/>
      <c r="DV19" s="635"/>
      <c r="DW19" s="635"/>
      <c r="DX19" s="635"/>
      <c r="DY19" s="635"/>
      <c r="DZ19" s="635"/>
      <c r="EA19" s="635"/>
      <c r="EB19" s="635"/>
      <c r="EC19" s="635"/>
      <c r="ED19" s="635"/>
      <c r="EE19" s="635"/>
      <c r="EF19" s="635"/>
      <c r="EG19" s="635"/>
      <c r="EH19" s="635"/>
      <c r="EI19" s="635"/>
      <c r="EJ19" s="635"/>
      <c r="EK19" s="635"/>
      <c r="EL19" s="635"/>
      <c r="EM19" s="635"/>
      <c r="EN19" s="635"/>
      <c r="EO19" s="635"/>
      <c r="EP19" s="635"/>
      <c r="EQ19" s="635"/>
      <c r="ER19" s="635"/>
      <c r="ES19" s="635"/>
      <c r="ET19" s="635"/>
      <c r="EU19" s="635"/>
      <c r="EV19" s="635"/>
      <c r="EW19" s="635"/>
      <c r="EX19" s="635"/>
      <c r="EY19" s="635"/>
      <c r="EZ19" s="635"/>
      <c r="FA19" s="635"/>
      <c r="FB19" s="635"/>
      <c r="FC19" s="635"/>
      <c r="FD19" s="635"/>
      <c r="FE19" s="635"/>
      <c r="FF19" s="635"/>
      <c r="FG19" s="635"/>
      <c r="FH19" s="635"/>
      <c r="FI19" s="635"/>
      <c r="FJ19" s="635"/>
      <c r="FK19" s="635"/>
      <c r="FL19" s="635"/>
      <c r="FM19" s="635"/>
      <c r="FN19" s="635"/>
      <c r="FO19" s="635"/>
      <c r="FP19" s="635"/>
      <c r="FQ19" s="635"/>
      <c r="FR19" s="635"/>
      <c r="FS19" s="635"/>
      <c r="FT19" s="635"/>
      <c r="FU19" s="635"/>
      <c r="FV19" s="635"/>
      <c r="FW19" s="635"/>
      <c r="FX19" s="635"/>
      <c r="FY19" s="635"/>
      <c r="FZ19" s="635"/>
      <c r="GA19" s="635"/>
      <c r="GB19" s="635"/>
      <c r="GC19" s="635"/>
      <c r="GD19" s="635"/>
      <c r="GE19" s="635"/>
      <c r="GF19" s="635"/>
      <c r="GG19" s="635"/>
      <c r="GH19" s="635"/>
      <c r="GI19" s="635"/>
      <c r="GJ19" s="635"/>
      <c r="GK19" s="635"/>
      <c r="GL19" s="635"/>
      <c r="GM19" s="635"/>
      <c r="GN19" s="635"/>
      <c r="GO19" s="635"/>
      <c r="GP19" s="635"/>
      <c r="GQ19" s="635"/>
      <c r="GR19" s="635"/>
      <c r="GS19" s="635"/>
      <c r="GT19" s="635"/>
      <c r="GU19" s="635"/>
      <c r="GV19" s="635"/>
      <c r="GW19" s="635"/>
      <c r="GX19" s="635"/>
      <c r="GY19" s="635"/>
      <c r="GZ19" s="635"/>
      <c r="HA19" s="635"/>
      <c r="HB19" s="635"/>
      <c r="HC19" s="635"/>
      <c r="HD19" s="635"/>
      <c r="HE19" s="635"/>
      <c r="HF19" s="635"/>
      <c r="HG19" s="635"/>
      <c r="HH19" s="635"/>
      <c r="HI19" s="635"/>
      <c r="HJ19" s="635"/>
      <c r="HK19" s="635"/>
      <c r="HL19" s="635"/>
      <c r="HM19" s="635"/>
      <c r="HN19" s="635"/>
      <c r="HO19" s="635"/>
      <c r="HP19" s="635"/>
      <c r="HQ19" s="635"/>
      <c r="HR19" s="635"/>
      <c r="HS19" s="635"/>
      <c r="HT19" s="635"/>
      <c r="HU19" s="635"/>
      <c r="HV19" s="635"/>
      <c r="HW19" s="635"/>
      <c r="HX19" s="635"/>
      <c r="HY19" s="635"/>
      <c r="HZ19" s="635"/>
      <c r="IA19" s="635"/>
      <c r="IB19" s="635"/>
      <c r="IC19" s="635"/>
      <c r="ID19" s="635"/>
      <c r="IE19" s="635"/>
      <c r="IF19" s="635"/>
      <c r="IG19" s="635"/>
      <c r="IH19" s="635"/>
      <c r="II19" s="635"/>
      <c r="IJ19" s="635"/>
      <c r="IK19" s="635"/>
      <c r="IL19" s="635"/>
      <c r="IM19" s="635"/>
      <c r="IN19" s="635"/>
      <c r="IO19" s="635"/>
      <c r="IP19" s="635"/>
      <c r="IQ19" s="635"/>
      <c r="IR19" s="635"/>
      <c r="IS19" s="635"/>
      <c r="IT19" s="635"/>
      <c r="IU19" s="635"/>
      <c r="IV19" s="635"/>
    </row>
    <row r="20" spans="2:256" s="667" customFormat="1" ht="15" customHeight="1">
      <c r="B20" s="3502"/>
      <c r="C20" s="3503"/>
      <c r="D20" s="5027" t="s">
        <v>3259</v>
      </c>
      <c r="E20" s="5027"/>
      <c r="G20" s="3528">
        <v>0.1</v>
      </c>
      <c r="H20" s="3464"/>
      <c r="I20" s="3464"/>
      <c r="J20" s="3464"/>
      <c r="K20" s="3464"/>
      <c r="L20" s="635"/>
      <c r="M20" s="635"/>
      <c r="N20" s="635"/>
      <c r="O20" s="635"/>
      <c r="P20" s="635"/>
      <c r="Q20" s="635"/>
      <c r="R20" s="635"/>
      <c r="S20" s="635"/>
      <c r="T20" s="635"/>
      <c r="U20" s="635"/>
      <c r="V20" s="635"/>
      <c r="W20" s="635"/>
      <c r="X20" s="635"/>
      <c r="Y20" s="635"/>
      <c r="Z20" s="635"/>
      <c r="AA20" s="635"/>
      <c r="AB20" s="635"/>
      <c r="AC20" s="635"/>
      <c r="AD20" s="635"/>
      <c r="AE20" s="635"/>
      <c r="AF20" s="635"/>
      <c r="AG20" s="635"/>
      <c r="AH20" s="635"/>
      <c r="AI20" s="635"/>
      <c r="AJ20" s="635"/>
      <c r="AK20" s="635"/>
      <c r="AL20" s="635"/>
      <c r="AM20" s="635"/>
      <c r="AN20" s="635"/>
      <c r="AO20" s="635"/>
      <c r="AP20" s="635"/>
      <c r="AQ20" s="635"/>
      <c r="AR20" s="635"/>
      <c r="AS20" s="635"/>
      <c r="AT20" s="635"/>
      <c r="AU20" s="635"/>
      <c r="AV20" s="635"/>
      <c r="AW20" s="635"/>
      <c r="AX20" s="635"/>
      <c r="AY20" s="635"/>
      <c r="AZ20" s="635"/>
      <c r="BA20" s="635"/>
      <c r="BB20" s="635"/>
      <c r="BC20" s="635"/>
      <c r="BD20" s="635"/>
      <c r="BE20" s="635"/>
      <c r="BF20" s="635"/>
      <c r="BG20" s="635"/>
      <c r="BH20" s="635"/>
      <c r="BI20" s="635"/>
      <c r="BJ20" s="635"/>
      <c r="BK20" s="635"/>
      <c r="BL20" s="635"/>
      <c r="BM20" s="635"/>
      <c r="BN20" s="635"/>
      <c r="BO20" s="635"/>
      <c r="BP20" s="635"/>
      <c r="BQ20" s="635"/>
      <c r="BR20" s="635"/>
      <c r="BS20" s="635"/>
      <c r="BT20" s="635"/>
      <c r="BU20" s="635"/>
      <c r="BV20" s="635"/>
      <c r="BW20" s="635"/>
      <c r="BX20" s="635"/>
      <c r="BY20" s="635"/>
      <c r="BZ20" s="635"/>
      <c r="CA20" s="635"/>
      <c r="CB20" s="635"/>
      <c r="CC20" s="635"/>
      <c r="CD20" s="635"/>
      <c r="CE20" s="635"/>
      <c r="CF20" s="635"/>
      <c r="CG20" s="635"/>
      <c r="CH20" s="635"/>
      <c r="CI20" s="635"/>
      <c r="CJ20" s="635"/>
      <c r="CK20" s="635"/>
      <c r="CL20" s="635"/>
      <c r="CM20" s="635"/>
      <c r="CN20" s="635"/>
      <c r="CO20" s="635"/>
      <c r="CP20" s="635"/>
      <c r="CQ20" s="635"/>
      <c r="CR20" s="635"/>
      <c r="CS20" s="635"/>
      <c r="CT20" s="635"/>
      <c r="CU20" s="635"/>
      <c r="CV20" s="635"/>
      <c r="CW20" s="635"/>
      <c r="CX20" s="635"/>
      <c r="CY20" s="635"/>
      <c r="CZ20" s="635"/>
      <c r="DA20" s="635"/>
      <c r="DB20" s="635"/>
      <c r="DC20" s="635"/>
      <c r="DD20" s="635"/>
      <c r="DE20" s="635"/>
      <c r="DF20" s="635"/>
      <c r="DG20" s="635"/>
      <c r="DH20" s="635"/>
      <c r="DI20" s="635"/>
      <c r="DJ20" s="635"/>
      <c r="DK20" s="635"/>
      <c r="DL20" s="635"/>
      <c r="DM20" s="635"/>
      <c r="DN20" s="635"/>
      <c r="DO20" s="635"/>
      <c r="DP20" s="635"/>
      <c r="DQ20" s="635"/>
      <c r="DR20" s="635"/>
      <c r="DS20" s="635"/>
      <c r="DT20" s="635"/>
      <c r="DU20" s="635"/>
      <c r="DV20" s="635"/>
      <c r="DW20" s="635"/>
      <c r="DX20" s="635"/>
      <c r="DY20" s="635"/>
      <c r="DZ20" s="635"/>
      <c r="EA20" s="635"/>
      <c r="EB20" s="635"/>
      <c r="EC20" s="635"/>
      <c r="ED20" s="635"/>
      <c r="EE20" s="635"/>
      <c r="EF20" s="635"/>
      <c r="EG20" s="635"/>
      <c r="EH20" s="635"/>
      <c r="EI20" s="635"/>
      <c r="EJ20" s="635"/>
      <c r="EK20" s="635"/>
      <c r="EL20" s="635"/>
      <c r="EM20" s="635"/>
      <c r="EN20" s="635"/>
      <c r="EO20" s="635"/>
      <c r="EP20" s="635"/>
      <c r="EQ20" s="635"/>
      <c r="ER20" s="635"/>
      <c r="ES20" s="635"/>
      <c r="ET20" s="635"/>
      <c r="EU20" s="635"/>
      <c r="EV20" s="635"/>
      <c r="EW20" s="635"/>
      <c r="EX20" s="635"/>
      <c r="EY20" s="635"/>
      <c r="EZ20" s="635"/>
      <c r="FA20" s="635"/>
      <c r="FB20" s="635"/>
      <c r="FC20" s="635"/>
      <c r="FD20" s="635"/>
      <c r="FE20" s="635"/>
      <c r="FF20" s="635"/>
      <c r="FG20" s="635"/>
      <c r="FH20" s="635"/>
      <c r="FI20" s="635"/>
      <c r="FJ20" s="635"/>
      <c r="FK20" s="635"/>
      <c r="FL20" s="635"/>
      <c r="FM20" s="635"/>
      <c r="FN20" s="635"/>
      <c r="FO20" s="635"/>
      <c r="FP20" s="635"/>
      <c r="FQ20" s="635"/>
      <c r="FR20" s="635"/>
      <c r="FS20" s="635"/>
      <c r="FT20" s="635"/>
      <c r="FU20" s="635"/>
      <c r="FV20" s="635"/>
      <c r="FW20" s="635"/>
      <c r="FX20" s="635"/>
      <c r="FY20" s="635"/>
      <c r="FZ20" s="635"/>
      <c r="GA20" s="635"/>
      <c r="GB20" s="635"/>
      <c r="GC20" s="635"/>
      <c r="GD20" s="635"/>
      <c r="GE20" s="635"/>
      <c r="GF20" s="635"/>
      <c r="GG20" s="635"/>
      <c r="GH20" s="635"/>
      <c r="GI20" s="635"/>
      <c r="GJ20" s="635"/>
      <c r="GK20" s="635"/>
      <c r="GL20" s="635"/>
      <c r="GM20" s="635"/>
      <c r="GN20" s="635"/>
      <c r="GO20" s="635"/>
      <c r="GP20" s="635"/>
      <c r="GQ20" s="635"/>
      <c r="GR20" s="635"/>
      <c r="GS20" s="635"/>
      <c r="GT20" s="635"/>
      <c r="GU20" s="635"/>
      <c r="GV20" s="635"/>
      <c r="GW20" s="635"/>
      <c r="GX20" s="635"/>
      <c r="GY20" s="635"/>
      <c r="GZ20" s="635"/>
      <c r="HA20" s="635"/>
      <c r="HB20" s="635"/>
      <c r="HC20" s="635"/>
      <c r="HD20" s="635"/>
      <c r="HE20" s="635"/>
      <c r="HF20" s="635"/>
      <c r="HG20" s="635"/>
      <c r="HH20" s="635"/>
      <c r="HI20" s="635"/>
      <c r="HJ20" s="635"/>
      <c r="HK20" s="635"/>
      <c r="HL20" s="635"/>
      <c r="HM20" s="635"/>
      <c r="HN20" s="635"/>
      <c r="HO20" s="635"/>
      <c r="HP20" s="635"/>
      <c r="HQ20" s="635"/>
      <c r="HR20" s="635"/>
      <c r="HS20" s="635"/>
      <c r="HT20" s="635"/>
      <c r="HU20" s="635"/>
      <c r="HV20" s="635"/>
      <c r="HW20" s="635"/>
      <c r="HX20" s="635"/>
      <c r="HY20" s="635"/>
      <c r="HZ20" s="635"/>
      <c r="IA20" s="635"/>
      <c r="IB20" s="635"/>
      <c r="IC20" s="635"/>
      <c r="ID20" s="635"/>
      <c r="IE20" s="635"/>
      <c r="IF20" s="635"/>
      <c r="IG20" s="635"/>
      <c r="IH20" s="635"/>
      <c r="II20" s="635"/>
      <c r="IJ20" s="635"/>
      <c r="IK20" s="635"/>
      <c r="IL20" s="635"/>
      <c r="IM20" s="635"/>
      <c r="IN20" s="635"/>
      <c r="IO20" s="635"/>
      <c r="IP20" s="635"/>
      <c r="IQ20" s="635"/>
      <c r="IR20" s="635"/>
      <c r="IS20" s="635"/>
      <c r="IT20" s="635"/>
      <c r="IU20" s="635"/>
      <c r="IV20" s="635"/>
    </row>
    <row r="21" spans="2:256" s="667" customFormat="1" ht="15" customHeight="1">
      <c r="B21" s="3534"/>
      <c r="C21" s="3539"/>
      <c r="D21" s="3857" t="s">
        <v>3260</v>
      </c>
      <c r="E21" s="5046"/>
      <c r="F21" s="3527" t="s">
        <v>2833</v>
      </c>
      <c r="G21" s="3540"/>
      <c r="H21" s="3474"/>
      <c r="I21" s="3474"/>
      <c r="J21" s="3474"/>
      <c r="K21" s="3474"/>
      <c r="L21" s="635"/>
      <c r="M21" s="635"/>
      <c r="N21" s="635"/>
      <c r="O21" s="635"/>
      <c r="P21" s="635"/>
      <c r="Q21" s="635"/>
      <c r="R21" s="635"/>
      <c r="S21" s="635"/>
      <c r="T21" s="635"/>
      <c r="U21" s="635"/>
      <c r="V21" s="635"/>
      <c r="W21" s="635"/>
      <c r="X21" s="635"/>
      <c r="Y21" s="635"/>
      <c r="Z21" s="635"/>
      <c r="AA21" s="635"/>
      <c r="AB21" s="635"/>
      <c r="AC21" s="635"/>
      <c r="AD21" s="635"/>
      <c r="AE21" s="635"/>
      <c r="AF21" s="635"/>
      <c r="AG21" s="635"/>
      <c r="AH21" s="635"/>
      <c r="AI21" s="635"/>
      <c r="AJ21" s="635"/>
      <c r="AK21" s="635"/>
      <c r="AL21" s="635"/>
      <c r="AM21" s="635"/>
      <c r="AN21" s="635"/>
      <c r="AO21" s="635"/>
      <c r="AP21" s="635"/>
      <c r="AQ21" s="635"/>
      <c r="AR21" s="635"/>
      <c r="AS21" s="635"/>
      <c r="AT21" s="635"/>
      <c r="AU21" s="635"/>
      <c r="AV21" s="635"/>
      <c r="AW21" s="635"/>
      <c r="AX21" s="635"/>
      <c r="AY21" s="635"/>
      <c r="AZ21" s="635"/>
      <c r="BA21" s="635"/>
      <c r="BB21" s="635"/>
      <c r="BC21" s="635"/>
      <c r="BD21" s="635"/>
      <c r="BE21" s="635"/>
      <c r="BF21" s="635"/>
      <c r="BG21" s="635"/>
      <c r="BH21" s="635"/>
      <c r="BI21" s="635"/>
      <c r="BJ21" s="635"/>
      <c r="BK21" s="635"/>
      <c r="BL21" s="635"/>
      <c r="BM21" s="635"/>
      <c r="BN21" s="635"/>
      <c r="BO21" s="635"/>
      <c r="BP21" s="635"/>
      <c r="BQ21" s="635"/>
      <c r="BR21" s="635"/>
      <c r="BS21" s="635"/>
      <c r="BT21" s="635"/>
      <c r="BU21" s="635"/>
      <c r="BV21" s="635"/>
      <c r="BW21" s="635"/>
      <c r="BX21" s="635"/>
      <c r="BY21" s="635"/>
      <c r="BZ21" s="635"/>
      <c r="CA21" s="635"/>
      <c r="CB21" s="635"/>
      <c r="CC21" s="635"/>
      <c r="CD21" s="635"/>
      <c r="CE21" s="635"/>
      <c r="CF21" s="635"/>
      <c r="CG21" s="635"/>
      <c r="CH21" s="635"/>
      <c r="CI21" s="635"/>
      <c r="CJ21" s="635"/>
      <c r="CK21" s="635"/>
      <c r="CL21" s="635"/>
      <c r="CM21" s="635"/>
      <c r="CN21" s="635"/>
      <c r="CO21" s="635"/>
      <c r="CP21" s="635"/>
      <c r="CQ21" s="635"/>
      <c r="CR21" s="635"/>
      <c r="CS21" s="635"/>
      <c r="CT21" s="635"/>
      <c r="CU21" s="635"/>
      <c r="CV21" s="635"/>
      <c r="CW21" s="635"/>
      <c r="CX21" s="635"/>
      <c r="CY21" s="635"/>
      <c r="CZ21" s="635"/>
      <c r="DA21" s="635"/>
      <c r="DB21" s="635"/>
      <c r="DC21" s="635"/>
      <c r="DD21" s="635"/>
      <c r="DE21" s="635"/>
      <c r="DF21" s="635"/>
      <c r="DG21" s="635"/>
      <c r="DH21" s="635"/>
      <c r="DI21" s="635"/>
      <c r="DJ21" s="635"/>
      <c r="DK21" s="635"/>
      <c r="DL21" s="635"/>
      <c r="DM21" s="635"/>
      <c r="DN21" s="635"/>
      <c r="DO21" s="635"/>
      <c r="DP21" s="635"/>
      <c r="DQ21" s="635"/>
      <c r="DR21" s="635"/>
      <c r="DS21" s="635"/>
      <c r="DT21" s="635"/>
      <c r="DU21" s="635"/>
      <c r="DV21" s="635"/>
      <c r="DW21" s="635"/>
      <c r="DX21" s="635"/>
      <c r="DY21" s="635"/>
      <c r="DZ21" s="635"/>
      <c r="EA21" s="635"/>
      <c r="EB21" s="635"/>
      <c r="EC21" s="635"/>
      <c r="ED21" s="635"/>
      <c r="EE21" s="635"/>
      <c r="EF21" s="635"/>
      <c r="EG21" s="635"/>
      <c r="EH21" s="635"/>
      <c r="EI21" s="635"/>
      <c r="EJ21" s="635"/>
      <c r="EK21" s="635"/>
      <c r="EL21" s="635"/>
      <c r="EM21" s="635"/>
      <c r="EN21" s="635"/>
      <c r="EO21" s="635"/>
      <c r="EP21" s="635"/>
      <c r="EQ21" s="635"/>
      <c r="ER21" s="635"/>
      <c r="ES21" s="635"/>
      <c r="ET21" s="635"/>
      <c r="EU21" s="635"/>
      <c r="EV21" s="635"/>
      <c r="EW21" s="635"/>
      <c r="EX21" s="635"/>
      <c r="EY21" s="635"/>
      <c r="EZ21" s="635"/>
      <c r="FA21" s="635"/>
      <c r="FB21" s="635"/>
      <c r="FC21" s="635"/>
      <c r="FD21" s="635"/>
      <c r="FE21" s="635"/>
      <c r="FF21" s="635"/>
      <c r="FG21" s="635"/>
      <c r="FH21" s="635"/>
      <c r="FI21" s="635"/>
      <c r="FJ21" s="635"/>
      <c r="FK21" s="635"/>
      <c r="FL21" s="635"/>
      <c r="FM21" s="635"/>
      <c r="FN21" s="635"/>
      <c r="FO21" s="635"/>
      <c r="FP21" s="635"/>
      <c r="FQ21" s="635"/>
      <c r="FR21" s="635"/>
      <c r="FS21" s="635"/>
      <c r="FT21" s="635"/>
      <c r="FU21" s="635"/>
      <c r="FV21" s="635"/>
      <c r="FW21" s="635"/>
      <c r="FX21" s="635"/>
      <c r="FY21" s="635"/>
      <c r="FZ21" s="635"/>
      <c r="GA21" s="635"/>
      <c r="GB21" s="635"/>
      <c r="GC21" s="635"/>
      <c r="GD21" s="635"/>
      <c r="GE21" s="635"/>
      <c r="GF21" s="635"/>
      <c r="GG21" s="635"/>
      <c r="GH21" s="635"/>
      <c r="GI21" s="635"/>
      <c r="GJ21" s="635"/>
      <c r="GK21" s="635"/>
      <c r="GL21" s="635"/>
      <c r="GM21" s="635"/>
      <c r="GN21" s="635"/>
      <c r="GO21" s="635"/>
      <c r="GP21" s="635"/>
      <c r="GQ21" s="635"/>
      <c r="GR21" s="635"/>
      <c r="GS21" s="635"/>
      <c r="GT21" s="635"/>
      <c r="GU21" s="635"/>
      <c r="GV21" s="635"/>
      <c r="GW21" s="635"/>
      <c r="GX21" s="635"/>
      <c r="GY21" s="635"/>
      <c r="GZ21" s="635"/>
      <c r="HA21" s="635"/>
      <c r="HB21" s="635"/>
      <c r="HC21" s="635"/>
      <c r="HD21" s="635"/>
      <c r="HE21" s="635"/>
      <c r="HF21" s="635"/>
      <c r="HG21" s="635"/>
      <c r="HH21" s="635"/>
      <c r="HI21" s="635"/>
      <c r="HJ21" s="635"/>
      <c r="HK21" s="635"/>
      <c r="HL21" s="635"/>
      <c r="HM21" s="635"/>
      <c r="HN21" s="635"/>
      <c r="HO21" s="635"/>
      <c r="HP21" s="635"/>
      <c r="HQ21" s="635"/>
      <c r="HR21" s="635"/>
      <c r="HS21" s="635"/>
      <c r="HT21" s="635"/>
      <c r="HU21" s="635"/>
      <c r="HV21" s="635"/>
      <c r="HW21" s="635"/>
      <c r="HX21" s="635"/>
      <c r="HY21" s="635"/>
      <c r="HZ21" s="635"/>
      <c r="IA21" s="635"/>
      <c r="IB21" s="635"/>
      <c r="IC21" s="635"/>
      <c r="ID21" s="635"/>
      <c r="IE21" s="635"/>
      <c r="IF21" s="635"/>
      <c r="IG21" s="635"/>
      <c r="IH21" s="635"/>
      <c r="II21" s="635"/>
      <c r="IJ21" s="635"/>
      <c r="IK21" s="635"/>
      <c r="IL21" s="635"/>
      <c r="IM21" s="635"/>
      <c r="IN21" s="635"/>
      <c r="IO21" s="635"/>
      <c r="IP21" s="635"/>
      <c r="IQ21" s="635"/>
      <c r="IR21" s="635"/>
      <c r="IS21" s="635"/>
      <c r="IT21" s="635"/>
      <c r="IU21" s="635"/>
      <c r="IV21" s="635"/>
    </row>
    <row r="22" spans="2:256" s="635" customFormat="1" ht="15" customHeight="1">
      <c r="B22" s="3534"/>
      <c r="C22" s="3539"/>
      <c r="D22" s="3855" t="s">
        <v>3261</v>
      </c>
      <c r="E22" s="3855"/>
      <c r="F22" s="3529" t="s">
        <v>1726</v>
      </c>
      <c r="G22" s="3541"/>
      <c r="H22" s="3484"/>
      <c r="I22" s="3474"/>
      <c r="J22" s="3474"/>
      <c r="K22" s="3496"/>
    </row>
    <row r="23" spans="2:256" s="635" customFormat="1" ht="15" customHeight="1">
      <c r="B23" s="3502"/>
      <c r="C23" s="3858" t="s">
        <v>881</v>
      </c>
      <c r="D23" s="3858"/>
      <c r="E23" s="4981"/>
      <c r="F23" s="3529" t="s">
        <v>2836</v>
      </c>
      <c r="G23" s="3537"/>
      <c r="H23" s="3464"/>
      <c r="I23" s="3464"/>
      <c r="J23" s="3464"/>
      <c r="K23" s="3464"/>
    </row>
    <row r="24" spans="2:256" s="635" customFormat="1" ht="15" customHeight="1">
      <c r="B24" s="3502"/>
      <c r="C24" s="3858" t="s">
        <v>882</v>
      </c>
      <c r="D24" s="3858"/>
      <c r="E24" s="4981"/>
      <c r="F24" s="3529" t="s">
        <v>1727</v>
      </c>
      <c r="G24" s="3530">
        <v>0.1</v>
      </c>
      <c r="H24" s="3462"/>
      <c r="I24" s="3464"/>
      <c r="J24" s="3464"/>
      <c r="K24" s="3462"/>
    </row>
    <row r="25" spans="2:256" s="635" customFormat="1" ht="15" customHeight="1">
      <c r="B25" s="3502"/>
      <c r="C25" s="3858" t="s">
        <v>2829</v>
      </c>
      <c r="D25" s="3858"/>
      <c r="E25" s="4981"/>
      <c r="F25" s="3529" t="s">
        <v>2839</v>
      </c>
      <c r="G25" s="3542"/>
      <c r="H25" s="3474"/>
      <c r="I25" s="3474"/>
      <c r="J25" s="3474"/>
      <c r="K25" s="3474"/>
    </row>
    <row r="26" spans="2:256" s="635" customFormat="1" ht="15" customHeight="1">
      <c r="B26" s="5033" t="s">
        <v>3262</v>
      </c>
      <c r="C26" s="5034"/>
      <c r="D26" s="5034"/>
      <c r="E26" s="5035"/>
      <c r="F26" s="3529" t="s">
        <v>1728</v>
      </c>
      <c r="G26" s="3537"/>
      <c r="H26" s="3462"/>
      <c r="I26" s="3464"/>
      <c r="J26" s="3464"/>
      <c r="K26" s="3462"/>
    </row>
    <row r="27" spans="2:256" s="3479" customFormat="1" ht="15" customHeight="1">
      <c r="B27" s="3544"/>
      <c r="C27" s="3486"/>
      <c r="F27" s="3545"/>
      <c r="G27" s="3488"/>
      <c r="H27" s="3488"/>
      <c r="I27" s="3488"/>
      <c r="J27" s="3488"/>
      <c r="K27" s="3488"/>
      <c r="L27" s="635"/>
      <c r="M27" s="635"/>
      <c r="N27" s="635"/>
      <c r="O27" s="635"/>
      <c r="P27" s="635"/>
      <c r="Q27" s="635"/>
      <c r="R27" s="635"/>
      <c r="S27" s="635"/>
      <c r="T27" s="635"/>
      <c r="U27" s="635"/>
      <c r="V27" s="635"/>
      <c r="W27" s="635"/>
      <c r="X27" s="635"/>
      <c r="Y27" s="635"/>
      <c r="Z27" s="635"/>
      <c r="AA27" s="635"/>
      <c r="AB27" s="635"/>
      <c r="AC27" s="635"/>
      <c r="AD27" s="635"/>
      <c r="AE27" s="635"/>
      <c r="AF27" s="635"/>
      <c r="AG27" s="635"/>
      <c r="AH27" s="635"/>
      <c r="AI27" s="635"/>
      <c r="AJ27" s="635"/>
      <c r="AK27" s="635"/>
      <c r="AL27" s="635"/>
      <c r="AM27" s="635"/>
      <c r="AN27" s="635"/>
      <c r="AO27" s="635"/>
      <c r="AP27" s="635"/>
      <c r="AQ27" s="635"/>
      <c r="AR27" s="635"/>
      <c r="AS27" s="635"/>
      <c r="AT27" s="635"/>
      <c r="AU27" s="635"/>
      <c r="AV27" s="635"/>
      <c r="AW27" s="635"/>
      <c r="AX27" s="635"/>
      <c r="AY27" s="635"/>
      <c r="AZ27" s="635"/>
      <c r="BA27" s="635"/>
      <c r="BB27" s="635"/>
      <c r="BC27" s="635"/>
      <c r="BD27" s="635"/>
      <c r="BE27" s="635"/>
      <c r="BF27" s="635"/>
      <c r="BG27" s="635"/>
      <c r="BH27" s="635"/>
      <c r="BI27" s="635"/>
      <c r="BJ27" s="635"/>
      <c r="BK27" s="635"/>
      <c r="BL27" s="635"/>
      <c r="BM27" s="635"/>
      <c r="BN27" s="635"/>
      <c r="BO27" s="635"/>
      <c r="BP27" s="635"/>
      <c r="BQ27" s="635"/>
      <c r="BR27" s="635"/>
      <c r="BS27" s="635"/>
      <c r="BT27" s="635"/>
      <c r="BU27" s="635"/>
      <c r="BV27" s="635"/>
      <c r="BW27" s="635"/>
      <c r="BX27" s="635"/>
      <c r="BY27" s="635"/>
      <c r="BZ27" s="635"/>
      <c r="CA27" s="635"/>
      <c r="CB27" s="635"/>
      <c r="CC27" s="635"/>
      <c r="CD27" s="635"/>
      <c r="CE27" s="635"/>
      <c r="CF27" s="635"/>
      <c r="CG27" s="635"/>
      <c r="CH27" s="635"/>
      <c r="CI27" s="635"/>
      <c r="CJ27" s="635"/>
      <c r="CK27" s="635"/>
      <c r="CL27" s="635"/>
      <c r="CM27" s="635"/>
      <c r="CN27" s="635"/>
      <c r="CO27" s="635"/>
      <c r="CP27" s="635"/>
      <c r="CQ27" s="635"/>
      <c r="CR27" s="635"/>
      <c r="CS27" s="635"/>
      <c r="CT27" s="635"/>
      <c r="CU27" s="635"/>
      <c r="CV27" s="635"/>
      <c r="CW27" s="635"/>
      <c r="CX27" s="635"/>
      <c r="CY27" s="635"/>
      <c r="CZ27" s="635"/>
      <c r="DA27" s="635"/>
      <c r="DB27" s="635"/>
      <c r="DC27" s="635"/>
      <c r="DD27" s="635"/>
      <c r="DE27" s="635"/>
      <c r="DF27" s="635"/>
      <c r="DG27" s="635"/>
      <c r="DH27" s="635"/>
      <c r="DI27" s="635"/>
      <c r="DJ27" s="635"/>
      <c r="DK27" s="635"/>
      <c r="DL27" s="635"/>
      <c r="DM27" s="635"/>
      <c r="DN27" s="635"/>
      <c r="DO27" s="635"/>
      <c r="DP27" s="635"/>
      <c r="DQ27" s="635"/>
      <c r="DR27" s="635"/>
      <c r="DS27" s="635"/>
      <c r="DT27" s="635"/>
      <c r="DU27" s="635"/>
      <c r="DV27" s="635"/>
      <c r="DW27" s="635"/>
      <c r="DX27" s="635"/>
      <c r="DY27" s="635"/>
      <c r="DZ27" s="635"/>
      <c r="EA27" s="635"/>
      <c r="EB27" s="635"/>
      <c r="EC27" s="635"/>
      <c r="ED27" s="635"/>
      <c r="EE27" s="635"/>
      <c r="EF27" s="635"/>
      <c r="EG27" s="635"/>
      <c r="EH27" s="635"/>
      <c r="EI27" s="635"/>
      <c r="EJ27" s="635"/>
      <c r="EK27" s="635"/>
      <c r="EL27" s="635"/>
      <c r="EM27" s="635"/>
      <c r="EN27" s="635"/>
      <c r="EO27" s="635"/>
      <c r="EP27" s="635"/>
      <c r="EQ27" s="635"/>
      <c r="ER27" s="635"/>
      <c r="ES27" s="635"/>
      <c r="ET27" s="635"/>
      <c r="EU27" s="635"/>
      <c r="EV27" s="635"/>
      <c r="EW27" s="635"/>
      <c r="EX27" s="635"/>
      <c r="EY27" s="635"/>
      <c r="EZ27" s="635"/>
      <c r="FA27" s="635"/>
      <c r="FB27" s="635"/>
      <c r="FC27" s="635"/>
      <c r="FD27" s="635"/>
      <c r="FE27" s="635"/>
      <c r="FF27" s="635"/>
      <c r="FG27" s="635"/>
      <c r="FH27" s="635"/>
      <c r="FI27" s="635"/>
      <c r="FJ27" s="635"/>
      <c r="FK27" s="635"/>
      <c r="FL27" s="635"/>
      <c r="FM27" s="635"/>
      <c r="FN27" s="635"/>
      <c r="FO27" s="635"/>
      <c r="FP27" s="635"/>
      <c r="FQ27" s="635"/>
      <c r="FR27" s="635"/>
      <c r="FS27" s="635"/>
      <c r="FT27" s="635"/>
      <c r="FU27" s="635"/>
      <c r="FV27" s="635"/>
      <c r="FW27" s="635"/>
      <c r="FX27" s="635"/>
      <c r="FY27" s="635"/>
      <c r="FZ27" s="635"/>
      <c r="GA27" s="635"/>
      <c r="GB27" s="635"/>
      <c r="GC27" s="635"/>
      <c r="GD27" s="635"/>
      <c r="GE27" s="635"/>
      <c r="GF27" s="635"/>
      <c r="GG27" s="635"/>
      <c r="GH27" s="635"/>
      <c r="GI27" s="635"/>
      <c r="GJ27" s="635"/>
      <c r="GK27" s="635"/>
      <c r="GL27" s="635"/>
      <c r="GM27" s="635"/>
      <c r="GN27" s="635"/>
      <c r="GO27" s="635"/>
      <c r="GP27" s="635"/>
      <c r="GQ27" s="635"/>
      <c r="GR27" s="635"/>
      <c r="GS27" s="635"/>
      <c r="GT27" s="635"/>
      <c r="GU27" s="635"/>
      <c r="GV27" s="635"/>
      <c r="GW27" s="635"/>
      <c r="GX27" s="635"/>
      <c r="GY27" s="635"/>
      <c r="GZ27" s="635"/>
      <c r="HA27" s="635"/>
      <c r="HB27" s="635"/>
      <c r="HC27" s="635"/>
      <c r="HD27" s="635"/>
      <c r="HE27" s="635"/>
      <c r="HF27" s="635"/>
      <c r="HG27" s="635"/>
      <c r="HH27" s="635"/>
      <c r="HI27" s="635"/>
      <c r="HJ27" s="635"/>
      <c r="HK27" s="635"/>
      <c r="HL27" s="635"/>
      <c r="HM27" s="635"/>
      <c r="HN27" s="635"/>
      <c r="HO27" s="635"/>
      <c r="HP27" s="635"/>
      <c r="HQ27" s="635"/>
      <c r="HR27" s="635"/>
      <c r="HS27" s="635"/>
      <c r="HT27" s="635"/>
      <c r="HU27" s="635"/>
      <c r="HV27" s="635"/>
      <c r="HW27" s="635"/>
      <c r="HX27" s="635"/>
      <c r="HY27" s="635"/>
      <c r="HZ27" s="635"/>
      <c r="IA27" s="635"/>
      <c r="IB27" s="635"/>
      <c r="IC27" s="635"/>
      <c r="ID27" s="635"/>
      <c r="IE27" s="635"/>
      <c r="IF27" s="635"/>
      <c r="IG27" s="635"/>
      <c r="IH27" s="635"/>
      <c r="II27" s="635"/>
      <c r="IJ27" s="635"/>
      <c r="IK27" s="635"/>
      <c r="IL27" s="635"/>
      <c r="IM27" s="635"/>
      <c r="IN27" s="635"/>
      <c r="IO27" s="635"/>
      <c r="IP27" s="635"/>
      <c r="IQ27" s="635"/>
      <c r="IR27" s="635"/>
      <c r="IS27" s="635"/>
      <c r="IT27" s="635"/>
      <c r="IU27" s="635"/>
      <c r="IV27" s="635"/>
    </row>
    <row r="28" spans="2:256" s="3479" customFormat="1" ht="15" customHeight="1">
      <c r="B28" s="4972" t="s">
        <v>3236</v>
      </c>
      <c r="C28" s="4973"/>
      <c r="D28" s="4973"/>
      <c r="E28" s="4973"/>
      <c r="F28" s="3490"/>
      <c r="G28" s="3490"/>
      <c r="H28" s="3490"/>
      <c r="I28" s="3490"/>
      <c r="J28" s="3490"/>
      <c r="K28" s="3490"/>
      <c r="L28" s="635"/>
      <c r="M28" s="635"/>
      <c r="N28" s="635"/>
      <c r="O28" s="635"/>
      <c r="P28" s="635"/>
      <c r="Q28" s="635"/>
      <c r="R28" s="635"/>
      <c r="S28" s="635"/>
      <c r="T28" s="635"/>
      <c r="U28" s="635"/>
      <c r="V28" s="635"/>
      <c r="W28" s="635"/>
      <c r="X28" s="635"/>
      <c r="Y28" s="635"/>
      <c r="Z28" s="635"/>
      <c r="AA28" s="635"/>
      <c r="AB28" s="635"/>
      <c r="AC28" s="635"/>
      <c r="AD28" s="635"/>
      <c r="AE28" s="635"/>
      <c r="AF28" s="635"/>
      <c r="AG28" s="635"/>
      <c r="AH28" s="635"/>
      <c r="AI28" s="635"/>
      <c r="AJ28" s="635"/>
      <c r="AK28" s="635"/>
      <c r="AL28" s="635"/>
      <c r="AM28" s="635"/>
      <c r="AN28" s="635"/>
      <c r="AO28" s="635"/>
      <c r="AP28" s="635"/>
      <c r="AQ28" s="635"/>
      <c r="AR28" s="635"/>
      <c r="AS28" s="635"/>
      <c r="AT28" s="635"/>
      <c r="AU28" s="635"/>
      <c r="AV28" s="635"/>
      <c r="AW28" s="635"/>
      <c r="AX28" s="635"/>
      <c r="AY28" s="635"/>
      <c r="AZ28" s="635"/>
      <c r="BA28" s="635"/>
      <c r="BB28" s="635"/>
      <c r="BC28" s="635"/>
      <c r="BD28" s="635"/>
      <c r="BE28" s="635"/>
      <c r="BF28" s="635"/>
      <c r="BG28" s="635"/>
      <c r="BH28" s="635"/>
      <c r="BI28" s="635"/>
      <c r="BJ28" s="635"/>
      <c r="BK28" s="635"/>
      <c r="BL28" s="635"/>
      <c r="BM28" s="635"/>
      <c r="BN28" s="635"/>
      <c r="BO28" s="635"/>
      <c r="BP28" s="635"/>
      <c r="BQ28" s="635"/>
      <c r="BR28" s="635"/>
      <c r="BS28" s="635"/>
      <c r="BT28" s="635"/>
      <c r="BU28" s="635"/>
      <c r="BV28" s="635"/>
      <c r="BW28" s="635"/>
      <c r="BX28" s="635"/>
      <c r="BY28" s="635"/>
      <c r="BZ28" s="635"/>
      <c r="CA28" s="635"/>
      <c r="CB28" s="635"/>
      <c r="CC28" s="635"/>
      <c r="CD28" s="635"/>
      <c r="CE28" s="635"/>
      <c r="CF28" s="635"/>
      <c r="CG28" s="635"/>
      <c r="CH28" s="635"/>
      <c r="CI28" s="635"/>
      <c r="CJ28" s="635"/>
      <c r="CK28" s="635"/>
      <c r="CL28" s="635"/>
      <c r="CM28" s="635"/>
      <c r="CN28" s="635"/>
      <c r="CO28" s="635"/>
      <c r="CP28" s="635"/>
      <c r="CQ28" s="635"/>
      <c r="CR28" s="635"/>
      <c r="CS28" s="635"/>
      <c r="CT28" s="635"/>
      <c r="CU28" s="635"/>
      <c r="CV28" s="635"/>
      <c r="CW28" s="635"/>
      <c r="CX28" s="635"/>
      <c r="CY28" s="635"/>
      <c r="CZ28" s="635"/>
      <c r="DA28" s="635"/>
      <c r="DB28" s="635"/>
      <c r="DC28" s="635"/>
      <c r="DD28" s="635"/>
      <c r="DE28" s="635"/>
      <c r="DF28" s="635"/>
      <c r="DG28" s="635"/>
      <c r="DH28" s="635"/>
      <c r="DI28" s="635"/>
      <c r="DJ28" s="635"/>
      <c r="DK28" s="635"/>
      <c r="DL28" s="635"/>
      <c r="DM28" s="635"/>
      <c r="DN28" s="635"/>
      <c r="DO28" s="635"/>
      <c r="DP28" s="635"/>
      <c r="DQ28" s="635"/>
      <c r="DR28" s="635"/>
      <c r="DS28" s="635"/>
      <c r="DT28" s="635"/>
      <c r="DU28" s="635"/>
      <c r="DV28" s="635"/>
      <c r="DW28" s="635"/>
      <c r="DX28" s="635"/>
      <c r="DY28" s="635"/>
      <c r="DZ28" s="635"/>
      <c r="EA28" s="635"/>
      <c r="EB28" s="635"/>
      <c r="EC28" s="635"/>
      <c r="ED28" s="635"/>
      <c r="EE28" s="635"/>
      <c r="EF28" s="635"/>
      <c r="EG28" s="635"/>
      <c r="EH28" s="635"/>
      <c r="EI28" s="635"/>
      <c r="EJ28" s="635"/>
      <c r="EK28" s="635"/>
      <c r="EL28" s="635"/>
      <c r="EM28" s="635"/>
      <c r="EN28" s="635"/>
      <c r="EO28" s="635"/>
      <c r="EP28" s="635"/>
      <c r="EQ28" s="635"/>
      <c r="ER28" s="635"/>
      <c r="ES28" s="635"/>
      <c r="ET28" s="635"/>
      <c r="EU28" s="635"/>
      <c r="EV28" s="635"/>
      <c r="EW28" s="635"/>
      <c r="EX28" s="635"/>
      <c r="EY28" s="635"/>
      <c r="EZ28" s="635"/>
      <c r="FA28" s="635"/>
      <c r="FB28" s="635"/>
      <c r="FC28" s="635"/>
      <c r="FD28" s="635"/>
      <c r="FE28" s="635"/>
      <c r="FF28" s="635"/>
      <c r="FG28" s="635"/>
      <c r="FH28" s="635"/>
      <c r="FI28" s="635"/>
      <c r="FJ28" s="635"/>
      <c r="FK28" s="635"/>
      <c r="FL28" s="635"/>
      <c r="FM28" s="635"/>
      <c r="FN28" s="635"/>
      <c r="FO28" s="635"/>
      <c r="FP28" s="635"/>
      <c r="FQ28" s="635"/>
      <c r="FR28" s="635"/>
      <c r="FS28" s="635"/>
      <c r="FT28" s="635"/>
      <c r="FU28" s="635"/>
      <c r="FV28" s="635"/>
      <c r="FW28" s="635"/>
      <c r="FX28" s="635"/>
      <c r="FY28" s="635"/>
      <c r="FZ28" s="635"/>
      <c r="GA28" s="635"/>
      <c r="GB28" s="635"/>
      <c r="GC28" s="635"/>
      <c r="GD28" s="635"/>
      <c r="GE28" s="635"/>
      <c r="GF28" s="635"/>
      <c r="GG28" s="635"/>
      <c r="GH28" s="635"/>
      <c r="GI28" s="635"/>
      <c r="GJ28" s="635"/>
      <c r="GK28" s="635"/>
      <c r="GL28" s="635"/>
      <c r="GM28" s="635"/>
      <c r="GN28" s="635"/>
      <c r="GO28" s="635"/>
      <c r="GP28" s="635"/>
      <c r="GQ28" s="635"/>
      <c r="GR28" s="635"/>
      <c r="GS28" s="635"/>
      <c r="GT28" s="635"/>
      <c r="GU28" s="635"/>
      <c r="GV28" s="635"/>
      <c r="GW28" s="635"/>
      <c r="GX28" s="635"/>
      <c r="GY28" s="635"/>
      <c r="GZ28" s="635"/>
      <c r="HA28" s="635"/>
      <c r="HB28" s="635"/>
      <c r="HC28" s="635"/>
      <c r="HD28" s="635"/>
      <c r="HE28" s="635"/>
      <c r="HF28" s="635"/>
      <c r="HG28" s="635"/>
      <c r="HH28" s="635"/>
      <c r="HI28" s="635"/>
      <c r="HJ28" s="635"/>
      <c r="HK28" s="635"/>
      <c r="HL28" s="635"/>
      <c r="HM28" s="635"/>
      <c r="HN28" s="635"/>
      <c r="HO28" s="635"/>
      <c r="HP28" s="635"/>
      <c r="HQ28" s="635"/>
      <c r="HR28" s="635"/>
      <c r="HS28" s="635"/>
      <c r="HT28" s="635"/>
      <c r="HU28" s="635"/>
      <c r="HV28" s="635"/>
      <c r="HW28" s="635"/>
      <c r="HX28" s="635"/>
      <c r="HY28" s="635"/>
      <c r="HZ28" s="635"/>
      <c r="IA28" s="635"/>
      <c r="IB28" s="635"/>
      <c r="IC28" s="635"/>
      <c r="ID28" s="635"/>
      <c r="IE28" s="635"/>
      <c r="IF28" s="635"/>
      <c r="IG28" s="635"/>
      <c r="IH28" s="635"/>
      <c r="II28" s="635"/>
      <c r="IJ28" s="635"/>
      <c r="IK28" s="635"/>
      <c r="IL28" s="635"/>
      <c r="IM28" s="635"/>
      <c r="IN28" s="635"/>
      <c r="IO28" s="635"/>
      <c r="IP28" s="635"/>
      <c r="IQ28" s="635"/>
      <c r="IR28" s="635"/>
      <c r="IS28" s="635"/>
      <c r="IT28" s="635"/>
      <c r="IU28" s="635"/>
      <c r="IV28" s="635"/>
    </row>
    <row r="29" spans="2:256" s="635" customFormat="1" ht="15" customHeight="1">
      <c r="B29" s="3546"/>
      <c r="C29" s="5036" t="s">
        <v>3263</v>
      </c>
      <c r="D29" s="5036"/>
      <c r="E29" s="5037"/>
      <c r="F29" s="3547"/>
      <c r="G29" s="3548"/>
      <c r="H29" s="3548"/>
      <c r="I29" s="3548"/>
      <c r="J29" s="3548"/>
      <c r="K29" s="3548"/>
    </row>
    <row r="30" spans="2:256" s="635" customFormat="1" ht="15" customHeight="1">
      <c r="B30" s="3549"/>
      <c r="C30" s="710"/>
      <c r="D30" s="5038" t="s">
        <v>3264</v>
      </c>
      <c r="E30" s="5026"/>
      <c r="F30" s="3532"/>
      <c r="G30" s="3536"/>
      <c r="H30" s="3536"/>
      <c r="I30" s="3536"/>
      <c r="J30" s="3536"/>
      <c r="K30" s="3536"/>
    </row>
    <row r="31" spans="2:256" s="635" customFormat="1" ht="15" customHeight="1">
      <c r="B31" s="3550"/>
      <c r="C31" s="3551"/>
      <c r="D31" s="679"/>
      <c r="E31" s="3552" t="s">
        <v>3247</v>
      </c>
      <c r="F31" s="3535" t="s">
        <v>2842</v>
      </c>
      <c r="G31" s="3528">
        <v>2.5000000000000001E-2</v>
      </c>
      <c r="H31" s="3476"/>
      <c r="I31" s="3476"/>
      <c r="J31" s="3476"/>
      <c r="K31" s="3476"/>
    </row>
    <row r="32" spans="2:256" s="635" customFormat="1" ht="15" customHeight="1">
      <c r="B32" s="3543"/>
      <c r="C32" s="658"/>
      <c r="D32" s="691"/>
      <c r="E32" s="645" t="s">
        <v>3265</v>
      </c>
      <c r="F32" s="3529" t="s">
        <v>1730</v>
      </c>
      <c r="G32" s="3530">
        <v>2.5000000000000001E-2</v>
      </c>
      <c r="H32" s="3464"/>
      <c r="I32" s="3464"/>
      <c r="J32" s="3464"/>
      <c r="K32" s="3464"/>
    </row>
    <row r="33" spans="2:256" s="635" customFormat="1" ht="15" customHeight="1">
      <c r="B33" s="3553"/>
      <c r="C33" s="677"/>
      <c r="D33" s="5025" t="s">
        <v>3266</v>
      </c>
      <c r="E33" s="5026"/>
      <c r="F33" s="3532"/>
      <c r="G33" s="3548"/>
      <c r="H33" s="3548"/>
      <c r="I33" s="3548"/>
      <c r="J33" s="3548"/>
      <c r="K33" s="3548"/>
    </row>
    <row r="34" spans="2:256" s="635" customFormat="1" ht="15" customHeight="1">
      <c r="B34" s="3550"/>
      <c r="C34" s="654"/>
      <c r="D34" s="3554"/>
      <c r="E34" s="3552" t="s">
        <v>3247</v>
      </c>
      <c r="F34" s="3535" t="s">
        <v>2844</v>
      </c>
      <c r="G34" s="3528">
        <v>2.5000000000000001E-2</v>
      </c>
      <c r="H34" s="3478"/>
      <c r="I34" s="3476"/>
      <c r="J34" s="3476"/>
      <c r="K34" s="3478"/>
    </row>
    <row r="35" spans="2:256" s="635" customFormat="1" ht="15" customHeight="1">
      <c r="B35" s="3543"/>
      <c r="C35" s="645"/>
      <c r="D35" s="693"/>
      <c r="E35" s="645" t="s">
        <v>3248</v>
      </c>
      <c r="F35" s="3529" t="s">
        <v>1732</v>
      </c>
      <c r="G35" s="3530">
        <v>2.5000000000000001E-2</v>
      </c>
      <c r="H35" s="3462"/>
      <c r="I35" s="3464"/>
      <c r="J35" s="3464"/>
      <c r="K35" s="3462"/>
    </row>
    <row r="36" spans="2:256" s="667" customFormat="1" ht="15" customHeight="1">
      <c r="B36" s="3550"/>
      <c r="C36" s="3855" t="s">
        <v>3250</v>
      </c>
      <c r="D36" s="3855"/>
      <c r="E36" s="5045"/>
      <c r="F36" s="3529" t="s">
        <v>2847</v>
      </c>
      <c r="G36" s="3530">
        <v>0.2</v>
      </c>
      <c r="H36" s="3476"/>
      <c r="I36" s="3476"/>
      <c r="J36" s="3476"/>
      <c r="K36" s="3476"/>
      <c r="L36" s="635"/>
      <c r="M36" s="635"/>
      <c r="N36" s="635"/>
      <c r="O36" s="635"/>
      <c r="P36" s="635"/>
      <c r="Q36" s="635"/>
      <c r="R36" s="635"/>
      <c r="S36" s="635"/>
      <c r="T36" s="635"/>
      <c r="U36" s="635"/>
      <c r="V36" s="635"/>
      <c r="W36" s="635"/>
      <c r="X36" s="635"/>
      <c r="Y36" s="635"/>
      <c r="Z36" s="635"/>
      <c r="AA36" s="635"/>
      <c r="AB36" s="635"/>
      <c r="AC36" s="635"/>
      <c r="AD36" s="635"/>
      <c r="AE36" s="635"/>
      <c r="AF36" s="635"/>
      <c r="AG36" s="635"/>
      <c r="AH36" s="635"/>
      <c r="AI36" s="635"/>
      <c r="AJ36" s="635"/>
      <c r="AK36" s="635"/>
      <c r="AL36" s="635"/>
      <c r="AM36" s="635"/>
      <c r="AN36" s="635"/>
      <c r="AO36" s="635"/>
      <c r="AP36" s="635"/>
      <c r="AQ36" s="635"/>
      <c r="AR36" s="635"/>
      <c r="AS36" s="635"/>
      <c r="AT36" s="635"/>
      <c r="AU36" s="635"/>
      <c r="AV36" s="635"/>
      <c r="AW36" s="635"/>
      <c r="AX36" s="635"/>
      <c r="AY36" s="635"/>
      <c r="AZ36" s="635"/>
      <c r="BA36" s="635"/>
      <c r="BB36" s="635"/>
      <c r="BC36" s="635"/>
      <c r="BD36" s="635"/>
      <c r="BE36" s="635"/>
      <c r="BF36" s="635"/>
      <c r="BG36" s="635"/>
      <c r="BH36" s="635"/>
      <c r="BI36" s="635"/>
      <c r="BJ36" s="635"/>
      <c r="BK36" s="635"/>
      <c r="BL36" s="635"/>
      <c r="BM36" s="635"/>
      <c r="BN36" s="635"/>
      <c r="BO36" s="635"/>
      <c r="BP36" s="635"/>
      <c r="BQ36" s="635"/>
      <c r="BR36" s="635"/>
      <c r="BS36" s="635"/>
      <c r="BT36" s="635"/>
      <c r="BU36" s="635"/>
      <c r="BV36" s="635"/>
      <c r="BW36" s="635"/>
      <c r="BX36" s="635"/>
      <c r="BY36" s="635"/>
      <c r="BZ36" s="635"/>
      <c r="CA36" s="635"/>
      <c r="CB36" s="635"/>
      <c r="CC36" s="635"/>
      <c r="CD36" s="635"/>
      <c r="CE36" s="635"/>
      <c r="CF36" s="635"/>
      <c r="CG36" s="635"/>
      <c r="CH36" s="635"/>
      <c r="CI36" s="635"/>
      <c r="CJ36" s="635"/>
      <c r="CK36" s="635"/>
      <c r="CL36" s="635"/>
      <c r="CM36" s="635"/>
      <c r="CN36" s="635"/>
      <c r="CO36" s="635"/>
      <c r="CP36" s="635"/>
      <c r="CQ36" s="635"/>
      <c r="CR36" s="635"/>
      <c r="CS36" s="635"/>
      <c r="CT36" s="635"/>
      <c r="CU36" s="635"/>
      <c r="CV36" s="635"/>
      <c r="CW36" s="635"/>
      <c r="CX36" s="635"/>
      <c r="CY36" s="635"/>
      <c r="CZ36" s="635"/>
      <c r="DA36" s="635"/>
      <c r="DB36" s="635"/>
      <c r="DC36" s="635"/>
      <c r="DD36" s="635"/>
      <c r="DE36" s="635"/>
      <c r="DF36" s="635"/>
      <c r="DG36" s="635"/>
      <c r="DH36" s="635"/>
      <c r="DI36" s="635"/>
      <c r="DJ36" s="635"/>
      <c r="DK36" s="635"/>
      <c r="DL36" s="635"/>
      <c r="DM36" s="635"/>
      <c r="DN36" s="635"/>
      <c r="DO36" s="635"/>
      <c r="DP36" s="635"/>
      <c r="DQ36" s="635"/>
      <c r="DR36" s="635"/>
      <c r="DS36" s="635"/>
      <c r="DT36" s="635"/>
      <c r="DU36" s="635"/>
      <c r="DV36" s="635"/>
      <c r="DW36" s="635"/>
      <c r="DX36" s="635"/>
      <c r="DY36" s="635"/>
      <c r="DZ36" s="635"/>
      <c r="EA36" s="635"/>
      <c r="EB36" s="635"/>
      <c r="EC36" s="635"/>
      <c r="ED36" s="635"/>
      <c r="EE36" s="635"/>
      <c r="EF36" s="635"/>
      <c r="EG36" s="635"/>
      <c r="EH36" s="635"/>
      <c r="EI36" s="635"/>
      <c r="EJ36" s="635"/>
      <c r="EK36" s="635"/>
      <c r="EL36" s="635"/>
      <c r="EM36" s="635"/>
      <c r="EN36" s="635"/>
      <c r="EO36" s="635"/>
      <c r="EP36" s="635"/>
      <c r="EQ36" s="635"/>
      <c r="ER36" s="635"/>
      <c r="ES36" s="635"/>
      <c r="ET36" s="635"/>
      <c r="EU36" s="635"/>
      <c r="EV36" s="635"/>
      <c r="EW36" s="635"/>
      <c r="EX36" s="635"/>
      <c r="EY36" s="635"/>
      <c r="EZ36" s="635"/>
      <c r="FA36" s="635"/>
      <c r="FB36" s="635"/>
      <c r="FC36" s="635"/>
      <c r="FD36" s="635"/>
      <c r="FE36" s="635"/>
      <c r="FF36" s="635"/>
      <c r="FG36" s="635"/>
      <c r="FH36" s="635"/>
      <c r="FI36" s="635"/>
      <c r="FJ36" s="635"/>
      <c r="FK36" s="635"/>
      <c r="FL36" s="635"/>
      <c r="FM36" s="635"/>
      <c r="FN36" s="635"/>
      <c r="FO36" s="635"/>
      <c r="FP36" s="635"/>
      <c r="FQ36" s="635"/>
      <c r="FR36" s="635"/>
      <c r="FS36" s="635"/>
      <c r="FT36" s="635"/>
      <c r="FU36" s="635"/>
      <c r="FV36" s="635"/>
      <c r="FW36" s="635"/>
      <c r="FX36" s="635"/>
      <c r="FY36" s="635"/>
      <c r="FZ36" s="635"/>
      <c r="GA36" s="635"/>
      <c r="GB36" s="635"/>
      <c r="GC36" s="635"/>
      <c r="GD36" s="635"/>
      <c r="GE36" s="635"/>
      <c r="GF36" s="635"/>
      <c r="GG36" s="635"/>
      <c r="GH36" s="635"/>
      <c r="GI36" s="635"/>
      <c r="GJ36" s="635"/>
      <c r="GK36" s="635"/>
      <c r="GL36" s="635"/>
      <c r="GM36" s="635"/>
      <c r="GN36" s="635"/>
      <c r="GO36" s="635"/>
      <c r="GP36" s="635"/>
      <c r="GQ36" s="635"/>
      <c r="GR36" s="635"/>
      <c r="GS36" s="635"/>
      <c r="GT36" s="635"/>
      <c r="GU36" s="635"/>
      <c r="GV36" s="635"/>
      <c r="GW36" s="635"/>
      <c r="GX36" s="635"/>
      <c r="GY36" s="635"/>
      <c r="GZ36" s="635"/>
      <c r="HA36" s="635"/>
      <c r="HB36" s="635"/>
      <c r="HC36" s="635"/>
      <c r="HD36" s="635"/>
      <c r="HE36" s="635"/>
      <c r="HF36" s="635"/>
      <c r="HG36" s="635"/>
      <c r="HH36" s="635"/>
      <c r="HI36" s="635"/>
      <c r="HJ36" s="635"/>
      <c r="HK36" s="635"/>
      <c r="HL36" s="635"/>
      <c r="HM36" s="635"/>
      <c r="HN36" s="635"/>
      <c r="HO36" s="635"/>
      <c r="HP36" s="635"/>
      <c r="HQ36" s="635"/>
      <c r="HR36" s="635"/>
      <c r="HS36" s="635"/>
      <c r="HT36" s="635"/>
      <c r="HU36" s="635"/>
      <c r="HV36" s="635"/>
      <c r="HW36" s="635"/>
      <c r="HX36" s="635"/>
      <c r="HY36" s="635"/>
      <c r="HZ36" s="635"/>
      <c r="IA36" s="635"/>
      <c r="IB36" s="635"/>
      <c r="IC36" s="635"/>
      <c r="ID36" s="635"/>
      <c r="IE36" s="635"/>
      <c r="IF36" s="635"/>
      <c r="IG36" s="635"/>
      <c r="IH36" s="635"/>
      <c r="II36" s="635"/>
      <c r="IJ36" s="635"/>
      <c r="IK36" s="635"/>
      <c r="IL36" s="635"/>
      <c r="IM36" s="635"/>
      <c r="IN36" s="635"/>
      <c r="IO36" s="635"/>
      <c r="IP36" s="635"/>
      <c r="IQ36" s="635"/>
      <c r="IR36" s="635"/>
      <c r="IS36" s="635"/>
      <c r="IT36" s="635"/>
      <c r="IU36" s="635"/>
      <c r="IV36" s="635"/>
    </row>
    <row r="37" spans="2:256" s="635" customFormat="1" ht="15" customHeight="1">
      <c r="B37" s="3555"/>
      <c r="C37" s="5027" t="s">
        <v>883</v>
      </c>
      <c r="D37" s="5027"/>
      <c r="E37" s="5028"/>
      <c r="F37" s="3532"/>
      <c r="G37" s="3538"/>
      <c r="H37" s="3538"/>
      <c r="I37" s="3538"/>
      <c r="J37" s="3538"/>
      <c r="K37" s="3538"/>
    </row>
    <row r="38" spans="2:256" s="635" customFormat="1" ht="15" customHeight="1">
      <c r="B38" s="628"/>
      <c r="C38" s="3531"/>
      <c r="D38" s="3847" t="s">
        <v>3267</v>
      </c>
      <c r="E38" s="5029"/>
      <c r="F38" s="3532"/>
      <c r="G38" s="3496"/>
      <c r="H38" s="3496"/>
      <c r="I38" s="3496"/>
      <c r="J38" s="3496"/>
      <c r="K38" s="3496"/>
    </row>
    <row r="39" spans="2:256" s="635" customFormat="1" ht="15" customHeight="1">
      <c r="B39" s="3534"/>
      <c r="C39" s="3554"/>
      <c r="D39" s="3854" t="s">
        <v>3239</v>
      </c>
      <c r="E39" s="5030"/>
      <c r="F39" s="3535" t="s">
        <v>1752</v>
      </c>
      <c r="G39" s="3528">
        <v>0.05</v>
      </c>
      <c r="H39" s="3478"/>
      <c r="I39" s="3556"/>
      <c r="J39" s="3476"/>
      <c r="K39" s="3478"/>
    </row>
    <row r="40" spans="2:256" s="635" customFormat="1" ht="15" customHeight="1">
      <c r="B40" s="3502"/>
      <c r="C40" s="693"/>
      <c r="D40" s="3856" t="s">
        <v>890</v>
      </c>
      <c r="E40" s="4960"/>
      <c r="F40" s="3529" t="s">
        <v>2850</v>
      </c>
      <c r="G40" s="3530">
        <v>0.1</v>
      </c>
      <c r="H40" s="3462"/>
      <c r="I40" s="3557"/>
      <c r="J40" s="3464"/>
      <c r="K40" s="3462"/>
    </row>
    <row r="41" spans="2:256" s="635" customFormat="1" ht="15" customHeight="1">
      <c r="B41" s="3502"/>
      <c r="C41" s="5031" t="s">
        <v>2829</v>
      </c>
      <c r="D41" s="5031"/>
      <c r="E41" s="5032"/>
      <c r="F41" s="3529" t="s">
        <v>1754</v>
      </c>
      <c r="G41" s="3558"/>
      <c r="H41" s="3484"/>
      <c r="I41" s="3474"/>
      <c r="J41" s="3474"/>
      <c r="K41" s="3484"/>
    </row>
    <row r="42" spans="2:256" s="635" customFormat="1" ht="15" customHeight="1">
      <c r="B42" s="5022" t="s">
        <v>3268</v>
      </c>
      <c r="C42" s="5023"/>
      <c r="D42" s="5023"/>
      <c r="E42" s="5024"/>
      <c r="F42" s="3559" t="s">
        <v>2700</v>
      </c>
      <c r="G42" s="3557"/>
      <c r="H42" s="3557"/>
      <c r="I42" s="3557"/>
      <c r="J42" s="3557"/>
      <c r="K42" s="3462"/>
    </row>
    <row r="43" spans="2:256" s="635" customFormat="1" ht="15" customHeight="1">
      <c r="F43" s="708"/>
      <c r="G43" s="709"/>
      <c r="H43" s="709"/>
      <c r="I43" s="709"/>
      <c r="J43" s="709"/>
      <c r="K43" s="709"/>
    </row>
    <row r="44" spans="2:256" s="635" customFormat="1" ht="15" customHeight="1">
      <c r="B44" s="65" t="s">
        <v>105</v>
      </c>
      <c r="C44" s="65"/>
      <c r="D44" s="65"/>
      <c r="E44" s="65"/>
      <c r="F44" s="65"/>
      <c r="G44" s="709"/>
      <c r="H44" s="709"/>
      <c r="I44" s="709"/>
      <c r="J44" s="709"/>
      <c r="K44" s="1866"/>
    </row>
    <row r="45" spans="2:256" ht="15" customHeight="1">
      <c r="B45" s="4054" t="s">
        <v>477</v>
      </c>
      <c r="C45" s="4054"/>
      <c r="D45" s="4054"/>
      <c r="E45" s="4054"/>
      <c r="F45" s="4054"/>
      <c r="G45" s="3560"/>
      <c r="H45" s="3561"/>
      <c r="I45" s="3561"/>
      <c r="J45" s="3561"/>
      <c r="K45" s="1866"/>
      <c r="L45" s="3439"/>
      <c r="M45" s="3439"/>
      <c r="N45" s="3439"/>
      <c r="O45" s="3439"/>
      <c r="P45" s="3439"/>
      <c r="Q45" s="3439"/>
      <c r="R45" s="3439"/>
      <c r="S45" s="3439"/>
      <c r="T45" s="3439"/>
      <c r="U45" s="3439"/>
      <c r="V45" s="3439"/>
      <c r="W45" s="3439"/>
      <c r="X45" s="3439"/>
      <c r="Y45" s="3439"/>
      <c r="Z45" s="3439"/>
      <c r="AA45" s="3439"/>
      <c r="AB45" s="3439"/>
      <c r="AC45" s="3439"/>
      <c r="AD45" s="3439"/>
      <c r="AE45" s="3439"/>
      <c r="AF45" s="3439"/>
      <c r="AG45" s="3439"/>
      <c r="AH45" s="3439"/>
      <c r="AI45" s="3439"/>
      <c r="AJ45" s="3439"/>
      <c r="AK45" s="3439"/>
      <c r="AL45" s="3439"/>
      <c r="AM45" s="3439"/>
      <c r="AN45" s="3439"/>
      <c r="AO45" s="3439"/>
      <c r="AP45" s="3439"/>
      <c r="AQ45" s="3439"/>
      <c r="AR45" s="3439"/>
      <c r="AS45" s="3439"/>
      <c r="AT45" s="3439"/>
      <c r="AU45" s="3439"/>
      <c r="AV45" s="3439"/>
      <c r="AW45" s="3439"/>
      <c r="AX45" s="3439"/>
      <c r="AY45" s="3439"/>
      <c r="AZ45" s="3439"/>
      <c r="BA45" s="3439"/>
      <c r="BB45" s="3439"/>
      <c r="BC45" s="3439"/>
      <c r="BD45" s="3439"/>
      <c r="BE45" s="3439"/>
      <c r="BF45" s="3439"/>
      <c r="BG45" s="3439"/>
      <c r="BH45" s="3439"/>
      <c r="BI45" s="3439"/>
      <c r="BJ45" s="3439"/>
      <c r="BK45" s="3439"/>
      <c r="BL45" s="3439"/>
      <c r="BM45" s="3439"/>
      <c r="BN45" s="3439"/>
      <c r="BO45" s="3439"/>
      <c r="BP45" s="3439"/>
      <c r="BQ45" s="3439"/>
      <c r="BR45" s="3439"/>
      <c r="BS45" s="3439"/>
      <c r="BT45" s="3439"/>
      <c r="BU45" s="3439"/>
      <c r="BV45" s="3439"/>
      <c r="BW45" s="3439"/>
      <c r="BX45" s="3439"/>
      <c r="BY45" s="3439"/>
      <c r="BZ45" s="3439"/>
      <c r="CA45" s="3439"/>
      <c r="CB45" s="3439"/>
      <c r="CC45" s="3439"/>
      <c r="CD45" s="3439"/>
      <c r="CE45" s="3439"/>
      <c r="CF45" s="3439"/>
      <c r="CG45" s="3439"/>
      <c r="CH45" s="3439"/>
      <c r="CI45" s="3439"/>
      <c r="CJ45" s="3439"/>
      <c r="CK45" s="3439"/>
      <c r="CL45" s="3439"/>
      <c r="CM45" s="3439"/>
      <c r="CN45" s="3439"/>
      <c r="CO45" s="3439"/>
      <c r="CP45" s="3439"/>
      <c r="CQ45" s="3439"/>
      <c r="CR45" s="3439"/>
      <c r="CS45" s="3439"/>
      <c r="CT45" s="3439"/>
      <c r="CU45" s="3439"/>
      <c r="CV45" s="3439"/>
      <c r="CW45" s="3439"/>
      <c r="CX45" s="3439"/>
      <c r="CY45" s="3439"/>
      <c r="CZ45" s="3439"/>
      <c r="DA45" s="3439"/>
      <c r="DB45" s="3439"/>
      <c r="DC45" s="3439"/>
      <c r="DD45" s="3439"/>
      <c r="DE45" s="3439"/>
      <c r="DF45" s="3439"/>
      <c r="DG45" s="3439"/>
      <c r="DH45" s="3439"/>
      <c r="DI45" s="3439"/>
      <c r="DJ45" s="3439"/>
      <c r="DK45" s="3439"/>
      <c r="DL45" s="3439"/>
      <c r="DM45" s="3439"/>
      <c r="DN45" s="3439"/>
      <c r="DO45" s="3439"/>
      <c r="DP45" s="3439"/>
      <c r="DQ45" s="3439"/>
      <c r="DR45" s="3439"/>
      <c r="DS45" s="3439"/>
      <c r="DT45" s="3439"/>
      <c r="DU45" s="3439"/>
      <c r="DV45" s="3439"/>
      <c r="DW45" s="3439"/>
      <c r="DX45" s="3439"/>
      <c r="DY45" s="3439"/>
      <c r="DZ45" s="3439"/>
      <c r="EA45" s="3439"/>
      <c r="EB45" s="3439"/>
      <c r="EC45" s="3439"/>
      <c r="ED45" s="3439"/>
      <c r="EE45" s="3439"/>
      <c r="EF45" s="3439"/>
      <c r="EG45" s="3439"/>
      <c r="EH45" s="3439"/>
      <c r="EI45" s="3439"/>
      <c r="EJ45" s="3439"/>
      <c r="EK45" s="3439"/>
      <c r="EL45" s="3439"/>
      <c r="EM45" s="3439"/>
      <c r="EN45" s="3439"/>
      <c r="EO45" s="3439"/>
      <c r="EP45" s="3439"/>
      <c r="EQ45" s="3439"/>
      <c r="ER45" s="3439"/>
      <c r="ES45" s="3439"/>
      <c r="ET45" s="3439"/>
      <c r="EU45" s="3439"/>
      <c r="EV45" s="3439"/>
      <c r="EW45" s="3439"/>
      <c r="EX45" s="3439"/>
      <c r="EY45" s="3439"/>
      <c r="EZ45" s="3439"/>
      <c r="FA45" s="3439"/>
      <c r="FB45" s="3439"/>
      <c r="FC45" s="3439"/>
      <c r="FD45" s="3439"/>
      <c r="FE45" s="3439"/>
      <c r="FF45" s="3439"/>
      <c r="FG45" s="3439"/>
      <c r="FH45" s="3439"/>
      <c r="FI45" s="3439"/>
      <c r="FJ45" s="3439"/>
      <c r="FK45" s="3439"/>
      <c r="FL45" s="3439"/>
      <c r="FM45" s="3439"/>
      <c r="FN45" s="3439"/>
      <c r="FO45" s="3439"/>
      <c r="FP45" s="3439"/>
      <c r="FQ45" s="3439"/>
      <c r="FR45" s="3439"/>
      <c r="FS45" s="3439"/>
      <c r="FT45" s="3439"/>
      <c r="FU45" s="3439"/>
      <c r="FV45" s="3439"/>
      <c r="FW45" s="3439"/>
      <c r="FX45" s="3439"/>
      <c r="FY45" s="3439"/>
      <c r="FZ45" s="3439"/>
      <c r="GA45" s="3439"/>
      <c r="GB45" s="3439"/>
      <c r="GC45" s="3439"/>
      <c r="GD45" s="3439"/>
      <c r="GE45" s="3439"/>
      <c r="GF45" s="3439"/>
      <c r="GG45" s="3439"/>
      <c r="GH45" s="3439"/>
      <c r="GI45" s="3439"/>
      <c r="GJ45" s="3439"/>
      <c r="GK45" s="3439"/>
      <c r="GL45" s="3439"/>
      <c r="GM45" s="3439"/>
      <c r="GN45" s="3439"/>
      <c r="GO45" s="3439"/>
      <c r="GP45" s="3439"/>
      <c r="GQ45" s="3439"/>
      <c r="GR45" s="3439"/>
      <c r="GS45" s="3439"/>
      <c r="GT45" s="3439"/>
      <c r="GU45" s="3439"/>
      <c r="GV45" s="3439"/>
      <c r="GW45" s="3439"/>
      <c r="GX45" s="3439"/>
      <c r="GY45" s="3439"/>
      <c r="GZ45" s="3439"/>
      <c r="HA45" s="3439"/>
      <c r="HB45" s="3439"/>
      <c r="HC45" s="3439"/>
      <c r="HD45" s="3439"/>
      <c r="HE45" s="3439"/>
      <c r="HF45" s="3439"/>
      <c r="HG45" s="3439"/>
      <c r="HH45" s="3439"/>
      <c r="HI45" s="3439"/>
      <c r="HJ45" s="3439"/>
      <c r="HK45" s="3439"/>
      <c r="HL45" s="3439"/>
      <c r="HM45" s="3439"/>
      <c r="HN45" s="3439"/>
      <c r="HO45" s="3439"/>
      <c r="HP45" s="3439"/>
      <c r="HQ45" s="3439"/>
      <c r="HR45" s="3439"/>
      <c r="HS45" s="3439"/>
      <c r="HT45" s="3439"/>
      <c r="HU45" s="3439"/>
      <c r="HV45" s="3439"/>
      <c r="HW45" s="3439"/>
      <c r="HX45" s="3439"/>
      <c r="HY45" s="3439"/>
      <c r="HZ45" s="3439"/>
      <c r="IA45" s="3439"/>
      <c r="IB45" s="3439"/>
      <c r="IC45" s="3439"/>
      <c r="ID45" s="3439"/>
      <c r="IE45" s="3439"/>
      <c r="IF45" s="3439"/>
      <c r="IG45" s="3439"/>
      <c r="IH45" s="3439"/>
      <c r="II45" s="3439"/>
      <c r="IJ45" s="3439"/>
      <c r="IK45" s="3439"/>
      <c r="IL45" s="3439"/>
      <c r="IM45" s="3439"/>
      <c r="IN45" s="3439"/>
      <c r="IO45" s="3439"/>
      <c r="IP45" s="3439"/>
      <c r="IQ45" s="3439"/>
      <c r="IR45" s="3439"/>
      <c r="IS45" s="3439"/>
      <c r="IT45" s="3439"/>
      <c r="IU45" s="3439"/>
      <c r="IV45" s="3439"/>
    </row>
    <row r="46" spans="2:256">
      <c r="K46" s="3562"/>
      <c r="L46" s="3439"/>
      <c r="M46" s="3439"/>
      <c r="N46" s="3439"/>
      <c r="O46" s="3439"/>
      <c r="P46" s="3439"/>
      <c r="Q46" s="3439"/>
      <c r="R46" s="3439"/>
      <c r="S46" s="3439"/>
      <c r="T46" s="3439"/>
      <c r="U46" s="3439"/>
      <c r="V46" s="3439"/>
      <c r="W46" s="3439"/>
      <c r="X46" s="3439"/>
      <c r="Y46" s="3439"/>
      <c r="Z46" s="3439"/>
      <c r="AA46" s="3439"/>
      <c r="AB46" s="3439"/>
      <c r="AC46" s="3439"/>
      <c r="AD46" s="3439"/>
      <c r="AE46" s="3439"/>
      <c r="AF46" s="3439"/>
      <c r="AG46" s="3439"/>
      <c r="AH46" s="3439"/>
      <c r="AI46" s="3439"/>
      <c r="AJ46" s="3439"/>
      <c r="AK46" s="3439"/>
      <c r="AL46" s="3439"/>
      <c r="AM46" s="3439"/>
      <c r="AN46" s="3439"/>
      <c r="AO46" s="3439"/>
      <c r="AP46" s="3439"/>
      <c r="AQ46" s="3439"/>
      <c r="AR46" s="3439"/>
      <c r="AS46" s="3439"/>
      <c r="AT46" s="3439"/>
      <c r="AU46" s="3439"/>
      <c r="AV46" s="3439"/>
      <c r="AW46" s="3439"/>
      <c r="AX46" s="3439"/>
      <c r="AY46" s="3439"/>
      <c r="AZ46" s="3439"/>
      <c r="BA46" s="3439"/>
      <c r="BB46" s="3439"/>
      <c r="BC46" s="3439"/>
      <c r="BD46" s="3439"/>
      <c r="BE46" s="3439"/>
      <c r="BF46" s="3439"/>
      <c r="BG46" s="3439"/>
      <c r="BH46" s="3439"/>
      <c r="BI46" s="3439"/>
      <c r="BJ46" s="3439"/>
      <c r="BK46" s="3439"/>
      <c r="BL46" s="3439"/>
      <c r="BM46" s="3439"/>
      <c r="BN46" s="3439"/>
      <c r="BO46" s="3439"/>
      <c r="BP46" s="3439"/>
      <c r="BQ46" s="3439"/>
      <c r="BR46" s="3439"/>
      <c r="BS46" s="3439"/>
      <c r="BT46" s="3439"/>
      <c r="BU46" s="3439"/>
      <c r="BV46" s="3439"/>
      <c r="BW46" s="3439"/>
      <c r="BX46" s="3439"/>
      <c r="BY46" s="3439"/>
      <c r="BZ46" s="3439"/>
      <c r="CA46" s="3439"/>
      <c r="CB46" s="3439"/>
      <c r="CC46" s="3439"/>
      <c r="CD46" s="3439"/>
      <c r="CE46" s="3439"/>
      <c r="CF46" s="3439"/>
      <c r="CG46" s="3439"/>
      <c r="CH46" s="3439"/>
      <c r="CI46" s="3439"/>
      <c r="CJ46" s="3439"/>
      <c r="CK46" s="3439"/>
      <c r="CL46" s="3439"/>
      <c r="CM46" s="3439"/>
      <c r="CN46" s="3439"/>
      <c r="CO46" s="3439"/>
      <c r="CP46" s="3439"/>
      <c r="CQ46" s="3439"/>
      <c r="CR46" s="3439"/>
      <c r="CS46" s="3439"/>
      <c r="CT46" s="3439"/>
      <c r="CU46" s="3439"/>
      <c r="CV46" s="3439"/>
      <c r="CW46" s="3439"/>
      <c r="CX46" s="3439"/>
      <c r="CY46" s="3439"/>
      <c r="CZ46" s="3439"/>
      <c r="DA46" s="3439"/>
      <c r="DB46" s="3439"/>
      <c r="DC46" s="3439"/>
      <c r="DD46" s="3439"/>
      <c r="DE46" s="3439"/>
      <c r="DF46" s="3439"/>
      <c r="DG46" s="3439"/>
      <c r="DH46" s="3439"/>
      <c r="DI46" s="3439"/>
      <c r="DJ46" s="3439"/>
      <c r="DK46" s="3439"/>
      <c r="DL46" s="3439"/>
      <c r="DM46" s="3439"/>
      <c r="DN46" s="3439"/>
      <c r="DO46" s="3439"/>
      <c r="DP46" s="3439"/>
      <c r="DQ46" s="3439"/>
      <c r="DR46" s="3439"/>
      <c r="DS46" s="3439"/>
      <c r="DT46" s="3439"/>
      <c r="DU46" s="3439"/>
      <c r="DV46" s="3439"/>
      <c r="DW46" s="3439"/>
      <c r="DX46" s="3439"/>
      <c r="DY46" s="3439"/>
      <c r="DZ46" s="3439"/>
      <c r="EA46" s="3439"/>
      <c r="EB46" s="3439"/>
      <c r="EC46" s="3439"/>
      <c r="ED46" s="3439"/>
      <c r="EE46" s="3439"/>
      <c r="EF46" s="3439"/>
      <c r="EG46" s="3439"/>
      <c r="EH46" s="3439"/>
      <c r="EI46" s="3439"/>
      <c r="EJ46" s="3439"/>
      <c r="EK46" s="3439"/>
      <c r="EL46" s="3439"/>
      <c r="EM46" s="3439"/>
      <c r="EN46" s="3439"/>
      <c r="EO46" s="3439"/>
      <c r="EP46" s="3439"/>
      <c r="EQ46" s="3439"/>
      <c r="ER46" s="3439"/>
      <c r="ES46" s="3439"/>
      <c r="ET46" s="3439"/>
      <c r="EU46" s="3439"/>
      <c r="EV46" s="3439"/>
      <c r="EW46" s="3439"/>
      <c r="EX46" s="3439"/>
      <c r="EY46" s="3439"/>
      <c r="EZ46" s="3439"/>
      <c r="FA46" s="3439"/>
      <c r="FB46" s="3439"/>
      <c r="FC46" s="3439"/>
      <c r="FD46" s="3439"/>
      <c r="FE46" s="3439"/>
      <c r="FF46" s="3439"/>
      <c r="FG46" s="3439"/>
      <c r="FH46" s="3439"/>
      <c r="FI46" s="3439"/>
      <c r="FJ46" s="3439"/>
      <c r="FK46" s="3439"/>
      <c r="FL46" s="3439"/>
      <c r="FM46" s="3439"/>
      <c r="FN46" s="3439"/>
      <c r="FO46" s="3439"/>
      <c r="FP46" s="3439"/>
      <c r="FQ46" s="3439"/>
      <c r="FR46" s="3439"/>
      <c r="FS46" s="3439"/>
      <c r="FT46" s="3439"/>
      <c r="FU46" s="3439"/>
      <c r="FV46" s="3439"/>
      <c r="FW46" s="3439"/>
      <c r="FX46" s="3439"/>
      <c r="FY46" s="3439"/>
      <c r="FZ46" s="3439"/>
      <c r="GA46" s="3439"/>
      <c r="GB46" s="3439"/>
      <c r="GC46" s="3439"/>
      <c r="GD46" s="3439"/>
      <c r="GE46" s="3439"/>
      <c r="GF46" s="3439"/>
      <c r="GG46" s="3439"/>
      <c r="GH46" s="3439"/>
      <c r="GI46" s="3439"/>
      <c r="GJ46" s="3439"/>
      <c r="GK46" s="3439"/>
      <c r="GL46" s="3439"/>
      <c r="GM46" s="3439"/>
      <c r="GN46" s="3439"/>
      <c r="GO46" s="3439"/>
      <c r="GP46" s="3439"/>
      <c r="GQ46" s="3439"/>
      <c r="GR46" s="3439"/>
      <c r="GS46" s="3439"/>
      <c r="GT46" s="3439"/>
      <c r="GU46" s="3439"/>
      <c r="GV46" s="3439"/>
      <c r="GW46" s="3439"/>
      <c r="GX46" s="3439"/>
      <c r="GY46" s="3439"/>
      <c r="GZ46" s="3439"/>
      <c r="HA46" s="3439"/>
      <c r="HB46" s="3439"/>
      <c r="HC46" s="3439"/>
      <c r="HD46" s="3439"/>
      <c r="HE46" s="3439"/>
      <c r="HF46" s="3439"/>
      <c r="HG46" s="3439"/>
      <c r="HH46" s="3439"/>
      <c r="HI46" s="3439"/>
      <c r="HJ46" s="3439"/>
      <c r="HK46" s="3439"/>
      <c r="HL46" s="3439"/>
      <c r="HM46" s="3439"/>
      <c r="HN46" s="3439"/>
      <c r="HO46" s="3439"/>
      <c r="HP46" s="3439"/>
      <c r="HQ46" s="3439"/>
      <c r="HR46" s="3439"/>
      <c r="HS46" s="3439"/>
      <c r="HT46" s="3439"/>
      <c r="HU46" s="3439"/>
      <c r="HV46" s="3439"/>
      <c r="HW46" s="3439"/>
      <c r="HX46" s="3439"/>
      <c r="HY46" s="3439"/>
      <c r="HZ46" s="3439"/>
      <c r="IA46" s="3439"/>
      <c r="IB46" s="3439"/>
      <c r="IC46" s="3439"/>
      <c r="ID46" s="3439"/>
      <c r="IE46" s="3439"/>
      <c r="IF46" s="3439"/>
      <c r="IG46" s="3439"/>
      <c r="IH46" s="3439"/>
      <c r="II46" s="3439"/>
      <c r="IJ46" s="3439"/>
      <c r="IK46" s="3439"/>
      <c r="IL46" s="3439"/>
      <c r="IM46" s="3439"/>
      <c r="IN46" s="3439"/>
      <c r="IO46" s="3439"/>
      <c r="IP46" s="3439"/>
      <c r="IQ46" s="3439"/>
      <c r="IR46" s="3439"/>
      <c r="IS46" s="3439"/>
      <c r="IT46" s="3439"/>
      <c r="IU46" s="3439"/>
      <c r="IV46" s="3439"/>
    </row>
    <row r="47" spans="2:256">
      <c r="K47" s="3563"/>
    </row>
  </sheetData>
  <mergeCells count="33">
    <mergeCell ref="B2:F2"/>
    <mergeCell ref="B45:F45"/>
    <mergeCell ref="D22:E22"/>
    <mergeCell ref="C36:E36"/>
    <mergeCell ref="C16:E16"/>
    <mergeCell ref="D19:E19"/>
    <mergeCell ref="D20:E20"/>
    <mergeCell ref="D21:E21"/>
    <mergeCell ref="C23:E23"/>
    <mergeCell ref="C24:E24"/>
    <mergeCell ref="B13:E13"/>
    <mergeCell ref="B14:E14"/>
    <mergeCell ref="B15:E15"/>
    <mergeCell ref="C17:E17"/>
    <mergeCell ref="B44:F44"/>
    <mergeCell ref="G4:P4"/>
    <mergeCell ref="G5:P5"/>
    <mergeCell ref="B4:D4"/>
    <mergeCell ref="B5:D5"/>
    <mergeCell ref="B12:E12"/>
    <mergeCell ref="C18:E18"/>
    <mergeCell ref="C41:E41"/>
    <mergeCell ref="C25:E25"/>
    <mergeCell ref="B26:E26"/>
    <mergeCell ref="B28:E28"/>
    <mergeCell ref="C29:E29"/>
    <mergeCell ref="D30:E30"/>
    <mergeCell ref="B42:E42"/>
    <mergeCell ref="D33:E33"/>
    <mergeCell ref="C37:E37"/>
    <mergeCell ref="D38:E38"/>
    <mergeCell ref="D39:E39"/>
    <mergeCell ref="D40:E40"/>
  </mergeCells>
  <hyperlinks>
    <hyperlink ref="B45" r:id="rId1" xr:uid="{00000000-0004-0000-8300-000000000000}"/>
  </hyperlinks>
  <pageMargins left="0.7" right="0.7" top="0.75" bottom="0.75" header="0.3" footer="0.3"/>
  <pageSetup paperSize="9" orientation="portrait"/>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B2:W55"/>
  <sheetViews>
    <sheetView showGridLines="0" workbookViewId="0"/>
  </sheetViews>
  <sheetFormatPr defaultColWidth="7.83203125" defaultRowHeight="12.3"/>
  <cols>
    <col min="1" max="1" width="1.5546875" style="3254" customWidth="1"/>
    <col min="2" max="2" width="20.83203125" style="3254" customWidth="1"/>
    <col min="3" max="3" width="27.5546875" style="3254" customWidth="1"/>
    <col min="4" max="4" width="4.5546875" style="3641" customWidth="1"/>
    <col min="5" max="6" width="16" style="3254" bestFit="1" customWidth="1"/>
    <col min="7" max="8" width="14.27734375" style="3254" customWidth="1"/>
    <col min="9" max="9" width="12.27734375" style="3254" customWidth="1"/>
    <col min="10" max="10" width="14.27734375" style="3254" customWidth="1"/>
    <col min="11" max="11" width="16" style="3254" bestFit="1" customWidth="1"/>
    <col min="12" max="12" width="14.83203125" style="3254" customWidth="1"/>
    <col min="13" max="13" width="15.5546875" style="3254" customWidth="1"/>
    <col min="14" max="14" width="9.5546875" style="3254" customWidth="1"/>
    <col min="15" max="15" width="14.83203125" style="3254" customWidth="1"/>
    <col min="16" max="16" width="17.27734375" style="3254" bestFit="1" customWidth="1"/>
    <col min="17" max="17" width="14.83203125" style="3254" customWidth="1"/>
    <col min="18" max="18" width="14.27734375" style="3254" customWidth="1"/>
    <col min="19" max="19" width="9.27734375" style="3254" customWidth="1"/>
    <col min="20" max="20" width="15.5546875" style="3254" bestFit="1" customWidth="1"/>
    <col min="21" max="21" width="7.83203125" style="3254" customWidth="1"/>
    <col min="22" max="16384" width="7.83203125" style="3254"/>
  </cols>
  <sheetData>
    <row r="2" spans="2:23">
      <c r="B2" s="4891" t="s">
        <v>478</v>
      </c>
      <c r="C2" s="4892"/>
      <c r="D2" s="5062"/>
      <c r="E2" s="4892"/>
      <c r="F2" s="4892"/>
    </row>
    <row r="3" spans="2:23" ht="13.8">
      <c r="B3" s="3511"/>
      <c r="C3" s="3564"/>
      <c r="D3" s="3565"/>
      <c r="E3" s="3564"/>
      <c r="F3" s="3564"/>
      <c r="G3" s="3226"/>
      <c r="H3" s="3566"/>
      <c r="I3" s="3510"/>
      <c r="J3" s="3509"/>
      <c r="K3" s="3226"/>
      <c r="L3" s="3226"/>
      <c r="M3" s="3226"/>
      <c r="N3" s="3226"/>
      <c r="O3" s="3226"/>
      <c r="P3" s="3226"/>
      <c r="Q3" s="3226"/>
      <c r="R3" s="3226"/>
      <c r="S3" s="3226"/>
      <c r="T3" s="3514"/>
    </row>
    <row r="4" spans="2:23" ht="14.1">
      <c r="B4" s="3223" t="s">
        <v>3269</v>
      </c>
      <c r="E4" s="4887" t="s">
        <v>333</v>
      </c>
      <c r="F4" s="4887"/>
      <c r="G4" s="4887"/>
      <c r="H4" s="4887"/>
      <c r="I4" s="4887"/>
      <c r="J4" s="4887"/>
      <c r="K4" s="4887"/>
      <c r="L4" s="4887"/>
      <c r="M4" s="3224"/>
      <c r="N4" s="3224"/>
      <c r="O4" s="3224"/>
      <c r="P4" s="3224"/>
      <c r="Q4" s="3224"/>
      <c r="R4" s="3224"/>
      <c r="S4" s="3224"/>
      <c r="T4" s="3224"/>
      <c r="U4" s="3224"/>
      <c r="V4" s="3224"/>
      <c r="W4" s="3224"/>
    </row>
    <row r="5" spans="2:23" ht="14.1">
      <c r="B5" s="3223" t="s">
        <v>538</v>
      </c>
      <c r="E5" s="4888" t="s">
        <v>2932</v>
      </c>
      <c r="F5" s="4888"/>
      <c r="G5" s="4888"/>
      <c r="H5" s="4888"/>
      <c r="I5" s="4888"/>
      <c r="J5" s="4888"/>
      <c r="K5" s="4888"/>
      <c r="L5" s="4888"/>
      <c r="M5" s="3225"/>
      <c r="N5" s="3225"/>
      <c r="O5" s="3225"/>
      <c r="P5" s="3225"/>
      <c r="Q5" s="3225"/>
      <c r="R5" s="3225"/>
      <c r="S5" s="3225"/>
      <c r="T5" s="3225"/>
      <c r="U5" s="3225"/>
      <c r="V5" s="3225"/>
      <c r="W5" s="3225"/>
    </row>
    <row r="6" spans="2:23" ht="14.1">
      <c r="B6" s="3567"/>
      <c r="C6" s="3567"/>
      <c r="D6" s="3568"/>
      <c r="E6" s="3226"/>
      <c r="F6" s="3226"/>
      <c r="G6" s="3226"/>
      <c r="H6" s="3226"/>
      <c r="I6" s="3226"/>
      <c r="J6" s="3226"/>
      <c r="K6" s="3226"/>
      <c r="L6" s="3226"/>
      <c r="M6" s="3226"/>
      <c r="N6" s="3226"/>
      <c r="O6" s="3226"/>
      <c r="P6" s="3226"/>
      <c r="Q6" s="3226"/>
      <c r="R6" s="3226"/>
      <c r="S6" s="3226"/>
      <c r="T6" s="3226"/>
    </row>
    <row r="7" spans="2:23" ht="15" customHeight="1">
      <c r="B7" s="5056" t="s">
        <v>971</v>
      </c>
      <c r="C7" s="5057"/>
      <c r="D7" s="3569"/>
      <c r="E7" s="3570"/>
      <c r="F7" s="3570"/>
      <c r="G7" s="3570"/>
      <c r="H7" s="3570" t="s">
        <v>975</v>
      </c>
      <c r="I7" s="3570"/>
      <c r="J7" s="3571"/>
    </row>
    <row r="8" spans="2:23" ht="15" customHeight="1">
      <c r="B8" s="3572"/>
      <c r="C8" s="3573"/>
      <c r="D8" s="3574"/>
      <c r="E8" s="3575"/>
      <c r="F8" s="3575" t="s">
        <v>2780</v>
      </c>
      <c r="G8" s="3575"/>
      <c r="H8" s="3575" t="s">
        <v>980</v>
      </c>
      <c r="I8" s="3575"/>
      <c r="J8" s="3576"/>
    </row>
    <row r="9" spans="2:23" ht="15" customHeight="1">
      <c r="B9" s="3572"/>
      <c r="C9" s="3573"/>
      <c r="D9" s="3574"/>
      <c r="E9" s="3575" t="s">
        <v>3270</v>
      </c>
      <c r="F9" s="3575" t="s">
        <v>3271</v>
      </c>
      <c r="G9" s="3575" t="s">
        <v>974</v>
      </c>
      <c r="H9" s="3575" t="s">
        <v>983</v>
      </c>
      <c r="I9" s="3575" t="s">
        <v>976</v>
      </c>
      <c r="J9" s="3576" t="s">
        <v>977</v>
      </c>
    </row>
    <row r="10" spans="2:23" ht="15" customHeight="1">
      <c r="B10" s="3572"/>
      <c r="C10" s="3573"/>
      <c r="D10" s="3574"/>
      <c r="E10" s="3575" t="s">
        <v>2539</v>
      </c>
      <c r="F10" s="3575" t="s">
        <v>3272</v>
      </c>
      <c r="G10" s="3575" t="s">
        <v>978</v>
      </c>
      <c r="H10" s="3575" t="s">
        <v>984</v>
      </c>
      <c r="I10" s="3575" t="s">
        <v>981</v>
      </c>
      <c r="J10" s="3576" t="s">
        <v>978</v>
      </c>
    </row>
    <row r="11" spans="2:23" ht="15" customHeight="1">
      <c r="B11" s="3577"/>
      <c r="C11" s="3578"/>
      <c r="D11" s="3579"/>
      <c r="E11" s="3580" t="s">
        <v>126</v>
      </c>
      <c r="F11" s="3580" t="s">
        <v>139</v>
      </c>
      <c r="G11" s="3580" t="s">
        <v>141</v>
      </c>
      <c r="H11" s="3580" t="s">
        <v>167</v>
      </c>
      <c r="I11" s="3580" t="s">
        <v>74</v>
      </c>
      <c r="J11" s="3580" t="s">
        <v>81</v>
      </c>
    </row>
    <row r="12" spans="2:23" ht="15" customHeight="1">
      <c r="B12" s="5058" t="s">
        <v>985</v>
      </c>
      <c r="C12" s="5059"/>
      <c r="D12" s="3581" t="s">
        <v>2582</v>
      </c>
      <c r="E12" s="3582"/>
      <c r="F12" s="3583"/>
      <c r="G12" s="3583"/>
      <c r="H12" s="3583"/>
      <c r="I12" s="3583"/>
      <c r="J12" s="3583"/>
    </row>
    <row r="13" spans="2:23" ht="15" customHeight="1">
      <c r="B13" s="5060" t="s">
        <v>986</v>
      </c>
      <c r="C13" s="5061"/>
      <c r="D13" s="3584"/>
      <c r="E13" s="3584"/>
      <c r="F13" s="3584"/>
      <c r="G13" s="3584"/>
      <c r="H13" s="3584"/>
      <c r="I13" s="3584"/>
      <c r="J13" s="3584"/>
    </row>
    <row r="14" spans="2:23" ht="15" customHeight="1">
      <c r="B14" s="5050" t="s">
        <v>987</v>
      </c>
      <c r="C14" s="5051"/>
      <c r="D14" s="3581" t="s">
        <v>2830</v>
      </c>
      <c r="E14" s="3585"/>
      <c r="F14" s="3586"/>
      <c r="G14" s="3586"/>
      <c r="H14" s="3586"/>
      <c r="I14" s="3586"/>
      <c r="J14" s="3586"/>
    </row>
    <row r="15" spans="2:23" ht="15" customHeight="1">
      <c r="B15" s="5052" t="s">
        <v>988</v>
      </c>
      <c r="C15" s="5053"/>
      <c r="D15" s="3581" t="s">
        <v>1837</v>
      </c>
      <c r="E15" s="3582"/>
      <c r="F15" s="3583"/>
      <c r="G15" s="3583"/>
      <c r="H15" s="3583"/>
      <c r="I15" s="3583"/>
      <c r="J15" s="3583"/>
    </row>
    <row r="16" spans="2:23" ht="15" customHeight="1">
      <c r="B16" s="5054" t="s">
        <v>989</v>
      </c>
      <c r="C16" s="5055"/>
      <c r="D16" s="3587" t="s">
        <v>2832</v>
      </c>
      <c r="E16" s="3582"/>
      <c r="F16" s="3583"/>
      <c r="G16" s="3583"/>
      <c r="H16" s="3583"/>
      <c r="I16" s="3583"/>
      <c r="J16" s="3583"/>
    </row>
    <row r="17" spans="2:20" ht="15" customHeight="1">
      <c r="B17" s="5048" t="s">
        <v>990</v>
      </c>
      <c r="C17" s="5049"/>
      <c r="D17" s="3581" t="s">
        <v>1840</v>
      </c>
      <c r="E17" s="3585"/>
      <c r="F17" s="3586"/>
      <c r="G17" s="3586"/>
      <c r="H17" s="3586"/>
      <c r="I17" s="3586"/>
      <c r="J17" s="3586"/>
    </row>
    <row r="18" spans="2:20" ht="15" customHeight="1">
      <c r="B18" s="3573"/>
      <c r="C18" s="3573"/>
      <c r="D18" s="3588"/>
      <c r="E18" s="3589"/>
      <c r="F18" s="3589"/>
      <c r="G18" s="3589"/>
      <c r="H18" s="3589"/>
      <c r="I18" s="3589"/>
      <c r="J18" s="3589"/>
    </row>
    <row r="19" spans="2:20" ht="15" customHeight="1">
      <c r="B19" s="717"/>
      <c r="C19" s="717"/>
      <c r="D19" s="3590"/>
    </row>
    <row r="20" spans="2:20" ht="15" customHeight="1">
      <c r="B20" s="3228"/>
      <c r="C20" s="3591"/>
      <c r="D20" s="3592"/>
      <c r="E20" s="4957" t="s">
        <v>925</v>
      </c>
      <c r="F20" s="4958"/>
      <c r="G20" s="4958"/>
      <c r="H20" s="4958"/>
      <c r="I20" s="4958"/>
      <c r="J20" s="4958"/>
      <c r="K20" s="4958"/>
      <c r="L20" s="4958"/>
      <c r="M20" s="4958"/>
      <c r="N20" s="4958"/>
      <c r="O20" s="4958"/>
      <c r="P20" s="4958"/>
      <c r="Q20" s="4958"/>
      <c r="R20" s="4958"/>
      <c r="S20" s="4959"/>
      <c r="T20" s="3593" t="s">
        <v>773</v>
      </c>
    </row>
    <row r="21" spans="2:20" s="3227" customFormat="1" ht="15" customHeight="1">
      <c r="B21" s="3261"/>
      <c r="C21" s="3400"/>
      <c r="D21" s="3594"/>
      <c r="E21" s="4951" t="s">
        <v>991</v>
      </c>
      <c r="F21" s="4952"/>
      <c r="G21" s="4952"/>
      <c r="H21" s="4952"/>
      <c r="I21" s="4953"/>
      <c r="J21" s="4951" t="s">
        <v>992</v>
      </c>
      <c r="K21" s="4952"/>
      <c r="L21" s="4952"/>
      <c r="M21" s="4952"/>
      <c r="N21" s="4953"/>
      <c r="O21" s="4951" t="s">
        <v>993</v>
      </c>
      <c r="P21" s="4952"/>
      <c r="Q21" s="4952"/>
      <c r="R21" s="4952"/>
      <c r="S21" s="4953"/>
      <c r="T21" s="3399" t="s">
        <v>2936</v>
      </c>
    </row>
    <row r="22" spans="2:20" s="3227" customFormat="1" ht="15" customHeight="1">
      <c r="B22" s="3261" t="s">
        <v>937</v>
      </c>
      <c r="C22" s="3400" t="s">
        <v>1002</v>
      </c>
      <c r="D22" s="3594"/>
      <c r="E22" s="3595"/>
      <c r="F22" s="906" t="s">
        <v>995</v>
      </c>
      <c r="G22" s="906"/>
      <c r="H22" s="3595"/>
      <c r="I22" s="906" t="s">
        <v>773</v>
      </c>
      <c r="J22" s="3595"/>
      <c r="K22" s="906" t="s">
        <v>995</v>
      </c>
      <c r="L22" s="906"/>
      <c r="M22" s="3595"/>
      <c r="N22" s="906"/>
      <c r="O22" s="3595"/>
      <c r="P22" s="906" t="s">
        <v>3219</v>
      </c>
      <c r="Q22" s="906"/>
      <c r="R22" s="3595"/>
      <c r="S22" s="906"/>
      <c r="T22" s="3399" t="s">
        <v>864</v>
      </c>
    </row>
    <row r="23" spans="2:20" s="3227" customFormat="1" ht="15" customHeight="1">
      <c r="B23" s="3261"/>
      <c r="C23" s="3400"/>
      <c r="D23" s="3594"/>
      <c r="E23" s="3596" t="s">
        <v>994</v>
      </c>
      <c r="F23" s="3399" t="s">
        <v>999</v>
      </c>
      <c r="G23" s="3399"/>
      <c r="H23" s="3596" t="s">
        <v>994</v>
      </c>
      <c r="I23" s="3399"/>
      <c r="J23" s="3596" t="s">
        <v>994</v>
      </c>
      <c r="K23" s="3399" t="s">
        <v>999</v>
      </c>
      <c r="L23" s="3399"/>
      <c r="M23" s="3596" t="s">
        <v>994</v>
      </c>
      <c r="N23" s="3399"/>
      <c r="O23" s="3596" t="s">
        <v>994</v>
      </c>
      <c r="P23" s="3399" t="s">
        <v>3221</v>
      </c>
      <c r="Q23" s="3399"/>
      <c r="R23" s="3596" t="s">
        <v>994</v>
      </c>
      <c r="S23" s="3399"/>
      <c r="T23" s="3399" t="s">
        <v>3273</v>
      </c>
    </row>
    <row r="24" spans="2:20" s="3227" customFormat="1" ht="15" customHeight="1">
      <c r="B24" s="3261"/>
      <c r="C24" s="3400"/>
      <c r="D24" s="3594"/>
      <c r="E24" s="3596" t="s">
        <v>998</v>
      </c>
      <c r="F24" s="3399" t="s">
        <v>1004</v>
      </c>
      <c r="G24" s="3399"/>
      <c r="H24" s="3596" t="s">
        <v>1000</v>
      </c>
      <c r="I24" s="3399" t="s">
        <v>1820</v>
      </c>
      <c r="J24" s="3596" t="s">
        <v>998</v>
      </c>
      <c r="K24" s="3399" t="s">
        <v>1004</v>
      </c>
      <c r="L24" s="3399"/>
      <c r="M24" s="3596" t="s">
        <v>3274</v>
      </c>
      <c r="N24" s="3399" t="s">
        <v>934</v>
      </c>
      <c r="O24" s="3596" t="s">
        <v>3275</v>
      </c>
      <c r="P24" s="3399" t="s">
        <v>1004</v>
      </c>
      <c r="Q24" s="3399"/>
      <c r="R24" s="3596" t="s">
        <v>1000</v>
      </c>
      <c r="S24" s="3399" t="s">
        <v>1820</v>
      </c>
      <c r="T24" s="3399" t="s">
        <v>3276</v>
      </c>
    </row>
    <row r="25" spans="2:20" s="3227" customFormat="1" ht="15" customHeight="1">
      <c r="B25" s="3261"/>
      <c r="C25" s="3400"/>
      <c r="D25" s="3594"/>
      <c r="E25" s="3596" t="s">
        <v>1003</v>
      </c>
      <c r="F25" s="3399" t="s">
        <v>865</v>
      </c>
      <c r="G25" s="3399" t="s">
        <v>996</v>
      </c>
      <c r="H25" s="3596" t="s">
        <v>855</v>
      </c>
      <c r="I25" s="3399" t="s">
        <v>855</v>
      </c>
      <c r="J25" s="3596" t="s">
        <v>1003</v>
      </c>
      <c r="K25" s="3399" t="s">
        <v>865</v>
      </c>
      <c r="L25" s="3399" t="s">
        <v>996</v>
      </c>
      <c r="M25" s="3596" t="s">
        <v>3224</v>
      </c>
      <c r="N25" s="3399" t="s">
        <v>3224</v>
      </c>
      <c r="O25" s="3596" t="s">
        <v>3277</v>
      </c>
      <c r="P25" s="3399" t="s">
        <v>865</v>
      </c>
      <c r="Q25" s="3399" t="s">
        <v>996</v>
      </c>
      <c r="R25" s="3596" t="s">
        <v>855</v>
      </c>
      <c r="S25" s="3399" t="s">
        <v>855</v>
      </c>
      <c r="T25" s="3399" t="s">
        <v>3278</v>
      </c>
    </row>
    <row r="26" spans="2:20" s="3227" customFormat="1" ht="15" customHeight="1">
      <c r="B26" s="3597"/>
      <c r="C26" s="3598"/>
      <c r="D26" s="3599"/>
      <c r="E26" s="3600" t="s">
        <v>91</v>
      </c>
      <c r="F26" s="3580" t="s">
        <v>733</v>
      </c>
      <c r="G26" s="3580" t="s">
        <v>92</v>
      </c>
      <c r="H26" s="3580" t="s">
        <v>734</v>
      </c>
      <c r="I26" s="3580" t="s">
        <v>735</v>
      </c>
      <c r="J26" s="3580" t="s">
        <v>1010</v>
      </c>
      <c r="K26" s="3580" t="s">
        <v>1895</v>
      </c>
      <c r="L26" s="3580" t="s">
        <v>2104</v>
      </c>
      <c r="M26" s="3580" t="s">
        <v>1011</v>
      </c>
      <c r="N26" s="3580" t="s">
        <v>1013</v>
      </c>
      <c r="O26" s="3580" t="s">
        <v>1015</v>
      </c>
      <c r="P26" s="3580" t="s">
        <v>1831</v>
      </c>
      <c r="Q26" s="3580" t="s">
        <v>2614</v>
      </c>
      <c r="R26" s="3580" t="s">
        <v>1589</v>
      </c>
      <c r="S26" s="3580" t="s">
        <v>2385</v>
      </c>
      <c r="T26" s="3580" t="s">
        <v>1832</v>
      </c>
    </row>
    <row r="27" spans="2:20" ht="15" customHeight="1">
      <c r="B27" s="3601" t="s">
        <v>1017</v>
      </c>
      <c r="C27" s="3602" t="s">
        <v>884</v>
      </c>
      <c r="D27" s="3413" t="s">
        <v>2833</v>
      </c>
      <c r="E27" s="3603"/>
      <c r="F27" s="3414"/>
      <c r="G27" s="3414"/>
      <c r="H27" s="3414"/>
      <c r="I27" s="736">
        <v>0</v>
      </c>
      <c r="J27" s="3414"/>
      <c r="K27" s="3414"/>
      <c r="L27" s="3414"/>
      <c r="M27" s="3414"/>
      <c r="N27" s="736">
        <v>0</v>
      </c>
      <c r="O27" s="3414"/>
      <c r="P27" s="3414"/>
      <c r="Q27" s="3414"/>
      <c r="R27" s="3414"/>
      <c r="S27" s="736">
        <v>0</v>
      </c>
      <c r="T27" s="3414"/>
    </row>
    <row r="28" spans="2:20" ht="15" customHeight="1">
      <c r="B28" s="3604"/>
      <c r="C28" s="3605" t="s">
        <v>944</v>
      </c>
      <c r="D28" s="3413" t="s">
        <v>1726</v>
      </c>
      <c r="E28" s="3606"/>
      <c r="F28" s="741"/>
      <c r="G28" s="741"/>
      <c r="H28" s="741"/>
      <c r="I28" s="748">
        <v>2.5000000000000001E-3</v>
      </c>
      <c r="J28" s="741"/>
      <c r="K28" s="741"/>
      <c r="L28" s="741"/>
      <c r="M28" s="741"/>
      <c r="N28" s="748">
        <v>5.0000000000000001E-3</v>
      </c>
      <c r="O28" s="741"/>
      <c r="P28" s="741"/>
      <c r="Q28" s="741"/>
      <c r="R28" s="741"/>
      <c r="S28" s="748">
        <v>1.2500000000000001E-2</v>
      </c>
      <c r="T28" s="741"/>
    </row>
    <row r="29" spans="2:20" ht="15" customHeight="1">
      <c r="B29" s="3604"/>
      <c r="C29" s="3605" t="s">
        <v>946</v>
      </c>
      <c r="D29" s="3413" t="s">
        <v>2836</v>
      </c>
      <c r="E29" s="3606"/>
      <c r="F29" s="741"/>
      <c r="G29" s="741"/>
      <c r="H29" s="741"/>
      <c r="I29" s="748">
        <v>2.5000000000000001E-3</v>
      </c>
      <c r="J29" s="741"/>
      <c r="K29" s="741"/>
      <c r="L29" s="741"/>
      <c r="M29" s="741"/>
      <c r="N29" s="748">
        <v>0.01</v>
      </c>
      <c r="O29" s="741"/>
      <c r="P29" s="741"/>
      <c r="Q29" s="741"/>
      <c r="R29" s="741"/>
      <c r="S29" s="748">
        <v>1.7500000000000002E-2</v>
      </c>
      <c r="T29" s="741"/>
    </row>
    <row r="30" spans="2:20" ht="15" customHeight="1">
      <c r="B30" s="3604"/>
      <c r="C30" s="3605" t="s">
        <v>948</v>
      </c>
      <c r="D30" s="3413" t="s">
        <v>1727</v>
      </c>
      <c r="E30" s="3606"/>
      <c r="F30" s="741"/>
      <c r="G30" s="741"/>
      <c r="H30" s="741"/>
      <c r="I30" s="748">
        <v>7.4999999999999997E-3</v>
      </c>
      <c r="J30" s="741"/>
      <c r="K30" s="741"/>
      <c r="L30" s="741"/>
      <c r="M30" s="741"/>
      <c r="N30" s="748">
        <v>1.7500000000000002E-2</v>
      </c>
      <c r="O30" s="741"/>
      <c r="P30" s="741"/>
      <c r="Q30" s="741"/>
      <c r="R30" s="741"/>
      <c r="S30" s="748">
        <v>0.03</v>
      </c>
      <c r="T30" s="741"/>
    </row>
    <row r="31" spans="2:20" ht="15" customHeight="1">
      <c r="B31" s="3604"/>
      <c r="C31" s="3605" t="s">
        <v>950</v>
      </c>
      <c r="D31" s="3413" t="s">
        <v>2839</v>
      </c>
      <c r="E31" s="3606"/>
      <c r="F31" s="741"/>
      <c r="G31" s="741"/>
      <c r="H31" s="741"/>
      <c r="I31" s="748">
        <v>1.4999999999999999E-2</v>
      </c>
      <c r="J31" s="741"/>
      <c r="K31" s="741"/>
      <c r="L31" s="741"/>
      <c r="M31" s="741"/>
      <c r="N31" s="748">
        <v>3.7499999999999999E-2</v>
      </c>
      <c r="O31" s="741"/>
      <c r="P31" s="741"/>
      <c r="Q31" s="741"/>
      <c r="R31" s="741"/>
      <c r="S31" s="748">
        <v>4.7500000000000001E-2</v>
      </c>
      <c r="T31" s="741"/>
    </row>
    <row r="32" spans="2:20" ht="15" customHeight="1">
      <c r="B32" s="3604"/>
      <c r="C32" s="3605" t="s">
        <v>952</v>
      </c>
      <c r="D32" s="3413" t="s">
        <v>1728</v>
      </c>
      <c r="E32" s="3606"/>
      <c r="F32" s="741"/>
      <c r="G32" s="741"/>
      <c r="H32" s="741"/>
      <c r="I32" s="748">
        <v>3.7499999999999999E-2</v>
      </c>
      <c r="J32" s="741"/>
      <c r="K32" s="741"/>
      <c r="L32" s="741"/>
      <c r="M32" s="741"/>
      <c r="N32" s="748">
        <v>7.7499999999999999E-2</v>
      </c>
      <c r="O32" s="741"/>
      <c r="P32" s="741"/>
      <c r="Q32" s="741"/>
      <c r="R32" s="741"/>
      <c r="S32" s="748">
        <v>0.08</v>
      </c>
      <c r="T32" s="741"/>
    </row>
    <row r="33" spans="2:20" ht="15" customHeight="1">
      <c r="B33" s="3604"/>
      <c r="C33" s="3605" t="s">
        <v>953</v>
      </c>
      <c r="D33" s="3413" t="s">
        <v>2842</v>
      </c>
      <c r="E33" s="3606"/>
      <c r="F33" s="741"/>
      <c r="G33" s="741"/>
      <c r="H33" s="741"/>
      <c r="I33" s="748">
        <v>7.4999999999999997E-2</v>
      </c>
      <c r="J33" s="741"/>
      <c r="K33" s="741"/>
      <c r="L33" s="741"/>
      <c r="M33" s="741"/>
      <c r="N33" s="748">
        <v>0.105</v>
      </c>
      <c r="O33" s="741"/>
      <c r="P33" s="741"/>
      <c r="Q33" s="741"/>
      <c r="R33" s="741"/>
      <c r="S33" s="748">
        <v>0.105</v>
      </c>
      <c r="T33" s="741"/>
    </row>
    <row r="34" spans="2:20" ht="15" customHeight="1">
      <c r="B34" s="3604"/>
      <c r="C34" s="3605" t="s">
        <v>954</v>
      </c>
      <c r="D34" s="3413" t="s">
        <v>1730</v>
      </c>
      <c r="E34" s="3606"/>
      <c r="F34" s="741"/>
      <c r="G34" s="741"/>
      <c r="H34" s="741"/>
      <c r="I34" s="748">
        <v>0.06</v>
      </c>
      <c r="J34" s="741"/>
      <c r="K34" s="741"/>
      <c r="L34" s="741"/>
      <c r="M34" s="741"/>
      <c r="N34" s="748">
        <v>0.08</v>
      </c>
      <c r="O34" s="741"/>
      <c r="P34" s="741"/>
      <c r="Q34" s="741"/>
      <c r="R34" s="741"/>
      <c r="S34" s="748">
        <v>0.1</v>
      </c>
      <c r="T34" s="741"/>
    </row>
    <row r="35" spans="2:20" ht="15" customHeight="1">
      <c r="B35" s="3604"/>
      <c r="C35" s="3607" t="s">
        <v>491</v>
      </c>
      <c r="D35" s="3413" t="s">
        <v>2844</v>
      </c>
      <c r="E35" s="3606"/>
      <c r="F35" s="741"/>
      <c r="G35" s="741"/>
      <c r="H35" s="741"/>
      <c r="I35" s="748">
        <v>0.155</v>
      </c>
      <c r="J35" s="741"/>
      <c r="K35" s="741"/>
      <c r="L35" s="741"/>
      <c r="M35" s="741"/>
      <c r="N35" s="748">
        <v>0.18</v>
      </c>
      <c r="O35" s="741"/>
      <c r="P35" s="741"/>
      <c r="Q35" s="741"/>
      <c r="R35" s="741"/>
      <c r="S35" s="748">
        <v>0.18</v>
      </c>
      <c r="T35" s="741"/>
    </row>
    <row r="36" spans="2:20" ht="15" customHeight="1">
      <c r="B36" s="3608"/>
      <c r="C36" s="3609" t="s">
        <v>1018</v>
      </c>
      <c r="D36" s="3413" t="s">
        <v>1732</v>
      </c>
      <c r="E36" s="3430"/>
      <c r="F36" s="3429"/>
      <c r="G36" s="3429"/>
      <c r="H36" s="3610"/>
      <c r="I36" s="3610"/>
      <c r="J36" s="3429"/>
      <c r="K36" s="3429"/>
      <c r="L36" s="3429"/>
      <c r="M36" s="3610"/>
      <c r="N36" s="3610"/>
      <c r="O36" s="3429"/>
      <c r="P36" s="3430"/>
      <c r="Q36" s="3430"/>
      <c r="R36" s="3611"/>
      <c r="S36" s="3611"/>
      <c r="T36" s="3429"/>
    </row>
    <row r="37" spans="2:20" ht="15" customHeight="1">
      <c r="B37" s="3612" t="s">
        <v>1019</v>
      </c>
      <c r="C37" s="3613" t="s">
        <v>1020</v>
      </c>
      <c r="D37" s="3413" t="s">
        <v>2847</v>
      </c>
      <c r="E37" s="3614"/>
      <c r="F37" s="3615"/>
      <c r="G37" s="3615"/>
      <c r="H37" s="3616"/>
      <c r="I37" s="3617"/>
      <c r="J37" s="3250"/>
      <c r="K37" s="3435"/>
      <c r="L37" s="3435"/>
      <c r="M37" s="3435"/>
      <c r="N37" s="3435"/>
      <c r="O37" s="3419"/>
      <c r="P37" s="3419"/>
      <c r="Q37" s="3419"/>
      <c r="R37" s="3618">
        <v>0.5</v>
      </c>
      <c r="S37" s="3619">
        <v>0.02</v>
      </c>
      <c r="T37" s="3620"/>
    </row>
    <row r="38" spans="2:20" ht="15" customHeight="1">
      <c r="B38" s="3621" t="s">
        <v>1021</v>
      </c>
      <c r="C38" s="3622" t="s">
        <v>1022</v>
      </c>
      <c r="D38" s="3413" t="s">
        <v>1752</v>
      </c>
      <c r="E38" s="3614"/>
      <c r="F38" s="3615"/>
      <c r="G38" s="3615"/>
      <c r="H38" s="3616"/>
      <c r="I38" s="3617"/>
      <c r="J38" s="3250"/>
      <c r="K38" s="3435"/>
      <c r="L38" s="3435"/>
      <c r="M38" s="3435"/>
      <c r="N38" s="3435"/>
      <c r="O38" s="3419"/>
      <c r="P38" s="3419"/>
      <c r="Q38" s="3419"/>
      <c r="R38" s="3618">
        <v>0.5</v>
      </c>
      <c r="S38" s="3619">
        <v>0.08</v>
      </c>
      <c r="T38" s="3620"/>
    </row>
    <row r="39" spans="2:20" ht="15" customHeight="1">
      <c r="B39" s="3621"/>
      <c r="C39" s="3622" t="s">
        <v>1023</v>
      </c>
      <c r="D39" s="3413" t="s">
        <v>2850</v>
      </c>
      <c r="E39" s="3614"/>
      <c r="F39" s="3623"/>
      <c r="G39" s="3623"/>
      <c r="H39" s="3624"/>
      <c r="I39" s="3625"/>
      <c r="J39" s="3250"/>
      <c r="K39" s="3435"/>
      <c r="L39" s="3435"/>
      <c r="M39" s="3435"/>
      <c r="N39" s="3435"/>
      <c r="O39" s="3419"/>
      <c r="P39" s="3419"/>
      <c r="Q39" s="3419"/>
      <c r="R39" s="3626">
        <v>0.5</v>
      </c>
      <c r="S39" s="3627">
        <v>0.1</v>
      </c>
      <c r="T39" s="3628"/>
    </row>
    <row r="40" spans="2:20" ht="15" customHeight="1">
      <c r="B40" s="3621"/>
      <c r="C40" s="3629" t="s">
        <v>1024</v>
      </c>
      <c r="D40" s="3413" t="s">
        <v>1754</v>
      </c>
      <c r="E40" s="3614"/>
      <c r="F40" s="3615"/>
      <c r="G40" s="3615"/>
      <c r="H40" s="3616"/>
      <c r="I40" s="3617"/>
      <c r="J40" s="3250"/>
      <c r="K40" s="3435"/>
      <c r="L40" s="3435"/>
      <c r="M40" s="3435"/>
      <c r="N40" s="3435"/>
      <c r="O40" s="3419"/>
      <c r="P40" s="3419"/>
      <c r="Q40" s="3419"/>
      <c r="R40" s="3618">
        <v>0.5</v>
      </c>
      <c r="S40" s="3619">
        <v>0.18</v>
      </c>
      <c r="T40" s="3620"/>
    </row>
    <row r="41" spans="2:20" ht="15" customHeight="1">
      <c r="B41" s="3630"/>
      <c r="C41" s="3609" t="s">
        <v>1018</v>
      </c>
      <c r="D41" s="3413" t="s">
        <v>2700</v>
      </c>
      <c r="E41" s="3631"/>
      <c r="F41" s="3632"/>
      <c r="G41" s="3632"/>
      <c r="H41" s="3632"/>
      <c r="I41" s="3633"/>
      <c r="J41" s="3634"/>
      <c r="K41" s="3610"/>
      <c r="L41" s="3610"/>
      <c r="M41" s="3610"/>
      <c r="N41" s="3610"/>
      <c r="O41" s="3429"/>
      <c r="P41" s="3429"/>
      <c r="Q41" s="3429"/>
      <c r="R41" s="3634"/>
      <c r="S41" s="3634"/>
      <c r="T41" s="3635"/>
    </row>
    <row r="42" spans="2:20" ht="15" customHeight="1">
      <c r="B42" s="3612" t="s">
        <v>1025</v>
      </c>
      <c r="C42" s="3602" t="s">
        <v>884</v>
      </c>
      <c r="D42" s="3432" t="s">
        <v>1761</v>
      </c>
      <c r="E42" s="3603"/>
      <c r="F42" s="3414"/>
      <c r="G42" s="3414"/>
      <c r="H42" s="3414"/>
      <c r="I42" s="736">
        <v>0</v>
      </c>
      <c r="J42" s="3414"/>
      <c r="K42" s="3414"/>
      <c r="L42" s="3414"/>
      <c r="M42" s="3414"/>
      <c r="N42" s="736">
        <v>0</v>
      </c>
      <c r="O42" s="3414"/>
      <c r="P42" s="3414"/>
      <c r="Q42" s="3414"/>
      <c r="R42" s="3414"/>
      <c r="S42" s="736">
        <v>0</v>
      </c>
      <c r="T42" s="3414"/>
    </row>
    <row r="43" spans="2:20" ht="15" customHeight="1">
      <c r="B43" s="3621" t="s">
        <v>1026</v>
      </c>
      <c r="C43" s="3605" t="s">
        <v>944</v>
      </c>
      <c r="D43" s="3432" t="s">
        <v>1959</v>
      </c>
      <c r="E43" s="3606"/>
      <c r="F43" s="741"/>
      <c r="G43" s="741"/>
      <c r="H43" s="741"/>
      <c r="I43" s="748">
        <v>2.5000000000000001E-3</v>
      </c>
      <c r="J43" s="741"/>
      <c r="K43" s="741"/>
      <c r="L43" s="741"/>
      <c r="M43" s="741"/>
      <c r="N43" s="748">
        <v>5.0000000000000001E-3</v>
      </c>
      <c r="O43" s="741"/>
      <c r="P43" s="741"/>
      <c r="Q43" s="741"/>
      <c r="R43" s="741"/>
      <c r="S43" s="748">
        <v>1.2500000000000001E-2</v>
      </c>
      <c r="T43" s="741"/>
    </row>
    <row r="44" spans="2:20" ht="15" customHeight="1">
      <c r="B44" s="3621"/>
      <c r="C44" s="3605" t="s">
        <v>946</v>
      </c>
      <c r="D44" s="3432" t="s">
        <v>1755</v>
      </c>
      <c r="E44" s="3606"/>
      <c r="F44" s="741"/>
      <c r="G44" s="741"/>
      <c r="H44" s="741"/>
      <c r="I44" s="748">
        <v>2.5000000000000001E-3</v>
      </c>
      <c r="J44" s="741"/>
      <c r="K44" s="741"/>
      <c r="L44" s="741"/>
      <c r="M44" s="741"/>
      <c r="N44" s="748">
        <v>0.01</v>
      </c>
      <c r="O44" s="741"/>
      <c r="P44" s="741"/>
      <c r="Q44" s="741"/>
      <c r="R44" s="741"/>
      <c r="S44" s="748">
        <v>1.7500000000000002E-2</v>
      </c>
      <c r="T44" s="741"/>
    </row>
    <row r="45" spans="2:20" ht="15" customHeight="1">
      <c r="B45" s="3621"/>
      <c r="C45" s="3605" t="s">
        <v>948</v>
      </c>
      <c r="D45" s="3432" t="s">
        <v>1960</v>
      </c>
      <c r="E45" s="3606"/>
      <c r="F45" s="741"/>
      <c r="G45" s="741"/>
      <c r="H45" s="741"/>
      <c r="I45" s="748">
        <v>7.4999999999999997E-3</v>
      </c>
      <c r="J45" s="741"/>
      <c r="K45" s="741"/>
      <c r="L45" s="741"/>
      <c r="M45" s="741"/>
      <c r="N45" s="748">
        <v>1.7500000000000002E-2</v>
      </c>
      <c r="O45" s="741"/>
      <c r="P45" s="741"/>
      <c r="Q45" s="741"/>
      <c r="R45" s="741"/>
      <c r="S45" s="748">
        <v>0.03</v>
      </c>
      <c r="T45" s="741"/>
    </row>
    <row r="46" spans="2:20" ht="15" customHeight="1">
      <c r="B46" s="3621"/>
      <c r="C46" s="3605" t="s">
        <v>950</v>
      </c>
      <c r="D46" s="3432" t="s">
        <v>1757</v>
      </c>
      <c r="E46" s="3606"/>
      <c r="F46" s="741"/>
      <c r="G46" s="741"/>
      <c r="H46" s="741"/>
      <c r="I46" s="748">
        <v>1.4999999999999999E-2</v>
      </c>
      <c r="J46" s="741"/>
      <c r="K46" s="741"/>
      <c r="L46" s="741"/>
      <c r="M46" s="741"/>
      <c r="N46" s="748">
        <v>3.7499999999999999E-2</v>
      </c>
      <c r="O46" s="741"/>
      <c r="P46" s="741"/>
      <c r="Q46" s="741"/>
      <c r="R46" s="741"/>
      <c r="S46" s="748">
        <v>4.7500000000000001E-2</v>
      </c>
      <c r="T46" s="741"/>
    </row>
    <row r="47" spans="2:20" ht="15" customHeight="1">
      <c r="B47" s="3621"/>
      <c r="C47" s="3605" t="s">
        <v>952</v>
      </c>
      <c r="D47" s="3432" t="s">
        <v>2857</v>
      </c>
      <c r="E47" s="3606"/>
      <c r="F47" s="741"/>
      <c r="G47" s="741"/>
      <c r="H47" s="741"/>
      <c r="I47" s="748">
        <v>3.7499999999999999E-2</v>
      </c>
      <c r="J47" s="741"/>
      <c r="K47" s="741"/>
      <c r="L47" s="741"/>
      <c r="M47" s="741"/>
      <c r="N47" s="748">
        <v>7.7499999999999999E-2</v>
      </c>
      <c r="O47" s="741"/>
      <c r="P47" s="741"/>
      <c r="Q47" s="741"/>
      <c r="R47" s="741"/>
      <c r="S47" s="748">
        <v>0.08</v>
      </c>
      <c r="T47" s="741"/>
    </row>
    <row r="48" spans="2:20" ht="15" customHeight="1">
      <c r="B48" s="3621"/>
      <c r="C48" s="3605" t="s">
        <v>953</v>
      </c>
      <c r="D48" s="3432" t="s">
        <v>1758</v>
      </c>
      <c r="E48" s="3606"/>
      <c r="F48" s="741"/>
      <c r="G48" s="741"/>
      <c r="H48" s="741"/>
      <c r="I48" s="748">
        <v>7.4999999999999997E-2</v>
      </c>
      <c r="J48" s="741"/>
      <c r="K48" s="741"/>
      <c r="L48" s="741"/>
      <c r="M48" s="741"/>
      <c r="N48" s="748">
        <v>0.105</v>
      </c>
      <c r="O48" s="741"/>
      <c r="P48" s="741"/>
      <c r="Q48" s="741"/>
      <c r="R48" s="741"/>
      <c r="S48" s="748">
        <v>0.105</v>
      </c>
      <c r="T48" s="741"/>
    </row>
    <row r="49" spans="2:20" ht="15" customHeight="1">
      <c r="B49" s="3621"/>
      <c r="C49" s="3605" t="s">
        <v>954</v>
      </c>
      <c r="D49" s="3432" t="s">
        <v>1965</v>
      </c>
      <c r="E49" s="3606"/>
      <c r="F49" s="741"/>
      <c r="G49" s="741"/>
      <c r="H49" s="741"/>
      <c r="I49" s="748">
        <v>0.06</v>
      </c>
      <c r="J49" s="741"/>
      <c r="K49" s="741"/>
      <c r="L49" s="741"/>
      <c r="M49" s="741"/>
      <c r="N49" s="748">
        <v>0.08</v>
      </c>
      <c r="O49" s="741"/>
      <c r="P49" s="741"/>
      <c r="Q49" s="741"/>
      <c r="R49" s="741"/>
      <c r="S49" s="748">
        <v>0.1</v>
      </c>
      <c r="T49" s="741"/>
    </row>
    <row r="50" spans="2:20" ht="15" customHeight="1">
      <c r="B50" s="3621"/>
      <c r="C50" s="3607" t="s">
        <v>491</v>
      </c>
      <c r="D50" s="3432" t="s">
        <v>1760</v>
      </c>
      <c r="E50" s="3606"/>
      <c r="F50" s="741"/>
      <c r="G50" s="741"/>
      <c r="H50" s="741"/>
      <c r="I50" s="748">
        <v>0.155</v>
      </c>
      <c r="J50" s="741"/>
      <c r="K50" s="741"/>
      <c r="L50" s="741"/>
      <c r="M50" s="741"/>
      <c r="N50" s="748">
        <v>0.18</v>
      </c>
      <c r="O50" s="741"/>
      <c r="P50" s="741"/>
      <c r="Q50" s="741"/>
      <c r="R50" s="741"/>
      <c r="S50" s="748">
        <v>0.18</v>
      </c>
      <c r="T50" s="741"/>
    </row>
    <row r="51" spans="2:20" ht="15" customHeight="1">
      <c r="B51" s="3630"/>
      <c r="C51" s="3609" t="s">
        <v>1018</v>
      </c>
      <c r="D51" s="3432" t="s">
        <v>1968</v>
      </c>
      <c r="E51" s="3606"/>
      <c r="F51" s="741"/>
      <c r="G51" s="741"/>
      <c r="H51" s="3636"/>
      <c r="I51" s="3637"/>
      <c r="J51" s="741"/>
      <c r="K51" s="741"/>
      <c r="L51" s="741"/>
      <c r="M51" s="3636"/>
      <c r="N51" s="3637"/>
      <c r="O51" s="741"/>
      <c r="P51" s="3606"/>
      <c r="Q51" s="3606"/>
      <c r="R51" s="3638"/>
      <c r="S51" s="3639"/>
      <c r="T51" s="741"/>
    </row>
    <row r="52" spans="2:20" ht="15" customHeight="1">
      <c r="B52" s="3609" t="s">
        <v>131</v>
      </c>
      <c r="C52" s="3640"/>
      <c r="D52" s="3432" t="s">
        <v>1735</v>
      </c>
      <c r="E52" s="3430"/>
      <c r="F52" s="3429"/>
      <c r="G52" s="3429"/>
      <c r="H52" s="3610"/>
      <c r="I52" s="3610"/>
      <c r="J52" s="3429"/>
      <c r="K52" s="3429"/>
      <c r="L52" s="3429"/>
      <c r="M52" s="3610"/>
      <c r="N52" s="3610"/>
      <c r="O52" s="3429"/>
      <c r="P52" s="3430"/>
      <c r="Q52" s="3430"/>
      <c r="R52" s="3611"/>
      <c r="S52" s="3611"/>
      <c r="T52" s="3429"/>
    </row>
    <row r="53" spans="2:20" ht="15" customHeight="1"/>
    <row r="54" spans="2:20" ht="15" customHeight="1">
      <c r="B54" s="65" t="s">
        <v>105</v>
      </c>
      <c r="C54" s="65"/>
      <c r="D54" s="65"/>
      <c r="E54" s="65"/>
      <c r="F54" s="65"/>
      <c r="G54" s="65"/>
      <c r="H54" s="65"/>
      <c r="T54" s="1866"/>
    </row>
    <row r="55" spans="2:20" ht="15" customHeight="1">
      <c r="B55" s="4054" t="s">
        <v>477</v>
      </c>
      <c r="C55" s="4054"/>
      <c r="D55" s="4054"/>
      <c r="E55" s="4054"/>
      <c r="F55" s="4054"/>
      <c r="G55" s="4054"/>
      <c r="H55" s="4054"/>
      <c r="T55" s="1866"/>
    </row>
  </sheetData>
  <mergeCells count="16">
    <mergeCell ref="B2:F2"/>
    <mergeCell ref="O21:S21"/>
    <mergeCell ref="E4:L4"/>
    <mergeCell ref="E5:L5"/>
    <mergeCell ref="E20:S20"/>
    <mergeCell ref="B14:C14"/>
    <mergeCell ref="B15:C15"/>
    <mergeCell ref="B16:C16"/>
    <mergeCell ref="B7:C7"/>
    <mergeCell ref="B12:C12"/>
    <mergeCell ref="B13:C13"/>
    <mergeCell ref="B54:H54"/>
    <mergeCell ref="B55:H55"/>
    <mergeCell ref="B17:C17"/>
    <mergeCell ref="E21:I21"/>
    <mergeCell ref="J21:N21"/>
  </mergeCells>
  <hyperlinks>
    <hyperlink ref="B55" r:id="rId1" xr:uid="{00000000-0004-0000-8400-000000000000}"/>
  </hyperlinks>
  <pageMargins left="0.7" right="0.7" top="0.75" bottom="0.75" header="0.3" footer="0.3"/>
  <pageSetup paperSize="9" orientation="portrait"/>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B2:L61"/>
  <sheetViews>
    <sheetView showGridLines="0" workbookViewId="0"/>
  </sheetViews>
  <sheetFormatPr defaultColWidth="7.83203125" defaultRowHeight="12.3"/>
  <cols>
    <col min="1" max="1" width="1.5546875" style="3254" customWidth="1"/>
    <col min="2" max="2" width="19.44140625" style="3254" customWidth="1"/>
    <col min="3" max="3" width="55" style="3254" customWidth="1"/>
    <col min="4" max="4" width="5.27734375" style="3689" bestFit="1" customWidth="1"/>
    <col min="5" max="5" width="17.71875" style="3254" customWidth="1"/>
    <col min="6" max="6" width="10.5546875" style="3254" bestFit="1" customWidth="1"/>
    <col min="7" max="7" width="17.71875" style="3254" customWidth="1"/>
    <col min="8" max="8" width="10.5546875" style="3254" bestFit="1" customWidth="1"/>
    <col min="9" max="9" width="17.71875" style="3254" customWidth="1"/>
    <col min="10" max="10" width="10.5546875" style="3254" bestFit="1" customWidth="1"/>
    <col min="11" max="11" width="26.71875" style="3254" customWidth="1"/>
    <col min="12" max="12" width="7.83203125" style="3254" customWidth="1"/>
    <col min="13" max="16384" width="7.83203125" style="3254"/>
  </cols>
  <sheetData>
    <row r="2" spans="2:12">
      <c r="B2" s="4891" t="s">
        <v>478</v>
      </c>
      <c r="C2" s="4892"/>
      <c r="D2" s="5074"/>
      <c r="E2" s="4892"/>
      <c r="F2" s="4892"/>
    </row>
    <row r="4" spans="2:12" ht="19.5" customHeight="1">
      <c r="B4" s="3223" t="s">
        <v>1301</v>
      </c>
      <c r="C4" s="4887" t="s">
        <v>334</v>
      </c>
      <c r="D4" s="4887"/>
      <c r="E4" s="4887"/>
      <c r="F4" s="4887"/>
      <c r="G4" s="4887"/>
      <c r="H4" s="4887"/>
      <c r="I4" s="4887"/>
      <c r="J4" s="3224"/>
      <c r="K4" s="3224"/>
      <c r="L4" s="3224"/>
    </row>
    <row r="5" spans="2:12" ht="14.1">
      <c r="B5" s="3223" t="s">
        <v>538</v>
      </c>
      <c r="C5" s="4888" t="s">
        <v>2932</v>
      </c>
      <c r="D5" s="4888"/>
      <c r="E5" s="4888"/>
      <c r="F5" s="4888"/>
      <c r="G5" s="4888"/>
      <c r="H5" s="4888"/>
      <c r="I5" s="4888"/>
      <c r="J5" s="3225"/>
      <c r="K5" s="3225"/>
      <c r="L5" s="3225"/>
    </row>
    <row r="6" spans="2:12" ht="13.8">
      <c r="B6" s="3226"/>
      <c r="C6" s="3226"/>
      <c r="D6" s="3642"/>
      <c r="E6" s="3226"/>
      <c r="F6" s="3226"/>
      <c r="G6" s="3226"/>
      <c r="H6" s="3226"/>
      <c r="I6" s="3226"/>
      <c r="J6" s="3226"/>
      <c r="K6" s="3226"/>
    </row>
    <row r="7" spans="2:12" ht="15" customHeight="1">
      <c r="B7" s="5063" t="s">
        <v>1032</v>
      </c>
      <c r="C7" s="5064"/>
      <c r="D7" s="3643"/>
      <c r="E7" s="3644"/>
      <c r="F7" s="3227"/>
    </row>
    <row r="8" spans="2:12" ht="15" customHeight="1">
      <c r="B8" s="5065"/>
      <c r="C8" s="5066"/>
      <c r="D8" s="3645"/>
      <c r="E8" s="3646" t="s">
        <v>125</v>
      </c>
    </row>
    <row r="9" spans="2:12" ht="15" customHeight="1">
      <c r="B9" s="4889" t="s">
        <v>1033</v>
      </c>
      <c r="C9" s="4890"/>
      <c r="D9" s="3587" t="s">
        <v>2582</v>
      </c>
      <c r="E9" s="3647"/>
    </row>
    <row r="10" spans="2:12" ht="15" customHeight="1">
      <c r="B10" s="4879" t="s">
        <v>1034</v>
      </c>
      <c r="C10" s="4880"/>
      <c r="D10" s="3587" t="s">
        <v>2830</v>
      </c>
      <c r="E10" s="3647"/>
    </row>
    <row r="11" spans="2:12" ht="15" customHeight="1">
      <c r="B11" s="4879" t="s">
        <v>1035</v>
      </c>
      <c r="C11" s="4880"/>
      <c r="D11" s="3587" t="s">
        <v>1837</v>
      </c>
      <c r="E11" s="3647"/>
    </row>
    <row r="12" spans="2:12" ht="15" customHeight="1">
      <c r="B12" s="4877" t="s">
        <v>1036</v>
      </c>
      <c r="C12" s="4878"/>
      <c r="D12" s="3587" t="s">
        <v>2832</v>
      </c>
      <c r="E12" s="3647"/>
    </row>
    <row r="13" spans="2:12" ht="15" customHeight="1">
      <c r="B13" s="5072" t="s">
        <v>1037</v>
      </c>
      <c r="C13" s="5073"/>
      <c r="D13" s="3587" t="s">
        <v>1840</v>
      </c>
      <c r="E13" s="3647"/>
    </row>
    <row r="14" spans="2:12" ht="15" customHeight="1">
      <c r="D14" s="3649"/>
    </row>
    <row r="15" spans="2:12" ht="15" customHeight="1">
      <c r="D15" s="3650"/>
    </row>
    <row r="16" spans="2:12" ht="15" customHeight="1">
      <c r="B16" s="3651"/>
      <c r="C16" s="3652"/>
      <c r="D16" s="3592"/>
      <c r="E16" s="4957" t="s">
        <v>925</v>
      </c>
      <c r="F16" s="4958"/>
      <c r="G16" s="4958"/>
      <c r="H16" s="4958"/>
      <c r="I16" s="4958"/>
      <c r="J16" s="4959"/>
      <c r="K16" s="3653"/>
    </row>
    <row r="17" spans="2:11" ht="15" customHeight="1">
      <c r="B17" s="3654" t="s">
        <v>937</v>
      </c>
      <c r="C17" s="3655" t="s">
        <v>938</v>
      </c>
      <c r="D17" s="3656"/>
      <c r="E17" s="5068"/>
      <c r="F17" s="5069"/>
      <c r="G17" s="5068" t="s">
        <v>3279</v>
      </c>
      <c r="H17" s="5069"/>
      <c r="I17" s="5068"/>
      <c r="J17" s="5069"/>
      <c r="K17" s="3399"/>
    </row>
    <row r="18" spans="2:11" ht="15" customHeight="1">
      <c r="B18" s="3654"/>
      <c r="C18" s="3655"/>
      <c r="D18" s="3656"/>
      <c r="E18" s="5070" t="s">
        <v>1040</v>
      </c>
      <c r="F18" s="5071"/>
      <c r="G18" s="5070" t="s">
        <v>3280</v>
      </c>
      <c r="H18" s="5071"/>
      <c r="I18" s="5070" t="s">
        <v>993</v>
      </c>
      <c r="J18" s="5071"/>
      <c r="K18" s="3399"/>
    </row>
    <row r="19" spans="2:11" ht="15" customHeight="1">
      <c r="B19" s="3654"/>
      <c r="C19" s="3655"/>
      <c r="D19" s="3656"/>
      <c r="E19" s="3397"/>
      <c r="F19" s="3591" t="s">
        <v>1820</v>
      </c>
      <c r="G19" s="906"/>
      <c r="H19" s="3591" t="s">
        <v>934</v>
      </c>
      <c r="I19" s="906"/>
      <c r="J19" s="906" t="s">
        <v>1820</v>
      </c>
      <c r="K19" s="3399" t="s">
        <v>1041</v>
      </c>
    </row>
    <row r="20" spans="2:11" ht="15" customHeight="1">
      <c r="B20" s="3654"/>
      <c r="C20" s="3655"/>
      <c r="D20" s="3656"/>
      <c r="E20" s="3401" t="s">
        <v>1042</v>
      </c>
      <c r="F20" s="3400" t="s">
        <v>3198</v>
      </c>
      <c r="G20" s="3399" t="s">
        <v>1042</v>
      </c>
      <c r="H20" s="3400" t="s">
        <v>2963</v>
      </c>
      <c r="I20" s="3399" t="s">
        <v>1042</v>
      </c>
      <c r="J20" s="3399" t="s">
        <v>3198</v>
      </c>
      <c r="K20" s="3399" t="s">
        <v>1043</v>
      </c>
    </row>
    <row r="21" spans="2:11" ht="15" customHeight="1">
      <c r="B21" s="3597"/>
      <c r="C21" s="3598"/>
      <c r="D21" s="3657"/>
      <c r="E21" s="3658" t="s">
        <v>126</v>
      </c>
      <c r="F21" s="3659" t="s">
        <v>139</v>
      </c>
      <c r="G21" s="3659" t="s">
        <v>141</v>
      </c>
      <c r="H21" s="3659" t="s">
        <v>167</v>
      </c>
      <c r="I21" s="3659" t="s">
        <v>74</v>
      </c>
      <c r="J21" s="3659" t="s">
        <v>81</v>
      </c>
      <c r="K21" s="3660" t="s">
        <v>3281</v>
      </c>
    </row>
    <row r="22" spans="2:11" ht="15" customHeight="1">
      <c r="B22" s="3612" t="s">
        <v>3282</v>
      </c>
      <c r="C22" s="3602" t="s">
        <v>1045</v>
      </c>
      <c r="D22" s="3661" t="s">
        <v>2833</v>
      </c>
      <c r="E22" s="3662"/>
      <c r="F22" s="736">
        <v>0</v>
      </c>
      <c r="G22" s="3663"/>
      <c r="H22" s="736">
        <v>0</v>
      </c>
      <c r="I22" s="3663"/>
      <c r="J22" s="3664">
        <v>0</v>
      </c>
      <c r="K22" s="3620"/>
    </row>
    <row r="23" spans="2:11" ht="15" customHeight="1">
      <c r="B23" s="3621"/>
      <c r="C23" s="3605" t="s">
        <v>944</v>
      </c>
      <c r="D23" s="3661" t="s">
        <v>1726</v>
      </c>
      <c r="E23" s="3665"/>
      <c r="F23" s="748">
        <v>2.5000000000000001E-3</v>
      </c>
      <c r="G23" s="3666"/>
      <c r="H23" s="748">
        <v>5.0000000000000001E-3</v>
      </c>
      <c r="I23" s="3666"/>
      <c r="J23" s="3619">
        <v>1.2500000000000001E-2</v>
      </c>
      <c r="K23" s="3620"/>
    </row>
    <row r="24" spans="2:11" ht="15" customHeight="1">
      <c r="B24" s="3621"/>
      <c r="C24" s="3605" t="s">
        <v>946</v>
      </c>
      <c r="D24" s="3661" t="s">
        <v>2836</v>
      </c>
      <c r="E24" s="3665"/>
      <c r="F24" s="748">
        <v>2.5000000000000001E-3</v>
      </c>
      <c r="G24" s="3666"/>
      <c r="H24" s="748">
        <v>0.01</v>
      </c>
      <c r="I24" s="3666"/>
      <c r="J24" s="3619">
        <v>1.7500000000000002E-2</v>
      </c>
      <c r="K24" s="3620"/>
    </row>
    <row r="25" spans="2:11" ht="15" customHeight="1">
      <c r="B25" s="3621"/>
      <c r="C25" s="3605" t="s">
        <v>948</v>
      </c>
      <c r="D25" s="3661" t="s">
        <v>1727</v>
      </c>
      <c r="E25" s="3665"/>
      <c r="F25" s="748">
        <v>7.4999999999999997E-3</v>
      </c>
      <c r="G25" s="3666"/>
      <c r="H25" s="748">
        <v>1.7500000000000002E-2</v>
      </c>
      <c r="I25" s="3666"/>
      <c r="J25" s="3619">
        <v>0.03</v>
      </c>
      <c r="K25" s="3620"/>
    </row>
    <row r="26" spans="2:11" ht="15" customHeight="1">
      <c r="B26" s="3621"/>
      <c r="C26" s="3605" t="s">
        <v>950</v>
      </c>
      <c r="D26" s="3661" t="s">
        <v>2839</v>
      </c>
      <c r="E26" s="3665"/>
      <c r="F26" s="748">
        <v>1.4999999999999999E-2</v>
      </c>
      <c r="G26" s="3666"/>
      <c r="H26" s="748">
        <v>3.7499999999999999E-2</v>
      </c>
      <c r="I26" s="3666"/>
      <c r="J26" s="3619">
        <v>4.7500000000000001E-2</v>
      </c>
      <c r="K26" s="3620"/>
    </row>
    <row r="27" spans="2:11" ht="15" customHeight="1">
      <c r="B27" s="3621"/>
      <c r="C27" s="3605" t="s">
        <v>952</v>
      </c>
      <c r="D27" s="3661" t="s">
        <v>1728</v>
      </c>
      <c r="E27" s="3665"/>
      <c r="F27" s="748">
        <v>3.7499999999999999E-2</v>
      </c>
      <c r="G27" s="3666"/>
      <c r="H27" s="748">
        <v>7.7499999999999999E-2</v>
      </c>
      <c r="I27" s="3666"/>
      <c r="J27" s="3619">
        <v>0.08</v>
      </c>
      <c r="K27" s="3620"/>
    </row>
    <row r="28" spans="2:11" ht="15" customHeight="1">
      <c r="B28" s="3621"/>
      <c r="C28" s="3605" t="s">
        <v>953</v>
      </c>
      <c r="D28" s="3661" t="s">
        <v>2842</v>
      </c>
      <c r="E28" s="3665"/>
      <c r="F28" s="748">
        <v>7.4999999999999997E-2</v>
      </c>
      <c r="G28" s="3666"/>
      <c r="H28" s="748">
        <v>0.105</v>
      </c>
      <c r="I28" s="3666"/>
      <c r="J28" s="3619">
        <v>0.105</v>
      </c>
      <c r="K28" s="3620"/>
    </row>
    <row r="29" spans="2:11" ht="15" customHeight="1">
      <c r="B29" s="3621"/>
      <c r="C29" s="3605" t="s">
        <v>1023</v>
      </c>
      <c r="D29" s="3661" t="s">
        <v>1730</v>
      </c>
      <c r="E29" s="3665"/>
      <c r="F29" s="748">
        <v>0.06</v>
      </c>
      <c r="G29" s="3666"/>
      <c r="H29" s="748">
        <v>0.08</v>
      </c>
      <c r="I29" s="3666"/>
      <c r="J29" s="3627">
        <v>0.1</v>
      </c>
      <c r="K29" s="3628"/>
    </row>
    <row r="30" spans="2:11" ht="15" customHeight="1">
      <c r="B30" s="3621"/>
      <c r="C30" s="3607" t="s">
        <v>491</v>
      </c>
      <c r="D30" s="3661" t="s">
        <v>2844</v>
      </c>
      <c r="E30" s="3665"/>
      <c r="F30" s="748">
        <v>0.155</v>
      </c>
      <c r="G30" s="3666"/>
      <c r="H30" s="748">
        <v>0.18</v>
      </c>
      <c r="I30" s="3666"/>
      <c r="J30" s="3619">
        <v>0.18</v>
      </c>
      <c r="K30" s="3620"/>
    </row>
    <row r="31" spans="2:11" ht="15" customHeight="1">
      <c r="B31" s="3630"/>
      <c r="C31" s="3609" t="s">
        <v>1018</v>
      </c>
      <c r="D31" s="3661" t="s">
        <v>1732</v>
      </c>
      <c r="E31" s="3667"/>
      <c r="F31" s="3610"/>
      <c r="G31" s="3668"/>
      <c r="H31" s="3610"/>
      <c r="I31" s="3668"/>
      <c r="J31" s="3633"/>
      <c r="K31" s="3635"/>
    </row>
    <row r="32" spans="2:11" ht="15" customHeight="1">
      <c r="B32" s="3612" t="s">
        <v>3283</v>
      </c>
      <c r="C32" s="3669" t="s">
        <v>1045</v>
      </c>
      <c r="D32" s="3661" t="s">
        <v>2847</v>
      </c>
      <c r="E32" s="3670"/>
      <c r="F32" s="748">
        <v>0</v>
      </c>
      <c r="G32" s="3250"/>
      <c r="H32" s="3250"/>
      <c r="I32" s="3250"/>
      <c r="J32" s="3250"/>
      <c r="K32" s="3628"/>
    </row>
    <row r="33" spans="2:11" ht="15" customHeight="1">
      <c r="B33" s="3621"/>
      <c r="C33" s="3622" t="s">
        <v>957</v>
      </c>
      <c r="D33" s="3661" t="s">
        <v>1752</v>
      </c>
      <c r="E33" s="3665"/>
      <c r="F33" s="748">
        <v>2.5000000000000001E-3</v>
      </c>
      <c r="G33" s="3250"/>
      <c r="H33" s="3250"/>
      <c r="I33" s="3250"/>
      <c r="J33" s="3250"/>
      <c r="K33" s="3628"/>
    </row>
    <row r="34" spans="2:11" ht="15" customHeight="1">
      <c r="B34" s="3621"/>
      <c r="C34" s="3622" t="s">
        <v>959</v>
      </c>
      <c r="D34" s="3661" t="s">
        <v>2850</v>
      </c>
      <c r="E34" s="3665"/>
      <c r="F34" s="748">
        <v>5.0000000000000001E-3</v>
      </c>
      <c r="G34" s="3250"/>
      <c r="H34" s="3250"/>
      <c r="I34" s="3250"/>
      <c r="J34" s="3250"/>
      <c r="K34" s="3628"/>
    </row>
    <row r="35" spans="2:11" ht="15" customHeight="1">
      <c r="B35" s="3621"/>
      <c r="C35" s="3622" t="s">
        <v>961</v>
      </c>
      <c r="D35" s="3661" t="s">
        <v>1754</v>
      </c>
      <c r="E35" s="3665"/>
      <c r="F35" s="748">
        <v>0.02</v>
      </c>
      <c r="G35" s="3250"/>
      <c r="H35" s="3250"/>
      <c r="I35" s="3250"/>
      <c r="J35" s="3250"/>
      <c r="K35" s="3628"/>
    </row>
    <row r="36" spans="2:11" ht="15" customHeight="1">
      <c r="B36" s="3621"/>
      <c r="C36" s="3622" t="s">
        <v>1023</v>
      </c>
      <c r="D36" s="3661" t="s">
        <v>2700</v>
      </c>
      <c r="E36" s="3665"/>
      <c r="F36" s="748">
        <v>0.06</v>
      </c>
      <c r="G36" s="3250"/>
      <c r="H36" s="3250"/>
      <c r="I36" s="3250"/>
      <c r="J36" s="3250"/>
      <c r="K36" s="3628"/>
    </row>
    <row r="37" spans="2:11" ht="15" customHeight="1">
      <c r="B37" s="3621"/>
      <c r="C37" s="3629" t="s">
        <v>1051</v>
      </c>
      <c r="D37" s="3249" t="s">
        <v>1761</v>
      </c>
      <c r="E37" s="3665"/>
      <c r="F37" s="3671">
        <v>0.08</v>
      </c>
      <c r="G37" s="3250"/>
      <c r="H37" s="3250"/>
      <c r="I37" s="3250"/>
      <c r="J37" s="3250"/>
      <c r="K37" s="3628"/>
    </row>
    <row r="38" spans="2:11" ht="15" customHeight="1">
      <c r="B38" s="3630"/>
      <c r="C38" s="3609" t="s">
        <v>1018</v>
      </c>
      <c r="D38" s="3249" t="s">
        <v>1959</v>
      </c>
      <c r="E38" s="3667"/>
      <c r="F38" s="3611"/>
      <c r="G38" s="3634"/>
      <c r="H38" s="3634"/>
      <c r="I38" s="3634"/>
      <c r="J38" s="3634"/>
      <c r="K38" s="3635"/>
    </row>
    <row r="39" spans="2:11" ht="15" customHeight="1">
      <c r="B39" s="3612" t="s">
        <v>792</v>
      </c>
      <c r="C39" s="3602" t="s">
        <v>964</v>
      </c>
      <c r="D39" s="3249" t="s">
        <v>1755</v>
      </c>
      <c r="E39" s="3665"/>
      <c r="F39" s="748">
        <v>0.03</v>
      </c>
      <c r="G39" s="3250"/>
      <c r="H39" s="3250"/>
      <c r="I39" s="3250"/>
      <c r="J39" s="3250"/>
      <c r="K39" s="3628"/>
    </row>
    <row r="40" spans="2:11" ht="15" customHeight="1">
      <c r="B40" s="3621"/>
      <c r="C40" s="3605" t="s">
        <v>966</v>
      </c>
      <c r="D40" s="3249" t="s">
        <v>1960</v>
      </c>
      <c r="E40" s="3665"/>
      <c r="F40" s="748">
        <v>0.05</v>
      </c>
      <c r="G40" s="3250"/>
      <c r="H40" s="3250"/>
      <c r="I40" s="3250"/>
      <c r="J40" s="3250"/>
      <c r="K40" s="3628"/>
    </row>
    <row r="41" spans="2:11" ht="15" customHeight="1">
      <c r="B41" s="3621"/>
      <c r="C41" s="3605" t="s">
        <v>967</v>
      </c>
      <c r="D41" s="3249" t="s">
        <v>1757</v>
      </c>
      <c r="E41" s="3665"/>
      <c r="F41" s="748">
        <v>0.1</v>
      </c>
      <c r="G41" s="3250"/>
      <c r="H41" s="3250"/>
      <c r="I41" s="3250"/>
      <c r="J41" s="3250"/>
      <c r="K41" s="3628"/>
    </row>
    <row r="42" spans="2:11" ht="15" customHeight="1">
      <c r="B42" s="3621"/>
      <c r="C42" s="3605" t="s">
        <v>968</v>
      </c>
      <c r="D42" s="3249" t="s">
        <v>2857</v>
      </c>
      <c r="E42" s="3665"/>
      <c r="F42" s="748">
        <v>0.2</v>
      </c>
      <c r="G42" s="3250"/>
      <c r="H42" s="3250"/>
      <c r="I42" s="3250"/>
      <c r="J42" s="3250"/>
      <c r="K42" s="3628"/>
    </row>
    <row r="43" spans="2:11" ht="15" customHeight="1">
      <c r="B43" s="3621"/>
      <c r="C43" s="3607" t="s">
        <v>1052</v>
      </c>
      <c r="D43" s="3249" t="s">
        <v>1758</v>
      </c>
      <c r="E43" s="3665"/>
      <c r="F43" s="748">
        <v>0.3</v>
      </c>
      <c r="G43" s="3250"/>
      <c r="H43" s="3250"/>
      <c r="I43" s="3250"/>
      <c r="J43" s="3250"/>
      <c r="K43" s="3628"/>
    </row>
    <row r="44" spans="2:11" ht="15" customHeight="1">
      <c r="B44" s="3630"/>
      <c r="C44" s="3609" t="s">
        <v>1018</v>
      </c>
      <c r="D44" s="3249" t="s">
        <v>1965</v>
      </c>
      <c r="E44" s="3667"/>
      <c r="F44" s="3611"/>
      <c r="G44" s="3634"/>
      <c r="H44" s="3634"/>
      <c r="I44" s="3634"/>
      <c r="J44" s="3634"/>
      <c r="K44" s="3635"/>
    </row>
    <row r="45" spans="2:11" ht="15" customHeight="1">
      <c r="B45" s="3612" t="s">
        <v>1053</v>
      </c>
      <c r="C45" s="3672" t="s">
        <v>866</v>
      </c>
      <c r="D45" s="3249" t="s">
        <v>1760</v>
      </c>
      <c r="E45" s="3665"/>
      <c r="F45" s="3673">
        <v>0</v>
      </c>
      <c r="G45" s="3250"/>
      <c r="H45" s="3250"/>
      <c r="I45" s="3250"/>
      <c r="J45" s="3250"/>
      <c r="K45" s="3628"/>
    </row>
    <row r="46" spans="2:11" ht="15" customHeight="1">
      <c r="B46" s="3621"/>
      <c r="C46" s="3674" t="s">
        <v>1054</v>
      </c>
      <c r="D46" s="3249" t="s">
        <v>1968</v>
      </c>
      <c r="E46" s="3665"/>
      <c r="F46" s="3675">
        <v>2.5000000000000001E-3</v>
      </c>
      <c r="G46" s="3250"/>
      <c r="H46" s="3250"/>
      <c r="I46" s="3250"/>
      <c r="J46" s="3250"/>
      <c r="K46" s="3628"/>
    </row>
    <row r="47" spans="2:11" ht="15" customHeight="1">
      <c r="B47" s="3621"/>
      <c r="C47" s="3676" t="s">
        <v>1055</v>
      </c>
      <c r="D47" s="3249" t="s">
        <v>1735</v>
      </c>
      <c r="E47" s="3665"/>
      <c r="F47" s="3677">
        <v>2.5000000000000001E-2</v>
      </c>
      <c r="G47" s="3250"/>
      <c r="H47" s="3250"/>
      <c r="I47" s="3250"/>
      <c r="J47" s="3250"/>
      <c r="K47" s="3628"/>
    </row>
    <row r="48" spans="2:11" ht="15" customHeight="1">
      <c r="B48" s="3630"/>
      <c r="C48" s="3609" t="s">
        <v>1018</v>
      </c>
      <c r="D48" s="3249" t="s">
        <v>1737</v>
      </c>
      <c r="E48" s="3678"/>
      <c r="F48" s="3679"/>
      <c r="G48" s="3634"/>
      <c r="H48" s="3634"/>
      <c r="I48" s="3634"/>
      <c r="J48" s="3634"/>
      <c r="K48" s="3635"/>
    </row>
    <row r="49" spans="2:11" ht="15" customHeight="1">
      <c r="B49" s="3612" t="s">
        <v>1056</v>
      </c>
      <c r="C49" s="3602" t="s">
        <v>1045</v>
      </c>
      <c r="D49" s="3249" t="s">
        <v>1739</v>
      </c>
      <c r="E49" s="3662"/>
      <c r="F49" s="736">
        <v>0</v>
      </c>
      <c r="G49" s="3663"/>
      <c r="H49" s="736">
        <v>0</v>
      </c>
      <c r="I49" s="3663"/>
      <c r="J49" s="3664">
        <v>0</v>
      </c>
      <c r="K49" s="3620"/>
    </row>
    <row r="50" spans="2:11" ht="15" customHeight="1">
      <c r="B50" s="3621"/>
      <c r="C50" s="3605" t="s">
        <v>944</v>
      </c>
      <c r="D50" s="3249" t="s">
        <v>2878</v>
      </c>
      <c r="E50" s="3665"/>
      <c r="F50" s="748">
        <v>2.5000000000000001E-3</v>
      </c>
      <c r="G50" s="3666"/>
      <c r="H50" s="748">
        <v>5.0000000000000001E-3</v>
      </c>
      <c r="I50" s="3666"/>
      <c r="J50" s="3619">
        <v>1.2500000000000001E-2</v>
      </c>
      <c r="K50" s="3620"/>
    </row>
    <row r="51" spans="2:11" ht="15" customHeight="1">
      <c r="B51" s="3621"/>
      <c r="C51" s="3605" t="s">
        <v>946</v>
      </c>
      <c r="D51" s="3249" t="s">
        <v>1744</v>
      </c>
      <c r="E51" s="3665"/>
      <c r="F51" s="748">
        <v>2.5000000000000001E-3</v>
      </c>
      <c r="G51" s="3666"/>
      <c r="H51" s="748">
        <v>0.01</v>
      </c>
      <c r="I51" s="3666"/>
      <c r="J51" s="3619">
        <v>1.7500000000000002E-2</v>
      </c>
      <c r="K51" s="3620"/>
    </row>
    <row r="52" spans="2:11" ht="15" customHeight="1">
      <c r="B52" s="3621"/>
      <c r="C52" s="3605" t="s">
        <v>948</v>
      </c>
      <c r="D52" s="3249" t="s">
        <v>1746</v>
      </c>
      <c r="E52" s="3665"/>
      <c r="F52" s="748">
        <v>7.4999999999999997E-3</v>
      </c>
      <c r="G52" s="3666"/>
      <c r="H52" s="748">
        <v>1.7500000000000002E-2</v>
      </c>
      <c r="I52" s="3666"/>
      <c r="J52" s="3619">
        <v>0.03</v>
      </c>
      <c r="K52" s="3620"/>
    </row>
    <row r="53" spans="2:11" ht="15" customHeight="1">
      <c r="B53" s="3621"/>
      <c r="C53" s="3605" t="s">
        <v>950</v>
      </c>
      <c r="D53" s="3249" t="s">
        <v>1748</v>
      </c>
      <c r="E53" s="3665"/>
      <c r="F53" s="748">
        <v>1.4999999999999999E-2</v>
      </c>
      <c r="G53" s="3666"/>
      <c r="H53" s="748">
        <v>3.7499999999999999E-2</v>
      </c>
      <c r="I53" s="3666"/>
      <c r="J53" s="3619">
        <v>4.7500000000000001E-2</v>
      </c>
      <c r="K53" s="3620"/>
    </row>
    <row r="54" spans="2:11" ht="15" customHeight="1">
      <c r="B54" s="3621"/>
      <c r="C54" s="3605" t="s">
        <v>952</v>
      </c>
      <c r="D54" s="3249" t="s">
        <v>2884</v>
      </c>
      <c r="E54" s="3665"/>
      <c r="F54" s="748">
        <v>3.7499999999999999E-2</v>
      </c>
      <c r="G54" s="3666"/>
      <c r="H54" s="748">
        <v>7.7499999999999999E-2</v>
      </c>
      <c r="I54" s="3666"/>
      <c r="J54" s="3619">
        <v>0.08</v>
      </c>
      <c r="K54" s="3620"/>
    </row>
    <row r="55" spans="2:11" ht="15" customHeight="1">
      <c r="B55" s="3621"/>
      <c r="C55" s="3607" t="s">
        <v>953</v>
      </c>
      <c r="D55" s="3249" t="s">
        <v>1764</v>
      </c>
      <c r="E55" s="3665"/>
      <c r="F55" s="748">
        <v>7.4999999999999997E-2</v>
      </c>
      <c r="G55" s="3666"/>
      <c r="H55" s="748">
        <v>0.105</v>
      </c>
      <c r="I55" s="3666"/>
      <c r="J55" s="3619">
        <v>0.105</v>
      </c>
      <c r="K55" s="3620"/>
    </row>
    <row r="56" spans="2:11" ht="15" customHeight="1">
      <c r="B56" s="3630"/>
      <c r="C56" s="3609" t="s">
        <v>1018</v>
      </c>
      <c r="D56" s="3249" t="s">
        <v>1766</v>
      </c>
      <c r="E56" s="3680"/>
      <c r="F56" s="3681"/>
      <c r="G56" s="3682"/>
      <c r="H56" s="3681"/>
      <c r="I56" s="3682"/>
      <c r="J56" s="3683"/>
      <c r="K56" s="3684"/>
    </row>
    <row r="57" spans="2:11" ht="15" customHeight="1">
      <c r="B57" s="3685" t="s">
        <v>131</v>
      </c>
      <c r="C57" s="3648"/>
      <c r="D57" s="3249" t="s">
        <v>2708</v>
      </c>
      <c r="E57" s="3686"/>
      <c r="F57" s="3435"/>
      <c r="G57" s="3687"/>
      <c r="H57" s="3435"/>
      <c r="I57" s="3687"/>
      <c r="J57" s="3688"/>
      <c r="K57" s="3628"/>
    </row>
    <row r="58" spans="2:11" ht="15" customHeight="1">
      <c r="B58" s="5067" t="s">
        <v>1057</v>
      </c>
      <c r="C58" s="5067"/>
    </row>
    <row r="59" spans="2:11" ht="15" customHeight="1">
      <c r="K59" s="1866"/>
    </row>
    <row r="60" spans="2:11" ht="15" customHeight="1">
      <c r="B60" s="65" t="s">
        <v>105</v>
      </c>
      <c r="C60" s="65"/>
      <c r="D60" s="65"/>
      <c r="E60" s="65"/>
      <c r="F60" s="65"/>
      <c r="K60" s="1866"/>
    </row>
    <row r="61" spans="2:11" ht="12.6">
      <c r="B61" s="4054" t="s">
        <v>477</v>
      </c>
      <c r="C61" s="4054"/>
      <c r="D61" s="4054"/>
      <c r="E61" s="4054"/>
      <c r="F61" s="4054"/>
    </row>
  </sheetData>
  <mergeCells count="20">
    <mergeCell ref="B2:F2"/>
    <mergeCell ref="B60:F60"/>
    <mergeCell ref="B61:F61"/>
    <mergeCell ref="B10:C10"/>
    <mergeCell ref="B11:C11"/>
    <mergeCell ref="B12:C12"/>
    <mergeCell ref="B13:C13"/>
    <mergeCell ref="E16:J16"/>
    <mergeCell ref="G18:H18"/>
    <mergeCell ref="I18:J18"/>
    <mergeCell ref="B58:C58"/>
    <mergeCell ref="E17:F17"/>
    <mergeCell ref="G17:H17"/>
    <mergeCell ref="I17:J17"/>
    <mergeCell ref="E18:F18"/>
    <mergeCell ref="C4:I4"/>
    <mergeCell ref="C5:I5"/>
    <mergeCell ref="B7:C7"/>
    <mergeCell ref="B8:C8"/>
    <mergeCell ref="B9:C9"/>
  </mergeCells>
  <hyperlinks>
    <hyperlink ref="B61" r:id="rId1" xr:uid="{00000000-0004-0000-8500-000000000000}"/>
  </hyperlinks>
  <pageMargins left="0.7" right="0.7" top="0.75" bottom="0.75" header="0.3" footer="0.3"/>
  <pageSetup paperSize="9" orientation="portrait"/>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B2:P35"/>
  <sheetViews>
    <sheetView showGridLines="0" workbookViewId="0"/>
  </sheetViews>
  <sheetFormatPr defaultColWidth="7.83203125" defaultRowHeight="12.3"/>
  <cols>
    <col min="1" max="1" width="1.5546875" style="3254" customWidth="1"/>
    <col min="2" max="2" width="97.44140625" style="3254" customWidth="1"/>
    <col min="3" max="3" width="4.44140625" style="3689" customWidth="1"/>
    <col min="4" max="4" width="27.5546875" style="3254" customWidth="1"/>
    <col min="5" max="5" width="27.83203125" style="3254" customWidth="1"/>
    <col min="6" max="6" width="13.83203125" style="3254" customWidth="1"/>
    <col min="7" max="7" width="36.44140625" style="3254" customWidth="1"/>
    <col min="8" max="8" width="7.83203125" style="3254" customWidth="1"/>
    <col min="9" max="16384" width="7.83203125" style="3254"/>
  </cols>
  <sheetData>
    <row r="2" spans="2:16">
      <c r="B2" s="4891" t="s">
        <v>478</v>
      </c>
      <c r="C2" s="5074"/>
      <c r="D2" s="4892"/>
      <c r="E2" s="4892"/>
      <c r="F2" s="4892"/>
    </row>
    <row r="3" spans="2:16">
      <c r="B3" s="467"/>
      <c r="C3" s="961"/>
      <c r="D3" s="467"/>
      <c r="E3" s="468"/>
      <c r="F3" s="467"/>
      <c r="G3" s="3690"/>
      <c r="H3" s="469"/>
    </row>
    <row r="4" spans="2:16">
      <c r="B4" s="3223" t="s">
        <v>3284</v>
      </c>
      <c r="C4" s="3254"/>
      <c r="D4" s="5075" t="s">
        <v>3285</v>
      </c>
      <c r="E4" s="5075"/>
      <c r="F4" s="5075"/>
      <c r="G4" s="5075"/>
      <c r="H4" s="5075"/>
      <c r="I4" s="5075"/>
    </row>
    <row r="5" spans="2:16">
      <c r="B5" s="3223" t="s">
        <v>538</v>
      </c>
      <c r="C5" s="3254"/>
      <c r="D5" s="3827" t="s">
        <v>2932</v>
      </c>
      <c r="E5" s="3827"/>
      <c r="F5" s="3827"/>
      <c r="G5" s="3827"/>
      <c r="H5" s="3827"/>
      <c r="I5" s="3827"/>
    </row>
    <row r="7" spans="2:16" s="3227" customFormat="1" ht="15" customHeight="1">
      <c r="B7" s="3691"/>
      <c r="C7" s="3692"/>
      <c r="D7" s="3693" t="s">
        <v>3286</v>
      </c>
      <c r="E7" s="3693" t="s">
        <v>3287</v>
      </c>
      <c r="F7" s="3228" t="s">
        <v>997</v>
      </c>
      <c r="G7" s="3228" t="s">
        <v>3288</v>
      </c>
      <c r="I7" s="3254"/>
      <c r="J7" s="3254"/>
      <c r="K7" s="3254"/>
      <c r="L7" s="3254"/>
      <c r="M7" s="3254"/>
      <c r="N7" s="3254"/>
      <c r="O7" s="3254"/>
      <c r="P7" s="3254"/>
    </row>
    <row r="8" spans="2:16" s="3227" customFormat="1" ht="15" customHeight="1">
      <c r="B8" s="3694"/>
      <c r="C8" s="3695"/>
      <c r="D8" s="3580" t="s">
        <v>126</v>
      </c>
      <c r="E8" s="3580" t="s">
        <v>139</v>
      </c>
      <c r="F8" s="3580" t="s">
        <v>141</v>
      </c>
      <c r="G8" s="3580" t="s">
        <v>167</v>
      </c>
      <c r="I8" s="3254"/>
      <c r="J8" s="3254"/>
      <c r="K8" s="3254"/>
      <c r="L8" s="3254"/>
      <c r="M8" s="3254"/>
      <c r="N8" s="3254"/>
      <c r="O8" s="3254"/>
      <c r="P8" s="3254"/>
    </row>
    <row r="9" spans="2:16" ht="15" customHeight="1">
      <c r="B9" s="3696" t="s">
        <v>3289</v>
      </c>
      <c r="C9" s="3697" t="s">
        <v>2582</v>
      </c>
      <c r="D9" s="3698"/>
      <c r="E9" s="3698"/>
      <c r="F9" s="3699">
        <v>2.5000000000000001E-2</v>
      </c>
      <c r="G9" s="443"/>
    </row>
    <row r="10" spans="2:16" ht="15" customHeight="1">
      <c r="B10" s="3700" t="s">
        <v>3290</v>
      </c>
      <c r="C10" s="3701" t="s">
        <v>2830</v>
      </c>
      <c r="D10" s="3698"/>
      <c r="E10" s="3698"/>
      <c r="F10" s="3699">
        <v>1.7500000000000002E-2</v>
      </c>
      <c r="G10" s="443"/>
    </row>
    <row r="11" spans="2:16" ht="15" customHeight="1">
      <c r="B11" s="3702" t="s">
        <v>3291</v>
      </c>
      <c r="C11" s="3701" t="s">
        <v>1837</v>
      </c>
      <c r="D11" s="3698"/>
      <c r="E11" s="3698"/>
      <c r="F11" s="3699">
        <v>7.4999999999999997E-3</v>
      </c>
      <c r="G11" s="443"/>
    </row>
    <row r="12" spans="2:16" ht="15" customHeight="1">
      <c r="B12" s="3248" t="s">
        <v>3292</v>
      </c>
      <c r="C12" s="3703" t="s">
        <v>2832</v>
      </c>
      <c r="D12" s="435"/>
      <c r="E12" s="435"/>
      <c r="F12" s="3704"/>
      <c r="G12" s="3705"/>
    </row>
    <row r="13" spans="2:16" ht="15" customHeight="1">
      <c r="B13" s="3700" t="s">
        <v>3293</v>
      </c>
      <c r="C13" s="3697" t="s">
        <v>1840</v>
      </c>
      <c r="D13" s="3706"/>
      <c r="E13" s="3698"/>
      <c r="F13" s="3707">
        <v>2.5000000000000001E-2</v>
      </c>
      <c r="G13" s="443"/>
    </row>
    <row r="14" spans="2:16" ht="15" customHeight="1">
      <c r="B14" s="3700" t="s">
        <v>3294</v>
      </c>
      <c r="C14" s="3701" t="s">
        <v>2833</v>
      </c>
      <c r="D14" s="3706"/>
      <c r="E14" s="3698"/>
      <c r="F14" s="3699">
        <v>7.4999999999999997E-3</v>
      </c>
      <c r="G14" s="443"/>
    </row>
    <row r="15" spans="2:16" ht="15" customHeight="1">
      <c r="B15" s="3708" t="s">
        <v>3295</v>
      </c>
      <c r="C15" s="3703" t="s">
        <v>3296</v>
      </c>
      <c r="D15" s="3706"/>
      <c r="E15" s="435"/>
      <c r="F15" s="3704"/>
      <c r="G15" s="3705"/>
    </row>
    <row r="16" spans="2:16" ht="15" customHeight="1">
      <c r="B16" s="3709" t="s">
        <v>3297</v>
      </c>
      <c r="C16" s="3703"/>
      <c r="D16" s="3706"/>
      <c r="E16" s="435"/>
      <c r="F16" s="3704"/>
      <c r="G16" s="3705"/>
    </row>
    <row r="17" spans="2:7" ht="15" customHeight="1">
      <c r="B17" s="3710" t="s">
        <v>3298</v>
      </c>
      <c r="C17" s="3711" t="s">
        <v>1726</v>
      </c>
      <c r="D17" s="3706"/>
      <c r="E17" s="3246"/>
      <c r="F17" s="3712"/>
      <c r="G17" s="443"/>
    </row>
    <row r="18" spans="2:7" ht="15" customHeight="1">
      <c r="B18" s="3702" t="s">
        <v>3299</v>
      </c>
      <c r="C18" s="3711" t="s">
        <v>2836</v>
      </c>
      <c r="D18" s="3706"/>
      <c r="E18" s="443"/>
      <c r="F18" s="3713">
        <v>2.5000000000000001E-2</v>
      </c>
      <c r="G18" s="443"/>
    </row>
    <row r="19" spans="2:7" ht="15" customHeight="1">
      <c r="B19" s="3714" t="s">
        <v>1074</v>
      </c>
      <c r="C19" s="3711" t="s">
        <v>1727</v>
      </c>
      <c r="D19" s="3715"/>
      <c r="E19" s="3715"/>
      <c r="F19" s="3716"/>
      <c r="G19" s="435"/>
    </row>
    <row r="20" spans="2:7" ht="15" customHeight="1">
      <c r="B20" s="3648" t="s">
        <v>3300</v>
      </c>
      <c r="C20" s="3711" t="s">
        <v>2839</v>
      </c>
      <c r="D20" s="3706"/>
      <c r="E20" s="443"/>
      <c r="F20" s="3713">
        <v>8.5000000000000006E-2</v>
      </c>
      <c r="G20" s="443"/>
    </row>
    <row r="21" spans="2:7" ht="15" customHeight="1">
      <c r="B21" s="3248" t="s">
        <v>1077</v>
      </c>
      <c r="C21" s="3711" t="s">
        <v>1728</v>
      </c>
      <c r="D21" s="3717"/>
      <c r="E21" s="3717"/>
      <c r="F21" s="3718"/>
      <c r="G21" s="443"/>
    </row>
    <row r="22" spans="2:7" ht="15" customHeight="1">
      <c r="B22" s="3648" t="s">
        <v>1078</v>
      </c>
      <c r="C22" s="3711" t="s">
        <v>2842</v>
      </c>
      <c r="D22" s="3717"/>
      <c r="E22" s="3717"/>
      <c r="F22" s="3699">
        <v>0.3</v>
      </c>
      <c r="G22" s="443"/>
    </row>
    <row r="23" spans="2:7" ht="15" customHeight="1">
      <c r="B23" s="3248" t="s">
        <v>1079</v>
      </c>
      <c r="C23" s="3711" t="s">
        <v>1730</v>
      </c>
      <c r="D23" s="3717"/>
      <c r="E23" s="3717"/>
      <c r="F23" s="3717"/>
      <c r="G23" s="443"/>
    </row>
    <row r="24" spans="2:7" ht="15" customHeight="1"/>
    <row r="25" spans="2:7" ht="15" customHeight="1">
      <c r="B25" s="3254" t="s">
        <v>1080</v>
      </c>
    </row>
    <row r="26" spans="2:7" ht="15" customHeight="1"/>
    <row r="27" spans="2:7" ht="15" customHeight="1">
      <c r="B27" s="3823" t="s">
        <v>105</v>
      </c>
      <c r="C27" s="3823"/>
      <c r="D27" s="3823"/>
      <c r="G27" s="1866"/>
    </row>
    <row r="28" spans="2:7" ht="15" customHeight="1">
      <c r="B28" s="4406" t="s">
        <v>477</v>
      </c>
      <c r="C28" s="4406"/>
      <c r="D28" s="4406"/>
      <c r="G28" s="3259"/>
    </row>
    <row r="29" spans="2:7" ht="15" customHeight="1"/>
    <row r="30" spans="2:7" ht="15" customHeight="1"/>
    <row r="31" spans="2:7" ht="15" customHeight="1"/>
    <row r="32" spans="2:7" ht="15" customHeight="1"/>
    <row r="34" spans="7:7">
      <c r="G34" s="1866"/>
    </row>
    <row r="35" spans="7:7">
      <c r="G35" s="3259"/>
    </row>
  </sheetData>
  <mergeCells count="5">
    <mergeCell ref="D4:I4"/>
    <mergeCell ref="D5:I5"/>
    <mergeCell ref="B27:D27"/>
    <mergeCell ref="B28:D28"/>
    <mergeCell ref="B2:F2"/>
  </mergeCells>
  <hyperlinks>
    <hyperlink ref="B28" r:id="rId1" xr:uid="{00000000-0004-0000-8600-000000000000}"/>
  </hyperlink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
    <pageSetUpPr fitToPage="1"/>
  </sheetPr>
  <dimension ref="B2:AB55"/>
  <sheetViews>
    <sheetView showGridLines="0" workbookViewId="0"/>
  </sheetViews>
  <sheetFormatPr defaultColWidth="9.1640625" defaultRowHeight="12" customHeight="1"/>
  <cols>
    <col min="1" max="1" width="1.71875" style="725" customWidth="1"/>
    <col min="2" max="2" width="13.83203125" style="725" customWidth="1"/>
    <col min="3" max="3" width="47.71875" style="725" customWidth="1"/>
    <col min="4" max="4" width="4" style="725" customWidth="1"/>
    <col min="5" max="7" width="15.71875" style="725" customWidth="1"/>
    <col min="8" max="8" width="8.27734375" style="725" customWidth="1"/>
    <col min="9" max="11" width="15" style="725" customWidth="1"/>
    <col min="12" max="12" width="8.83203125" style="725" customWidth="1"/>
    <col min="13" max="15" width="16.27734375" style="725" customWidth="1"/>
    <col min="16" max="16" width="7.71875" style="725" customWidth="1"/>
    <col min="17" max="17" width="26" style="725" customWidth="1"/>
    <col min="18" max="18" width="9.1640625" style="725" customWidth="1"/>
    <col min="19" max="16384" width="9.1640625" style="725"/>
  </cols>
  <sheetData>
    <row r="2" spans="2:18" ht="15" customHeight="1">
      <c r="B2" s="3891" t="s">
        <v>478</v>
      </c>
      <c r="C2" s="3892"/>
      <c r="D2" s="3893"/>
      <c r="E2" s="3893"/>
      <c r="F2" s="3893"/>
    </row>
    <row r="4" spans="2:18" ht="12" customHeight="1">
      <c r="B4" s="714" t="s">
        <v>924</v>
      </c>
      <c r="D4" s="715"/>
      <c r="E4" s="3889" t="s">
        <v>852</v>
      </c>
      <c r="F4" s="3889"/>
      <c r="G4" s="3889"/>
      <c r="H4" s="3889"/>
      <c r="I4" s="3889"/>
      <c r="J4" s="3889"/>
      <c r="K4" s="3889"/>
      <c r="L4" s="3889"/>
      <c r="M4" s="3889"/>
      <c r="N4" s="3889"/>
      <c r="O4" s="3889"/>
      <c r="P4" s="3889"/>
      <c r="Q4" s="3889"/>
      <c r="R4" s="3889"/>
    </row>
    <row r="5" spans="2:18" ht="12" customHeight="1">
      <c r="B5" s="717"/>
      <c r="E5" s="3890"/>
      <c r="F5" s="3890"/>
      <c r="G5" s="3890"/>
      <c r="H5" s="3890"/>
      <c r="I5" s="3890"/>
      <c r="J5" s="3890"/>
      <c r="K5" s="3890"/>
      <c r="L5" s="3890"/>
      <c r="M5" s="3890"/>
      <c r="N5" s="3890"/>
      <c r="O5" s="3890"/>
      <c r="P5" s="3890"/>
      <c r="Q5" s="3890"/>
      <c r="R5" s="3890"/>
    </row>
    <row r="6" spans="2:18" ht="12" customHeight="1">
      <c r="B6" s="718">
        <v>2023.4</v>
      </c>
      <c r="D6" s="719"/>
      <c r="E6" s="3890" t="s">
        <v>330</v>
      </c>
      <c r="F6" s="3890"/>
      <c r="G6" s="3890"/>
      <c r="H6" s="3890"/>
      <c r="I6" s="3890"/>
      <c r="J6" s="3890"/>
      <c r="K6" s="3890"/>
      <c r="L6" s="3890"/>
      <c r="M6" s="3890"/>
      <c r="N6" s="3890"/>
      <c r="O6" s="3890"/>
      <c r="P6" s="3890"/>
      <c r="Q6" s="3890"/>
      <c r="R6" s="3890"/>
    </row>
    <row r="7" spans="2:18" ht="12" customHeight="1">
      <c r="L7" s="719"/>
    </row>
    <row r="8" spans="2:18" ht="12" customHeight="1">
      <c r="B8" s="720"/>
      <c r="C8" s="721"/>
      <c r="D8" s="722"/>
      <c r="E8" s="3885" t="s">
        <v>925</v>
      </c>
      <c r="F8" s="3886"/>
      <c r="G8" s="3886"/>
      <c r="H8" s="3886"/>
      <c r="I8" s="3886"/>
      <c r="J8" s="3886"/>
      <c r="K8" s="3886"/>
      <c r="L8" s="3886"/>
      <c r="M8" s="3886"/>
      <c r="N8" s="3886"/>
      <c r="O8" s="3886"/>
      <c r="P8" s="3887"/>
      <c r="Q8" s="723"/>
    </row>
    <row r="9" spans="2:18" ht="12" customHeight="1">
      <c r="B9" s="724"/>
      <c r="E9" s="3884"/>
      <c r="F9" s="3884"/>
      <c r="G9" s="3884"/>
      <c r="H9" s="3884"/>
      <c r="I9" s="3884" t="s">
        <v>926</v>
      </c>
      <c r="J9" s="3884"/>
      <c r="K9" s="3884"/>
      <c r="L9" s="3884"/>
      <c r="M9" s="3884" t="s">
        <v>927</v>
      </c>
      <c r="N9" s="3884"/>
      <c r="O9" s="3884"/>
      <c r="P9" s="3884"/>
      <c r="Q9" s="727"/>
    </row>
    <row r="10" spans="2:18" ht="12" customHeight="1">
      <c r="B10" s="724"/>
      <c r="E10" s="3888" t="s">
        <v>928</v>
      </c>
      <c r="F10" s="3888"/>
      <c r="G10" s="3888"/>
      <c r="H10" s="3888"/>
      <c r="I10" s="3888" t="s">
        <v>929</v>
      </c>
      <c r="J10" s="3888"/>
      <c r="K10" s="3888"/>
      <c r="L10" s="3888"/>
      <c r="M10" s="3888" t="s">
        <v>930</v>
      </c>
      <c r="N10" s="3888"/>
      <c r="O10" s="3888"/>
      <c r="P10" s="3888"/>
      <c r="Q10" s="728" t="s">
        <v>931</v>
      </c>
    </row>
    <row r="11" spans="2:18" ht="12" customHeight="1">
      <c r="B11" s="724"/>
      <c r="E11" s="726" t="s">
        <v>932</v>
      </c>
      <c r="F11" s="726" t="s">
        <v>933</v>
      </c>
      <c r="G11" s="726" t="s">
        <v>702</v>
      </c>
      <c r="H11" s="726" t="s">
        <v>934</v>
      </c>
      <c r="I11" s="726" t="s">
        <v>932</v>
      </c>
      <c r="J11" s="726" t="s">
        <v>933</v>
      </c>
      <c r="K11" s="726" t="s">
        <v>702</v>
      </c>
      <c r="L11" s="726" t="s">
        <v>934</v>
      </c>
      <c r="M11" s="726" t="s">
        <v>932</v>
      </c>
      <c r="N11" s="726" t="s">
        <v>933</v>
      </c>
      <c r="O11" s="726" t="s">
        <v>702</v>
      </c>
      <c r="P11" s="726" t="s">
        <v>934</v>
      </c>
      <c r="Q11" s="729" t="s">
        <v>864</v>
      </c>
    </row>
    <row r="12" spans="2:18" ht="12" customHeight="1">
      <c r="B12" s="724"/>
      <c r="E12" s="728" t="s">
        <v>862</v>
      </c>
      <c r="F12" s="729" t="s">
        <v>935</v>
      </c>
      <c r="G12" s="729" t="s">
        <v>861</v>
      </c>
      <c r="H12" s="728" t="s">
        <v>855</v>
      </c>
      <c r="I12" s="728" t="s">
        <v>862</v>
      </c>
      <c r="J12" s="729" t="s">
        <v>935</v>
      </c>
      <c r="K12" s="729" t="s">
        <v>861</v>
      </c>
      <c r="L12" s="728" t="s">
        <v>855</v>
      </c>
      <c r="M12" s="728" t="s">
        <v>862</v>
      </c>
      <c r="N12" s="729" t="s">
        <v>935</v>
      </c>
      <c r="O12" s="729" t="s">
        <v>861</v>
      </c>
      <c r="P12" s="728" t="s">
        <v>855</v>
      </c>
      <c r="Q12" s="728" t="s">
        <v>936</v>
      </c>
    </row>
    <row r="13" spans="2:18" ht="12" customHeight="1">
      <c r="B13" s="724" t="s">
        <v>937</v>
      </c>
      <c r="C13" s="719" t="s">
        <v>938</v>
      </c>
      <c r="E13" s="724"/>
      <c r="F13" s="729" t="s">
        <v>939</v>
      </c>
      <c r="G13" s="729"/>
      <c r="H13" s="724"/>
      <c r="I13" s="724"/>
      <c r="J13" s="729" t="s">
        <v>939</v>
      </c>
      <c r="K13" s="729"/>
      <c r="L13" s="724"/>
      <c r="M13" s="724"/>
      <c r="N13" s="729" t="s">
        <v>939</v>
      </c>
      <c r="O13" s="729"/>
      <c r="P13" s="724"/>
      <c r="Q13" s="724"/>
    </row>
    <row r="14" spans="2:18" ht="12" customHeight="1">
      <c r="B14" s="724"/>
      <c r="E14" s="724"/>
      <c r="F14" s="728" t="s">
        <v>865</v>
      </c>
      <c r="G14" s="728"/>
      <c r="H14" s="724"/>
      <c r="I14" s="724"/>
      <c r="J14" s="728" t="s">
        <v>865</v>
      </c>
      <c r="K14" s="728"/>
      <c r="L14" s="724"/>
      <c r="M14" s="724"/>
      <c r="N14" s="728" t="s">
        <v>865</v>
      </c>
      <c r="O14" s="728"/>
      <c r="P14" s="724"/>
      <c r="Q14" s="724"/>
    </row>
    <row r="15" spans="2:18" ht="12" customHeight="1">
      <c r="B15" s="730"/>
      <c r="E15" s="731" t="s">
        <v>125</v>
      </c>
      <c r="F15" s="731" t="s">
        <v>74</v>
      </c>
      <c r="G15" s="731" t="s">
        <v>75</v>
      </c>
      <c r="H15" s="731" t="s">
        <v>126</v>
      </c>
      <c r="I15" s="731" t="s">
        <v>127</v>
      </c>
      <c r="J15" s="731" t="s">
        <v>81</v>
      </c>
      <c r="K15" s="731" t="s">
        <v>940</v>
      </c>
      <c r="L15" s="731" t="s">
        <v>139</v>
      </c>
      <c r="M15" s="731" t="s">
        <v>140</v>
      </c>
      <c r="N15" s="731" t="s">
        <v>91</v>
      </c>
      <c r="O15" s="731" t="s">
        <v>941</v>
      </c>
      <c r="P15" s="731" t="s">
        <v>141</v>
      </c>
      <c r="Q15" s="732" t="s">
        <v>168</v>
      </c>
    </row>
    <row r="16" spans="2:18" ht="12" customHeight="1">
      <c r="B16" s="724" t="s">
        <v>942</v>
      </c>
      <c r="C16" s="733" t="s">
        <v>884</v>
      </c>
      <c r="D16" s="734" t="s">
        <v>403</v>
      </c>
      <c r="E16" s="735">
        <v>24829</v>
      </c>
      <c r="F16" s="735">
        <v>0</v>
      </c>
      <c r="G16" s="735">
        <v>24829</v>
      </c>
      <c r="H16" s="736">
        <v>0</v>
      </c>
      <c r="I16" s="735">
        <v>31267</v>
      </c>
      <c r="J16" s="735">
        <v>0</v>
      </c>
      <c r="K16" s="735">
        <v>31267</v>
      </c>
      <c r="L16" s="736">
        <v>0</v>
      </c>
      <c r="M16" s="735">
        <v>0</v>
      </c>
      <c r="N16" s="735">
        <v>0</v>
      </c>
      <c r="O16" s="735">
        <v>0</v>
      </c>
      <c r="P16" s="736">
        <v>0</v>
      </c>
      <c r="Q16" s="735">
        <v>0</v>
      </c>
    </row>
    <row r="17" spans="2:17" ht="12" customHeight="1">
      <c r="B17" s="724" t="s">
        <v>943</v>
      </c>
      <c r="C17" s="733" t="s">
        <v>944</v>
      </c>
      <c r="D17" s="734" t="s">
        <v>405</v>
      </c>
      <c r="E17" s="737">
        <v>4427</v>
      </c>
      <c r="F17" s="737">
        <v>0</v>
      </c>
      <c r="G17" s="737">
        <v>4427</v>
      </c>
      <c r="H17" s="738">
        <v>2.5000000000000001E-3</v>
      </c>
      <c r="I17" s="737">
        <v>0</v>
      </c>
      <c r="J17" s="737">
        <v>0</v>
      </c>
      <c r="K17" s="737">
        <v>0</v>
      </c>
      <c r="L17" s="738">
        <v>5.0000000000000001E-3</v>
      </c>
      <c r="M17" s="737">
        <v>0</v>
      </c>
      <c r="N17" s="737">
        <v>0</v>
      </c>
      <c r="O17" s="737">
        <v>0</v>
      </c>
      <c r="P17" s="738">
        <v>1.2500000000000001E-2</v>
      </c>
      <c r="Q17" s="737">
        <v>11</v>
      </c>
    </row>
    <row r="18" spans="2:17" ht="12" customHeight="1">
      <c r="B18" s="724" t="s">
        <v>945</v>
      </c>
      <c r="C18" s="733" t="s">
        <v>946</v>
      </c>
      <c r="D18" s="734" t="s">
        <v>192</v>
      </c>
      <c r="E18" s="737">
        <v>0</v>
      </c>
      <c r="F18" s="737">
        <v>0</v>
      </c>
      <c r="G18" s="737">
        <v>0</v>
      </c>
      <c r="H18" s="738">
        <v>2.5000000000000001E-3</v>
      </c>
      <c r="I18" s="737">
        <v>3439</v>
      </c>
      <c r="J18" s="737">
        <v>0</v>
      </c>
      <c r="K18" s="737">
        <v>3439</v>
      </c>
      <c r="L18" s="738">
        <v>0.01</v>
      </c>
      <c r="M18" s="737">
        <v>0</v>
      </c>
      <c r="N18" s="737">
        <v>0</v>
      </c>
      <c r="O18" s="737">
        <v>0</v>
      </c>
      <c r="P18" s="738">
        <v>1.7500000000000002E-2</v>
      </c>
      <c r="Q18" s="737">
        <v>34</v>
      </c>
    </row>
    <row r="19" spans="2:17" ht="12" customHeight="1">
      <c r="B19" s="724" t="s">
        <v>947</v>
      </c>
      <c r="C19" s="733" t="s">
        <v>948</v>
      </c>
      <c r="D19" s="734" t="s">
        <v>410</v>
      </c>
      <c r="E19" s="737">
        <v>5885</v>
      </c>
      <c r="F19" s="737">
        <v>0</v>
      </c>
      <c r="G19" s="737">
        <v>5885</v>
      </c>
      <c r="H19" s="738">
        <v>7.4999999999999997E-3</v>
      </c>
      <c r="I19" s="737">
        <v>36647</v>
      </c>
      <c r="J19" s="737">
        <v>0</v>
      </c>
      <c r="K19" s="737">
        <v>36647</v>
      </c>
      <c r="L19" s="738">
        <v>1.7500000000000002E-2</v>
      </c>
      <c r="M19" s="737">
        <v>0</v>
      </c>
      <c r="N19" s="737">
        <v>0</v>
      </c>
      <c r="O19" s="737">
        <v>0</v>
      </c>
      <c r="P19" s="738">
        <v>0.03</v>
      </c>
      <c r="Q19" s="737">
        <v>685</v>
      </c>
    </row>
    <row r="20" spans="2:17" ht="12" customHeight="1">
      <c r="B20" s="724" t="s">
        <v>949</v>
      </c>
      <c r="C20" s="733" t="s">
        <v>950</v>
      </c>
      <c r="D20" s="734" t="s">
        <v>413</v>
      </c>
      <c r="E20" s="737">
        <v>0</v>
      </c>
      <c r="F20" s="737">
        <v>0</v>
      </c>
      <c r="G20" s="737">
        <v>0</v>
      </c>
      <c r="H20" s="738">
        <v>1.4999999999999999E-2</v>
      </c>
      <c r="I20" s="737">
        <v>0</v>
      </c>
      <c r="J20" s="737">
        <v>0</v>
      </c>
      <c r="K20" s="737">
        <v>0</v>
      </c>
      <c r="L20" s="738">
        <v>3.7499999999999999E-2</v>
      </c>
      <c r="M20" s="737">
        <v>0</v>
      </c>
      <c r="N20" s="737">
        <v>0</v>
      </c>
      <c r="O20" s="737">
        <v>0</v>
      </c>
      <c r="P20" s="738">
        <v>4.7500000000000001E-2</v>
      </c>
      <c r="Q20" s="737">
        <v>0</v>
      </c>
    </row>
    <row r="21" spans="2:17" ht="12" customHeight="1">
      <c r="B21" s="724" t="s">
        <v>951</v>
      </c>
      <c r="C21" s="733" t="s">
        <v>952</v>
      </c>
      <c r="D21" s="734" t="s">
        <v>416</v>
      </c>
      <c r="E21" s="737">
        <v>0</v>
      </c>
      <c r="F21" s="737">
        <v>0</v>
      </c>
      <c r="G21" s="737">
        <v>0</v>
      </c>
      <c r="H21" s="738">
        <v>3.7499999999999999E-2</v>
      </c>
      <c r="I21" s="737">
        <v>0</v>
      </c>
      <c r="J21" s="737">
        <v>0</v>
      </c>
      <c r="K21" s="737">
        <v>0</v>
      </c>
      <c r="L21" s="738">
        <v>7.7499999999999999E-2</v>
      </c>
      <c r="M21" s="737">
        <v>0</v>
      </c>
      <c r="N21" s="737">
        <v>0</v>
      </c>
      <c r="O21" s="737">
        <v>0</v>
      </c>
      <c r="P21" s="738">
        <v>0.08</v>
      </c>
      <c r="Q21" s="737">
        <v>0</v>
      </c>
    </row>
    <row r="22" spans="2:17" ht="12" customHeight="1">
      <c r="B22" s="724"/>
      <c r="C22" s="733" t="s">
        <v>953</v>
      </c>
      <c r="D22" s="734" t="s">
        <v>106</v>
      </c>
      <c r="E22" s="737">
        <v>0</v>
      </c>
      <c r="F22" s="737">
        <v>0</v>
      </c>
      <c r="G22" s="737">
        <v>0</v>
      </c>
      <c r="H22" s="738">
        <v>7.4999999999999997E-2</v>
      </c>
      <c r="I22" s="737">
        <v>0</v>
      </c>
      <c r="J22" s="737">
        <v>0</v>
      </c>
      <c r="K22" s="737">
        <v>0</v>
      </c>
      <c r="L22" s="738">
        <v>0.105</v>
      </c>
      <c r="M22" s="737">
        <v>0</v>
      </c>
      <c r="N22" s="737">
        <v>0</v>
      </c>
      <c r="O22" s="737">
        <v>0</v>
      </c>
      <c r="P22" s="738">
        <v>0.105</v>
      </c>
      <c r="Q22" s="737">
        <v>0</v>
      </c>
    </row>
    <row r="23" spans="2:17" ht="12" customHeight="1">
      <c r="B23" s="724"/>
      <c r="C23" s="733" t="s">
        <v>954</v>
      </c>
      <c r="D23" s="734" t="s">
        <v>107</v>
      </c>
      <c r="E23" s="737">
        <v>0</v>
      </c>
      <c r="F23" s="737">
        <v>0</v>
      </c>
      <c r="G23" s="737">
        <v>0</v>
      </c>
      <c r="H23" s="738"/>
      <c r="I23" s="737">
        <v>0</v>
      </c>
      <c r="J23" s="737">
        <v>0</v>
      </c>
      <c r="K23" s="737">
        <v>0</v>
      </c>
      <c r="L23" s="738"/>
      <c r="M23" s="737">
        <v>0</v>
      </c>
      <c r="N23" s="737">
        <v>0</v>
      </c>
      <c r="O23" s="737">
        <v>0</v>
      </c>
      <c r="P23" s="738"/>
      <c r="Q23" s="737">
        <v>0</v>
      </c>
    </row>
    <row r="24" spans="2:17" ht="12" customHeight="1">
      <c r="B24" s="724"/>
      <c r="C24" s="733" t="s">
        <v>491</v>
      </c>
      <c r="D24" s="734" t="s">
        <v>492</v>
      </c>
      <c r="E24" s="737">
        <v>0</v>
      </c>
      <c r="F24" s="737">
        <v>0</v>
      </c>
      <c r="G24" s="737">
        <v>0</v>
      </c>
      <c r="H24" s="738">
        <v>0.155</v>
      </c>
      <c r="I24" s="737">
        <v>0</v>
      </c>
      <c r="J24" s="737">
        <v>0</v>
      </c>
      <c r="K24" s="737">
        <v>0</v>
      </c>
      <c r="L24" s="738">
        <v>0.18</v>
      </c>
      <c r="M24" s="737">
        <v>0</v>
      </c>
      <c r="N24" s="737">
        <v>0</v>
      </c>
      <c r="O24" s="737">
        <v>0</v>
      </c>
      <c r="P24" s="738">
        <v>0.18</v>
      </c>
      <c r="Q24" s="737">
        <v>0</v>
      </c>
    </row>
    <row r="25" spans="2:17" ht="12" customHeight="1">
      <c r="B25" s="730"/>
      <c r="C25" s="733" t="s">
        <v>955</v>
      </c>
      <c r="D25" s="734" t="s">
        <v>102</v>
      </c>
      <c r="E25" s="737">
        <v>35141</v>
      </c>
      <c r="F25" s="737">
        <v>0</v>
      </c>
      <c r="G25" s="737">
        <v>35141</v>
      </c>
      <c r="H25" s="739"/>
      <c r="I25" s="737">
        <v>71353</v>
      </c>
      <c r="J25" s="737">
        <v>0</v>
      </c>
      <c r="K25" s="737">
        <v>71353</v>
      </c>
      <c r="L25" s="739"/>
      <c r="M25" s="737">
        <v>0</v>
      </c>
      <c r="N25" s="737">
        <v>0</v>
      </c>
      <c r="O25" s="737">
        <v>0</v>
      </c>
      <c r="P25" s="740"/>
      <c r="Q25" s="737">
        <v>730</v>
      </c>
    </row>
    <row r="26" spans="2:17" ht="12" customHeight="1">
      <c r="B26" s="724"/>
      <c r="C26" s="733"/>
      <c r="D26" s="741"/>
      <c r="E26" s="742"/>
      <c r="F26" s="742"/>
      <c r="G26" s="742"/>
      <c r="H26" s="733"/>
      <c r="I26" s="742"/>
      <c r="J26" s="742"/>
      <c r="K26" s="742"/>
      <c r="L26" s="743"/>
      <c r="M26" s="742"/>
      <c r="N26" s="742"/>
      <c r="O26" s="742"/>
      <c r="P26" s="742"/>
      <c r="Q26" s="742"/>
    </row>
    <row r="27" spans="2:17" ht="12" customHeight="1">
      <c r="B27" s="724" t="s">
        <v>956</v>
      </c>
      <c r="C27" s="744" t="s">
        <v>884</v>
      </c>
      <c r="D27" s="734" t="s">
        <v>439</v>
      </c>
      <c r="E27" s="737">
        <v>0</v>
      </c>
      <c r="F27" s="737">
        <v>0</v>
      </c>
      <c r="G27" s="737">
        <v>0</v>
      </c>
      <c r="H27" s="745">
        <v>0</v>
      </c>
      <c r="I27" s="746"/>
      <c r="J27" s="746"/>
      <c r="K27" s="746"/>
      <c r="L27" s="743"/>
      <c r="M27" s="747"/>
      <c r="N27" s="747"/>
      <c r="O27" s="747"/>
      <c r="P27" s="742"/>
      <c r="Q27" s="747">
        <v>0</v>
      </c>
    </row>
    <row r="28" spans="2:17" ht="12" customHeight="1">
      <c r="B28" s="724" t="s">
        <v>943</v>
      </c>
      <c r="C28" s="733" t="s">
        <v>957</v>
      </c>
      <c r="D28" s="734" t="s">
        <v>109</v>
      </c>
      <c r="E28" s="742">
        <v>0</v>
      </c>
      <c r="F28" s="742">
        <v>0</v>
      </c>
      <c r="G28" s="742">
        <v>0</v>
      </c>
      <c r="H28" s="748">
        <v>2.5000000000000001E-3</v>
      </c>
      <c r="I28" s="742"/>
      <c r="J28" s="742"/>
      <c r="K28" s="742"/>
      <c r="L28" s="743"/>
      <c r="M28" s="737"/>
      <c r="N28" s="737"/>
      <c r="O28" s="737"/>
      <c r="P28" s="742"/>
      <c r="Q28" s="737">
        <v>0</v>
      </c>
    </row>
    <row r="29" spans="2:17" ht="12" customHeight="1">
      <c r="B29" s="724" t="s">
        <v>958</v>
      </c>
      <c r="C29" s="733" t="s">
        <v>959</v>
      </c>
      <c r="D29" s="734" t="s">
        <v>110</v>
      </c>
      <c r="E29" s="742">
        <v>0</v>
      </c>
      <c r="F29" s="742">
        <v>0</v>
      </c>
      <c r="G29" s="742">
        <v>0</v>
      </c>
      <c r="H29" s="748">
        <v>5.0000000000000001E-3</v>
      </c>
      <c r="I29" s="742"/>
      <c r="J29" s="742"/>
      <c r="K29" s="742"/>
      <c r="L29" s="743"/>
      <c r="M29" s="737"/>
      <c r="N29" s="737"/>
      <c r="O29" s="737"/>
      <c r="P29" s="742"/>
      <c r="Q29" s="737">
        <v>0</v>
      </c>
    </row>
    <row r="30" spans="2:17" ht="12" customHeight="1">
      <c r="B30" s="724" t="s">
        <v>960</v>
      </c>
      <c r="C30" s="733" t="s">
        <v>961</v>
      </c>
      <c r="D30" s="734" t="s">
        <v>442</v>
      </c>
      <c r="E30" s="742">
        <v>0</v>
      </c>
      <c r="F30" s="742">
        <v>0</v>
      </c>
      <c r="G30" s="742">
        <v>0</v>
      </c>
      <c r="H30" s="748">
        <v>0.02</v>
      </c>
      <c r="I30" s="742"/>
      <c r="J30" s="742"/>
      <c r="K30" s="742"/>
      <c r="L30" s="743"/>
      <c r="M30" s="737"/>
      <c r="N30" s="737"/>
      <c r="O30" s="737"/>
      <c r="P30" s="742"/>
      <c r="Q30" s="737">
        <v>0</v>
      </c>
    </row>
    <row r="31" spans="2:17" ht="12" customHeight="1">
      <c r="B31" s="724" t="s">
        <v>962</v>
      </c>
      <c r="C31" s="733" t="s">
        <v>954</v>
      </c>
      <c r="D31" s="734" t="s">
        <v>422</v>
      </c>
      <c r="E31" s="742">
        <v>0</v>
      </c>
      <c r="F31" s="742">
        <v>0</v>
      </c>
      <c r="G31" s="742">
        <v>0</v>
      </c>
      <c r="H31" s="748"/>
      <c r="I31" s="742"/>
      <c r="J31" s="742"/>
      <c r="K31" s="742"/>
      <c r="L31" s="743"/>
      <c r="M31" s="737"/>
      <c r="N31" s="737"/>
      <c r="O31" s="737"/>
      <c r="P31" s="742"/>
      <c r="Q31" s="737">
        <v>0</v>
      </c>
    </row>
    <row r="32" spans="2:17" ht="12" customHeight="1">
      <c r="C32" s="733" t="s">
        <v>963</v>
      </c>
      <c r="D32" s="734" t="s">
        <v>444</v>
      </c>
      <c r="E32" s="742">
        <v>0</v>
      </c>
      <c r="F32" s="742">
        <v>0</v>
      </c>
      <c r="G32" s="742">
        <v>0</v>
      </c>
      <c r="H32" s="748">
        <v>0.08</v>
      </c>
      <c r="I32" s="742"/>
      <c r="J32" s="742"/>
      <c r="K32" s="742"/>
      <c r="L32" s="743"/>
      <c r="M32" s="737"/>
      <c r="N32" s="737"/>
      <c r="O32" s="737"/>
      <c r="P32" s="742"/>
      <c r="Q32" s="737">
        <v>0</v>
      </c>
    </row>
    <row r="33" spans="2:28" ht="12" customHeight="1">
      <c r="B33" s="730"/>
      <c r="C33" s="733" t="s">
        <v>955</v>
      </c>
      <c r="D33" s="734" t="s">
        <v>194</v>
      </c>
      <c r="E33" s="742">
        <v>0</v>
      </c>
      <c r="F33" s="742">
        <v>0</v>
      </c>
      <c r="G33" s="742">
        <v>0</v>
      </c>
      <c r="H33" s="739"/>
      <c r="I33" s="742"/>
      <c r="J33" s="742"/>
      <c r="K33" s="742"/>
      <c r="L33" s="743"/>
      <c r="M33" s="737"/>
      <c r="N33" s="737"/>
      <c r="O33" s="737"/>
      <c r="P33" s="742"/>
      <c r="Q33" s="737">
        <v>0</v>
      </c>
    </row>
    <row r="34" spans="2:28" ht="12" customHeight="1">
      <c r="B34" s="724"/>
      <c r="C34" s="733"/>
      <c r="D34" s="741"/>
      <c r="E34" s="742"/>
      <c r="F34" s="742"/>
      <c r="G34" s="742"/>
      <c r="H34" s="733"/>
      <c r="I34" s="742"/>
      <c r="J34" s="742"/>
      <c r="K34" s="742"/>
      <c r="L34" s="743"/>
      <c r="M34" s="742"/>
      <c r="N34" s="742"/>
      <c r="O34" s="742"/>
      <c r="P34" s="742"/>
      <c r="Q34" s="742"/>
    </row>
    <row r="35" spans="2:28" ht="12" customHeight="1">
      <c r="B35" s="724" t="s">
        <v>457</v>
      </c>
      <c r="C35" s="733" t="s">
        <v>964</v>
      </c>
      <c r="D35" s="734" t="s">
        <v>193</v>
      </c>
      <c r="E35" s="737">
        <v>0</v>
      </c>
      <c r="F35" s="737">
        <v>0</v>
      </c>
      <c r="G35" s="737">
        <v>0</v>
      </c>
      <c r="H35" s="738">
        <v>0.03</v>
      </c>
      <c r="I35" s="742"/>
      <c r="J35" s="742"/>
      <c r="K35" s="742"/>
      <c r="L35" s="743"/>
      <c r="M35" s="742"/>
      <c r="N35" s="742"/>
      <c r="O35" s="742"/>
      <c r="P35" s="742"/>
      <c r="Q35" s="737">
        <v>0</v>
      </c>
    </row>
    <row r="36" spans="2:28" ht="12" customHeight="1">
      <c r="B36" s="724" t="s">
        <v>965</v>
      </c>
      <c r="C36" s="733" t="s">
        <v>966</v>
      </c>
      <c r="D36" s="734" t="s">
        <v>456</v>
      </c>
      <c r="E36" s="737">
        <v>0</v>
      </c>
      <c r="F36" s="737">
        <v>0</v>
      </c>
      <c r="G36" s="737">
        <v>0</v>
      </c>
      <c r="H36" s="738">
        <v>0.05</v>
      </c>
      <c r="I36" s="742"/>
      <c r="J36" s="742"/>
      <c r="K36" s="742"/>
      <c r="L36" s="743"/>
      <c r="M36" s="742"/>
      <c r="N36" s="742"/>
      <c r="O36" s="742"/>
      <c r="P36" s="742"/>
      <c r="Q36" s="737">
        <v>0</v>
      </c>
    </row>
    <row r="37" spans="2:28" ht="12" customHeight="1">
      <c r="B37" s="724"/>
      <c r="C37" s="733" t="s">
        <v>967</v>
      </c>
      <c r="D37" s="734" t="s">
        <v>460</v>
      </c>
      <c r="E37" s="737">
        <v>0</v>
      </c>
      <c r="F37" s="737">
        <v>0</v>
      </c>
      <c r="G37" s="737">
        <v>0</v>
      </c>
      <c r="H37" s="738">
        <v>0.1</v>
      </c>
      <c r="I37" s="742"/>
      <c r="J37" s="742"/>
      <c r="K37" s="742"/>
      <c r="L37" s="743"/>
      <c r="M37" s="742"/>
      <c r="N37" s="742"/>
      <c r="O37" s="742"/>
      <c r="P37" s="742"/>
      <c r="Q37" s="737">
        <v>0</v>
      </c>
    </row>
    <row r="38" spans="2:28" ht="12" customHeight="1">
      <c r="B38" s="724"/>
      <c r="C38" s="733" t="s">
        <v>968</v>
      </c>
      <c r="D38" s="734" t="s">
        <v>462</v>
      </c>
      <c r="E38" s="737">
        <v>0</v>
      </c>
      <c r="F38" s="737">
        <v>0</v>
      </c>
      <c r="G38" s="737">
        <v>0</v>
      </c>
      <c r="H38" s="738">
        <v>0.2</v>
      </c>
      <c r="I38" s="742"/>
      <c r="J38" s="742"/>
      <c r="K38" s="742"/>
      <c r="L38" s="743"/>
      <c r="M38" s="742"/>
      <c r="N38" s="742"/>
      <c r="O38" s="742"/>
      <c r="P38" s="742"/>
      <c r="Q38" s="737">
        <v>0</v>
      </c>
    </row>
    <row r="39" spans="2:28" ht="12" customHeight="1">
      <c r="B39" s="724"/>
      <c r="C39" s="733" t="s">
        <v>969</v>
      </c>
      <c r="D39" s="734" t="s">
        <v>464</v>
      </c>
      <c r="E39" s="737">
        <v>0</v>
      </c>
      <c r="F39" s="737">
        <v>0</v>
      </c>
      <c r="G39" s="737">
        <v>0</v>
      </c>
      <c r="H39" s="738">
        <v>0.3</v>
      </c>
      <c r="I39" s="742"/>
      <c r="J39" s="742"/>
      <c r="K39" s="742"/>
      <c r="L39" s="743"/>
      <c r="M39" s="742"/>
      <c r="N39" s="742"/>
      <c r="O39" s="742"/>
      <c r="P39" s="742"/>
      <c r="Q39" s="737">
        <v>0</v>
      </c>
    </row>
    <row r="40" spans="2:28" ht="12" customHeight="1">
      <c r="B40" s="730"/>
      <c r="C40" s="733" t="s">
        <v>955</v>
      </c>
      <c r="D40" s="734" t="s">
        <v>475</v>
      </c>
      <c r="E40" s="737">
        <v>0</v>
      </c>
      <c r="F40" s="737">
        <v>0</v>
      </c>
      <c r="G40" s="737">
        <v>0</v>
      </c>
      <c r="H40" s="739"/>
      <c r="I40" s="742"/>
      <c r="J40" s="742"/>
      <c r="K40" s="742"/>
      <c r="L40" s="743"/>
      <c r="M40" s="742"/>
      <c r="N40" s="742"/>
      <c r="O40" s="742"/>
      <c r="P40" s="742"/>
      <c r="Q40" s="737">
        <v>0</v>
      </c>
    </row>
    <row r="41" spans="2:28" ht="12" customHeight="1">
      <c r="B41" s="733" t="s">
        <v>131</v>
      </c>
      <c r="C41" s="733"/>
      <c r="D41" s="734" t="s">
        <v>104</v>
      </c>
      <c r="E41" s="742"/>
      <c r="F41" s="742"/>
      <c r="G41" s="742"/>
      <c r="H41" s="733"/>
      <c r="I41" s="742"/>
      <c r="J41" s="742"/>
      <c r="K41" s="742"/>
      <c r="L41" s="743"/>
      <c r="M41" s="742"/>
      <c r="N41" s="742"/>
      <c r="O41" s="742"/>
      <c r="P41" s="742"/>
      <c r="Q41" s="742">
        <v>730</v>
      </c>
    </row>
    <row r="42" spans="2:28" ht="12" customHeight="1">
      <c r="D42" s="749"/>
    </row>
    <row r="43" spans="2:28" ht="12" customHeight="1">
      <c r="C43" s="65" t="s">
        <v>105</v>
      </c>
      <c r="D43" s="65"/>
      <c r="E43" s="65"/>
      <c r="F43" s="65"/>
      <c r="G43" s="65"/>
      <c r="H43" s="65"/>
      <c r="I43" s="65"/>
      <c r="J43" s="65"/>
      <c r="K43" s="65"/>
      <c r="L43" s="65"/>
      <c r="M43" s="65"/>
      <c r="N43" s="65"/>
      <c r="O43" s="65"/>
      <c r="P43" s="65"/>
      <c r="Q43" s="65"/>
      <c r="R43" s="65"/>
      <c r="S43" s="65"/>
      <c r="T43" s="65"/>
      <c r="U43" s="65"/>
      <c r="V43" s="65"/>
      <c r="W43" s="65"/>
      <c r="X43" s="65"/>
      <c r="Y43" s="65"/>
      <c r="Z43" s="65"/>
      <c r="AA43" s="65"/>
      <c r="AB43" s="65"/>
    </row>
    <row r="44" spans="2:28" ht="12" customHeight="1">
      <c r="C44" s="44" t="s">
        <v>477</v>
      </c>
      <c r="D44" s="44"/>
      <c r="E44" s="44"/>
      <c r="F44" s="44"/>
      <c r="G44" s="44"/>
      <c r="H44" s="44"/>
      <c r="I44" s="44"/>
      <c r="J44" s="44"/>
      <c r="K44" s="44"/>
      <c r="L44" s="44"/>
      <c r="M44" s="44"/>
      <c r="N44" s="44"/>
      <c r="O44" s="44"/>
      <c r="P44" s="44"/>
      <c r="Q44" s="44"/>
      <c r="R44" s="44"/>
      <c r="S44" s="44"/>
      <c r="T44" s="44"/>
      <c r="U44" s="44"/>
      <c r="V44" s="44"/>
      <c r="W44" s="44"/>
      <c r="X44" s="44"/>
      <c r="Y44" s="44"/>
      <c r="Z44" s="44"/>
      <c r="AA44" s="44"/>
      <c r="AB44" s="44"/>
    </row>
    <row r="54" spans="17:17" ht="12" customHeight="1">
      <c r="Q54" s="195"/>
    </row>
    <row r="55" spans="17:17" ht="12" customHeight="1">
      <c r="Q55" s="178"/>
    </row>
  </sheetData>
  <mergeCells count="13">
    <mergeCell ref="B2:F2"/>
    <mergeCell ref="E4:R4"/>
    <mergeCell ref="E5:R5"/>
    <mergeCell ref="E6:R6"/>
    <mergeCell ref="I9:L9"/>
    <mergeCell ref="E9:H9"/>
    <mergeCell ref="M9:P9"/>
    <mergeCell ref="E8:P8"/>
    <mergeCell ref="C44:AB44"/>
    <mergeCell ref="M10:P10"/>
    <mergeCell ref="E10:H10"/>
    <mergeCell ref="I10:L10"/>
    <mergeCell ref="C43:AB43"/>
  </mergeCells>
  <hyperlinks>
    <hyperlink ref="C44" r:id="rId1" xr:uid="{00000000-0004-0000-0D00-000000000000}"/>
  </hyperlinks>
  <pageMargins left="0.7" right="0.7" top="0.75" bottom="0.75" header="0.3" footer="0.3"/>
  <pageSetup scale="1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B2:W60"/>
  <sheetViews>
    <sheetView showGridLines="0" workbookViewId="0"/>
  </sheetViews>
  <sheetFormatPr defaultColWidth="9.1640625" defaultRowHeight="12" customHeight="1"/>
  <cols>
    <col min="1" max="1" width="1.71875" style="276" customWidth="1"/>
    <col min="2" max="2" width="19.83203125" style="276" customWidth="1"/>
    <col min="3" max="3" width="27.5546875" style="276" customWidth="1"/>
    <col min="4" max="4" width="3.5546875" style="276" customWidth="1"/>
    <col min="5" max="13" width="14.71875" style="276" customWidth="1"/>
    <col min="14" max="14" width="10.83203125" style="276" customWidth="1"/>
    <col min="15" max="18" width="14.71875" style="276" customWidth="1"/>
    <col min="19" max="19" width="11.27734375" style="276" customWidth="1"/>
    <col min="20" max="20" width="17.1640625" style="276" customWidth="1"/>
    <col min="21" max="21" width="9.1640625" style="276" customWidth="1"/>
    <col min="22" max="16384" width="9.1640625" style="276"/>
  </cols>
  <sheetData>
    <row r="2" spans="2:23" ht="12" customHeight="1">
      <c r="B2" s="3750" t="s">
        <v>478</v>
      </c>
      <c r="C2" s="3751"/>
      <c r="D2" s="3751"/>
      <c r="E2" s="3751"/>
      <c r="F2" s="3751"/>
    </row>
    <row r="4" spans="2:23" ht="12" customHeight="1">
      <c r="B4" s="281" t="s">
        <v>970</v>
      </c>
      <c r="E4" s="3889" t="s">
        <v>852</v>
      </c>
      <c r="F4" s="3889"/>
      <c r="G4" s="3889"/>
      <c r="H4" s="3889"/>
      <c r="I4" s="3889"/>
      <c r="J4" s="3889"/>
      <c r="K4" s="3889"/>
      <c r="L4" s="716"/>
      <c r="M4" s="716"/>
      <c r="N4" s="716"/>
      <c r="O4" s="716"/>
      <c r="P4" s="716"/>
      <c r="Q4" s="716"/>
      <c r="R4" s="716"/>
      <c r="S4" s="716"/>
      <c r="T4" s="716"/>
      <c r="U4" s="716"/>
      <c r="V4" s="716"/>
      <c r="W4" s="716"/>
    </row>
    <row r="5" spans="2:23" ht="12" customHeight="1">
      <c r="B5" s="348"/>
      <c r="L5" s="407"/>
      <c r="M5" s="407"/>
      <c r="N5" s="407"/>
      <c r="O5" s="407"/>
      <c r="P5" s="407"/>
      <c r="Q5" s="407"/>
      <c r="R5" s="407"/>
      <c r="S5" s="407"/>
      <c r="T5" s="407"/>
      <c r="U5" s="407"/>
      <c r="V5" s="407"/>
      <c r="W5" s="407"/>
    </row>
    <row r="6" spans="2:23" ht="12" customHeight="1">
      <c r="B6" s="750">
        <v>2023.4</v>
      </c>
      <c r="E6" s="3778" t="s">
        <v>333</v>
      </c>
      <c r="F6" s="3778"/>
      <c r="G6" s="3778"/>
      <c r="H6" s="3778"/>
      <c r="I6" s="3778"/>
      <c r="J6" s="3778"/>
      <c r="K6" s="3778"/>
      <c r="L6" s="751"/>
      <c r="M6" s="751"/>
      <c r="N6" s="751"/>
      <c r="O6" s="751"/>
      <c r="P6" s="751"/>
      <c r="Q6" s="751"/>
      <c r="R6" s="751"/>
      <c r="S6" s="751"/>
      <c r="T6" s="751"/>
      <c r="U6" s="751"/>
      <c r="V6" s="751"/>
      <c r="W6" s="751"/>
    </row>
    <row r="7" spans="2:23" ht="12" customHeight="1">
      <c r="B7" s="344"/>
      <c r="C7" s="344"/>
      <c r="D7" s="347"/>
      <c r="E7" s="344"/>
      <c r="F7" s="344"/>
      <c r="G7" s="344"/>
      <c r="H7" s="344"/>
      <c r="I7" s="344"/>
      <c r="J7" s="344"/>
      <c r="K7" s="344"/>
      <c r="L7" s="344"/>
      <c r="M7" s="344"/>
      <c r="N7" s="344"/>
      <c r="O7" s="344"/>
      <c r="P7" s="344"/>
      <c r="Q7" s="344"/>
      <c r="R7" s="344"/>
      <c r="S7" s="344"/>
      <c r="T7" s="344"/>
    </row>
    <row r="8" spans="2:23" ht="12" customHeight="1">
      <c r="B8" s="717"/>
      <c r="C8" s="717"/>
      <c r="D8" s="347"/>
      <c r="E8" s="344"/>
      <c r="F8" s="344"/>
      <c r="G8" s="344"/>
      <c r="H8" s="344"/>
      <c r="I8" s="344"/>
      <c r="J8" s="344"/>
      <c r="K8" s="344"/>
      <c r="L8" s="344"/>
      <c r="M8" s="344"/>
      <c r="N8" s="344"/>
      <c r="O8" s="344"/>
      <c r="P8" s="344"/>
      <c r="Q8" s="344"/>
      <c r="R8" s="344"/>
      <c r="S8" s="344"/>
      <c r="T8" s="344"/>
    </row>
    <row r="9" spans="2:23" ht="12" customHeight="1">
      <c r="B9" s="3904" t="s">
        <v>971</v>
      </c>
      <c r="C9" s="3905"/>
      <c r="D9" s="752"/>
      <c r="E9" s="753" t="s">
        <v>972</v>
      </c>
      <c r="F9" s="754" t="s">
        <v>973</v>
      </c>
      <c r="G9" s="754" t="s">
        <v>974</v>
      </c>
      <c r="H9" s="754" t="s">
        <v>975</v>
      </c>
      <c r="I9" s="754" t="s">
        <v>976</v>
      </c>
      <c r="J9" s="755" t="s">
        <v>977</v>
      </c>
      <c r="K9" s="344"/>
      <c r="L9" s="344"/>
      <c r="M9" s="344"/>
      <c r="N9" s="344"/>
      <c r="O9" s="344"/>
      <c r="P9" s="344"/>
      <c r="Q9" s="344"/>
      <c r="R9" s="344"/>
      <c r="S9" s="344"/>
      <c r="T9" s="344"/>
    </row>
    <row r="10" spans="2:23" ht="12" customHeight="1">
      <c r="B10" s="756"/>
      <c r="C10" s="757"/>
      <c r="D10" s="758"/>
      <c r="E10" s="759" t="s">
        <v>978</v>
      </c>
      <c r="F10" s="760" t="s">
        <v>979</v>
      </c>
      <c r="G10" s="760" t="s">
        <v>978</v>
      </c>
      <c r="H10" s="760" t="s">
        <v>980</v>
      </c>
      <c r="I10" s="760" t="s">
        <v>981</v>
      </c>
      <c r="J10" s="761" t="s">
        <v>978</v>
      </c>
      <c r="K10" s="344"/>
      <c r="L10" s="344"/>
      <c r="M10" s="344"/>
      <c r="N10" s="344"/>
      <c r="O10" s="344"/>
      <c r="P10" s="344"/>
      <c r="Q10" s="344"/>
      <c r="R10" s="344"/>
      <c r="S10" s="344"/>
      <c r="T10" s="344"/>
    </row>
    <row r="11" spans="2:23" ht="12" customHeight="1">
      <c r="B11" s="756"/>
      <c r="C11" s="757"/>
      <c r="D11" s="758"/>
      <c r="E11" s="759"/>
      <c r="F11" s="760" t="s">
        <v>982</v>
      </c>
      <c r="G11" s="760"/>
      <c r="H11" s="760" t="s">
        <v>983</v>
      </c>
      <c r="I11" s="760"/>
      <c r="J11" s="761"/>
      <c r="K11" s="344"/>
      <c r="L11" s="344"/>
      <c r="M11" s="344"/>
      <c r="N11" s="344"/>
      <c r="O11" s="344"/>
      <c r="P11" s="344"/>
      <c r="Q11" s="344"/>
      <c r="R11" s="344"/>
      <c r="S11" s="344"/>
      <c r="T11" s="344"/>
    </row>
    <row r="12" spans="2:23" ht="12" customHeight="1">
      <c r="B12" s="756"/>
      <c r="C12" s="757"/>
      <c r="D12" s="758"/>
      <c r="E12" s="759"/>
      <c r="F12" s="760" t="s">
        <v>978</v>
      </c>
      <c r="G12" s="760"/>
      <c r="H12" s="760" t="s">
        <v>984</v>
      </c>
      <c r="I12" s="760"/>
      <c r="J12" s="761"/>
      <c r="K12" s="344"/>
      <c r="L12" s="344"/>
      <c r="M12" s="344"/>
      <c r="N12" s="344"/>
      <c r="O12" s="344"/>
      <c r="P12" s="344"/>
      <c r="Q12" s="344"/>
      <c r="R12" s="344"/>
      <c r="S12" s="344"/>
      <c r="T12" s="344"/>
    </row>
    <row r="13" spans="2:23" ht="12" customHeight="1">
      <c r="B13" s="762"/>
      <c r="C13" s="763"/>
      <c r="D13" s="758"/>
      <c r="E13" s="764" t="s">
        <v>125</v>
      </c>
      <c r="F13" s="765" t="s">
        <v>126</v>
      </c>
      <c r="G13" s="765" t="s">
        <v>127</v>
      </c>
      <c r="H13" s="765" t="s">
        <v>139</v>
      </c>
      <c r="I13" s="765" t="s">
        <v>140</v>
      </c>
      <c r="J13" s="766" t="s">
        <v>168</v>
      </c>
      <c r="K13" s="344"/>
      <c r="L13" s="344"/>
      <c r="M13" s="344"/>
      <c r="N13" s="344"/>
      <c r="O13" s="344"/>
      <c r="P13" s="344"/>
      <c r="Q13" s="344"/>
      <c r="R13" s="344"/>
      <c r="S13" s="344"/>
      <c r="T13" s="344"/>
    </row>
    <row r="14" spans="2:23" ht="12" customHeight="1">
      <c r="B14" s="3894" t="s">
        <v>985</v>
      </c>
      <c r="C14" s="3895"/>
      <c r="D14" s="767" t="s">
        <v>403</v>
      </c>
      <c r="E14" s="768">
        <v>0</v>
      </c>
      <c r="F14" s="769">
        <v>0</v>
      </c>
      <c r="G14" s="769">
        <v>0</v>
      </c>
      <c r="H14" s="769">
        <v>0</v>
      </c>
      <c r="I14" s="769">
        <v>0</v>
      </c>
      <c r="J14" s="770">
        <v>0</v>
      </c>
      <c r="K14" s="344"/>
      <c r="L14" s="344"/>
      <c r="M14" s="344"/>
      <c r="N14" s="344"/>
      <c r="O14" s="344"/>
      <c r="P14" s="344"/>
      <c r="Q14" s="344"/>
      <c r="R14" s="344"/>
      <c r="S14" s="344"/>
      <c r="T14" s="344"/>
    </row>
    <row r="15" spans="2:23" ht="12" customHeight="1">
      <c r="B15" s="3896" t="s">
        <v>986</v>
      </c>
      <c r="C15" s="3897"/>
      <c r="D15" s="758"/>
      <c r="E15" s="771"/>
      <c r="F15" s="772"/>
      <c r="G15" s="772"/>
      <c r="H15" s="772"/>
      <c r="I15" s="772"/>
      <c r="J15" s="773"/>
      <c r="K15" s="344"/>
      <c r="L15" s="344"/>
      <c r="M15" s="344"/>
      <c r="N15" s="344"/>
      <c r="O15" s="344"/>
      <c r="P15" s="344"/>
      <c r="Q15" s="344"/>
      <c r="R15" s="344"/>
      <c r="S15" s="344"/>
      <c r="T15" s="344"/>
    </row>
    <row r="16" spans="2:23" ht="12" customHeight="1">
      <c r="B16" s="3898" t="s">
        <v>987</v>
      </c>
      <c r="C16" s="3899"/>
      <c r="D16" s="774" t="s">
        <v>405</v>
      </c>
      <c r="E16" s="775">
        <v>0</v>
      </c>
      <c r="F16" s="776">
        <v>0</v>
      </c>
      <c r="G16" s="776">
        <v>0</v>
      </c>
      <c r="H16" s="776">
        <v>0</v>
      </c>
      <c r="I16" s="776">
        <v>0</v>
      </c>
      <c r="J16" s="777">
        <v>0</v>
      </c>
      <c r="K16" s="344"/>
      <c r="L16" s="344"/>
      <c r="M16" s="344"/>
      <c r="N16" s="344"/>
      <c r="O16" s="344"/>
      <c r="P16" s="344"/>
      <c r="Q16" s="344"/>
      <c r="R16" s="344"/>
      <c r="S16" s="344"/>
      <c r="T16" s="344"/>
    </row>
    <row r="17" spans="2:20" ht="12" customHeight="1">
      <c r="B17" s="3900" t="s">
        <v>988</v>
      </c>
      <c r="C17" s="3901"/>
      <c r="D17" s="778" t="s">
        <v>192</v>
      </c>
      <c r="E17" s="768">
        <v>0</v>
      </c>
      <c r="F17" s="769">
        <v>0</v>
      </c>
      <c r="G17" s="769">
        <v>0</v>
      </c>
      <c r="H17" s="769">
        <v>0</v>
      </c>
      <c r="I17" s="769">
        <v>0</v>
      </c>
      <c r="J17" s="770">
        <v>0</v>
      </c>
      <c r="K17" s="344"/>
      <c r="L17" s="344"/>
      <c r="M17" s="344"/>
      <c r="N17" s="344"/>
      <c r="O17" s="344"/>
      <c r="P17" s="344"/>
      <c r="Q17" s="344"/>
      <c r="R17" s="344"/>
      <c r="S17" s="344"/>
      <c r="T17" s="344"/>
    </row>
    <row r="18" spans="2:20" ht="12" customHeight="1">
      <c r="B18" s="3902" t="s">
        <v>989</v>
      </c>
      <c r="C18" s="3903"/>
      <c r="D18" s="779" t="s">
        <v>410</v>
      </c>
      <c r="E18" s="768">
        <v>0</v>
      </c>
      <c r="F18" s="769">
        <v>0</v>
      </c>
      <c r="G18" s="769">
        <v>0</v>
      </c>
      <c r="H18" s="769">
        <v>0</v>
      </c>
      <c r="I18" s="769">
        <v>0</v>
      </c>
      <c r="J18" s="770">
        <v>0</v>
      </c>
      <c r="K18" s="344"/>
      <c r="L18" s="344"/>
      <c r="M18" s="344"/>
      <c r="N18" s="344"/>
      <c r="O18" s="344"/>
      <c r="P18" s="344"/>
      <c r="Q18" s="344"/>
      <c r="R18" s="344"/>
      <c r="S18" s="344"/>
      <c r="T18" s="344"/>
    </row>
    <row r="19" spans="2:20" ht="12" customHeight="1">
      <c r="B19" s="3906" t="s">
        <v>990</v>
      </c>
      <c r="C19" s="3907"/>
      <c r="D19" s="780" t="s">
        <v>102</v>
      </c>
      <c r="E19" s="781">
        <v>0</v>
      </c>
      <c r="F19" s="782">
        <v>0</v>
      </c>
      <c r="G19" s="782">
        <v>0</v>
      </c>
      <c r="H19" s="782">
        <v>0</v>
      </c>
      <c r="I19" s="782">
        <v>0</v>
      </c>
      <c r="J19" s="783">
        <v>0</v>
      </c>
      <c r="K19" s="344"/>
      <c r="L19" s="344"/>
      <c r="M19" s="344"/>
      <c r="N19" s="344"/>
      <c r="O19" s="344"/>
      <c r="P19" s="344"/>
      <c r="Q19" s="344"/>
      <c r="R19" s="344"/>
      <c r="S19" s="344"/>
      <c r="T19" s="344"/>
    </row>
    <row r="20" spans="2:20" ht="12" customHeight="1">
      <c r="B20" s="717"/>
      <c r="C20" s="717"/>
      <c r="D20" s="347"/>
      <c r="E20" s="344"/>
      <c r="F20" s="344"/>
      <c r="G20" s="344"/>
      <c r="H20" s="344"/>
      <c r="I20" s="344"/>
      <c r="J20" s="344"/>
      <c r="K20" s="344"/>
      <c r="L20" s="344"/>
      <c r="M20" s="344"/>
      <c r="N20" s="344"/>
      <c r="O20" s="344"/>
      <c r="P20" s="344"/>
      <c r="Q20" s="344"/>
      <c r="R20" s="344"/>
      <c r="S20" s="344"/>
      <c r="T20" s="344"/>
    </row>
    <row r="21" spans="2:20" ht="12" customHeight="1">
      <c r="B21" s="784"/>
      <c r="C21" s="785"/>
      <c r="D21" s="786"/>
      <c r="E21" s="3914" t="s">
        <v>925</v>
      </c>
      <c r="F21" s="3915"/>
      <c r="G21" s="3915"/>
      <c r="H21" s="3915"/>
      <c r="I21" s="3915"/>
      <c r="J21" s="3915"/>
      <c r="K21" s="3915"/>
      <c r="L21" s="3915"/>
      <c r="M21" s="3915"/>
      <c r="N21" s="3915"/>
      <c r="O21" s="3915"/>
      <c r="P21" s="3915"/>
      <c r="Q21" s="3915"/>
      <c r="R21" s="3915"/>
      <c r="S21" s="3915"/>
      <c r="T21" s="3908"/>
    </row>
    <row r="22" spans="2:20" ht="12" customHeight="1">
      <c r="B22" s="787"/>
      <c r="C22" s="788"/>
      <c r="D22" s="789"/>
      <c r="E22" s="3910" t="s">
        <v>991</v>
      </c>
      <c r="F22" s="3911"/>
      <c r="G22" s="3911"/>
      <c r="H22" s="3911"/>
      <c r="I22" s="3912"/>
      <c r="J22" s="3913" t="s">
        <v>992</v>
      </c>
      <c r="K22" s="3911"/>
      <c r="L22" s="3911"/>
      <c r="M22" s="3911"/>
      <c r="N22" s="3912"/>
      <c r="O22" s="3913" t="s">
        <v>993</v>
      </c>
      <c r="P22" s="3911"/>
      <c r="Q22" s="3911"/>
      <c r="R22" s="3911"/>
      <c r="S22" s="3911"/>
      <c r="T22" s="3909"/>
    </row>
    <row r="23" spans="2:20" ht="12" customHeight="1">
      <c r="B23" s="787"/>
      <c r="C23" s="788"/>
      <c r="D23" s="789"/>
      <c r="E23" s="790" t="s">
        <v>994</v>
      </c>
      <c r="F23" s="791" t="s">
        <v>995</v>
      </c>
      <c r="G23" s="792" t="s">
        <v>996</v>
      </c>
      <c r="H23" s="790" t="s">
        <v>994</v>
      </c>
      <c r="I23" s="791" t="s">
        <v>997</v>
      </c>
      <c r="J23" s="790" t="s">
        <v>994</v>
      </c>
      <c r="K23" s="791" t="s">
        <v>995</v>
      </c>
      <c r="L23" s="792" t="s">
        <v>996</v>
      </c>
      <c r="M23" s="790" t="s">
        <v>994</v>
      </c>
      <c r="N23" s="791" t="s">
        <v>997</v>
      </c>
      <c r="O23" s="790" t="s">
        <v>994</v>
      </c>
      <c r="P23" s="791" t="s">
        <v>995</v>
      </c>
      <c r="Q23" s="792" t="s">
        <v>996</v>
      </c>
      <c r="R23" s="790" t="s">
        <v>994</v>
      </c>
      <c r="S23" s="791" t="s">
        <v>997</v>
      </c>
      <c r="T23" s="793" t="s">
        <v>707</v>
      </c>
    </row>
    <row r="24" spans="2:20" ht="12" customHeight="1">
      <c r="B24" s="787"/>
      <c r="C24" s="788"/>
      <c r="D24" s="789"/>
      <c r="E24" s="790" t="s">
        <v>998</v>
      </c>
      <c r="F24" s="791" t="s">
        <v>999</v>
      </c>
      <c r="G24" s="792"/>
      <c r="H24" s="790" t="s">
        <v>1000</v>
      </c>
      <c r="I24" s="791"/>
      <c r="J24" s="790" t="s">
        <v>998</v>
      </c>
      <c r="K24" s="791" t="s">
        <v>999</v>
      </c>
      <c r="L24" s="792"/>
      <c r="M24" s="790" t="s">
        <v>1000</v>
      </c>
      <c r="N24" s="791"/>
      <c r="O24" s="790" t="s">
        <v>998</v>
      </c>
      <c r="P24" s="791" t="s">
        <v>999</v>
      </c>
      <c r="Q24" s="792"/>
      <c r="R24" s="790" t="s">
        <v>1000</v>
      </c>
      <c r="S24" s="791"/>
      <c r="T24" s="793" t="s">
        <v>1001</v>
      </c>
    </row>
    <row r="25" spans="2:20" ht="12" customHeight="1">
      <c r="B25" s="787" t="s">
        <v>937</v>
      </c>
      <c r="C25" s="788" t="s">
        <v>1002</v>
      </c>
      <c r="D25" s="789"/>
      <c r="E25" s="790" t="s">
        <v>1003</v>
      </c>
      <c r="F25" s="791" t="s">
        <v>1004</v>
      </c>
      <c r="G25" s="792"/>
      <c r="H25" s="790" t="s">
        <v>855</v>
      </c>
      <c r="I25" s="791"/>
      <c r="J25" s="790" t="s">
        <v>1003</v>
      </c>
      <c r="K25" s="791" t="s">
        <v>1004</v>
      </c>
      <c r="L25" s="792"/>
      <c r="M25" s="790" t="s">
        <v>855</v>
      </c>
      <c r="N25" s="791"/>
      <c r="O25" s="790" t="s">
        <v>1003</v>
      </c>
      <c r="P25" s="791" t="s">
        <v>1004</v>
      </c>
      <c r="Q25" s="792"/>
      <c r="R25" s="790" t="s">
        <v>855</v>
      </c>
      <c r="S25" s="791"/>
      <c r="T25" s="793" t="s">
        <v>864</v>
      </c>
    </row>
    <row r="26" spans="2:20" ht="12" customHeight="1">
      <c r="B26" s="787"/>
      <c r="C26" s="788"/>
      <c r="D26" s="789"/>
      <c r="E26" s="790"/>
      <c r="F26" s="791" t="s">
        <v>865</v>
      </c>
      <c r="G26" s="792"/>
      <c r="H26" s="790"/>
      <c r="I26" s="791"/>
      <c r="J26" s="790"/>
      <c r="K26" s="791" t="s">
        <v>865</v>
      </c>
      <c r="L26" s="792"/>
      <c r="M26" s="790"/>
      <c r="N26" s="791"/>
      <c r="O26" s="790"/>
      <c r="P26" s="791" t="s">
        <v>865</v>
      </c>
      <c r="Q26" s="792"/>
      <c r="R26" s="790"/>
      <c r="S26" s="791"/>
      <c r="T26" s="793" t="s">
        <v>1005</v>
      </c>
    </row>
    <row r="27" spans="2:20" ht="12" customHeight="1">
      <c r="B27" s="787"/>
      <c r="C27" s="788"/>
      <c r="D27" s="789"/>
      <c r="E27" s="790"/>
      <c r="F27" s="791"/>
      <c r="G27" s="792"/>
      <c r="H27" s="790"/>
      <c r="I27" s="791"/>
      <c r="J27" s="790"/>
      <c r="K27" s="791"/>
      <c r="L27" s="792"/>
      <c r="M27" s="790"/>
      <c r="N27" s="791"/>
      <c r="O27" s="790"/>
      <c r="P27" s="791"/>
      <c r="Q27" s="792"/>
      <c r="R27" s="790"/>
      <c r="S27" s="791"/>
      <c r="T27" s="793" t="s">
        <v>1006</v>
      </c>
    </row>
    <row r="28" spans="2:20" ht="12" customHeight="1">
      <c r="B28" s="787"/>
      <c r="C28" s="788"/>
      <c r="D28" s="789"/>
      <c r="E28" s="790"/>
      <c r="F28" s="791"/>
      <c r="G28" s="792"/>
      <c r="H28" s="790"/>
      <c r="I28" s="791"/>
      <c r="J28" s="790"/>
      <c r="K28" s="791"/>
      <c r="L28" s="792"/>
      <c r="M28" s="790"/>
      <c r="N28" s="791"/>
      <c r="O28" s="790"/>
      <c r="P28" s="791"/>
      <c r="Q28" s="792"/>
      <c r="R28" s="790"/>
      <c r="S28" s="791"/>
      <c r="T28" s="793" t="s">
        <v>1007</v>
      </c>
    </row>
    <row r="29" spans="2:20" ht="12" customHeight="1">
      <c r="B29" s="787"/>
      <c r="C29" s="794"/>
      <c r="D29" s="795"/>
      <c r="E29" s="796" t="s">
        <v>74</v>
      </c>
      <c r="F29" s="797" t="s">
        <v>75</v>
      </c>
      <c r="G29" s="798" t="s">
        <v>81</v>
      </c>
      <c r="H29" s="796" t="s">
        <v>940</v>
      </c>
      <c r="I29" s="797" t="s">
        <v>91</v>
      </c>
      <c r="J29" s="797" t="s">
        <v>734</v>
      </c>
      <c r="K29" s="797" t="s">
        <v>1008</v>
      </c>
      <c r="L29" s="798" t="s">
        <v>735</v>
      </c>
      <c r="M29" s="796" t="s">
        <v>1009</v>
      </c>
      <c r="N29" s="797" t="s">
        <v>1010</v>
      </c>
      <c r="O29" s="797" t="s">
        <v>1011</v>
      </c>
      <c r="P29" s="797" t="s">
        <v>1012</v>
      </c>
      <c r="Q29" s="798" t="s">
        <v>1013</v>
      </c>
      <c r="R29" s="796" t="s">
        <v>1014</v>
      </c>
      <c r="S29" s="797" t="s">
        <v>1015</v>
      </c>
      <c r="T29" s="799" t="s">
        <v>1016</v>
      </c>
    </row>
    <row r="30" spans="2:20" ht="12" customHeight="1">
      <c r="B30" s="800" t="s">
        <v>1017</v>
      </c>
      <c r="C30" s="801" t="s">
        <v>884</v>
      </c>
      <c r="D30" s="802" t="s">
        <v>107</v>
      </c>
      <c r="E30" s="803">
        <v>0</v>
      </c>
      <c r="F30" s="803">
        <v>0</v>
      </c>
      <c r="G30" s="803">
        <v>0</v>
      </c>
      <c r="H30" s="804">
        <v>0</v>
      </c>
      <c r="I30" s="805">
        <v>0</v>
      </c>
      <c r="J30" s="803">
        <v>0</v>
      </c>
      <c r="K30" s="803">
        <v>0</v>
      </c>
      <c r="L30" s="803">
        <v>0</v>
      </c>
      <c r="M30" s="804">
        <v>0</v>
      </c>
      <c r="N30" s="805">
        <v>0</v>
      </c>
      <c r="O30" s="803">
        <v>0</v>
      </c>
      <c r="P30" s="803">
        <v>0</v>
      </c>
      <c r="Q30" s="803">
        <v>0</v>
      </c>
      <c r="R30" s="804">
        <v>0</v>
      </c>
      <c r="S30" s="805">
        <v>0</v>
      </c>
      <c r="T30" s="806">
        <v>0</v>
      </c>
    </row>
    <row r="31" spans="2:20" ht="12" customHeight="1">
      <c r="B31" s="807"/>
      <c r="C31" s="808" t="s">
        <v>944</v>
      </c>
      <c r="D31" s="809" t="s">
        <v>422</v>
      </c>
      <c r="E31" s="742">
        <v>0</v>
      </c>
      <c r="F31" s="742">
        <v>0</v>
      </c>
      <c r="G31" s="742">
        <v>0</v>
      </c>
      <c r="H31" s="742">
        <v>0</v>
      </c>
      <c r="I31" s="810">
        <v>2.5000000000000001E-3</v>
      </c>
      <c r="J31" s="742">
        <v>0</v>
      </c>
      <c r="K31" s="742">
        <v>0</v>
      </c>
      <c r="L31" s="742">
        <v>0</v>
      </c>
      <c r="M31" s="742">
        <v>0</v>
      </c>
      <c r="N31" s="810">
        <v>5.0000000000000001E-3</v>
      </c>
      <c r="O31" s="742">
        <v>0</v>
      </c>
      <c r="P31" s="742">
        <v>0</v>
      </c>
      <c r="Q31" s="742">
        <v>0</v>
      </c>
      <c r="R31" s="742">
        <v>0</v>
      </c>
      <c r="S31" s="810">
        <v>1.2500000000000001E-2</v>
      </c>
      <c r="T31" s="811">
        <v>0</v>
      </c>
    </row>
    <row r="32" spans="2:20" ht="12" customHeight="1">
      <c r="B32" s="807"/>
      <c r="C32" s="808" t="s">
        <v>946</v>
      </c>
      <c r="D32" s="809" t="s">
        <v>425</v>
      </c>
      <c r="E32" s="742">
        <v>0</v>
      </c>
      <c r="F32" s="742">
        <v>0</v>
      </c>
      <c r="G32" s="742">
        <v>0</v>
      </c>
      <c r="H32" s="742">
        <v>0</v>
      </c>
      <c r="I32" s="810">
        <v>2.5000000000000001E-3</v>
      </c>
      <c r="J32" s="742">
        <v>0</v>
      </c>
      <c r="K32" s="742">
        <v>0</v>
      </c>
      <c r="L32" s="742">
        <v>0</v>
      </c>
      <c r="M32" s="742">
        <v>0</v>
      </c>
      <c r="N32" s="810">
        <v>0.01</v>
      </c>
      <c r="O32" s="742">
        <v>0</v>
      </c>
      <c r="P32" s="742">
        <v>0</v>
      </c>
      <c r="Q32" s="742">
        <v>0</v>
      </c>
      <c r="R32" s="742">
        <v>0</v>
      </c>
      <c r="S32" s="810">
        <v>1.7500000000000002E-2</v>
      </c>
      <c r="T32" s="811">
        <v>0</v>
      </c>
    </row>
    <row r="33" spans="2:20" ht="12" customHeight="1">
      <c r="B33" s="807"/>
      <c r="C33" s="808" t="s">
        <v>948</v>
      </c>
      <c r="D33" s="809" t="s">
        <v>428</v>
      </c>
      <c r="E33" s="742">
        <v>0</v>
      </c>
      <c r="F33" s="742">
        <v>0</v>
      </c>
      <c r="G33" s="742">
        <v>0</v>
      </c>
      <c r="H33" s="742">
        <v>0</v>
      </c>
      <c r="I33" s="810">
        <v>7.4999999999999997E-3</v>
      </c>
      <c r="J33" s="742">
        <v>0</v>
      </c>
      <c r="K33" s="742">
        <v>0</v>
      </c>
      <c r="L33" s="742">
        <v>0</v>
      </c>
      <c r="M33" s="742">
        <v>0</v>
      </c>
      <c r="N33" s="810">
        <v>1.7500000000000002E-2</v>
      </c>
      <c r="O33" s="742">
        <v>0</v>
      </c>
      <c r="P33" s="742">
        <v>0</v>
      </c>
      <c r="Q33" s="742">
        <v>0</v>
      </c>
      <c r="R33" s="742">
        <v>0</v>
      </c>
      <c r="S33" s="810">
        <v>0.03</v>
      </c>
      <c r="T33" s="811">
        <v>0</v>
      </c>
    </row>
    <row r="34" spans="2:20" ht="12" customHeight="1">
      <c r="B34" s="807"/>
      <c r="C34" s="808" t="s">
        <v>950</v>
      </c>
      <c r="D34" s="809" t="s">
        <v>431</v>
      </c>
      <c r="E34" s="742">
        <v>0</v>
      </c>
      <c r="F34" s="742">
        <v>0</v>
      </c>
      <c r="G34" s="742">
        <v>0</v>
      </c>
      <c r="H34" s="742">
        <v>0</v>
      </c>
      <c r="I34" s="810">
        <v>1.4999999999999999E-2</v>
      </c>
      <c r="J34" s="742">
        <v>0</v>
      </c>
      <c r="K34" s="742">
        <v>0</v>
      </c>
      <c r="L34" s="742">
        <v>0</v>
      </c>
      <c r="M34" s="742">
        <v>0</v>
      </c>
      <c r="N34" s="810">
        <v>3.7499999999999999E-2</v>
      </c>
      <c r="O34" s="742">
        <v>0</v>
      </c>
      <c r="P34" s="742">
        <v>0</v>
      </c>
      <c r="Q34" s="742">
        <v>0</v>
      </c>
      <c r="R34" s="742">
        <v>0</v>
      </c>
      <c r="S34" s="810">
        <v>4.7500000000000001E-2</v>
      </c>
      <c r="T34" s="811">
        <v>0</v>
      </c>
    </row>
    <row r="35" spans="2:20" ht="12" customHeight="1">
      <c r="B35" s="807"/>
      <c r="C35" s="808" t="s">
        <v>952</v>
      </c>
      <c r="D35" s="809" t="s">
        <v>435</v>
      </c>
      <c r="E35" s="742">
        <v>0</v>
      </c>
      <c r="F35" s="742">
        <v>0</v>
      </c>
      <c r="G35" s="742">
        <v>0</v>
      </c>
      <c r="H35" s="742">
        <v>0</v>
      </c>
      <c r="I35" s="810">
        <v>3.7499999999999999E-2</v>
      </c>
      <c r="J35" s="742">
        <v>0</v>
      </c>
      <c r="K35" s="742">
        <v>0</v>
      </c>
      <c r="L35" s="742">
        <v>0</v>
      </c>
      <c r="M35" s="742">
        <v>0</v>
      </c>
      <c r="N35" s="810">
        <v>7.7499999999999999E-2</v>
      </c>
      <c r="O35" s="742">
        <v>0</v>
      </c>
      <c r="P35" s="742">
        <v>0</v>
      </c>
      <c r="Q35" s="742">
        <v>0</v>
      </c>
      <c r="R35" s="742">
        <v>0</v>
      </c>
      <c r="S35" s="810">
        <v>0.08</v>
      </c>
      <c r="T35" s="811">
        <v>0</v>
      </c>
    </row>
    <row r="36" spans="2:20" ht="12" customHeight="1">
      <c r="B36" s="807"/>
      <c r="C36" s="808" t="s">
        <v>953</v>
      </c>
      <c r="D36" s="809" t="s">
        <v>503</v>
      </c>
      <c r="E36" s="742">
        <v>0</v>
      </c>
      <c r="F36" s="742">
        <v>0</v>
      </c>
      <c r="G36" s="742">
        <v>0</v>
      </c>
      <c r="H36" s="742">
        <v>0</v>
      </c>
      <c r="I36" s="810">
        <v>7.4999999999999997E-2</v>
      </c>
      <c r="J36" s="742">
        <v>0</v>
      </c>
      <c r="K36" s="742">
        <v>0</v>
      </c>
      <c r="L36" s="742">
        <v>0</v>
      </c>
      <c r="M36" s="742">
        <v>0</v>
      </c>
      <c r="N36" s="810">
        <v>0.105</v>
      </c>
      <c r="O36" s="742">
        <v>0</v>
      </c>
      <c r="P36" s="742">
        <v>0</v>
      </c>
      <c r="Q36" s="742">
        <v>0</v>
      </c>
      <c r="R36" s="742">
        <v>0</v>
      </c>
      <c r="S36" s="810">
        <v>0.105</v>
      </c>
      <c r="T36" s="811">
        <v>0</v>
      </c>
    </row>
    <row r="37" spans="2:20" ht="12" customHeight="1">
      <c r="B37" s="807"/>
      <c r="C37" s="808" t="s">
        <v>954</v>
      </c>
      <c r="D37" s="809" t="s">
        <v>437</v>
      </c>
      <c r="E37" s="742">
        <v>0</v>
      </c>
      <c r="F37" s="742">
        <v>0</v>
      </c>
      <c r="G37" s="742">
        <v>0</v>
      </c>
      <c r="H37" s="742">
        <v>0</v>
      </c>
      <c r="I37" s="810">
        <v>0.06</v>
      </c>
      <c r="J37" s="742">
        <v>0</v>
      </c>
      <c r="K37" s="742">
        <v>0</v>
      </c>
      <c r="L37" s="742">
        <v>0</v>
      </c>
      <c r="M37" s="742">
        <v>0</v>
      </c>
      <c r="N37" s="810">
        <v>0.08</v>
      </c>
      <c r="O37" s="742">
        <v>0</v>
      </c>
      <c r="P37" s="742">
        <v>0</v>
      </c>
      <c r="Q37" s="742">
        <v>0</v>
      </c>
      <c r="R37" s="742">
        <v>0</v>
      </c>
      <c r="S37" s="810">
        <v>0.1</v>
      </c>
      <c r="T37" s="811">
        <v>0</v>
      </c>
    </row>
    <row r="38" spans="2:20" ht="12" customHeight="1">
      <c r="B38" s="807"/>
      <c r="C38" s="812" t="s">
        <v>491</v>
      </c>
      <c r="D38" s="813" t="s">
        <v>439</v>
      </c>
      <c r="E38" s="742">
        <v>0</v>
      </c>
      <c r="F38" s="742">
        <v>0</v>
      </c>
      <c r="G38" s="742">
        <v>0</v>
      </c>
      <c r="H38" s="742">
        <v>0</v>
      </c>
      <c r="I38" s="810">
        <v>0.155</v>
      </c>
      <c r="J38" s="742">
        <v>0</v>
      </c>
      <c r="K38" s="742">
        <v>0</v>
      </c>
      <c r="L38" s="742">
        <v>0</v>
      </c>
      <c r="M38" s="742">
        <v>0</v>
      </c>
      <c r="N38" s="810">
        <v>0.18</v>
      </c>
      <c r="O38" s="742">
        <v>0</v>
      </c>
      <c r="P38" s="742">
        <v>0</v>
      </c>
      <c r="Q38" s="742">
        <v>0</v>
      </c>
      <c r="R38" s="742">
        <v>0</v>
      </c>
      <c r="S38" s="810">
        <v>0.18</v>
      </c>
      <c r="T38" s="811">
        <v>0</v>
      </c>
    </row>
    <row r="39" spans="2:20" ht="12" customHeight="1">
      <c r="B39" s="814"/>
      <c r="C39" s="815" t="s">
        <v>1018</v>
      </c>
      <c r="D39" s="816" t="s">
        <v>108</v>
      </c>
      <c r="E39" s="817">
        <v>0</v>
      </c>
      <c r="F39" s="817">
        <v>0</v>
      </c>
      <c r="G39" s="817">
        <v>0</v>
      </c>
      <c r="H39" s="818"/>
      <c r="I39" s="819"/>
      <c r="J39" s="817">
        <v>0</v>
      </c>
      <c r="K39" s="817">
        <v>0</v>
      </c>
      <c r="L39" s="817">
        <v>0</v>
      </c>
      <c r="M39" s="818"/>
      <c r="N39" s="819"/>
      <c r="O39" s="817">
        <v>0</v>
      </c>
      <c r="P39" s="820">
        <v>0</v>
      </c>
      <c r="Q39" s="820">
        <v>0</v>
      </c>
      <c r="R39" s="821"/>
      <c r="S39" s="822"/>
      <c r="T39" s="823">
        <v>0</v>
      </c>
    </row>
    <row r="40" spans="2:20" ht="12" customHeight="1">
      <c r="B40" s="824" t="s">
        <v>1019</v>
      </c>
      <c r="C40" s="825" t="s">
        <v>1020</v>
      </c>
      <c r="D40" s="826" t="s">
        <v>109</v>
      </c>
      <c r="E40" s="827"/>
      <c r="F40" s="828"/>
      <c r="G40" s="828"/>
      <c r="H40" s="829"/>
      <c r="I40" s="830"/>
      <c r="J40" s="831"/>
      <c r="K40" s="832"/>
      <c r="L40" s="832"/>
      <c r="M40" s="832"/>
      <c r="N40" s="833"/>
      <c r="O40" s="834">
        <v>0</v>
      </c>
      <c r="P40" s="835">
        <v>0</v>
      </c>
      <c r="Q40" s="835">
        <v>0</v>
      </c>
      <c r="R40" s="836">
        <v>0.5</v>
      </c>
      <c r="S40" s="837">
        <v>0.02</v>
      </c>
      <c r="T40" s="838">
        <v>0</v>
      </c>
    </row>
    <row r="41" spans="2:20" ht="12" customHeight="1">
      <c r="B41" s="824" t="s">
        <v>1021</v>
      </c>
      <c r="C41" s="808" t="s">
        <v>1022</v>
      </c>
      <c r="D41" s="809" t="s">
        <v>110</v>
      </c>
      <c r="E41" s="839"/>
      <c r="F41" s="840"/>
      <c r="G41" s="840"/>
      <c r="H41" s="841"/>
      <c r="I41" s="842"/>
      <c r="J41" s="843"/>
      <c r="K41" s="844"/>
      <c r="L41" s="844"/>
      <c r="M41" s="844"/>
      <c r="N41" s="845"/>
      <c r="O41" s="846">
        <v>0</v>
      </c>
      <c r="P41" s="847">
        <v>0</v>
      </c>
      <c r="Q41" s="847">
        <v>0</v>
      </c>
      <c r="R41" s="848">
        <v>0.5</v>
      </c>
      <c r="S41" s="849">
        <v>0.08</v>
      </c>
      <c r="T41" s="850">
        <v>0</v>
      </c>
    </row>
    <row r="42" spans="2:20" ht="12" customHeight="1">
      <c r="B42" s="824"/>
      <c r="C42" s="808" t="s">
        <v>1023</v>
      </c>
      <c r="D42" s="809" t="s">
        <v>442</v>
      </c>
      <c r="E42" s="839"/>
      <c r="F42" s="839"/>
      <c r="G42" s="839"/>
      <c r="H42" s="851"/>
      <c r="I42" s="852"/>
      <c r="J42" s="843"/>
      <c r="K42" s="844"/>
      <c r="L42" s="844"/>
      <c r="M42" s="844"/>
      <c r="N42" s="845"/>
      <c r="O42" s="846">
        <v>0</v>
      </c>
      <c r="P42" s="847">
        <v>0</v>
      </c>
      <c r="Q42" s="847">
        <v>0</v>
      </c>
      <c r="R42" s="853">
        <v>0.5</v>
      </c>
      <c r="S42" s="854">
        <v>0.1</v>
      </c>
      <c r="T42" s="855">
        <v>0</v>
      </c>
    </row>
    <row r="43" spans="2:20" ht="12" customHeight="1">
      <c r="B43" s="824"/>
      <c r="C43" s="812" t="s">
        <v>1024</v>
      </c>
      <c r="D43" s="813" t="s">
        <v>444</v>
      </c>
      <c r="E43" s="839"/>
      <c r="F43" s="840"/>
      <c r="G43" s="840"/>
      <c r="H43" s="841"/>
      <c r="I43" s="842"/>
      <c r="J43" s="843"/>
      <c r="K43" s="844"/>
      <c r="L43" s="844"/>
      <c r="M43" s="844"/>
      <c r="N43" s="845"/>
      <c r="O43" s="846">
        <v>0</v>
      </c>
      <c r="P43" s="847">
        <v>0</v>
      </c>
      <c r="Q43" s="847">
        <v>0</v>
      </c>
      <c r="R43" s="848">
        <v>0.5</v>
      </c>
      <c r="S43" s="849">
        <v>0.18</v>
      </c>
      <c r="T43" s="850">
        <v>0</v>
      </c>
    </row>
    <row r="44" spans="2:20" ht="12" customHeight="1">
      <c r="B44" s="824"/>
      <c r="C44" s="815" t="s">
        <v>1018</v>
      </c>
      <c r="D44" s="816" t="s">
        <v>194</v>
      </c>
      <c r="E44" s="856"/>
      <c r="F44" s="856"/>
      <c r="G44" s="856"/>
      <c r="H44" s="856"/>
      <c r="I44" s="857"/>
      <c r="J44" s="858"/>
      <c r="K44" s="818"/>
      <c r="L44" s="818"/>
      <c r="M44" s="818"/>
      <c r="N44" s="819"/>
      <c r="O44" s="817">
        <v>0</v>
      </c>
      <c r="P44" s="859">
        <v>0</v>
      </c>
      <c r="Q44" s="859">
        <v>0</v>
      </c>
      <c r="R44" s="860"/>
      <c r="S44" s="861"/>
      <c r="T44" s="862">
        <v>0</v>
      </c>
    </row>
    <row r="45" spans="2:20" ht="12" customHeight="1">
      <c r="B45" s="800" t="s">
        <v>1025</v>
      </c>
      <c r="C45" s="801" t="s">
        <v>884</v>
      </c>
      <c r="D45" s="802" t="s">
        <v>594</v>
      </c>
      <c r="E45" s="803">
        <v>0</v>
      </c>
      <c r="F45" s="803">
        <v>0</v>
      </c>
      <c r="G45" s="803">
        <v>0</v>
      </c>
      <c r="H45" s="804">
        <v>0</v>
      </c>
      <c r="I45" s="805">
        <v>0</v>
      </c>
      <c r="J45" s="803">
        <v>0</v>
      </c>
      <c r="K45" s="803">
        <v>0</v>
      </c>
      <c r="L45" s="803">
        <v>0</v>
      </c>
      <c r="M45" s="804">
        <v>0</v>
      </c>
      <c r="N45" s="805">
        <v>0</v>
      </c>
      <c r="O45" s="803">
        <v>0</v>
      </c>
      <c r="P45" s="803">
        <v>0</v>
      </c>
      <c r="Q45" s="803">
        <v>0</v>
      </c>
      <c r="R45" s="804">
        <v>0</v>
      </c>
      <c r="S45" s="805">
        <v>0</v>
      </c>
      <c r="T45" s="806">
        <v>0</v>
      </c>
    </row>
    <row r="46" spans="2:20" ht="12" customHeight="1">
      <c r="B46" s="807" t="s">
        <v>1026</v>
      </c>
      <c r="C46" s="808" t="s">
        <v>944</v>
      </c>
      <c r="D46" s="809" t="s">
        <v>652</v>
      </c>
      <c r="E46" s="737">
        <v>0</v>
      </c>
      <c r="F46" s="737">
        <v>0</v>
      </c>
      <c r="G46" s="737">
        <v>0</v>
      </c>
      <c r="H46" s="742">
        <v>0</v>
      </c>
      <c r="I46" s="810">
        <v>2.5000000000000001E-3</v>
      </c>
      <c r="J46" s="737">
        <v>0</v>
      </c>
      <c r="K46" s="737">
        <v>0</v>
      </c>
      <c r="L46" s="737">
        <v>0</v>
      </c>
      <c r="M46" s="742">
        <v>0</v>
      </c>
      <c r="N46" s="810">
        <v>5.0000000000000001E-3</v>
      </c>
      <c r="O46" s="737">
        <v>0</v>
      </c>
      <c r="P46" s="737">
        <v>0</v>
      </c>
      <c r="Q46" s="737">
        <v>0</v>
      </c>
      <c r="R46" s="742">
        <v>0</v>
      </c>
      <c r="S46" s="810">
        <v>1.2500000000000001E-2</v>
      </c>
      <c r="T46" s="863">
        <v>0</v>
      </c>
    </row>
    <row r="47" spans="2:20" ht="12" customHeight="1">
      <c r="B47" s="824"/>
      <c r="C47" s="808" t="s">
        <v>946</v>
      </c>
      <c r="D47" s="809" t="s">
        <v>15</v>
      </c>
      <c r="E47" s="742">
        <v>0</v>
      </c>
      <c r="F47" s="742">
        <v>0</v>
      </c>
      <c r="G47" s="742">
        <v>0</v>
      </c>
      <c r="H47" s="742">
        <v>0</v>
      </c>
      <c r="I47" s="810">
        <v>2.5000000000000001E-3</v>
      </c>
      <c r="J47" s="742">
        <v>0</v>
      </c>
      <c r="K47" s="742">
        <v>0</v>
      </c>
      <c r="L47" s="742">
        <v>0</v>
      </c>
      <c r="M47" s="742">
        <v>0</v>
      </c>
      <c r="N47" s="810">
        <v>0.01</v>
      </c>
      <c r="O47" s="742">
        <v>0</v>
      </c>
      <c r="P47" s="742">
        <v>0</v>
      </c>
      <c r="Q47" s="742">
        <v>0</v>
      </c>
      <c r="R47" s="742">
        <v>0</v>
      </c>
      <c r="S47" s="810">
        <v>1.7500000000000002E-2</v>
      </c>
      <c r="T47" s="863">
        <v>0</v>
      </c>
    </row>
    <row r="48" spans="2:20" ht="12" customHeight="1">
      <c r="B48" s="824"/>
      <c r="C48" s="808" t="s">
        <v>948</v>
      </c>
      <c r="D48" s="809" t="s">
        <v>458</v>
      </c>
      <c r="E48" s="742">
        <v>0</v>
      </c>
      <c r="F48" s="742">
        <v>0</v>
      </c>
      <c r="G48" s="742">
        <v>0</v>
      </c>
      <c r="H48" s="742">
        <v>0</v>
      </c>
      <c r="I48" s="810">
        <v>7.4999999999999997E-3</v>
      </c>
      <c r="J48" s="742">
        <v>0</v>
      </c>
      <c r="K48" s="742">
        <v>0</v>
      </c>
      <c r="L48" s="742">
        <v>0</v>
      </c>
      <c r="M48" s="742">
        <v>0</v>
      </c>
      <c r="N48" s="810">
        <v>1.7500000000000002E-2</v>
      </c>
      <c r="O48" s="742">
        <v>0</v>
      </c>
      <c r="P48" s="742">
        <v>0</v>
      </c>
      <c r="Q48" s="742">
        <v>0</v>
      </c>
      <c r="R48" s="742">
        <v>0</v>
      </c>
      <c r="S48" s="810">
        <v>0.03</v>
      </c>
      <c r="T48" s="863">
        <v>0</v>
      </c>
    </row>
    <row r="49" spans="2:20" ht="12" customHeight="1">
      <c r="B49" s="824"/>
      <c r="C49" s="808" t="s">
        <v>950</v>
      </c>
      <c r="D49" s="809" t="s">
        <v>16</v>
      </c>
      <c r="E49" s="742">
        <v>0</v>
      </c>
      <c r="F49" s="742">
        <v>0</v>
      </c>
      <c r="G49" s="742">
        <v>0</v>
      </c>
      <c r="H49" s="742">
        <v>0</v>
      </c>
      <c r="I49" s="810">
        <v>1.4999999999999999E-2</v>
      </c>
      <c r="J49" s="742">
        <v>0</v>
      </c>
      <c r="K49" s="742">
        <v>0</v>
      </c>
      <c r="L49" s="742">
        <v>0</v>
      </c>
      <c r="M49" s="742">
        <v>0</v>
      </c>
      <c r="N49" s="810">
        <v>3.7499999999999999E-2</v>
      </c>
      <c r="O49" s="742">
        <v>0</v>
      </c>
      <c r="P49" s="742">
        <v>0</v>
      </c>
      <c r="Q49" s="742">
        <v>0</v>
      </c>
      <c r="R49" s="742">
        <v>0</v>
      </c>
      <c r="S49" s="810">
        <v>4.7500000000000001E-2</v>
      </c>
      <c r="T49" s="863">
        <v>0</v>
      </c>
    </row>
    <row r="50" spans="2:20" ht="12" customHeight="1">
      <c r="B50" s="824"/>
      <c r="C50" s="808" t="s">
        <v>952</v>
      </c>
      <c r="D50" s="809" t="s">
        <v>17</v>
      </c>
      <c r="E50" s="742">
        <v>0</v>
      </c>
      <c r="F50" s="742">
        <v>0</v>
      </c>
      <c r="G50" s="742">
        <v>0</v>
      </c>
      <c r="H50" s="742">
        <v>0</v>
      </c>
      <c r="I50" s="810">
        <v>3.7499999999999999E-2</v>
      </c>
      <c r="J50" s="742">
        <v>0</v>
      </c>
      <c r="K50" s="742">
        <v>0</v>
      </c>
      <c r="L50" s="742">
        <v>0</v>
      </c>
      <c r="M50" s="742">
        <v>0</v>
      </c>
      <c r="N50" s="810">
        <v>7.7499999999999999E-2</v>
      </c>
      <c r="O50" s="742">
        <v>0</v>
      </c>
      <c r="P50" s="742">
        <v>0</v>
      </c>
      <c r="Q50" s="742">
        <v>0</v>
      </c>
      <c r="R50" s="742">
        <v>0</v>
      </c>
      <c r="S50" s="810">
        <v>0.08</v>
      </c>
      <c r="T50" s="863">
        <v>0</v>
      </c>
    </row>
    <row r="51" spans="2:20" ht="12" customHeight="1">
      <c r="B51" s="824"/>
      <c r="C51" s="808" t="s">
        <v>953</v>
      </c>
      <c r="D51" s="809" t="s">
        <v>71</v>
      </c>
      <c r="E51" s="742">
        <v>0</v>
      </c>
      <c r="F51" s="742">
        <v>0</v>
      </c>
      <c r="G51" s="742">
        <v>0</v>
      </c>
      <c r="H51" s="742">
        <v>0</v>
      </c>
      <c r="I51" s="810">
        <v>7.4999999999999997E-2</v>
      </c>
      <c r="J51" s="742">
        <v>0</v>
      </c>
      <c r="K51" s="742">
        <v>0</v>
      </c>
      <c r="L51" s="742">
        <v>0</v>
      </c>
      <c r="M51" s="742">
        <v>0</v>
      </c>
      <c r="N51" s="810">
        <v>0.105</v>
      </c>
      <c r="O51" s="742">
        <v>0</v>
      </c>
      <c r="P51" s="742">
        <v>0</v>
      </c>
      <c r="Q51" s="742">
        <v>0</v>
      </c>
      <c r="R51" s="742">
        <v>0</v>
      </c>
      <c r="S51" s="810">
        <v>0.105</v>
      </c>
      <c r="T51" s="863">
        <v>0</v>
      </c>
    </row>
    <row r="52" spans="2:20" ht="12" customHeight="1">
      <c r="B52" s="824"/>
      <c r="C52" s="808" t="s">
        <v>954</v>
      </c>
      <c r="D52" s="809" t="s">
        <v>659</v>
      </c>
      <c r="E52" s="742">
        <v>0</v>
      </c>
      <c r="F52" s="742">
        <v>0</v>
      </c>
      <c r="G52" s="742">
        <v>0</v>
      </c>
      <c r="H52" s="742">
        <v>0</v>
      </c>
      <c r="I52" s="810">
        <v>0.06</v>
      </c>
      <c r="J52" s="742">
        <v>0</v>
      </c>
      <c r="K52" s="742">
        <v>0</v>
      </c>
      <c r="L52" s="742">
        <v>0</v>
      </c>
      <c r="M52" s="742">
        <v>0</v>
      </c>
      <c r="N52" s="810">
        <v>0.08</v>
      </c>
      <c r="O52" s="742">
        <v>0</v>
      </c>
      <c r="P52" s="742">
        <v>0</v>
      </c>
      <c r="Q52" s="742">
        <v>0</v>
      </c>
      <c r="R52" s="742">
        <v>0</v>
      </c>
      <c r="S52" s="810">
        <v>0.1</v>
      </c>
      <c r="T52" s="863">
        <v>0</v>
      </c>
    </row>
    <row r="53" spans="2:20" ht="12" customHeight="1">
      <c r="B53" s="824"/>
      <c r="C53" s="812" t="s">
        <v>491</v>
      </c>
      <c r="D53" s="813" t="s">
        <v>72</v>
      </c>
      <c r="E53" s="742">
        <v>0</v>
      </c>
      <c r="F53" s="742">
        <v>0</v>
      </c>
      <c r="G53" s="742">
        <v>0</v>
      </c>
      <c r="H53" s="742">
        <v>0</v>
      </c>
      <c r="I53" s="810">
        <v>0.155</v>
      </c>
      <c r="J53" s="742">
        <v>0</v>
      </c>
      <c r="K53" s="742">
        <v>0</v>
      </c>
      <c r="L53" s="742">
        <v>0</v>
      </c>
      <c r="M53" s="742">
        <v>0</v>
      </c>
      <c r="N53" s="810">
        <v>0.18</v>
      </c>
      <c r="O53" s="742">
        <v>0</v>
      </c>
      <c r="P53" s="742">
        <v>0</v>
      </c>
      <c r="Q53" s="742">
        <v>0</v>
      </c>
      <c r="R53" s="742">
        <v>0</v>
      </c>
      <c r="S53" s="810">
        <v>0.18</v>
      </c>
      <c r="T53" s="863">
        <v>0</v>
      </c>
    </row>
    <row r="54" spans="2:20" ht="12" customHeight="1">
      <c r="B54" s="864"/>
      <c r="C54" s="865" t="s">
        <v>1018</v>
      </c>
      <c r="D54" s="866" t="s">
        <v>514</v>
      </c>
      <c r="E54" s="867">
        <v>0</v>
      </c>
      <c r="F54" s="867">
        <v>0</v>
      </c>
      <c r="G54" s="867">
        <v>0</v>
      </c>
      <c r="H54" s="868"/>
      <c r="I54" s="869"/>
      <c r="J54" s="867">
        <v>0</v>
      </c>
      <c r="K54" s="867">
        <v>0</v>
      </c>
      <c r="L54" s="867">
        <v>0</v>
      </c>
      <c r="M54" s="868"/>
      <c r="N54" s="869"/>
      <c r="O54" s="867">
        <v>0</v>
      </c>
      <c r="P54" s="870">
        <v>0</v>
      </c>
      <c r="Q54" s="870">
        <v>0</v>
      </c>
      <c r="R54" s="871"/>
      <c r="S54" s="872"/>
      <c r="T54" s="873">
        <v>0</v>
      </c>
    </row>
    <row r="55" spans="2:20" ht="12" customHeight="1">
      <c r="B55" s="874" t="s">
        <v>131</v>
      </c>
      <c r="C55" s="875"/>
      <c r="D55" s="816" t="s">
        <v>104</v>
      </c>
      <c r="E55" s="817">
        <v>0</v>
      </c>
      <c r="F55" s="817">
        <v>0</v>
      </c>
      <c r="G55" s="817">
        <v>0</v>
      </c>
      <c r="H55" s="876"/>
      <c r="I55" s="819"/>
      <c r="J55" s="817">
        <v>0</v>
      </c>
      <c r="K55" s="817">
        <v>0</v>
      </c>
      <c r="L55" s="817">
        <v>0</v>
      </c>
      <c r="M55" s="818"/>
      <c r="N55" s="819"/>
      <c r="O55" s="817">
        <v>0</v>
      </c>
      <c r="P55" s="877">
        <v>0</v>
      </c>
      <c r="Q55" s="877">
        <v>0</v>
      </c>
      <c r="R55" s="878"/>
      <c r="S55" s="822"/>
      <c r="T55" s="823">
        <v>0</v>
      </c>
    </row>
    <row r="56" spans="2:20" ht="12" customHeight="1">
      <c r="O56" s="879"/>
      <c r="P56" s="879"/>
      <c r="Q56" s="879"/>
    </row>
    <row r="57" spans="2:20" ht="12" customHeight="1">
      <c r="B57" s="3745" t="s">
        <v>616</v>
      </c>
      <c r="C57" s="3745"/>
      <c r="D57" s="3745"/>
      <c r="E57" s="3745"/>
      <c r="F57" s="3745"/>
      <c r="G57" s="287"/>
      <c r="H57" s="287"/>
      <c r="I57" s="287"/>
      <c r="J57" s="287"/>
      <c r="K57" s="287"/>
      <c r="L57" s="287"/>
      <c r="M57" s="287"/>
      <c r="N57" s="287"/>
      <c r="O57" s="287"/>
      <c r="P57" s="287"/>
      <c r="Q57" s="287"/>
      <c r="R57" s="287"/>
      <c r="S57" s="287"/>
      <c r="T57" s="880" t="s">
        <v>1027</v>
      </c>
    </row>
    <row r="58" spans="2:20" ht="12" customHeight="1">
      <c r="B58" s="287"/>
      <c r="C58" s="287"/>
      <c r="D58" s="287"/>
      <c r="E58" s="287"/>
      <c r="F58" s="287"/>
      <c r="G58" s="287"/>
      <c r="H58" s="287"/>
      <c r="I58" s="287"/>
      <c r="J58" s="287"/>
      <c r="K58" s="287"/>
      <c r="L58" s="287"/>
      <c r="M58" s="287"/>
      <c r="N58" s="287"/>
      <c r="O58" s="287"/>
      <c r="P58" s="287"/>
      <c r="Q58" s="287"/>
      <c r="R58" s="287"/>
      <c r="S58" s="287"/>
      <c r="T58" s="615" t="s">
        <v>1028</v>
      </c>
    </row>
    <row r="59" spans="2:20" ht="12" customHeight="1">
      <c r="B59" s="3823" t="s">
        <v>105</v>
      </c>
      <c r="C59" s="3823"/>
      <c r="D59" s="3823"/>
      <c r="E59" s="3823"/>
      <c r="F59" s="3823"/>
      <c r="G59" s="3823"/>
      <c r="H59" s="3823"/>
      <c r="I59" s="3823"/>
      <c r="J59" s="3823"/>
      <c r="K59" s="3823"/>
    </row>
    <row r="60" spans="2:20" ht="12" customHeight="1">
      <c r="B60" s="3792" t="s">
        <v>477</v>
      </c>
      <c r="C60" s="3792"/>
      <c r="D60" s="3792"/>
      <c r="E60" s="3792"/>
      <c r="F60" s="3792"/>
      <c r="G60" s="3792"/>
      <c r="H60" s="3792"/>
      <c r="I60" s="3792"/>
      <c r="J60" s="3792"/>
      <c r="K60" s="3792"/>
    </row>
  </sheetData>
  <mergeCells count="18">
    <mergeCell ref="B2:F2"/>
    <mergeCell ref="T21:T22"/>
    <mergeCell ref="E22:I22"/>
    <mergeCell ref="J22:N22"/>
    <mergeCell ref="O22:S22"/>
    <mergeCell ref="E21:S21"/>
    <mergeCell ref="B59:K59"/>
    <mergeCell ref="B60:K60"/>
    <mergeCell ref="E4:K4"/>
    <mergeCell ref="E6:K6"/>
    <mergeCell ref="B57:F57"/>
    <mergeCell ref="B14:C14"/>
    <mergeCell ref="B15:C15"/>
    <mergeCell ref="B16:C16"/>
    <mergeCell ref="B17:C17"/>
    <mergeCell ref="B18:C18"/>
    <mergeCell ref="B9:C9"/>
    <mergeCell ref="B19:C19"/>
  </mergeCells>
  <hyperlinks>
    <hyperlink ref="B60" r:id="rId1" xr:uid="{00000000-0004-0000-0E00-000000000000}"/>
  </hyperlink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
    <pageSetUpPr fitToPage="1"/>
  </sheetPr>
  <dimension ref="B2:K61"/>
  <sheetViews>
    <sheetView showGridLines="0" workbookViewId="0"/>
  </sheetViews>
  <sheetFormatPr defaultColWidth="9.1640625" defaultRowHeight="12" customHeight="1"/>
  <cols>
    <col min="1" max="1" width="1.71875" style="276" customWidth="1"/>
    <col min="2" max="2" width="29.5546875" style="276" customWidth="1"/>
    <col min="3" max="3" width="57.1640625" style="276" bestFit="1" customWidth="1"/>
    <col min="4" max="4" width="4.1640625" style="276" customWidth="1"/>
    <col min="5" max="5" width="17.71875" style="276" customWidth="1"/>
    <col min="6" max="6" width="12.44140625" style="276" customWidth="1"/>
    <col min="7" max="7" width="20.71875" style="276" customWidth="1"/>
    <col min="8" max="8" width="25.27734375" style="276" customWidth="1"/>
    <col min="9" max="9" width="17.71875" style="276" customWidth="1"/>
    <col min="10" max="10" width="11.27734375" style="276" customWidth="1"/>
    <col min="11" max="11" width="26.5546875" style="276" customWidth="1"/>
    <col min="12" max="12" width="9.1640625" style="276" customWidth="1"/>
    <col min="13" max="16384" width="9.1640625" style="276"/>
  </cols>
  <sheetData>
    <row r="2" spans="2:11" ht="12" customHeight="1">
      <c r="B2" s="3750" t="s">
        <v>478</v>
      </c>
      <c r="C2" s="3751"/>
      <c r="D2" s="3751"/>
      <c r="E2" s="3751"/>
      <c r="F2" s="3751"/>
    </row>
    <row r="4" spans="2:11" ht="12" customHeight="1">
      <c r="B4" s="281" t="s">
        <v>1029</v>
      </c>
      <c r="C4" s="3924" t="s">
        <v>1030</v>
      </c>
      <c r="D4" s="3924"/>
      <c r="E4" s="3924"/>
      <c r="F4" s="3924"/>
      <c r="G4" s="3924"/>
      <c r="H4" s="3924"/>
      <c r="I4" s="3924"/>
      <c r="J4" s="3924"/>
      <c r="K4" s="881"/>
    </row>
    <row r="5" spans="2:11" ht="12" customHeight="1">
      <c r="B5" s="281"/>
      <c r="C5" s="881"/>
      <c r="D5" s="881"/>
      <c r="E5" s="881"/>
      <c r="F5" s="881"/>
      <c r="G5" s="881"/>
      <c r="H5" s="881"/>
      <c r="I5" s="881"/>
      <c r="J5" s="881"/>
      <c r="K5" s="881"/>
    </row>
    <row r="6" spans="2:11" ht="12" customHeight="1">
      <c r="B6" s="751" t="s">
        <v>538</v>
      </c>
      <c r="C6" s="3827" t="s">
        <v>1031</v>
      </c>
      <c r="D6" s="3827"/>
      <c r="E6" s="3827"/>
      <c r="F6" s="3827"/>
      <c r="G6" s="3827"/>
      <c r="H6" s="3827"/>
      <c r="I6" s="3827"/>
      <c r="J6" s="3827"/>
      <c r="K6" s="751"/>
    </row>
    <row r="7" spans="2:11" ht="12" customHeight="1">
      <c r="B7" s="344"/>
      <c r="C7" s="344"/>
      <c r="D7" s="404"/>
      <c r="E7" s="344"/>
      <c r="F7" s="344"/>
      <c r="G7" s="344"/>
      <c r="H7" s="344"/>
      <c r="I7" s="344"/>
      <c r="J7" s="344"/>
      <c r="K7" s="344"/>
    </row>
    <row r="8" spans="2:11" ht="12" customHeight="1">
      <c r="B8" s="3922" t="s">
        <v>1032</v>
      </c>
      <c r="C8" s="3923"/>
      <c r="D8" s="882"/>
      <c r="E8" s="883"/>
      <c r="F8" s="884"/>
      <c r="G8" s="344"/>
      <c r="H8" s="344"/>
      <c r="I8" s="344"/>
      <c r="J8" s="344"/>
      <c r="K8" s="344"/>
    </row>
    <row r="9" spans="2:11" ht="12" customHeight="1">
      <c r="B9" s="885"/>
      <c r="C9" s="886"/>
      <c r="D9" s="887"/>
      <c r="E9" s="888" t="s">
        <v>125</v>
      </c>
      <c r="F9" s="344"/>
      <c r="G9" s="344"/>
      <c r="H9" s="344"/>
      <c r="I9" s="344"/>
      <c r="J9" s="344"/>
      <c r="K9" s="344"/>
    </row>
    <row r="10" spans="2:11" ht="12" customHeight="1">
      <c r="B10" s="3916" t="s">
        <v>1033</v>
      </c>
      <c r="C10" s="3917"/>
      <c r="D10" s="889" t="s">
        <v>403</v>
      </c>
      <c r="E10" s="890">
        <v>0</v>
      </c>
      <c r="F10" s="344"/>
      <c r="G10" s="344"/>
      <c r="H10" s="344"/>
      <c r="I10" s="344"/>
      <c r="J10" s="344"/>
      <c r="K10" s="344"/>
    </row>
    <row r="11" spans="2:11" ht="12" customHeight="1">
      <c r="B11" s="3782" t="s">
        <v>1034</v>
      </c>
      <c r="C11" s="3783"/>
      <c r="D11" s="891" t="s">
        <v>405</v>
      </c>
      <c r="E11" s="892">
        <v>0</v>
      </c>
      <c r="F11" s="344"/>
      <c r="G11" s="344"/>
      <c r="H11" s="344"/>
      <c r="I11" s="344"/>
      <c r="J11" s="344"/>
      <c r="K11" s="344"/>
    </row>
    <row r="12" spans="2:11" ht="12" customHeight="1">
      <c r="B12" s="3782" t="s">
        <v>1035</v>
      </c>
      <c r="C12" s="3783"/>
      <c r="D12" s="891" t="s">
        <v>192</v>
      </c>
      <c r="E12" s="892">
        <v>0</v>
      </c>
      <c r="F12" s="344"/>
      <c r="G12" s="344"/>
      <c r="H12" s="344"/>
      <c r="I12" s="344"/>
      <c r="J12" s="344"/>
      <c r="K12" s="344"/>
    </row>
    <row r="13" spans="2:11" ht="12" customHeight="1">
      <c r="B13" s="3918" t="s">
        <v>1036</v>
      </c>
      <c r="C13" s="3919"/>
      <c r="D13" s="893" t="s">
        <v>410</v>
      </c>
      <c r="E13" s="892">
        <v>0</v>
      </c>
      <c r="F13" s="344"/>
      <c r="G13" s="344"/>
      <c r="H13" s="344"/>
      <c r="I13" s="344"/>
      <c r="J13" s="344"/>
      <c r="K13" s="344"/>
    </row>
    <row r="14" spans="2:11" ht="12" customHeight="1">
      <c r="B14" s="3920" t="s">
        <v>1037</v>
      </c>
      <c r="C14" s="3921"/>
      <c r="D14" s="894" t="s">
        <v>413</v>
      </c>
      <c r="E14" s="895">
        <v>0</v>
      </c>
      <c r="F14" s="344"/>
      <c r="G14" s="344"/>
      <c r="H14" s="344"/>
      <c r="I14" s="344"/>
      <c r="J14" s="344"/>
      <c r="K14" s="344"/>
    </row>
    <row r="15" spans="2:11" ht="12" customHeight="1">
      <c r="B15" s="344"/>
      <c r="C15" s="344"/>
      <c r="D15" s="404"/>
      <c r="E15" s="344"/>
      <c r="F15" s="344"/>
      <c r="G15" s="344"/>
      <c r="H15" s="344"/>
      <c r="I15" s="344"/>
      <c r="J15" s="344"/>
      <c r="K15" s="344"/>
    </row>
    <row r="16" spans="2:11" ht="12" customHeight="1">
      <c r="B16" s="344"/>
      <c r="C16" s="344"/>
      <c r="D16" s="404"/>
      <c r="E16" s="344"/>
      <c r="F16" s="344"/>
      <c r="G16" s="344" t="s">
        <v>1038</v>
      </c>
      <c r="H16" s="344" t="s">
        <v>1039</v>
      </c>
      <c r="I16" s="344"/>
      <c r="J16" s="344"/>
      <c r="K16" s="344"/>
    </row>
    <row r="17" spans="2:11" ht="12" customHeight="1">
      <c r="B17" s="896" t="s">
        <v>937</v>
      </c>
      <c r="C17" s="897" t="s">
        <v>938</v>
      </c>
      <c r="D17" s="898"/>
      <c r="E17" s="3914" t="s">
        <v>925</v>
      </c>
      <c r="F17" s="3915"/>
      <c r="G17" s="3915"/>
      <c r="H17" s="3915"/>
      <c r="I17" s="3915"/>
      <c r="J17" s="3915"/>
      <c r="K17" s="899"/>
    </row>
    <row r="18" spans="2:11" ht="12" customHeight="1">
      <c r="B18" s="900"/>
      <c r="C18" s="901"/>
      <c r="D18" s="902"/>
      <c r="E18" s="3925" t="s">
        <v>1040</v>
      </c>
      <c r="F18" s="3926"/>
      <c r="G18" s="3927" t="s">
        <v>992</v>
      </c>
      <c r="H18" s="3928"/>
      <c r="I18" s="3929" t="s">
        <v>993</v>
      </c>
      <c r="J18" s="3930"/>
      <c r="K18" s="904" t="s">
        <v>1041</v>
      </c>
    </row>
    <row r="19" spans="2:11" ht="12" customHeight="1">
      <c r="B19" s="900"/>
      <c r="C19" s="901"/>
      <c r="D19" s="902"/>
      <c r="E19" s="905" t="s">
        <v>1042</v>
      </c>
      <c r="F19" s="906" t="s">
        <v>700</v>
      </c>
      <c r="G19" s="905" t="s">
        <v>1042</v>
      </c>
      <c r="H19" s="906" t="s">
        <v>700</v>
      </c>
      <c r="I19" s="905" t="s">
        <v>1042</v>
      </c>
      <c r="J19" s="906" t="s">
        <v>700</v>
      </c>
      <c r="K19" s="904" t="s">
        <v>1043</v>
      </c>
    </row>
    <row r="20" spans="2:11" ht="12" customHeight="1">
      <c r="B20" s="900"/>
      <c r="C20" s="901"/>
      <c r="D20" s="902"/>
      <c r="E20" s="907" t="s">
        <v>126</v>
      </c>
      <c r="F20" s="798" t="s">
        <v>139</v>
      </c>
      <c r="G20" s="798" t="s">
        <v>141</v>
      </c>
      <c r="H20" s="798" t="s">
        <v>167</v>
      </c>
      <c r="I20" s="798" t="s">
        <v>74</v>
      </c>
      <c r="J20" s="797" t="s">
        <v>81</v>
      </c>
      <c r="K20" s="908" t="s">
        <v>170</v>
      </c>
    </row>
    <row r="21" spans="2:11" ht="12" customHeight="1">
      <c r="B21" s="909" t="s">
        <v>1044</v>
      </c>
      <c r="C21" s="801" t="s">
        <v>1045</v>
      </c>
      <c r="D21" s="910" t="s">
        <v>107</v>
      </c>
      <c r="E21" s="911">
        <v>0</v>
      </c>
      <c r="F21" s="912">
        <v>0</v>
      </c>
      <c r="G21" s="913">
        <v>0</v>
      </c>
      <c r="H21" s="912">
        <v>0</v>
      </c>
      <c r="I21" s="913">
        <v>0</v>
      </c>
      <c r="J21" s="914">
        <v>0</v>
      </c>
      <c r="K21" s="915">
        <v>0</v>
      </c>
    </row>
    <row r="22" spans="2:11" ht="12" customHeight="1">
      <c r="B22" s="916" t="s">
        <v>1046</v>
      </c>
      <c r="C22" s="808" t="s">
        <v>944</v>
      </c>
      <c r="D22" s="917" t="s">
        <v>422</v>
      </c>
      <c r="E22" s="918">
        <v>0</v>
      </c>
      <c r="F22" s="919">
        <v>2.5000000000000001E-3</v>
      </c>
      <c r="G22" s="920">
        <v>0</v>
      </c>
      <c r="H22" s="919">
        <v>5.0000000000000001E-3</v>
      </c>
      <c r="I22" s="920">
        <v>0</v>
      </c>
      <c r="J22" s="921">
        <v>1.2500000000000001E-2</v>
      </c>
      <c r="K22" s="922">
        <v>0</v>
      </c>
    </row>
    <row r="23" spans="2:11" ht="12" customHeight="1">
      <c r="B23" s="916" t="s">
        <v>1047</v>
      </c>
      <c r="C23" s="808" t="s">
        <v>946</v>
      </c>
      <c r="D23" s="917" t="s">
        <v>425</v>
      </c>
      <c r="E23" s="918">
        <v>0</v>
      </c>
      <c r="F23" s="919">
        <v>2.5000000000000001E-3</v>
      </c>
      <c r="G23" s="920">
        <v>0</v>
      </c>
      <c r="H23" s="919">
        <v>0.01</v>
      </c>
      <c r="I23" s="920">
        <v>0</v>
      </c>
      <c r="J23" s="921">
        <v>1.7500000000000002E-2</v>
      </c>
      <c r="K23" s="922">
        <v>0</v>
      </c>
    </row>
    <row r="24" spans="2:11" ht="12" customHeight="1">
      <c r="B24" s="916"/>
      <c r="C24" s="808" t="s">
        <v>948</v>
      </c>
      <c r="D24" s="917" t="s">
        <v>428</v>
      </c>
      <c r="E24" s="918">
        <v>0</v>
      </c>
      <c r="F24" s="919">
        <v>7.4999999999999997E-3</v>
      </c>
      <c r="G24" s="920">
        <v>0</v>
      </c>
      <c r="H24" s="919">
        <v>1.7500000000000002E-2</v>
      </c>
      <c r="I24" s="920">
        <v>0</v>
      </c>
      <c r="J24" s="921">
        <v>0.03</v>
      </c>
      <c r="K24" s="922">
        <v>0</v>
      </c>
    </row>
    <row r="25" spans="2:11" ht="12" customHeight="1">
      <c r="B25" s="916"/>
      <c r="C25" s="808" t="s">
        <v>950</v>
      </c>
      <c r="D25" s="917" t="s">
        <v>431</v>
      </c>
      <c r="E25" s="918">
        <v>0</v>
      </c>
      <c r="F25" s="919">
        <v>1.4999999999999999E-2</v>
      </c>
      <c r="G25" s="920">
        <v>0</v>
      </c>
      <c r="H25" s="919">
        <v>3.7499999999999999E-2</v>
      </c>
      <c r="I25" s="920">
        <v>0</v>
      </c>
      <c r="J25" s="921">
        <v>4.7500000000000001E-2</v>
      </c>
      <c r="K25" s="922">
        <v>0</v>
      </c>
    </row>
    <row r="26" spans="2:11" ht="12" customHeight="1">
      <c r="B26" s="916"/>
      <c r="C26" s="808" t="s">
        <v>952</v>
      </c>
      <c r="D26" s="917" t="s">
        <v>435</v>
      </c>
      <c r="E26" s="918">
        <v>0</v>
      </c>
      <c r="F26" s="919">
        <v>3.7499999999999999E-2</v>
      </c>
      <c r="G26" s="920">
        <v>0</v>
      </c>
      <c r="H26" s="919">
        <v>7.7499999999999999E-2</v>
      </c>
      <c r="I26" s="920">
        <v>0</v>
      </c>
      <c r="J26" s="921">
        <v>0.08</v>
      </c>
      <c r="K26" s="922">
        <v>0</v>
      </c>
    </row>
    <row r="27" spans="2:11" ht="12" customHeight="1">
      <c r="B27" s="916"/>
      <c r="C27" s="808" t="s">
        <v>953</v>
      </c>
      <c r="D27" s="917" t="s">
        <v>503</v>
      </c>
      <c r="E27" s="918">
        <v>0</v>
      </c>
      <c r="F27" s="919">
        <v>7.4999999999999997E-2</v>
      </c>
      <c r="G27" s="920">
        <v>0</v>
      </c>
      <c r="H27" s="919">
        <v>0.105</v>
      </c>
      <c r="I27" s="920">
        <v>0</v>
      </c>
      <c r="J27" s="921">
        <v>0.105</v>
      </c>
      <c r="K27" s="922">
        <v>0</v>
      </c>
    </row>
    <row r="28" spans="2:11" ht="12" customHeight="1">
      <c r="B28" s="916"/>
      <c r="C28" s="808" t="s">
        <v>1023</v>
      </c>
      <c r="D28" s="917" t="s">
        <v>437</v>
      </c>
      <c r="E28" s="918">
        <v>0</v>
      </c>
      <c r="F28" s="919">
        <v>0.06</v>
      </c>
      <c r="G28" s="920">
        <v>0</v>
      </c>
      <c r="H28" s="919">
        <v>0.08</v>
      </c>
      <c r="I28" s="920">
        <v>0</v>
      </c>
      <c r="J28" s="923">
        <v>0.1</v>
      </c>
      <c r="K28" s="924">
        <v>0</v>
      </c>
    </row>
    <row r="29" spans="2:11" ht="12" customHeight="1">
      <c r="B29" s="916"/>
      <c r="C29" s="808" t="s">
        <v>491</v>
      </c>
      <c r="D29" s="925" t="s">
        <v>439</v>
      </c>
      <c r="E29" s="918">
        <v>0</v>
      </c>
      <c r="F29" s="919">
        <v>0.155</v>
      </c>
      <c r="G29" s="920">
        <v>0</v>
      </c>
      <c r="H29" s="919">
        <v>0.18</v>
      </c>
      <c r="I29" s="920">
        <v>0</v>
      </c>
      <c r="J29" s="921">
        <v>0.18</v>
      </c>
      <c r="K29" s="922">
        <v>0</v>
      </c>
    </row>
    <row r="30" spans="2:11" ht="12" customHeight="1">
      <c r="B30" s="926"/>
      <c r="C30" s="825" t="s">
        <v>1018</v>
      </c>
      <c r="D30" s="927" t="s">
        <v>108</v>
      </c>
      <c r="E30" s="928">
        <v>0</v>
      </c>
      <c r="F30" s="929"/>
      <c r="G30" s="930">
        <v>0</v>
      </c>
      <c r="H30" s="929"/>
      <c r="I30" s="930">
        <v>0</v>
      </c>
      <c r="J30" s="931"/>
      <c r="K30" s="924">
        <v>0</v>
      </c>
    </row>
    <row r="31" spans="2:11" ht="12" customHeight="1">
      <c r="B31" s="916" t="s">
        <v>1048</v>
      </c>
      <c r="C31" s="932" t="s">
        <v>1049</v>
      </c>
      <c r="D31" s="933" t="s">
        <v>109</v>
      </c>
      <c r="E31" s="934">
        <v>0</v>
      </c>
      <c r="F31" s="935">
        <v>0</v>
      </c>
      <c r="G31" s="936"/>
      <c r="H31" s="937"/>
      <c r="I31" s="936"/>
      <c r="J31" s="937"/>
      <c r="K31" s="924">
        <v>0</v>
      </c>
    </row>
    <row r="32" spans="2:11" ht="12" customHeight="1">
      <c r="B32" s="916" t="s">
        <v>1050</v>
      </c>
      <c r="C32" s="808" t="s">
        <v>957</v>
      </c>
      <c r="D32" s="917" t="s">
        <v>110</v>
      </c>
      <c r="E32" s="918">
        <v>0</v>
      </c>
      <c r="F32" s="935">
        <v>2.5000000000000001E-3</v>
      </c>
      <c r="G32" s="936"/>
      <c r="H32" s="937"/>
      <c r="I32" s="936"/>
      <c r="J32" s="937"/>
      <c r="K32" s="924">
        <v>0</v>
      </c>
    </row>
    <row r="33" spans="2:11" ht="12" customHeight="1">
      <c r="B33" s="916"/>
      <c r="C33" s="808" t="s">
        <v>959</v>
      </c>
      <c r="D33" s="917" t="s">
        <v>442</v>
      </c>
      <c r="E33" s="918">
        <v>0</v>
      </c>
      <c r="F33" s="935">
        <v>5.0000000000000001E-3</v>
      </c>
      <c r="G33" s="936"/>
      <c r="H33" s="937"/>
      <c r="I33" s="936"/>
      <c r="J33" s="937"/>
      <c r="K33" s="924">
        <v>0</v>
      </c>
    </row>
    <row r="34" spans="2:11" ht="12" customHeight="1">
      <c r="B34" s="916"/>
      <c r="C34" s="808" t="s">
        <v>961</v>
      </c>
      <c r="D34" s="917" t="s">
        <v>444</v>
      </c>
      <c r="E34" s="918">
        <v>0</v>
      </c>
      <c r="F34" s="935">
        <v>0.02</v>
      </c>
      <c r="G34" s="936"/>
      <c r="H34" s="937"/>
      <c r="I34" s="936"/>
      <c r="J34" s="937"/>
      <c r="K34" s="924">
        <v>0</v>
      </c>
    </row>
    <row r="35" spans="2:11" ht="12" customHeight="1">
      <c r="B35" s="916"/>
      <c r="C35" s="808" t="s">
        <v>1023</v>
      </c>
      <c r="D35" s="917" t="s">
        <v>446</v>
      </c>
      <c r="E35" s="918">
        <v>0</v>
      </c>
      <c r="F35" s="935">
        <v>0.06</v>
      </c>
      <c r="G35" s="936"/>
      <c r="H35" s="937"/>
      <c r="I35" s="936"/>
      <c r="J35" s="937"/>
      <c r="K35" s="924">
        <v>0</v>
      </c>
    </row>
    <row r="36" spans="2:11" ht="12" customHeight="1">
      <c r="B36" s="916"/>
      <c r="C36" s="808" t="s">
        <v>1051</v>
      </c>
      <c r="D36" s="925" t="s">
        <v>448</v>
      </c>
      <c r="E36" s="918">
        <v>0</v>
      </c>
      <c r="F36" s="938">
        <v>0.08</v>
      </c>
      <c r="G36" s="936"/>
      <c r="H36" s="937"/>
      <c r="I36" s="936"/>
      <c r="J36" s="937"/>
      <c r="K36" s="924">
        <v>0</v>
      </c>
    </row>
    <row r="37" spans="2:11" ht="12" customHeight="1">
      <c r="B37" s="926"/>
      <c r="C37" s="825" t="s">
        <v>1018</v>
      </c>
      <c r="D37" s="927" t="s">
        <v>194</v>
      </c>
      <c r="E37" s="928">
        <v>0</v>
      </c>
      <c r="F37" s="939"/>
      <c r="G37" s="936"/>
      <c r="H37" s="937"/>
      <c r="I37" s="936"/>
      <c r="J37" s="937"/>
      <c r="K37" s="924">
        <v>0</v>
      </c>
    </row>
    <row r="38" spans="2:11" ht="12" customHeight="1">
      <c r="B38" s="916" t="s">
        <v>792</v>
      </c>
      <c r="C38" s="825" t="s">
        <v>964</v>
      </c>
      <c r="D38" s="933" t="s">
        <v>594</v>
      </c>
      <c r="E38" s="918">
        <v>0</v>
      </c>
      <c r="F38" s="919">
        <v>0.03</v>
      </c>
      <c r="G38" s="936"/>
      <c r="H38" s="937"/>
      <c r="I38" s="936"/>
      <c r="J38" s="937"/>
      <c r="K38" s="924">
        <v>0</v>
      </c>
    </row>
    <row r="39" spans="2:11" ht="12" customHeight="1">
      <c r="B39" s="916"/>
      <c r="C39" s="808" t="s">
        <v>966</v>
      </c>
      <c r="D39" s="917" t="s">
        <v>652</v>
      </c>
      <c r="E39" s="918">
        <v>0</v>
      </c>
      <c r="F39" s="919">
        <v>0.05</v>
      </c>
      <c r="G39" s="936"/>
      <c r="H39" s="937"/>
      <c r="I39" s="936"/>
      <c r="J39" s="937"/>
      <c r="K39" s="924">
        <v>0</v>
      </c>
    </row>
    <row r="40" spans="2:11" ht="12" customHeight="1">
      <c r="B40" s="916"/>
      <c r="C40" s="808" t="s">
        <v>967</v>
      </c>
      <c r="D40" s="917" t="s">
        <v>15</v>
      </c>
      <c r="E40" s="918">
        <v>0</v>
      </c>
      <c r="F40" s="919">
        <v>0.1</v>
      </c>
      <c r="G40" s="936"/>
      <c r="H40" s="937"/>
      <c r="I40" s="936"/>
      <c r="J40" s="937"/>
      <c r="K40" s="924">
        <v>0</v>
      </c>
    </row>
    <row r="41" spans="2:11" ht="12" customHeight="1">
      <c r="B41" s="916"/>
      <c r="C41" s="808" t="s">
        <v>968</v>
      </c>
      <c r="D41" s="917" t="s">
        <v>458</v>
      </c>
      <c r="E41" s="918">
        <v>0</v>
      </c>
      <c r="F41" s="919">
        <v>0.2</v>
      </c>
      <c r="G41" s="936"/>
      <c r="H41" s="937"/>
      <c r="I41" s="936"/>
      <c r="J41" s="937"/>
      <c r="K41" s="924">
        <v>0</v>
      </c>
    </row>
    <row r="42" spans="2:11" ht="12" customHeight="1">
      <c r="B42" s="916"/>
      <c r="C42" s="808" t="s">
        <v>1052</v>
      </c>
      <c r="D42" s="925" t="s">
        <v>16</v>
      </c>
      <c r="E42" s="918">
        <v>0</v>
      </c>
      <c r="F42" s="919">
        <v>0.3</v>
      </c>
      <c r="G42" s="936"/>
      <c r="H42" s="937"/>
      <c r="I42" s="936"/>
      <c r="J42" s="937"/>
      <c r="K42" s="924">
        <v>0</v>
      </c>
    </row>
    <row r="43" spans="2:11" ht="12" customHeight="1">
      <c r="B43" s="926"/>
      <c r="C43" s="825" t="s">
        <v>1018</v>
      </c>
      <c r="D43" s="927" t="s">
        <v>514</v>
      </c>
      <c r="E43" s="928">
        <v>0</v>
      </c>
      <c r="F43" s="939"/>
      <c r="G43" s="936"/>
      <c r="H43" s="937"/>
      <c r="I43" s="936"/>
      <c r="J43" s="937"/>
      <c r="K43" s="924">
        <v>0</v>
      </c>
    </row>
    <row r="44" spans="2:11" ht="12" customHeight="1">
      <c r="B44" s="807" t="s">
        <v>1053</v>
      </c>
      <c r="C44" s="940" t="s">
        <v>866</v>
      </c>
      <c r="D44" s="933" t="s">
        <v>193</v>
      </c>
      <c r="E44" s="918">
        <v>0</v>
      </c>
      <c r="F44" s="941">
        <v>0</v>
      </c>
      <c r="G44" s="936"/>
      <c r="H44" s="937"/>
      <c r="I44" s="936"/>
      <c r="J44" s="937"/>
      <c r="K44" s="924">
        <v>0</v>
      </c>
    </row>
    <row r="45" spans="2:11" ht="12" customHeight="1">
      <c r="B45" s="807"/>
      <c r="C45" s="942" t="s">
        <v>1054</v>
      </c>
      <c r="D45" s="917" t="s">
        <v>456</v>
      </c>
      <c r="E45" s="918">
        <v>0</v>
      </c>
      <c r="F45" s="923">
        <v>2.5000000000000001E-3</v>
      </c>
      <c r="G45" s="936"/>
      <c r="H45" s="937"/>
      <c r="I45" s="936"/>
      <c r="J45" s="937"/>
      <c r="K45" s="924">
        <v>0</v>
      </c>
    </row>
    <row r="46" spans="2:11" ht="12" customHeight="1">
      <c r="B46" s="807"/>
      <c r="C46" s="942" t="s">
        <v>1055</v>
      </c>
      <c r="D46" s="925" t="s">
        <v>460</v>
      </c>
      <c r="E46" s="918">
        <v>0</v>
      </c>
      <c r="F46" s="943">
        <v>2.5000000000000001E-2</v>
      </c>
      <c r="G46" s="936"/>
      <c r="H46" s="937"/>
      <c r="I46" s="936"/>
      <c r="J46" s="937"/>
      <c r="K46" s="924">
        <v>0</v>
      </c>
    </row>
    <row r="47" spans="2:11" ht="12" customHeight="1">
      <c r="B47" s="944"/>
      <c r="C47" s="825" t="s">
        <v>1018</v>
      </c>
      <c r="D47" s="927" t="s">
        <v>475</v>
      </c>
      <c r="E47" s="945">
        <v>0</v>
      </c>
      <c r="F47" s="946"/>
      <c r="G47" s="936"/>
      <c r="H47" s="937"/>
      <c r="I47" s="936"/>
      <c r="J47" s="937"/>
      <c r="K47" s="924">
        <v>0</v>
      </c>
    </row>
    <row r="48" spans="2:11" ht="12" customHeight="1">
      <c r="B48" s="824" t="s">
        <v>1056</v>
      </c>
      <c r="C48" s="947" t="s">
        <v>1045</v>
      </c>
      <c r="D48" s="933" t="s">
        <v>528</v>
      </c>
      <c r="E48" s="948">
        <v>0</v>
      </c>
      <c r="F48" s="949">
        <v>0</v>
      </c>
      <c r="G48" s="950">
        <v>0</v>
      </c>
      <c r="H48" s="949">
        <v>0</v>
      </c>
      <c r="I48" s="950">
        <v>0</v>
      </c>
      <c r="J48" s="951">
        <v>0</v>
      </c>
      <c r="K48" s="922">
        <v>0</v>
      </c>
    </row>
    <row r="49" spans="2:11" ht="12" customHeight="1">
      <c r="B49" s="824"/>
      <c r="C49" s="808" t="s">
        <v>944</v>
      </c>
      <c r="D49" s="917" t="s">
        <v>466</v>
      </c>
      <c r="E49" s="918">
        <v>0</v>
      </c>
      <c r="F49" s="919">
        <v>2.5000000000000001E-3</v>
      </c>
      <c r="G49" s="920">
        <v>0</v>
      </c>
      <c r="H49" s="919">
        <v>5.0000000000000001E-3</v>
      </c>
      <c r="I49" s="920">
        <v>0</v>
      </c>
      <c r="J49" s="921">
        <v>1.2500000000000001E-2</v>
      </c>
      <c r="K49" s="922">
        <v>0</v>
      </c>
    </row>
    <row r="50" spans="2:11" ht="12" customHeight="1">
      <c r="B50" s="824"/>
      <c r="C50" s="808" t="s">
        <v>946</v>
      </c>
      <c r="D50" s="917" t="s">
        <v>607</v>
      </c>
      <c r="E50" s="918">
        <v>0</v>
      </c>
      <c r="F50" s="919">
        <v>2.5000000000000001E-3</v>
      </c>
      <c r="G50" s="920">
        <v>0</v>
      </c>
      <c r="H50" s="919">
        <v>0.01</v>
      </c>
      <c r="I50" s="920">
        <v>0</v>
      </c>
      <c r="J50" s="921">
        <v>1.7500000000000002E-2</v>
      </c>
      <c r="K50" s="922">
        <v>0</v>
      </c>
    </row>
    <row r="51" spans="2:11" ht="12" customHeight="1">
      <c r="B51" s="824"/>
      <c r="C51" s="808" t="s">
        <v>948</v>
      </c>
      <c r="D51" s="917" t="s">
        <v>753</v>
      </c>
      <c r="E51" s="918">
        <v>0</v>
      </c>
      <c r="F51" s="919">
        <v>7.4999999999999997E-3</v>
      </c>
      <c r="G51" s="920">
        <v>0</v>
      </c>
      <c r="H51" s="919">
        <v>1.7500000000000002E-2</v>
      </c>
      <c r="I51" s="920">
        <v>0</v>
      </c>
      <c r="J51" s="921">
        <v>0.03</v>
      </c>
      <c r="K51" s="922">
        <v>0</v>
      </c>
    </row>
    <row r="52" spans="2:11" ht="12" customHeight="1">
      <c r="B52" s="824"/>
      <c r="C52" s="808" t="s">
        <v>950</v>
      </c>
      <c r="D52" s="917" t="s">
        <v>755</v>
      </c>
      <c r="E52" s="918">
        <v>0</v>
      </c>
      <c r="F52" s="919">
        <v>1.4999999999999999E-2</v>
      </c>
      <c r="G52" s="920">
        <v>0</v>
      </c>
      <c r="H52" s="919">
        <v>3.7499999999999999E-2</v>
      </c>
      <c r="I52" s="920">
        <v>0</v>
      </c>
      <c r="J52" s="921">
        <v>4.7500000000000001E-2</v>
      </c>
      <c r="K52" s="922">
        <v>0</v>
      </c>
    </row>
    <row r="53" spans="2:11" ht="12" customHeight="1">
      <c r="B53" s="824"/>
      <c r="C53" s="808" t="s">
        <v>952</v>
      </c>
      <c r="D53" s="917" t="s">
        <v>757</v>
      </c>
      <c r="E53" s="918">
        <v>0</v>
      </c>
      <c r="F53" s="919">
        <v>3.7499999999999999E-2</v>
      </c>
      <c r="G53" s="920">
        <v>0</v>
      </c>
      <c r="H53" s="919">
        <v>7.7499999999999999E-2</v>
      </c>
      <c r="I53" s="920">
        <v>0</v>
      </c>
      <c r="J53" s="921">
        <v>0.08</v>
      </c>
      <c r="K53" s="922">
        <v>0</v>
      </c>
    </row>
    <row r="54" spans="2:11" ht="12" customHeight="1">
      <c r="B54" s="824"/>
      <c r="C54" s="808" t="s">
        <v>953</v>
      </c>
      <c r="D54" s="925" t="s">
        <v>759</v>
      </c>
      <c r="E54" s="918">
        <v>0</v>
      </c>
      <c r="F54" s="919">
        <v>7.4999999999999997E-2</v>
      </c>
      <c r="G54" s="920">
        <v>0</v>
      </c>
      <c r="H54" s="919">
        <v>0.105</v>
      </c>
      <c r="I54" s="920">
        <v>0</v>
      </c>
      <c r="J54" s="921">
        <v>0.105</v>
      </c>
      <c r="K54" s="922">
        <v>0</v>
      </c>
    </row>
    <row r="55" spans="2:11" ht="12" customHeight="1">
      <c r="B55" s="952"/>
      <c r="C55" s="953" t="s">
        <v>1018</v>
      </c>
      <c r="D55" s="954" t="s">
        <v>136</v>
      </c>
      <c r="E55" s="918">
        <v>0</v>
      </c>
      <c r="F55" s="919"/>
      <c r="G55" s="920">
        <v>0</v>
      </c>
      <c r="H55" s="919"/>
      <c r="I55" s="920">
        <v>0</v>
      </c>
      <c r="J55" s="923"/>
      <c r="K55" s="922">
        <v>0</v>
      </c>
    </row>
    <row r="56" spans="2:11" ht="12" customHeight="1">
      <c r="B56" s="955" t="s">
        <v>131</v>
      </c>
      <c r="C56" s="956"/>
      <c r="D56" s="957" t="s">
        <v>104</v>
      </c>
      <c r="E56" s="958">
        <v>0</v>
      </c>
      <c r="F56" s="959"/>
      <c r="G56" s="960">
        <v>0</v>
      </c>
      <c r="H56" s="959"/>
      <c r="I56" s="960">
        <v>0</v>
      </c>
      <c r="J56" s="857"/>
      <c r="K56" s="862">
        <v>0</v>
      </c>
    </row>
    <row r="57" spans="2:11" ht="12" customHeight="1">
      <c r="B57" s="3931" t="s">
        <v>1057</v>
      </c>
      <c r="C57" s="3931"/>
      <c r="D57" s="3931"/>
      <c r="E57" s="287"/>
      <c r="F57" s="287"/>
      <c r="G57" s="287"/>
      <c r="H57" s="287"/>
      <c r="I57" s="287"/>
      <c r="J57" s="287"/>
      <c r="K57" s="287"/>
    </row>
    <row r="58" spans="2:11" ht="12" customHeight="1">
      <c r="B58" s="3745" t="s">
        <v>616</v>
      </c>
      <c r="C58" s="3745"/>
      <c r="D58" s="3745"/>
      <c r="E58" s="287"/>
      <c r="F58" s="287"/>
      <c r="G58" s="287"/>
      <c r="H58" s="287"/>
      <c r="I58" s="287"/>
      <c r="J58" s="287"/>
      <c r="K58" s="880"/>
    </row>
    <row r="59" spans="2:11" ht="12" customHeight="1">
      <c r="B59" s="287"/>
      <c r="C59" s="287"/>
      <c r="D59" s="287"/>
      <c r="E59" s="287"/>
      <c r="F59" s="287"/>
      <c r="G59" s="287"/>
      <c r="H59" s="287"/>
      <c r="I59" s="287"/>
      <c r="J59" s="287"/>
      <c r="K59" s="615"/>
    </row>
    <row r="60" spans="2:11" ht="12" customHeight="1">
      <c r="B60" s="65" t="s">
        <v>105</v>
      </c>
      <c r="C60" s="65"/>
      <c r="D60" s="65"/>
      <c r="E60" s="65"/>
      <c r="F60" s="65"/>
      <c r="G60" s="65"/>
      <c r="H60" s="65"/>
      <c r="I60" s="65"/>
      <c r="J60" s="65"/>
      <c r="K60" s="65"/>
    </row>
    <row r="61" spans="2:11" ht="12" customHeight="1">
      <c r="B61" s="44" t="s">
        <v>477</v>
      </c>
      <c r="C61" s="44"/>
      <c r="D61" s="44"/>
      <c r="E61" s="44"/>
      <c r="F61" s="44"/>
      <c r="G61" s="44"/>
      <c r="H61" s="44"/>
      <c r="I61" s="44"/>
      <c r="J61" s="44"/>
      <c r="K61" s="44"/>
    </row>
  </sheetData>
  <mergeCells count="17">
    <mergeCell ref="B2:F2"/>
    <mergeCell ref="B61:K61"/>
    <mergeCell ref="E17:J17"/>
    <mergeCell ref="B8:C8"/>
    <mergeCell ref="C4:J4"/>
    <mergeCell ref="C6:J6"/>
    <mergeCell ref="B60:K60"/>
    <mergeCell ref="E18:F18"/>
    <mergeCell ref="G18:H18"/>
    <mergeCell ref="I18:J18"/>
    <mergeCell ref="B57:D57"/>
    <mergeCell ref="B58:D58"/>
    <mergeCell ref="B10:C10"/>
    <mergeCell ref="B11:C11"/>
    <mergeCell ref="B12:C12"/>
    <mergeCell ref="B13:C13"/>
    <mergeCell ref="B14:C14"/>
  </mergeCells>
  <hyperlinks>
    <hyperlink ref="B61" r:id="rId1" xr:uid="{00000000-0004-0000-0F00-000000000000}"/>
  </hyperlinks>
  <pageMargins left="0.7" right="0.7" top="0.75" bottom="0.75" header="0.3" footer="0.3"/>
  <pageSetup orientation="landscape"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B1:J37"/>
  <sheetViews>
    <sheetView showGridLines="0" workbookViewId="0"/>
  </sheetViews>
  <sheetFormatPr defaultColWidth="9.1640625" defaultRowHeight="12" customHeight="1"/>
  <cols>
    <col min="1" max="1" width="1.71875" style="276" customWidth="1"/>
    <col min="2" max="2" width="67.27734375" style="276" customWidth="1"/>
    <col min="3" max="3" width="4" style="276" customWidth="1"/>
    <col min="4" max="7" width="14.71875" style="276" customWidth="1"/>
    <col min="8" max="8" width="9.1640625" style="276" customWidth="1"/>
    <col min="9" max="16384" width="9.1640625" style="276"/>
  </cols>
  <sheetData>
    <row r="1" spans="2:10" ht="12" customHeight="1">
      <c r="B1" s="467"/>
      <c r="C1" s="961"/>
      <c r="D1" s="467"/>
      <c r="E1" s="468"/>
      <c r="F1" s="467"/>
      <c r="G1" s="467"/>
      <c r="H1" s="469"/>
    </row>
    <row r="2" spans="2:10" ht="12" customHeight="1">
      <c r="B2" s="3933" t="s">
        <v>478</v>
      </c>
      <c r="C2" s="3934"/>
      <c r="D2" s="3826"/>
      <c r="E2" s="3935"/>
      <c r="F2" s="3826"/>
      <c r="G2" s="467"/>
      <c r="H2" s="469"/>
    </row>
    <row r="3" spans="2:10" ht="12" customHeight="1">
      <c r="B3" s="467"/>
      <c r="C3" s="961"/>
      <c r="D3" s="467"/>
      <c r="E3" s="468"/>
      <c r="F3" s="467"/>
      <c r="G3" s="467"/>
      <c r="H3" s="469"/>
    </row>
    <row r="4" spans="2:10" ht="12" customHeight="1">
      <c r="B4" s="281" t="s">
        <v>1058</v>
      </c>
      <c r="D4" s="884"/>
      <c r="E4" s="884"/>
      <c r="F4" s="884"/>
      <c r="G4" s="884"/>
      <c r="H4" s="884"/>
      <c r="I4" s="407"/>
      <c r="J4" s="407"/>
    </row>
    <row r="5" spans="2:10" ht="12" customHeight="1">
      <c r="B5" s="281"/>
      <c r="C5" s="407"/>
      <c r="D5" s="407"/>
      <c r="E5" s="407"/>
      <c r="F5" s="407"/>
      <c r="G5" s="407"/>
      <c r="H5" s="407"/>
      <c r="I5" s="407"/>
    </row>
    <row r="6" spans="2:10" ht="12" customHeight="1">
      <c r="B6" s="281" t="s">
        <v>1059</v>
      </c>
      <c r="C6" s="3932"/>
      <c r="D6" s="3932"/>
      <c r="E6" s="3932"/>
      <c r="F6" s="3932"/>
      <c r="G6" s="3932"/>
      <c r="H6" s="3932"/>
      <c r="I6" s="3932"/>
    </row>
    <row r="7" spans="2:10" ht="12" customHeight="1">
      <c r="B7" s="344"/>
      <c r="C7" s="404"/>
      <c r="D7" s="344"/>
      <c r="E7" s="344"/>
      <c r="F7" s="344"/>
      <c r="G7" s="344"/>
      <c r="H7" s="287"/>
    </row>
    <row r="8" spans="2:10" ht="12" customHeight="1">
      <c r="B8" s="962"/>
      <c r="C8" s="963"/>
      <c r="D8" s="964" t="s">
        <v>509</v>
      </c>
      <c r="E8" s="964" t="s">
        <v>509</v>
      </c>
      <c r="F8" s="965" t="s">
        <v>997</v>
      </c>
      <c r="G8" s="966" t="s">
        <v>701</v>
      </c>
      <c r="H8" s="884"/>
    </row>
    <row r="9" spans="2:10" ht="12" customHeight="1">
      <c r="B9" s="967"/>
      <c r="C9" s="968"/>
      <c r="D9" s="969" t="s">
        <v>1060</v>
      </c>
      <c r="E9" s="970" t="s">
        <v>1060</v>
      </c>
      <c r="F9" s="971"/>
      <c r="G9" s="972" t="s">
        <v>1001</v>
      </c>
      <c r="H9" s="884"/>
    </row>
    <row r="10" spans="2:10" ht="12" customHeight="1">
      <c r="B10" s="967"/>
      <c r="C10" s="968"/>
      <c r="D10" s="969" t="s">
        <v>1061</v>
      </c>
      <c r="E10" s="970" t="s">
        <v>1062</v>
      </c>
      <c r="F10" s="971"/>
      <c r="G10" s="972" t="s">
        <v>864</v>
      </c>
      <c r="H10" s="884"/>
    </row>
    <row r="11" spans="2:10" ht="12" customHeight="1">
      <c r="B11" s="967"/>
      <c r="C11" s="968"/>
      <c r="D11" s="969" t="s">
        <v>1063</v>
      </c>
      <c r="E11" s="970" t="s">
        <v>1064</v>
      </c>
      <c r="F11" s="971"/>
      <c r="G11" s="972" t="s">
        <v>1065</v>
      </c>
      <c r="H11" s="884"/>
    </row>
    <row r="12" spans="2:10" ht="12" customHeight="1">
      <c r="B12" s="967"/>
      <c r="C12" s="968"/>
      <c r="D12" s="969"/>
      <c r="E12" s="970"/>
      <c r="F12" s="971"/>
      <c r="G12" s="973"/>
      <c r="H12" s="884"/>
    </row>
    <row r="13" spans="2:10" ht="12" customHeight="1">
      <c r="B13" s="974"/>
      <c r="C13" s="975"/>
      <c r="D13" s="976" t="s">
        <v>125</v>
      </c>
      <c r="E13" s="977" t="s">
        <v>126</v>
      </c>
      <c r="F13" s="430" t="s">
        <v>127</v>
      </c>
      <c r="G13" s="978" t="s">
        <v>168</v>
      </c>
      <c r="H13" s="287"/>
    </row>
    <row r="14" spans="2:10" ht="12" customHeight="1">
      <c r="B14" s="979" t="s">
        <v>1066</v>
      </c>
      <c r="C14" s="980" t="s">
        <v>403</v>
      </c>
      <c r="D14" s="538">
        <v>79503</v>
      </c>
      <c r="E14" s="981">
        <v>106845</v>
      </c>
      <c r="F14" s="982">
        <v>2.5000000000000001E-2</v>
      </c>
      <c r="G14" s="983">
        <v>2671</v>
      </c>
      <c r="H14" s="287"/>
    </row>
    <row r="15" spans="2:10" ht="12" customHeight="1">
      <c r="B15" s="984" t="s">
        <v>1067</v>
      </c>
      <c r="C15" s="985" t="s">
        <v>405</v>
      </c>
      <c r="D15" s="538">
        <v>1220</v>
      </c>
      <c r="E15" s="981">
        <v>1282</v>
      </c>
      <c r="F15" s="982">
        <v>1.7500000000000002E-2</v>
      </c>
      <c r="G15" s="983">
        <v>22</v>
      </c>
      <c r="H15" s="287"/>
    </row>
    <row r="16" spans="2:10" ht="12" customHeight="1">
      <c r="B16" s="986" t="s">
        <v>1068</v>
      </c>
      <c r="C16" s="987" t="s">
        <v>192</v>
      </c>
      <c r="D16" s="538">
        <v>0</v>
      </c>
      <c r="E16" s="981">
        <v>0</v>
      </c>
      <c r="F16" s="982">
        <v>7.4999999999999997E-3</v>
      </c>
      <c r="G16" s="983">
        <v>0</v>
      </c>
      <c r="H16" s="287"/>
    </row>
    <row r="17" spans="2:8" ht="12" customHeight="1">
      <c r="B17" s="988" t="s">
        <v>1069</v>
      </c>
      <c r="C17" s="989" t="s">
        <v>102</v>
      </c>
      <c r="D17" s="990">
        <v>80723</v>
      </c>
      <c r="E17" s="462">
        <v>108127</v>
      </c>
      <c r="F17" s="991"/>
      <c r="G17" s="992"/>
      <c r="H17" s="287"/>
    </row>
    <row r="18" spans="2:8" ht="12" customHeight="1">
      <c r="B18" s="993" t="s">
        <v>1070</v>
      </c>
      <c r="C18" s="994" t="s">
        <v>107</v>
      </c>
      <c r="D18" s="995"/>
      <c r="E18" s="996">
        <v>0</v>
      </c>
      <c r="F18" s="997">
        <v>2.5000000000000001E-2</v>
      </c>
      <c r="G18" s="998">
        <v>0</v>
      </c>
      <c r="H18" s="287"/>
    </row>
    <row r="19" spans="2:8" ht="12" customHeight="1">
      <c r="B19" s="984" t="s">
        <v>1071</v>
      </c>
      <c r="C19" s="985" t="s">
        <v>422</v>
      </c>
      <c r="D19" s="999"/>
      <c r="E19" s="981">
        <v>2210</v>
      </c>
      <c r="F19" s="982">
        <v>7.4999999999999997E-3</v>
      </c>
      <c r="G19" s="983">
        <v>17</v>
      </c>
    </row>
    <row r="20" spans="2:8" ht="12" customHeight="1">
      <c r="B20" s="984" t="s">
        <v>1072</v>
      </c>
      <c r="C20" s="985" t="s">
        <v>425</v>
      </c>
      <c r="D20" s="999"/>
      <c r="E20" s="1000"/>
      <c r="F20" s="1001"/>
      <c r="G20" s="983">
        <v>17</v>
      </c>
    </row>
    <row r="21" spans="2:8" ht="12" customHeight="1">
      <c r="B21" s="986" t="s">
        <v>1073</v>
      </c>
      <c r="C21" s="987" t="s">
        <v>428</v>
      </c>
      <c r="D21" s="999"/>
      <c r="E21" s="506">
        <v>11259</v>
      </c>
      <c r="F21" s="1002">
        <v>2.5000000000000001E-2</v>
      </c>
      <c r="G21" s="983">
        <v>281</v>
      </c>
    </row>
    <row r="22" spans="2:8" ht="12" customHeight="1">
      <c r="B22" s="1003" t="s">
        <v>1074</v>
      </c>
      <c r="C22" s="989" t="s">
        <v>108</v>
      </c>
      <c r="D22" s="1004"/>
      <c r="E22" s="1005"/>
      <c r="F22" s="1006"/>
      <c r="G22" s="1007">
        <v>2991</v>
      </c>
    </row>
    <row r="23" spans="2:8" ht="12" customHeight="1">
      <c r="B23" s="974" t="s">
        <v>1075</v>
      </c>
      <c r="C23" s="1008"/>
      <c r="D23" s="1009"/>
      <c r="E23" s="1010"/>
      <c r="G23" s="1011"/>
    </row>
    <row r="24" spans="2:8" ht="12" customHeight="1">
      <c r="B24" s="974" t="s">
        <v>1076</v>
      </c>
      <c r="C24" s="1012" t="s">
        <v>594</v>
      </c>
      <c r="D24" s="1009"/>
      <c r="E24" s="1010">
        <v>18111</v>
      </c>
      <c r="F24" s="1013">
        <v>8.5000000000000006E-2</v>
      </c>
      <c r="G24" s="1011">
        <v>1539</v>
      </c>
    </row>
    <row r="25" spans="2:8" ht="12" customHeight="1">
      <c r="B25" s="1014" t="s">
        <v>1077</v>
      </c>
      <c r="C25" s="1015" t="s">
        <v>514</v>
      </c>
      <c r="D25" s="1016"/>
      <c r="E25" s="1017"/>
      <c r="F25" s="1018"/>
      <c r="G25" s="526">
        <v>4530</v>
      </c>
    </row>
    <row r="26" spans="2:8" ht="12" customHeight="1">
      <c r="B26" s="974" t="s">
        <v>1078</v>
      </c>
      <c r="C26" s="1008" t="s">
        <v>528</v>
      </c>
      <c r="D26" s="1019"/>
      <c r="E26" s="1020"/>
      <c r="F26" s="1021">
        <v>0.3</v>
      </c>
      <c r="G26" s="1011">
        <v>5433</v>
      </c>
    </row>
    <row r="27" spans="2:8" ht="12" customHeight="1">
      <c r="B27" s="1014" t="s">
        <v>1079</v>
      </c>
      <c r="C27" s="1015" t="s">
        <v>104</v>
      </c>
      <c r="D27" s="1016"/>
      <c r="E27" s="1017"/>
      <c r="F27" s="609"/>
      <c r="G27" s="526">
        <v>4530</v>
      </c>
    </row>
    <row r="29" spans="2:8" ht="12" customHeight="1">
      <c r="B29" s="3745" t="s">
        <v>833</v>
      </c>
      <c r="C29" s="3745"/>
      <c r="D29" s="3745"/>
      <c r="E29" s="3745"/>
      <c r="F29" s="3745"/>
      <c r="G29" s="287"/>
    </row>
    <row r="30" spans="2:8" ht="12" customHeight="1">
      <c r="B30" s="3745" t="s">
        <v>1080</v>
      </c>
      <c r="C30" s="3745"/>
      <c r="D30" s="3745"/>
      <c r="E30" s="3745"/>
      <c r="F30" s="3745"/>
      <c r="G30" s="287"/>
    </row>
    <row r="31" spans="2:8" ht="12" customHeight="1">
      <c r="B31" s="3745" t="s">
        <v>1081</v>
      </c>
      <c r="C31" s="3745"/>
      <c r="D31" s="3745"/>
      <c r="E31" s="3745"/>
      <c r="F31" s="3745"/>
      <c r="G31" s="287"/>
    </row>
    <row r="33" spans="2:10" ht="12" customHeight="1">
      <c r="B33" s="65" t="s">
        <v>105</v>
      </c>
      <c r="C33" s="65"/>
      <c r="D33" s="65"/>
      <c r="E33" s="65"/>
      <c r="F33" s="65"/>
      <c r="G33" s="65"/>
      <c r="H33" s="65"/>
      <c r="I33" s="65"/>
      <c r="J33" s="65"/>
    </row>
    <row r="34" spans="2:10" ht="12" customHeight="1">
      <c r="B34" s="44" t="s">
        <v>477</v>
      </c>
      <c r="C34" s="44"/>
      <c r="D34" s="44"/>
      <c r="E34" s="44"/>
      <c r="F34" s="44"/>
      <c r="G34" s="44"/>
      <c r="H34" s="44"/>
      <c r="I34" s="44"/>
      <c r="J34" s="44"/>
    </row>
    <row r="36" spans="2:10" ht="12" customHeight="1">
      <c r="G36" s="880"/>
    </row>
    <row r="37" spans="2:10" ht="12" customHeight="1">
      <c r="G37" s="615"/>
    </row>
  </sheetData>
  <mergeCells count="7">
    <mergeCell ref="B2:F2"/>
    <mergeCell ref="B33:J33"/>
    <mergeCell ref="B34:J34"/>
    <mergeCell ref="C6:I6"/>
    <mergeCell ref="B29:F29"/>
    <mergeCell ref="B30:F30"/>
    <mergeCell ref="B31:F31"/>
  </mergeCells>
  <hyperlinks>
    <hyperlink ref="B34" r:id="rId1" xr:uid="{00000000-0004-0000-1000-000000000000}"/>
  </hyperlinks>
  <pageMargins left="0.7" right="0.7" top="0.75" bottom="0.75" header="0.3" footer="0.3"/>
  <pageSetup orientation="landscape"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
    <pageSetUpPr fitToPage="1"/>
  </sheetPr>
  <dimension ref="B2:V45"/>
  <sheetViews>
    <sheetView showGridLines="0" workbookViewId="0"/>
  </sheetViews>
  <sheetFormatPr defaultColWidth="8" defaultRowHeight="12" customHeight="1"/>
  <cols>
    <col min="1" max="1" width="1.5546875" customWidth="1"/>
    <col min="2" max="2" width="3" customWidth="1"/>
    <col min="3" max="3" width="4.71875" customWidth="1"/>
    <col min="4" max="4" width="12.5546875" customWidth="1"/>
    <col min="5" max="5" width="9.71875" bestFit="1" customWidth="1"/>
    <col min="6" max="6" width="11" customWidth="1"/>
    <col min="7" max="7" width="14.71875" customWidth="1"/>
    <col min="8" max="8" width="3.44140625" customWidth="1"/>
    <col min="9" max="9" width="12.71875" customWidth="1"/>
    <col min="10" max="10" width="13.5546875" customWidth="1"/>
    <col min="11" max="16" width="12.71875" customWidth="1"/>
    <col min="17" max="17" width="13.44140625" customWidth="1"/>
    <col min="18" max="18" width="12.71875" style="190" customWidth="1"/>
    <col min="19" max="19" width="28.44140625" customWidth="1"/>
    <col min="20" max="20" width="12.71875" customWidth="1"/>
    <col min="21" max="21" width="8" customWidth="1"/>
  </cols>
  <sheetData>
    <row r="2" spans="2:22" ht="15" customHeight="1">
      <c r="B2" s="10" t="s">
        <v>478</v>
      </c>
      <c r="C2" s="9"/>
      <c r="D2" s="9"/>
      <c r="E2" s="9"/>
      <c r="F2" s="9"/>
    </row>
    <row r="4" spans="2:22" ht="12" customHeight="1">
      <c r="B4" s="27" t="s">
        <v>507</v>
      </c>
      <c r="C4" s="27"/>
      <c r="D4" s="14" t="s">
        <v>852</v>
      </c>
      <c r="E4" s="14"/>
      <c r="F4" s="14"/>
      <c r="G4" s="14"/>
      <c r="H4" s="1023"/>
      <c r="I4" s="1023"/>
      <c r="J4" s="152"/>
      <c r="K4" s="152"/>
      <c r="L4" s="152"/>
      <c r="M4" s="152"/>
      <c r="N4" s="152"/>
      <c r="O4" s="152"/>
      <c r="P4" s="152"/>
      <c r="Q4" s="152"/>
      <c r="R4" s="152"/>
      <c r="S4" s="152"/>
      <c r="T4" s="152"/>
      <c r="U4" s="152"/>
      <c r="V4" s="152"/>
    </row>
    <row r="5" spans="2:22" ht="12" customHeight="1">
      <c r="B5" s="149"/>
      <c r="C5" s="150"/>
      <c r="D5" s="150"/>
      <c r="F5" s="12"/>
      <c r="G5" s="12"/>
      <c r="H5" s="12"/>
      <c r="I5" s="12"/>
      <c r="J5" s="152"/>
      <c r="K5" s="152"/>
      <c r="L5" s="152"/>
      <c r="M5" s="152"/>
      <c r="N5" s="152"/>
      <c r="O5" s="152"/>
      <c r="P5" s="152"/>
      <c r="Q5" s="152"/>
      <c r="R5" s="152"/>
      <c r="S5" s="152"/>
      <c r="T5" s="152"/>
      <c r="U5" s="152"/>
      <c r="V5" s="152"/>
    </row>
    <row r="6" spans="2:22" ht="12" customHeight="1">
      <c r="B6" s="27">
        <v>2023.4</v>
      </c>
      <c r="C6" s="27"/>
      <c r="D6" s="14" t="s">
        <v>1082</v>
      </c>
      <c r="E6" s="14"/>
      <c r="F6" s="14"/>
      <c r="G6" s="14"/>
      <c r="H6" s="150"/>
      <c r="I6" s="150"/>
      <c r="J6" s="154"/>
      <c r="K6" s="154"/>
      <c r="L6" s="154"/>
      <c r="M6" s="154"/>
      <c r="N6" s="154"/>
      <c r="O6" s="154"/>
      <c r="P6" s="154"/>
      <c r="Q6" s="154"/>
      <c r="R6" s="154"/>
      <c r="S6" s="154"/>
      <c r="T6" s="154"/>
      <c r="U6" s="154"/>
      <c r="V6" s="154"/>
    </row>
    <row r="7" spans="2:22" ht="12" customHeight="1">
      <c r="B7" s="9"/>
      <c r="C7" s="9"/>
      <c r="D7" s="9"/>
      <c r="F7" s="154"/>
      <c r="G7" s="154"/>
      <c r="H7" s="154"/>
      <c r="I7" s="154"/>
      <c r="J7" s="154"/>
      <c r="K7" s="154"/>
      <c r="L7" s="154"/>
      <c r="M7" s="154"/>
      <c r="N7" s="154"/>
      <c r="O7" s="154"/>
      <c r="P7" s="154"/>
      <c r="Q7" s="154"/>
      <c r="R7" s="154"/>
      <c r="S7" s="154"/>
      <c r="T7" s="154"/>
      <c r="U7" s="154"/>
      <c r="V7" s="154"/>
    </row>
    <row r="9" spans="2:22" ht="12" customHeight="1">
      <c r="B9" s="1024"/>
      <c r="C9" s="1025"/>
      <c r="D9" s="1025"/>
      <c r="E9" s="1025"/>
      <c r="F9" s="1025"/>
      <c r="G9" s="1025"/>
      <c r="H9" s="1025"/>
      <c r="I9" s="3936" t="s">
        <v>1083</v>
      </c>
      <c r="J9" s="3937"/>
      <c r="K9" s="3937"/>
      <c r="L9" s="3938"/>
      <c r="M9" s="1026" t="s">
        <v>1084</v>
      </c>
      <c r="N9" s="1026" t="s">
        <v>1085</v>
      </c>
      <c r="O9" s="1026" t="s">
        <v>1086</v>
      </c>
      <c r="P9" s="1026" t="s">
        <v>1087</v>
      </c>
      <c r="Q9" s="1026" t="s">
        <v>509</v>
      </c>
      <c r="R9" s="1027" t="s">
        <v>1088</v>
      </c>
    </row>
    <row r="10" spans="2:22" ht="12" customHeight="1">
      <c r="B10" s="1028"/>
      <c r="I10" s="158" t="s">
        <v>1089</v>
      </c>
      <c r="J10" s="158" t="s">
        <v>1089</v>
      </c>
      <c r="K10" s="158" t="s">
        <v>1090</v>
      </c>
      <c r="L10" s="190" t="s">
        <v>1091</v>
      </c>
      <c r="M10" s="158" t="s">
        <v>1092</v>
      </c>
      <c r="N10" s="158" t="s">
        <v>859</v>
      </c>
      <c r="O10" s="158" t="s">
        <v>1093</v>
      </c>
      <c r="P10" s="158" t="s">
        <v>1094</v>
      </c>
      <c r="Q10" s="158"/>
      <c r="R10" s="1029" t="s">
        <v>1095</v>
      </c>
    </row>
    <row r="11" spans="2:22" ht="12" customHeight="1">
      <c r="B11" s="1028"/>
      <c r="I11" s="158" t="s">
        <v>1096</v>
      </c>
      <c r="J11" s="158" t="s">
        <v>1097</v>
      </c>
      <c r="L11" s="158" t="s">
        <v>1098</v>
      </c>
      <c r="N11" s="158" t="s">
        <v>1099</v>
      </c>
      <c r="O11" s="158"/>
      <c r="P11" s="158"/>
      <c r="Q11" s="158"/>
      <c r="R11" s="1029" t="s">
        <v>1100</v>
      </c>
    </row>
    <row r="12" spans="2:22" ht="12" customHeight="1">
      <c r="B12" s="1028"/>
      <c r="I12" s="158" t="s">
        <v>1101</v>
      </c>
      <c r="J12" s="158" t="s">
        <v>1102</v>
      </c>
      <c r="L12" s="158" t="s">
        <v>1103</v>
      </c>
      <c r="M12" s="158"/>
      <c r="N12" s="158" t="s">
        <v>1104</v>
      </c>
      <c r="O12" s="158"/>
      <c r="P12" s="158"/>
      <c r="Q12" s="158"/>
      <c r="R12" s="1029"/>
      <c r="S12" s="1030"/>
    </row>
    <row r="13" spans="2:22" ht="12" customHeight="1">
      <c r="B13" s="1028"/>
      <c r="I13" s="158" t="s">
        <v>1105</v>
      </c>
      <c r="J13" s="158" t="s">
        <v>509</v>
      </c>
      <c r="K13" s="158"/>
      <c r="L13" s="158" t="s">
        <v>1089</v>
      </c>
      <c r="M13" s="158"/>
      <c r="N13" s="158"/>
      <c r="O13" s="158"/>
      <c r="P13" s="158"/>
      <c r="Q13" s="158"/>
      <c r="R13" s="1031"/>
    </row>
    <row r="14" spans="2:22" ht="12" customHeight="1">
      <c r="B14" s="1032"/>
      <c r="C14" s="192"/>
      <c r="D14" s="192"/>
      <c r="E14" s="192"/>
      <c r="F14" s="192"/>
      <c r="G14" s="192"/>
      <c r="H14" s="192"/>
      <c r="I14" s="1033" t="s">
        <v>125</v>
      </c>
      <c r="J14" s="1033" t="s">
        <v>127</v>
      </c>
      <c r="K14" s="1033" t="s">
        <v>140</v>
      </c>
      <c r="L14" s="1033" t="s">
        <v>166</v>
      </c>
      <c r="M14" s="1033" t="s">
        <v>168</v>
      </c>
      <c r="N14" s="1033" t="s">
        <v>81</v>
      </c>
      <c r="O14" s="160" t="s">
        <v>940</v>
      </c>
      <c r="P14" s="1033" t="s">
        <v>941</v>
      </c>
      <c r="Q14" s="1033" t="s">
        <v>733</v>
      </c>
      <c r="R14" s="1034" t="s">
        <v>170</v>
      </c>
    </row>
    <row r="15" spans="2:22" ht="12" customHeight="1">
      <c r="B15" s="3940" t="s">
        <v>1106</v>
      </c>
      <c r="C15" s="3941"/>
      <c r="D15" s="3941"/>
      <c r="E15" s="1035"/>
      <c r="F15" s="1035"/>
      <c r="G15" s="1035"/>
      <c r="I15" s="161"/>
      <c r="J15" s="161"/>
      <c r="K15" s="161"/>
      <c r="L15" s="158"/>
      <c r="M15" s="158"/>
      <c r="N15" s="161"/>
      <c r="O15" s="161"/>
      <c r="P15" s="161"/>
      <c r="Q15" s="161"/>
      <c r="R15" s="1029"/>
    </row>
    <row r="16" spans="2:22" ht="12" customHeight="1">
      <c r="B16" s="1036"/>
      <c r="C16" s="7" t="s">
        <v>1107</v>
      </c>
      <c r="D16" s="7"/>
      <c r="E16" s="7"/>
      <c r="F16" s="7"/>
      <c r="G16" s="7"/>
      <c r="H16" s="1037" t="s">
        <v>403</v>
      </c>
      <c r="I16" s="174">
        <v>0</v>
      </c>
      <c r="J16" s="174">
        <v>0</v>
      </c>
      <c r="K16" s="174">
        <v>0</v>
      </c>
      <c r="L16" s="174">
        <v>0</v>
      </c>
      <c r="M16" s="174">
        <v>0</v>
      </c>
      <c r="N16" s="174">
        <v>0</v>
      </c>
      <c r="O16" s="174">
        <v>0</v>
      </c>
      <c r="P16" s="174">
        <v>0</v>
      </c>
      <c r="Q16" s="174">
        <v>0</v>
      </c>
      <c r="R16" s="1038">
        <v>0</v>
      </c>
    </row>
    <row r="17" spans="2:18" ht="12" customHeight="1">
      <c r="B17" s="1036"/>
      <c r="C17" s="8" t="s">
        <v>1108</v>
      </c>
      <c r="D17" s="8"/>
      <c r="E17" s="8"/>
      <c r="F17" s="8"/>
      <c r="G17" s="8"/>
      <c r="H17" s="166" t="s">
        <v>416</v>
      </c>
      <c r="I17" s="174">
        <v>0</v>
      </c>
      <c r="J17" s="174">
        <v>35141</v>
      </c>
      <c r="K17" s="174">
        <v>0</v>
      </c>
      <c r="L17" s="174">
        <v>0</v>
      </c>
      <c r="M17" s="174">
        <v>0</v>
      </c>
      <c r="N17" s="174">
        <v>35141</v>
      </c>
      <c r="O17" s="174">
        <v>0</v>
      </c>
      <c r="P17" s="174">
        <v>0</v>
      </c>
      <c r="Q17" s="174">
        <v>582</v>
      </c>
      <c r="R17" s="1038">
        <v>0</v>
      </c>
    </row>
    <row r="18" spans="2:18" ht="12" customHeight="1">
      <c r="B18" s="1039"/>
      <c r="C18" s="8" t="s">
        <v>1109</v>
      </c>
      <c r="D18" s="8"/>
      <c r="E18" s="8"/>
      <c r="F18" s="8"/>
      <c r="G18" s="8"/>
      <c r="H18" s="1040" t="s">
        <v>405</v>
      </c>
      <c r="I18" s="172">
        <v>0</v>
      </c>
      <c r="J18" s="172">
        <v>71353</v>
      </c>
      <c r="K18" s="172">
        <v>0</v>
      </c>
      <c r="L18" s="172">
        <v>0</v>
      </c>
      <c r="M18" s="172">
        <v>0</v>
      </c>
      <c r="N18" s="172">
        <v>71353</v>
      </c>
      <c r="O18" s="172">
        <v>0</v>
      </c>
      <c r="P18" s="172">
        <v>-27</v>
      </c>
      <c r="Q18" s="172">
        <v>2783</v>
      </c>
      <c r="R18" s="1041">
        <v>0</v>
      </c>
    </row>
    <row r="19" spans="2:18" ht="12" customHeight="1">
      <c r="B19" s="1039"/>
      <c r="C19" s="8" t="s">
        <v>1110</v>
      </c>
      <c r="D19" s="8"/>
      <c r="E19" s="8"/>
      <c r="F19" s="8"/>
      <c r="G19" s="8"/>
      <c r="H19" s="171" t="s">
        <v>413</v>
      </c>
      <c r="I19" s="172">
        <v>0</v>
      </c>
      <c r="J19" s="172">
        <v>0</v>
      </c>
      <c r="K19" s="172">
        <v>0</v>
      </c>
      <c r="L19" s="172">
        <v>0</v>
      </c>
      <c r="M19" s="172">
        <v>0</v>
      </c>
      <c r="N19" s="172">
        <v>0</v>
      </c>
      <c r="O19" s="172">
        <v>0</v>
      </c>
      <c r="P19" s="172">
        <v>0</v>
      </c>
      <c r="Q19" s="172">
        <v>0</v>
      </c>
      <c r="R19" s="1041">
        <v>0</v>
      </c>
    </row>
    <row r="20" spans="2:18" ht="12" customHeight="1">
      <c r="B20" s="1039"/>
      <c r="C20" s="8" t="s">
        <v>1111</v>
      </c>
      <c r="D20" s="8"/>
      <c r="E20" s="3939" t="s">
        <v>1112</v>
      </c>
      <c r="F20" s="3939"/>
      <c r="G20" s="3939"/>
      <c r="H20" s="1040" t="s">
        <v>192</v>
      </c>
      <c r="I20" s="172">
        <v>0</v>
      </c>
      <c r="J20" s="172">
        <v>0</v>
      </c>
      <c r="K20" s="172">
        <v>0</v>
      </c>
      <c r="L20" s="172">
        <v>0</v>
      </c>
      <c r="M20" s="172">
        <v>0</v>
      </c>
      <c r="N20" s="172">
        <v>0</v>
      </c>
      <c r="O20" s="172">
        <v>0</v>
      </c>
      <c r="P20" s="172">
        <v>0</v>
      </c>
      <c r="Q20" s="172">
        <v>0</v>
      </c>
      <c r="R20" s="1041">
        <v>0</v>
      </c>
    </row>
    <row r="21" spans="2:18" ht="12" customHeight="1">
      <c r="B21" s="1039"/>
      <c r="C21" s="169"/>
      <c r="D21" s="169"/>
      <c r="E21" s="3939" t="s">
        <v>1113</v>
      </c>
      <c r="F21" s="3939"/>
      <c r="G21" s="3939"/>
      <c r="H21" s="1040" t="s">
        <v>410</v>
      </c>
      <c r="I21" s="172">
        <v>0</v>
      </c>
      <c r="J21" s="172">
        <v>0</v>
      </c>
      <c r="K21" s="172">
        <v>0</v>
      </c>
      <c r="L21" s="172">
        <v>0</v>
      </c>
      <c r="M21" s="172">
        <v>0</v>
      </c>
      <c r="N21" s="172">
        <v>0</v>
      </c>
      <c r="O21" s="172">
        <v>0</v>
      </c>
      <c r="P21" s="172">
        <v>0</v>
      </c>
      <c r="Q21" s="172">
        <v>0</v>
      </c>
      <c r="R21" s="1041">
        <v>0</v>
      </c>
    </row>
    <row r="22" spans="2:18" ht="12" customHeight="1">
      <c r="B22" s="1039"/>
      <c r="C22" s="8"/>
      <c r="D22" s="8"/>
      <c r="E22" s="8"/>
      <c r="F22" s="8"/>
      <c r="G22" s="8"/>
      <c r="H22" s="1040"/>
      <c r="I22" s="172"/>
      <c r="J22" s="172"/>
      <c r="K22" s="172"/>
      <c r="L22" s="172"/>
      <c r="M22" s="172"/>
      <c r="N22" s="172"/>
      <c r="O22" s="172"/>
      <c r="P22" s="172"/>
      <c r="Q22" s="172"/>
      <c r="R22" s="1041"/>
    </row>
    <row r="23" spans="2:18" ht="12" customHeight="1">
      <c r="B23" s="1039"/>
      <c r="C23" s="8" t="s">
        <v>1114</v>
      </c>
      <c r="D23" s="8"/>
      <c r="E23" s="3939" t="s">
        <v>1115</v>
      </c>
      <c r="F23" s="3939"/>
      <c r="G23" s="3939"/>
      <c r="H23" s="1040" t="s">
        <v>107</v>
      </c>
      <c r="I23" s="172">
        <v>0</v>
      </c>
      <c r="J23" s="172">
        <v>0</v>
      </c>
      <c r="K23" s="172">
        <v>0</v>
      </c>
      <c r="L23" s="172">
        <v>0</v>
      </c>
      <c r="M23" s="172">
        <v>0</v>
      </c>
      <c r="N23" s="172">
        <v>0</v>
      </c>
      <c r="O23" s="172">
        <v>0</v>
      </c>
      <c r="P23" s="172">
        <v>0</v>
      </c>
      <c r="Q23" s="172">
        <v>0</v>
      </c>
      <c r="R23" s="1041">
        <v>0</v>
      </c>
    </row>
    <row r="24" spans="2:18" ht="12" customHeight="1">
      <c r="B24" s="1039"/>
      <c r="C24" s="169"/>
      <c r="D24" s="169"/>
      <c r="E24" s="3939" t="s">
        <v>1116</v>
      </c>
      <c r="F24" s="3939"/>
      <c r="G24" s="3939"/>
      <c r="H24" s="1040" t="s">
        <v>422</v>
      </c>
      <c r="I24" s="172">
        <v>0</v>
      </c>
      <c r="J24" s="172">
        <v>0</v>
      </c>
      <c r="K24" s="172">
        <v>0</v>
      </c>
      <c r="L24" s="172">
        <v>0</v>
      </c>
      <c r="M24" s="172">
        <v>0</v>
      </c>
      <c r="N24" s="172">
        <v>0</v>
      </c>
      <c r="O24" s="172">
        <v>0</v>
      </c>
      <c r="P24" s="172">
        <v>0</v>
      </c>
      <c r="Q24" s="172">
        <v>0</v>
      </c>
      <c r="R24" s="1043">
        <v>0</v>
      </c>
    </row>
    <row r="25" spans="2:18" ht="12" customHeight="1">
      <c r="B25" s="1039"/>
      <c r="C25" s="8" t="s">
        <v>1117</v>
      </c>
      <c r="D25" s="8"/>
      <c r="E25" s="8"/>
      <c r="F25" s="8"/>
      <c r="G25" s="8"/>
      <c r="H25" s="1040" t="s">
        <v>435</v>
      </c>
      <c r="I25" s="172">
        <v>0</v>
      </c>
      <c r="J25" s="172">
        <v>0</v>
      </c>
      <c r="K25" s="172">
        <v>0</v>
      </c>
      <c r="L25" s="172">
        <v>0</v>
      </c>
      <c r="M25" s="172">
        <v>0</v>
      </c>
      <c r="N25" s="172">
        <v>0</v>
      </c>
      <c r="O25" s="172">
        <v>0</v>
      </c>
      <c r="P25" s="172">
        <v>0</v>
      </c>
      <c r="Q25" s="172">
        <v>0</v>
      </c>
      <c r="R25" s="1043">
        <v>0</v>
      </c>
    </row>
    <row r="26" spans="2:18" ht="12" customHeight="1">
      <c r="B26" s="1039"/>
      <c r="C26" s="8" t="s">
        <v>1118</v>
      </c>
      <c r="D26" s="8"/>
      <c r="E26" s="8"/>
      <c r="F26" s="8"/>
      <c r="G26" s="8"/>
      <c r="H26" s="1040" t="s">
        <v>109</v>
      </c>
      <c r="I26" s="1044"/>
      <c r="J26" s="1044"/>
      <c r="K26" s="1044"/>
      <c r="L26" s="172">
        <v>0</v>
      </c>
      <c r="M26" s="172">
        <v>0</v>
      </c>
      <c r="N26" s="172">
        <v>0</v>
      </c>
      <c r="O26" s="172">
        <v>0</v>
      </c>
      <c r="P26" s="172">
        <v>0</v>
      </c>
      <c r="Q26" s="172">
        <v>0</v>
      </c>
      <c r="R26" s="1041">
        <v>0</v>
      </c>
    </row>
    <row r="27" spans="2:18" ht="12" customHeight="1">
      <c r="B27" s="1039"/>
      <c r="C27" s="8" t="s">
        <v>1119</v>
      </c>
      <c r="D27" s="8"/>
      <c r="E27" s="8"/>
      <c r="F27" s="8"/>
      <c r="G27" s="8"/>
      <c r="H27" s="1040" t="s">
        <v>594</v>
      </c>
      <c r="I27" s="174">
        <v>0</v>
      </c>
      <c r="J27" s="174">
        <v>0</v>
      </c>
      <c r="K27" s="174">
        <v>0</v>
      </c>
      <c r="L27" s="174">
        <v>0</v>
      </c>
      <c r="M27" s="174">
        <v>0</v>
      </c>
      <c r="N27" s="174">
        <v>0</v>
      </c>
      <c r="O27" s="174">
        <v>0</v>
      </c>
      <c r="P27" s="174">
        <v>0</v>
      </c>
      <c r="Q27" s="174">
        <v>0</v>
      </c>
      <c r="R27" s="1038">
        <v>0</v>
      </c>
    </row>
    <row r="28" spans="2:18" ht="12" customHeight="1">
      <c r="B28" s="1045"/>
      <c r="C28" s="8" t="s">
        <v>1120</v>
      </c>
      <c r="D28" s="8"/>
      <c r="E28" s="8"/>
      <c r="F28" s="8"/>
      <c r="G28" s="8"/>
      <c r="H28" s="1046" t="s">
        <v>15</v>
      </c>
      <c r="I28" s="174">
        <v>0</v>
      </c>
      <c r="J28" s="174">
        <v>0</v>
      </c>
      <c r="K28" s="174">
        <v>0</v>
      </c>
      <c r="L28" s="174">
        <v>0</v>
      </c>
      <c r="M28" s="174">
        <v>0</v>
      </c>
      <c r="N28" s="174">
        <v>0</v>
      </c>
      <c r="O28" s="174">
        <v>0</v>
      </c>
      <c r="P28" s="174">
        <v>0</v>
      </c>
      <c r="Q28" s="174">
        <v>0</v>
      </c>
      <c r="R28" s="1038">
        <v>0</v>
      </c>
    </row>
    <row r="29" spans="2:18" ht="12" customHeight="1">
      <c r="B29" s="1045"/>
      <c r="C29" s="8" t="s">
        <v>1121</v>
      </c>
      <c r="D29" s="8"/>
      <c r="E29" s="8"/>
      <c r="F29" s="8"/>
      <c r="G29" s="8"/>
      <c r="H29" s="1046" t="s">
        <v>16</v>
      </c>
      <c r="I29" s="174">
        <v>0</v>
      </c>
      <c r="J29" s="174">
        <v>0</v>
      </c>
      <c r="K29" s="174">
        <v>0</v>
      </c>
      <c r="L29" s="174">
        <v>0</v>
      </c>
      <c r="M29" s="174">
        <v>0</v>
      </c>
      <c r="N29" s="174">
        <v>0</v>
      </c>
      <c r="O29" s="174">
        <v>0</v>
      </c>
      <c r="P29" s="174">
        <v>0</v>
      </c>
      <c r="Q29" s="174">
        <v>0</v>
      </c>
      <c r="R29" s="1038">
        <v>0</v>
      </c>
    </row>
    <row r="30" spans="2:18" ht="12" customHeight="1">
      <c r="B30" s="1047"/>
      <c r="C30" s="193"/>
      <c r="D30" s="4" t="s">
        <v>1122</v>
      </c>
      <c r="E30" s="4"/>
      <c r="F30" s="4"/>
      <c r="G30" s="4"/>
      <c r="H30" s="1048" t="s">
        <v>514</v>
      </c>
      <c r="I30" s="172">
        <v>0</v>
      </c>
      <c r="J30" s="172">
        <v>106494</v>
      </c>
      <c r="K30" s="172">
        <v>0</v>
      </c>
      <c r="L30" s="1049">
        <v>0</v>
      </c>
      <c r="M30" s="172">
        <v>0</v>
      </c>
      <c r="N30" s="172">
        <v>106494</v>
      </c>
      <c r="O30" s="172">
        <v>0</v>
      </c>
      <c r="P30" s="172">
        <v>-27</v>
      </c>
      <c r="Q30" s="172">
        <v>3365</v>
      </c>
      <c r="R30" s="1041">
        <v>0</v>
      </c>
    </row>
    <row r="31" spans="2:18" ht="12" customHeight="1">
      <c r="B31" s="1028"/>
      <c r="H31" s="190"/>
      <c r="I31" s="1050"/>
      <c r="J31" s="1050"/>
      <c r="K31" s="1050"/>
      <c r="L31" s="1051"/>
      <c r="M31" s="1050"/>
      <c r="N31" s="1050"/>
      <c r="O31" s="1050"/>
      <c r="P31" s="1050"/>
      <c r="Q31" s="1050"/>
      <c r="R31" s="1038"/>
    </row>
    <row r="32" spans="2:18" ht="12" customHeight="1">
      <c r="B32" s="1052"/>
      <c r="C32" s="3943" t="s">
        <v>36</v>
      </c>
      <c r="D32" s="3943"/>
      <c r="E32" s="3943"/>
      <c r="F32" s="3943"/>
      <c r="G32" s="3943"/>
      <c r="H32" s="1054" t="s">
        <v>193</v>
      </c>
      <c r="I32" s="1044"/>
      <c r="J32" s="1044"/>
      <c r="K32" s="1044"/>
      <c r="L32" s="1044"/>
      <c r="M32" s="1044"/>
      <c r="N32" s="172">
        <v>0</v>
      </c>
      <c r="O32" s="172">
        <v>0</v>
      </c>
      <c r="P32" s="1044"/>
      <c r="Q32" s="1044"/>
      <c r="R32" s="1055"/>
    </row>
    <row r="33" spans="2:18" ht="12" customHeight="1">
      <c r="B33" s="1032"/>
      <c r="C33" s="4" t="s">
        <v>1123</v>
      </c>
      <c r="D33" s="4"/>
      <c r="E33" s="4"/>
      <c r="F33" s="4"/>
      <c r="G33" s="4"/>
      <c r="H33" s="1056" t="s">
        <v>456</v>
      </c>
      <c r="I33" s="1057"/>
      <c r="J33" s="1057"/>
      <c r="K33" s="1044"/>
      <c r="L33" s="1044"/>
      <c r="M33" s="1044"/>
      <c r="N33" s="172">
        <v>0</v>
      </c>
      <c r="O33" s="172">
        <v>0</v>
      </c>
      <c r="P33" s="1044"/>
      <c r="Q33" s="1044"/>
      <c r="R33" s="1055"/>
    </row>
    <row r="34" spans="2:18" ht="12" customHeight="1">
      <c r="B34" s="1028"/>
      <c r="H34" s="190"/>
      <c r="I34" s="1050"/>
      <c r="J34" s="1050"/>
      <c r="K34" s="1050"/>
      <c r="L34" s="1050"/>
      <c r="M34" s="1050"/>
      <c r="N34" s="1050"/>
      <c r="O34" s="1050"/>
      <c r="P34" s="1050"/>
      <c r="Q34" s="1050"/>
      <c r="R34" s="1058"/>
    </row>
    <row r="35" spans="2:18" ht="12" customHeight="1">
      <c r="B35" s="3940" t="s">
        <v>1124</v>
      </c>
      <c r="C35" s="3941"/>
      <c r="D35" s="3941"/>
      <c r="E35" s="1035"/>
      <c r="F35" s="1035"/>
      <c r="G35" s="1035"/>
      <c r="H35" s="180"/>
      <c r="I35" s="1059"/>
      <c r="J35" s="1059"/>
      <c r="K35" s="1059"/>
      <c r="L35" s="1059"/>
      <c r="M35" s="1059"/>
      <c r="N35" s="167"/>
      <c r="O35" s="167"/>
      <c r="P35" s="1059"/>
      <c r="Q35" s="1059"/>
      <c r="R35" s="1060"/>
    </row>
    <row r="36" spans="2:18" ht="12" customHeight="1">
      <c r="B36" s="1036"/>
      <c r="C36" s="7" t="s">
        <v>1125</v>
      </c>
      <c r="D36" s="7"/>
      <c r="E36" s="7"/>
      <c r="F36" s="7"/>
      <c r="G36" s="7"/>
      <c r="H36" s="1037" t="s">
        <v>528</v>
      </c>
      <c r="I36" s="1059"/>
      <c r="J36" s="1059"/>
      <c r="K36" s="1059"/>
      <c r="L36" s="1059"/>
      <c r="M36" s="1059"/>
      <c r="N36" s="167">
        <v>0</v>
      </c>
      <c r="O36" s="167">
        <v>0</v>
      </c>
      <c r="P36" s="1059"/>
      <c r="Q36" s="1059"/>
      <c r="R36" s="1060"/>
    </row>
    <row r="37" spans="2:18" ht="12" customHeight="1">
      <c r="B37" s="1039"/>
      <c r="C37" s="169"/>
      <c r="D37" s="8" t="s">
        <v>1126</v>
      </c>
      <c r="E37" s="8"/>
      <c r="F37" s="8"/>
      <c r="G37" s="8"/>
      <c r="H37" s="1040" t="s">
        <v>466</v>
      </c>
      <c r="I37" s="1044"/>
      <c r="J37" s="1044"/>
      <c r="K37" s="1044"/>
      <c r="L37" s="1044"/>
      <c r="M37" s="1044"/>
      <c r="N37" s="172">
        <v>0</v>
      </c>
      <c r="O37" s="172">
        <v>0</v>
      </c>
      <c r="P37" s="1044"/>
      <c r="Q37" s="1044"/>
      <c r="R37" s="1055"/>
    </row>
    <row r="38" spans="2:18" ht="12" customHeight="1">
      <c r="B38" s="1039"/>
      <c r="C38" s="8" t="s">
        <v>1127</v>
      </c>
      <c r="D38" s="8"/>
      <c r="E38" s="8"/>
      <c r="F38" s="8"/>
      <c r="G38" s="8"/>
      <c r="H38" s="1040" t="s">
        <v>610</v>
      </c>
      <c r="I38" s="1044"/>
      <c r="J38" s="1044"/>
      <c r="K38" s="1044"/>
      <c r="L38" s="1044"/>
      <c r="M38" s="1044"/>
      <c r="N38" s="172">
        <v>0</v>
      </c>
      <c r="O38" s="172">
        <v>0</v>
      </c>
      <c r="P38" s="1044"/>
      <c r="Q38" s="1044"/>
      <c r="R38" s="1055"/>
    </row>
    <row r="39" spans="2:18" ht="12" customHeight="1">
      <c r="B39" s="1032"/>
      <c r="C39" s="192"/>
      <c r="D39" s="4" t="s">
        <v>1128</v>
      </c>
      <c r="E39" s="4"/>
      <c r="F39" s="4"/>
      <c r="G39" s="4"/>
      <c r="H39" s="1056" t="s">
        <v>671</v>
      </c>
      <c r="I39" s="1057"/>
      <c r="J39" s="1057"/>
      <c r="K39" s="1057"/>
      <c r="L39" s="1057"/>
      <c r="M39" s="1057"/>
      <c r="N39" s="174">
        <v>0</v>
      </c>
      <c r="O39" s="174">
        <v>0</v>
      </c>
      <c r="P39" s="1057"/>
      <c r="Q39" s="1057"/>
      <c r="R39" s="1061"/>
    </row>
    <row r="40" spans="2:18" ht="12" customHeight="1">
      <c r="B40" s="1062"/>
      <c r="C40" s="1063"/>
      <c r="D40" s="1063"/>
      <c r="E40" s="1063"/>
      <c r="F40" s="1063"/>
      <c r="G40" s="1063"/>
      <c r="H40" s="1064"/>
      <c r="I40" s="1065"/>
      <c r="J40" s="1065"/>
      <c r="K40" s="1065"/>
      <c r="L40" s="1065"/>
      <c r="M40" s="1065"/>
      <c r="N40" s="1065"/>
      <c r="O40" s="1065"/>
      <c r="P40" s="1065"/>
      <c r="Q40" s="1065"/>
      <c r="R40" s="1066"/>
    </row>
    <row r="42" spans="2:18" ht="12" customHeight="1">
      <c r="B42" s="65" t="s">
        <v>105</v>
      </c>
      <c r="C42" s="65"/>
      <c r="D42" s="65"/>
      <c r="E42" s="65"/>
      <c r="F42" s="65"/>
      <c r="G42" s="65"/>
      <c r="H42" s="65"/>
      <c r="I42" s="65"/>
      <c r="J42" s="65"/>
      <c r="K42" s="65"/>
      <c r="L42" s="65"/>
      <c r="R42" s="195"/>
    </row>
    <row r="43" spans="2:18" ht="12" customHeight="1">
      <c r="B43" s="44" t="s">
        <v>477</v>
      </c>
      <c r="C43" s="44"/>
      <c r="D43" s="44"/>
      <c r="E43" s="44"/>
      <c r="F43" s="44"/>
      <c r="G43" s="44"/>
      <c r="H43" s="44"/>
      <c r="I43" s="44"/>
      <c r="J43" s="44"/>
      <c r="K43" s="44"/>
      <c r="L43" s="44"/>
      <c r="R43" s="178"/>
    </row>
    <row r="45" spans="2:18" ht="12" customHeight="1">
      <c r="B45" s="3942" t="s">
        <v>1129</v>
      </c>
      <c r="C45" s="3942"/>
      <c r="D45" s="3942"/>
      <c r="E45" s="3942"/>
      <c r="F45" s="3942"/>
      <c r="G45" s="3942"/>
    </row>
  </sheetData>
  <mergeCells count="36">
    <mergeCell ref="B2:F2"/>
    <mergeCell ref="C27:G27"/>
    <mergeCell ref="B43:L43"/>
    <mergeCell ref="D37:G37"/>
    <mergeCell ref="C38:G38"/>
    <mergeCell ref="D39:G39"/>
    <mergeCell ref="B42:L42"/>
    <mergeCell ref="C32:G32"/>
    <mergeCell ref="C36:G36"/>
    <mergeCell ref="B35:D35"/>
    <mergeCell ref="B45:G45"/>
    <mergeCell ref="B7:D7"/>
    <mergeCell ref="E21:G21"/>
    <mergeCell ref="C16:G16"/>
    <mergeCell ref="C18:G18"/>
    <mergeCell ref="C19:G19"/>
    <mergeCell ref="C17:G17"/>
    <mergeCell ref="C29:G29"/>
    <mergeCell ref="C22:G22"/>
    <mergeCell ref="C23:D23"/>
    <mergeCell ref="C25:G25"/>
    <mergeCell ref="C26:G26"/>
    <mergeCell ref="C28:G28"/>
    <mergeCell ref="C33:G33"/>
    <mergeCell ref="D30:G30"/>
    <mergeCell ref="E24:G24"/>
    <mergeCell ref="I9:L9"/>
    <mergeCell ref="C20:D20"/>
    <mergeCell ref="E20:G20"/>
    <mergeCell ref="E23:G23"/>
    <mergeCell ref="B4:C4"/>
    <mergeCell ref="B6:C6"/>
    <mergeCell ref="D4:G4"/>
    <mergeCell ref="B15:D15"/>
    <mergeCell ref="F5:I5"/>
    <mergeCell ref="D6:G6"/>
  </mergeCells>
  <hyperlinks>
    <hyperlink ref="B43" r:id="rId1" xr:uid="{00000000-0004-0000-1100-000000000000}"/>
  </hyperlinks>
  <pageMargins left="0.7" right="0.7" top="0.75" bottom="0.75" header="0.3" footer="0.3"/>
  <pageSetup scale="10" orientation="landscape"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
    <pageSetUpPr fitToPage="1"/>
  </sheetPr>
  <dimension ref="B2:J27"/>
  <sheetViews>
    <sheetView showGridLines="0" workbookViewId="0"/>
  </sheetViews>
  <sheetFormatPr defaultColWidth="8" defaultRowHeight="12" customHeight="1"/>
  <cols>
    <col min="1" max="1" width="1.5546875" customWidth="1"/>
    <col min="2" max="2" width="40.71875" customWidth="1"/>
    <col min="3" max="3" width="3.5546875" customWidth="1"/>
    <col min="4" max="6" width="12.71875" customWidth="1"/>
    <col min="7" max="7" width="8" customWidth="1"/>
  </cols>
  <sheetData>
    <row r="2" spans="2:10" ht="15" customHeight="1">
      <c r="B2" s="10" t="s">
        <v>478</v>
      </c>
      <c r="C2" s="9"/>
      <c r="D2" s="9"/>
      <c r="E2" s="9"/>
      <c r="F2" s="9"/>
    </row>
    <row r="3" spans="2:10" ht="12" customHeight="1">
      <c r="B3" s="154"/>
      <c r="F3" s="178"/>
    </row>
    <row r="4" spans="2:10" ht="12" customHeight="1">
      <c r="B4" s="149" t="s">
        <v>411</v>
      </c>
      <c r="C4" s="12" t="s">
        <v>852</v>
      </c>
      <c r="D4" s="12"/>
      <c r="E4" s="12"/>
      <c r="F4" s="12"/>
      <c r="G4" s="12"/>
      <c r="H4" s="12"/>
      <c r="I4" s="12"/>
      <c r="J4" s="12"/>
    </row>
    <row r="5" spans="2:10" ht="12" customHeight="1">
      <c r="B5" s="150"/>
      <c r="C5" s="14"/>
      <c r="D5" s="14"/>
      <c r="E5" s="14"/>
      <c r="F5" s="14"/>
      <c r="G5" s="14"/>
      <c r="H5" s="14"/>
      <c r="I5" s="14"/>
      <c r="J5" s="14"/>
    </row>
    <row r="6" spans="2:10" ht="12" customHeight="1">
      <c r="B6" s="153">
        <v>2023.4</v>
      </c>
      <c r="C6" s="27" t="s">
        <v>1130</v>
      </c>
      <c r="D6" s="27"/>
      <c r="E6" s="27"/>
      <c r="F6" s="27"/>
      <c r="G6" s="27"/>
      <c r="H6" s="27"/>
      <c r="I6" s="27"/>
      <c r="J6" s="27"/>
    </row>
    <row r="7" spans="2:10" ht="12" customHeight="1">
      <c r="C7" s="257"/>
      <c r="D7" s="177"/>
    </row>
    <row r="8" spans="2:10" ht="12" customHeight="1">
      <c r="B8" s="1024"/>
      <c r="C8" s="1067"/>
      <c r="D8" s="3944" t="s">
        <v>1131</v>
      </c>
      <c r="E8" s="3945"/>
      <c r="F8" s="1068" t="s">
        <v>1132</v>
      </c>
    </row>
    <row r="9" spans="2:10" ht="12" customHeight="1">
      <c r="B9" s="1069" t="s">
        <v>1133</v>
      </c>
      <c r="C9" s="261"/>
      <c r="D9" s="183" t="s">
        <v>1134</v>
      </c>
      <c r="E9" s="183" t="s">
        <v>131</v>
      </c>
      <c r="F9" s="1070" t="s">
        <v>131</v>
      </c>
    </row>
    <row r="10" spans="2:10" ht="12" customHeight="1">
      <c r="B10" s="1071" t="s">
        <v>125</v>
      </c>
      <c r="C10" s="271"/>
      <c r="D10" s="182" t="s">
        <v>126</v>
      </c>
      <c r="E10" s="182" t="s">
        <v>127</v>
      </c>
      <c r="F10" s="1072" t="s">
        <v>139</v>
      </c>
    </row>
    <row r="11" spans="2:10" ht="12" customHeight="1">
      <c r="B11" s="1073" t="s">
        <v>1135</v>
      </c>
      <c r="C11" s="261"/>
      <c r="D11" s="261"/>
      <c r="E11" s="261"/>
      <c r="F11" s="1074"/>
    </row>
    <row r="12" spans="2:10" ht="12" customHeight="1">
      <c r="B12" s="1075"/>
      <c r="C12" s="271"/>
      <c r="D12" s="271"/>
      <c r="E12" s="271"/>
      <c r="F12" s="1076"/>
    </row>
    <row r="13" spans="2:10" ht="12" customHeight="1">
      <c r="B13" s="1077"/>
      <c r="C13" s="275"/>
      <c r="D13" s="275"/>
      <c r="E13" s="275"/>
      <c r="F13" s="1078"/>
    </row>
    <row r="14" spans="2:10" ht="12" customHeight="1">
      <c r="B14" s="1079"/>
      <c r="C14" s="275"/>
      <c r="D14" s="275"/>
      <c r="E14" s="275"/>
      <c r="F14" s="1078"/>
    </row>
    <row r="15" spans="2:10" ht="12" customHeight="1">
      <c r="B15" s="1080" t="s">
        <v>1136</v>
      </c>
      <c r="C15" s="182" t="s">
        <v>475</v>
      </c>
      <c r="D15" s="271"/>
      <c r="E15" s="271"/>
      <c r="F15" s="1076"/>
    </row>
    <row r="16" spans="2:10" ht="12" customHeight="1">
      <c r="B16" s="1073" t="s">
        <v>1137</v>
      </c>
      <c r="C16" s="261"/>
      <c r="D16" s="261"/>
      <c r="E16" s="261"/>
      <c r="F16" s="1074"/>
    </row>
    <row r="17" spans="2:10" ht="12" customHeight="1">
      <c r="B17" s="1075"/>
      <c r="C17" s="271"/>
      <c r="D17" s="271"/>
      <c r="E17" s="271"/>
      <c r="F17" s="1076"/>
    </row>
    <row r="18" spans="2:10" ht="12" customHeight="1">
      <c r="B18" s="1077"/>
      <c r="C18" s="275"/>
      <c r="D18" s="275"/>
      <c r="E18" s="275"/>
      <c r="F18" s="1078"/>
    </row>
    <row r="19" spans="2:10" ht="12" customHeight="1">
      <c r="B19" s="1077"/>
      <c r="C19" s="275"/>
      <c r="D19" s="275"/>
      <c r="E19" s="275"/>
      <c r="F19" s="1078"/>
    </row>
    <row r="20" spans="2:10" ht="12" customHeight="1">
      <c r="B20" s="1080" t="s">
        <v>1138</v>
      </c>
      <c r="C20" s="182" t="s">
        <v>70</v>
      </c>
      <c r="D20" s="271"/>
      <c r="E20" s="271"/>
      <c r="F20" s="1076"/>
    </row>
    <row r="21" spans="2:10" ht="12" customHeight="1">
      <c r="B21" s="1080" t="s">
        <v>1139</v>
      </c>
      <c r="C21" s="182" t="s">
        <v>533</v>
      </c>
      <c r="D21" s="271"/>
      <c r="E21" s="271"/>
      <c r="F21" s="1076"/>
    </row>
    <row r="22" spans="2:10" ht="12" customHeight="1">
      <c r="B22" s="1081" t="s">
        <v>1140</v>
      </c>
      <c r="C22" s="1082" t="s">
        <v>104</v>
      </c>
      <c r="D22" s="1083"/>
      <c r="E22" s="1083"/>
      <c r="F22" s="1084"/>
    </row>
    <row r="24" spans="2:10" ht="12" customHeight="1">
      <c r="B24" s="65" t="s">
        <v>105</v>
      </c>
      <c r="C24" s="65"/>
      <c r="D24" s="65"/>
      <c r="E24" s="65"/>
      <c r="F24" s="65"/>
      <c r="G24" s="65"/>
      <c r="H24" s="65"/>
      <c r="I24" s="65"/>
      <c r="J24" s="65"/>
    </row>
    <row r="25" spans="2:10" ht="12" customHeight="1">
      <c r="B25" s="44" t="s">
        <v>477</v>
      </c>
      <c r="C25" s="44"/>
      <c r="D25" s="44"/>
      <c r="E25" s="44"/>
      <c r="F25" s="44"/>
      <c r="G25" s="44"/>
      <c r="H25" s="44"/>
      <c r="I25" s="44"/>
      <c r="J25" s="44"/>
    </row>
    <row r="26" spans="2:10" ht="12" customHeight="1">
      <c r="F26" s="195"/>
    </row>
    <row r="27" spans="2:10" ht="12" customHeight="1">
      <c r="F27" s="178"/>
    </row>
  </sheetData>
  <mergeCells count="7">
    <mergeCell ref="B2:F2"/>
    <mergeCell ref="B24:J24"/>
    <mergeCell ref="B25:J25"/>
    <mergeCell ref="C4:J4"/>
    <mergeCell ref="C5:J5"/>
    <mergeCell ref="C6:J6"/>
    <mergeCell ref="D8:E8"/>
  </mergeCells>
  <hyperlinks>
    <hyperlink ref="B25" r:id="rId1" xr:uid="{00000000-0004-0000-1200-000000000000}"/>
  </hyperlinks>
  <pageMargins left="0.7" right="0.7" top="0.75" bottom="0.75" header="0.3" footer="0.3"/>
  <pageSetup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A2:Q33"/>
  <sheetViews>
    <sheetView showGridLines="0" showRowColHeaders="0" workbookViewId="0"/>
  </sheetViews>
  <sheetFormatPr defaultColWidth="9.1640625" defaultRowHeight="12.3"/>
  <cols>
    <col min="1" max="1" width="5.1640625" style="67" customWidth="1"/>
    <col min="2" max="2" width="3.71875" style="67" customWidth="1"/>
    <col min="3" max="3" width="9.1640625" style="67" customWidth="1"/>
    <col min="4" max="16384" width="9.1640625" style="67"/>
  </cols>
  <sheetData>
    <row r="2" spans="1:17" ht="12.75" customHeight="1">
      <c r="A2" s="66"/>
      <c r="B2" s="66"/>
      <c r="C2" s="66"/>
      <c r="D2" s="66"/>
      <c r="E2" s="66"/>
      <c r="F2" s="66"/>
      <c r="G2" s="66"/>
      <c r="H2" s="66"/>
      <c r="I2" s="66"/>
      <c r="J2" s="66"/>
      <c r="K2" s="66"/>
      <c r="L2" s="66"/>
      <c r="M2" s="66"/>
      <c r="N2" s="66"/>
      <c r="O2" s="66"/>
      <c r="P2" s="66"/>
    </row>
    <row r="3" spans="1:17" ht="12.75" customHeight="1">
      <c r="A3" s="66"/>
      <c r="B3" s="66"/>
      <c r="C3" s="66"/>
      <c r="D3" s="66"/>
      <c r="E3" s="66"/>
      <c r="F3" s="66"/>
      <c r="G3" s="66"/>
      <c r="H3" s="66"/>
      <c r="I3" s="66"/>
      <c r="J3" s="66"/>
      <c r="K3" s="66"/>
      <c r="L3" s="66"/>
      <c r="M3" s="66"/>
      <c r="N3" s="66"/>
      <c r="O3" s="66"/>
      <c r="P3" s="66"/>
    </row>
    <row r="4" spans="1:17" ht="12.75" customHeight="1">
      <c r="A4" s="66"/>
      <c r="B4" s="66"/>
      <c r="C4" s="66"/>
      <c r="D4" s="66"/>
      <c r="E4" s="66"/>
      <c r="F4" s="66"/>
      <c r="G4" s="66"/>
      <c r="H4" s="66"/>
      <c r="I4" s="66"/>
      <c r="J4" s="66"/>
      <c r="K4" s="66"/>
      <c r="L4" s="66"/>
      <c r="M4" s="66"/>
      <c r="N4" s="66"/>
      <c r="O4" s="66"/>
      <c r="P4" s="66"/>
    </row>
    <row r="6" spans="1:17" ht="13.5" customHeight="1">
      <c r="G6" s="92"/>
    </row>
    <row r="7" spans="1:17" ht="27.6">
      <c r="C7" s="93"/>
      <c r="D7" s="93"/>
      <c r="E7" s="94"/>
      <c r="F7" s="94"/>
      <c r="G7" s="94"/>
      <c r="H7" s="94"/>
      <c r="I7" s="94"/>
      <c r="J7" s="94"/>
      <c r="K7" s="94"/>
      <c r="L7" s="94"/>
      <c r="M7" s="94"/>
      <c r="N7" s="94"/>
      <c r="O7" s="94"/>
      <c r="P7" s="94"/>
      <c r="Q7" s="94"/>
    </row>
    <row r="8" spans="1:17" ht="27.6">
      <c r="C8" s="93"/>
      <c r="D8" s="93"/>
      <c r="E8" s="94"/>
      <c r="F8" s="94"/>
      <c r="G8" s="94"/>
      <c r="H8" s="94"/>
      <c r="I8" s="94"/>
      <c r="J8" s="94"/>
      <c r="K8" s="94"/>
      <c r="L8" s="94"/>
      <c r="M8" s="94"/>
      <c r="N8" s="94"/>
      <c r="O8" s="94"/>
      <c r="P8" s="94"/>
      <c r="Q8" s="94"/>
    </row>
    <row r="9" spans="1:17" ht="27.6">
      <c r="A9" s="93"/>
      <c r="C9" s="93"/>
      <c r="D9" s="93"/>
      <c r="E9" s="94"/>
      <c r="F9" s="94"/>
      <c r="G9" s="94"/>
      <c r="H9" s="94"/>
      <c r="I9" s="94"/>
      <c r="J9" s="94"/>
      <c r="K9" s="94"/>
      <c r="L9" s="94"/>
      <c r="M9" s="94"/>
      <c r="N9" s="94"/>
      <c r="O9" s="94"/>
      <c r="P9" s="94"/>
      <c r="Q9" s="94"/>
    </row>
    <row r="10" spans="1:17" ht="5.0999999999999996" customHeight="1">
      <c r="C10" s="93"/>
      <c r="D10" s="93"/>
      <c r="E10" s="94"/>
      <c r="F10" s="94"/>
      <c r="G10" s="94"/>
      <c r="H10" s="94"/>
      <c r="I10" s="94"/>
      <c r="J10" s="94"/>
      <c r="K10" s="94"/>
      <c r="L10" s="94"/>
      <c r="M10" s="94"/>
      <c r="N10" s="94"/>
      <c r="O10" s="94"/>
      <c r="P10" s="94"/>
      <c r="Q10" s="94"/>
    </row>
    <row r="11" spans="1:17" ht="27.6">
      <c r="A11" s="95"/>
      <c r="C11" s="93"/>
      <c r="D11" s="93"/>
      <c r="E11" s="94"/>
      <c r="F11" s="94"/>
      <c r="G11" s="94"/>
      <c r="H11" s="94"/>
      <c r="I11" s="94"/>
      <c r="J11" s="94"/>
      <c r="K11" s="94"/>
      <c r="L11" s="94"/>
      <c r="M11" s="94"/>
      <c r="N11" s="94"/>
      <c r="O11" s="94"/>
      <c r="P11" s="94"/>
      <c r="Q11" s="94"/>
    </row>
    <row r="12" spans="1:17" ht="16" customHeight="1">
      <c r="A12" s="95"/>
      <c r="C12" s="96" t="s">
        <v>31</v>
      </c>
      <c r="D12" s="97"/>
    </row>
    <row r="13" spans="1:17" ht="16" customHeight="1">
      <c r="A13" s="95"/>
      <c r="C13" s="96" t="s">
        <v>151</v>
      </c>
      <c r="D13" s="97"/>
    </row>
    <row r="15" spans="1:17" ht="17.399999999999999">
      <c r="C15" s="98" t="s">
        <v>27</v>
      </c>
      <c r="D15" s="99"/>
      <c r="E15" s="99"/>
      <c r="F15" s="99"/>
    </row>
    <row r="16" spans="1:17" ht="5.0999999999999996" customHeight="1">
      <c r="C16" s="100"/>
      <c r="D16" s="99"/>
      <c r="E16" s="99"/>
      <c r="F16" s="99"/>
    </row>
    <row r="17" spans="3:9" ht="15">
      <c r="C17" s="101" t="s">
        <v>152</v>
      </c>
      <c r="D17" s="102" t="s">
        <v>23</v>
      </c>
      <c r="E17" s="99"/>
      <c r="F17" s="99"/>
    </row>
    <row r="18" spans="3:9" ht="15">
      <c r="C18" s="101" t="s">
        <v>152</v>
      </c>
      <c r="D18" s="102" t="s">
        <v>28</v>
      </c>
      <c r="E18" s="99"/>
      <c r="F18" s="99"/>
    </row>
    <row r="19" spans="3:9" ht="15">
      <c r="C19" s="101" t="s">
        <v>152</v>
      </c>
      <c r="D19" s="102" t="s">
        <v>169</v>
      </c>
      <c r="E19" s="99"/>
      <c r="F19" s="99"/>
    </row>
    <row r="20" spans="3:9" ht="15">
      <c r="C20" s="101" t="s">
        <v>152</v>
      </c>
      <c r="D20" s="102" t="s">
        <v>116</v>
      </c>
      <c r="E20" s="99"/>
      <c r="F20" s="99"/>
    </row>
    <row r="21" spans="3:9" ht="10.5" customHeight="1">
      <c r="C21" s="99"/>
      <c r="D21" s="99"/>
      <c r="E21" s="99"/>
      <c r="F21" s="99"/>
    </row>
    <row r="22" spans="3:9" ht="17.399999999999999">
      <c r="C22" s="98" t="s">
        <v>117</v>
      </c>
      <c r="D22" s="99"/>
      <c r="E22" s="99"/>
      <c r="F22" s="99"/>
    </row>
    <row r="23" spans="3:9" ht="5.0999999999999996" customHeight="1">
      <c r="C23" s="100"/>
      <c r="D23" s="99"/>
      <c r="E23" s="99"/>
      <c r="F23" s="99"/>
    </row>
    <row r="24" spans="3:9" ht="15">
      <c r="C24" s="101" t="s">
        <v>152</v>
      </c>
      <c r="D24" s="102" t="s">
        <v>29</v>
      </c>
      <c r="E24" s="99"/>
      <c r="F24" s="99"/>
    </row>
    <row r="25" spans="3:9" ht="15">
      <c r="C25" s="101" t="s">
        <v>152</v>
      </c>
      <c r="D25" s="102" t="s">
        <v>132</v>
      </c>
      <c r="E25" s="99"/>
      <c r="F25" s="99"/>
    </row>
    <row r="26" spans="3:9" ht="15">
      <c r="C26" s="101" t="s">
        <v>152</v>
      </c>
      <c r="D26" s="102" t="s">
        <v>30</v>
      </c>
      <c r="E26" s="99"/>
      <c r="F26" s="99"/>
    </row>
    <row r="27" spans="3:9" ht="15">
      <c r="C27" s="101" t="s">
        <v>152</v>
      </c>
      <c r="D27" s="102" t="s">
        <v>26</v>
      </c>
      <c r="E27" s="99"/>
      <c r="F27" s="99"/>
    </row>
    <row r="28" spans="3:9" ht="5.0999999999999996" customHeight="1">
      <c r="C28" s="99"/>
      <c r="D28" s="99"/>
      <c r="E28" s="99"/>
      <c r="F28" s="99"/>
    </row>
    <row r="29" spans="3:9" ht="15">
      <c r="C29" s="99"/>
      <c r="D29" s="103"/>
      <c r="E29" s="99"/>
      <c r="F29" s="99"/>
    </row>
    <row r="30" spans="3:9" ht="15">
      <c r="C30" s="104" t="s">
        <v>9</v>
      </c>
      <c r="D30" s="103"/>
      <c r="E30" s="99"/>
      <c r="F30" s="99"/>
    </row>
    <row r="31" spans="3:9" ht="8.1" customHeight="1">
      <c r="C31" s="99"/>
      <c r="D31" s="99"/>
      <c r="E31" s="99"/>
      <c r="F31" s="99"/>
    </row>
    <row r="32" spans="3:9" ht="22.5">
      <c r="C32" s="93" t="s">
        <v>10</v>
      </c>
      <c r="D32" s="99"/>
      <c r="E32" s="99"/>
      <c r="F32" s="99"/>
      <c r="I32" s="95" t="s">
        <v>164</v>
      </c>
    </row>
    <row r="33" spans="9:9">
      <c r="I33" s="92" t="s">
        <v>165</v>
      </c>
    </row>
  </sheetData>
  <sheetProtection password="E6BA" sheet="1" objects="1" scenarios="1"/>
  <mergeCells count="1">
    <mergeCell ref="A2:P4"/>
  </mergeCells>
  <hyperlinks>
    <hyperlink ref="I33" r:id="rId1" display="www.msaresearch.com" xr:uid="{00000000-0004-0000-0100-000000000000}"/>
  </hyperlinks>
  <pageMargins left="0.75" right="0.75" top="1" bottom="1" header="0.5" footer="0.5"/>
  <pageSetup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pageSetUpPr fitToPage="1"/>
  </sheetPr>
  <dimension ref="B2:Y69"/>
  <sheetViews>
    <sheetView showGridLines="0" workbookViewId="0"/>
  </sheetViews>
  <sheetFormatPr defaultColWidth="8" defaultRowHeight="12" customHeight="1"/>
  <cols>
    <col min="1" max="1" width="1.5546875" customWidth="1"/>
    <col min="2" max="3" width="3.27734375" customWidth="1"/>
    <col min="4" max="4" width="4.27734375" customWidth="1"/>
    <col min="5" max="6" width="3.27734375" customWidth="1"/>
    <col min="7" max="7" width="3.1640625" customWidth="1"/>
    <col min="8" max="8" width="3.44140625" customWidth="1"/>
    <col min="9" max="9" width="10.44140625" customWidth="1"/>
    <col min="10" max="11" width="4.44140625" customWidth="1"/>
    <col min="12" max="12" width="34" customWidth="1"/>
    <col min="13" max="13" width="4" style="190" customWidth="1"/>
    <col min="14" max="17" width="12.71875" customWidth="1"/>
    <col min="18" max="18" width="8" customWidth="1"/>
  </cols>
  <sheetData>
    <row r="2" spans="2:25" ht="15" customHeight="1">
      <c r="B2" s="10" t="s">
        <v>478</v>
      </c>
      <c r="C2" s="9"/>
      <c r="D2" s="9"/>
      <c r="E2" s="9"/>
      <c r="F2" s="9"/>
    </row>
    <row r="4" spans="2:25" ht="12" customHeight="1">
      <c r="B4" s="29" t="s">
        <v>423</v>
      </c>
      <c r="C4" s="28"/>
      <c r="D4" s="28"/>
      <c r="E4" s="28"/>
      <c r="F4" s="28"/>
      <c r="G4" s="28"/>
      <c r="H4" s="28"/>
      <c r="I4" s="150"/>
      <c r="J4" s="12" t="s">
        <v>852</v>
      </c>
      <c r="K4" s="12"/>
      <c r="L4" s="12"/>
      <c r="M4" s="12"/>
      <c r="N4" s="12"/>
      <c r="O4" s="12"/>
      <c r="P4" s="12"/>
      <c r="Q4" s="152"/>
      <c r="R4" s="152"/>
      <c r="S4" s="152"/>
      <c r="T4" s="152"/>
      <c r="U4" s="152"/>
      <c r="V4" s="152"/>
      <c r="W4" s="152"/>
      <c r="X4" s="152"/>
      <c r="Y4" s="152"/>
    </row>
    <row r="5" spans="2:25" ht="12" customHeight="1">
      <c r="B5" s="28"/>
      <c r="C5" s="28"/>
      <c r="D5" s="28"/>
      <c r="E5" s="28"/>
      <c r="F5" s="28"/>
      <c r="G5" s="28"/>
      <c r="H5" s="28"/>
      <c r="I5" s="150"/>
      <c r="J5" s="14"/>
      <c r="K5" s="14"/>
      <c r="L5" s="14"/>
      <c r="M5" s="14"/>
      <c r="N5" s="14"/>
      <c r="O5" s="14"/>
      <c r="P5" s="14"/>
      <c r="Q5" s="179"/>
      <c r="R5" s="179"/>
      <c r="S5" s="179"/>
      <c r="T5" s="179"/>
      <c r="U5" s="179"/>
      <c r="V5" s="179"/>
      <c r="W5" s="179"/>
      <c r="X5" s="179"/>
      <c r="Y5" s="179"/>
    </row>
    <row r="6" spans="2:25" ht="12" customHeight="1">
      <c r="B6" s="27">
        <v>2023.4</v>
      </c>
      <c r="C6" s="14"/>
      <c r="D6" s="14"/>
      <c r="E6" s="14"/>
      <c r="F6" s="14"/>
      <c r="G6" s="14"/>
      <c r="H6" s="14"/>
      <c r="I6" s="150"/>
      <c r="J6" s="27" t="s">
        <v>1141</v>
      </c>
      <c r="K6" s="27"/>
      <c r="L6" s="27"/>
      <c r="M6" s="27"/>
      <c r="N6" s="27"/>
      <c r="O6" s="27"/>
      <c r="P6" s="27"/>
      <c r="Q6" s="153"/>
      <c r="R6" s="153"/>
      <c r="S6" s="153"/>
      <c r="T6" s="153"/>
      <c r="U6" s="153"/>
      <c r="V6" s="153"/>
      <c r="W6" s="153"/>
      <c r="X6" s="153"/>
      <c r="Y6" s="153"/>
    </row>
    <row r="8" spans="2:25" ht="12" customHeight="1">
      <c r="B8" s="1024"/>
      <c r="C8" s="1025"/>
      <c r="D8" s="1025"/>
      <c r="E8" s="1025"/>
      <c r="F8" s="1025"/>
      <c r="G8" s="1025"/>
      <c r="H8" s="1025"/>
      <c r="I8" s="1025"/>
      <c r="J8" s="1025"/>
      <c r="K8" s="1025"/>
      <c r="L8" s="1025"/>
      <c r="M8" s="1085"/>
      <c r="N8" s="3944" t="s">
        <v>424</v>
      </c>
      <c r="O8" s="3946"/>
      <c r="P8" s="3946"/>
      <c r="Q8" s="3947"/>
    </row>
    <row r="9" spans="2:25" ht="12" customHeight="1">
      <c r="B9" s="1028"/>
      <c r="M9" s="181"/>
      <c r="N9" s="183" t="s">
        <v>137</v>
      </c>
      <c r="O9" s="183" t="s">
        <v>1142</v>
      </c>
      <c r="P9" s="183" t="s">
        <v>1142</v>
      </c>
      <c r="Q9" s="1070" t="s">
        <v>138</v>
      </c>
    </row>
    <row r="10" spans="2:25" ht="12" customHeight="1">
      <c r="B10" s="1028"/>
      <c r="M10" s="181"/>
      <c r="N10" s="261"/>
      <c r="O10" s="183" t="s">
        <v>1143</v>
      </c>
      <c r="P10" s="183" t="s">
        <v>1144</v>
      </c>
      <c r="Q10" s="1070" t="s">
        <v>1145</v>
      </c>
    </row>
    <row r="11" spans="2:25" ht="12" customHeight="1">
      <c r="B11" s="3954" t="s">
        <v>1146</v>
      </c>
      <c r="C11" s="3721"/>
      <c r="D11" s="3721"/>
      <c r="E11" s="3721"/>
      <c r="F11" s="3721"/>
      <c r="G11" s="3721"/>
      <c r="H11" s="3721"/>
      <c r="I11" s="3721"/>
      <c r="J11" s="3721"/>
      <c r="K11" s="3721"/>
      <c r="L11" s="3721"/>
      <c r="M11" s="1086"/>
      <c r="N11" s="261"/>
      <c r="O11" s="261"/>
      <c r="P11" s="261"/>
      <c r="Q11" s="1074"/>
    </row>
    <row r="12" spans="2:25" ht="12" customHeight="1">
      <c r="B12" s="1032"/>
      <c r="C12" s="192"/>
      <c r="D12" s="192"/>
      <c r="E12" s="192"/>
      <c r="F12" s="192"/>
      <c r="G12" s="192"/>
      <c r="H12" s="192"/>
      <c r="I12" s="192"/>
      <c r="J12" s="192"/>
      <c r="K12" s="192"/>
      <c r="L12" s="192"/>
      <c r="M12" s="1056"/>
      <c r="N12" s="182" t="s">
        <v>125</v>
      </c>
      <c r="O12" s="182" t="s">
        <v>126</v>
      </c>
      <c r="P12" s="182" t="s">
        <v>127</v>
      </c>
      <c r="Q12" s="1072" t="s">
        <v>139</v>
      </c>
    </row>
    <row r="13" spans="2:25" ht="12" customHeight="1">
      <c r="B13" s="3955" t="s">
        <v>1147</v>
      </c>
      <c r="C13" s="3956"/>
      <c r="D13" s="3956"/>
      <c r="E13" s="3956"/>
      <c r="F13" s="3956"/>
      <c r="G13" s="3956"/>
      <c r="H13" s="3956"/>
      <c r="I13" s="3956"/>
      <c r="J13" s="3953" t="s">
        <v>1148</v>
      </c>
      <c r="K13" s="3953"/>
      <c r="L13" s="3953"/>
      <c r="M13" s="1088" t="s">
        <v>192</v>
      </c>
      <c r="N13" s="264">
        <v>66</v>
      </c>
      <c r="O13" s="264">
        <v>0</v>
      </c>
      <c r="P13" s="264">
        <v>0</v>
      </c>
      <c r="Q13" s="1089">
        <v>66</v>
      </c>
    </row>
    <row r="14" spans="2:25" ht="12" customHeight="1">
      <c r="B14" s="1090"/>
      <c r="C14" s="176"/>
      <c r="D14" s="176"/>
      <c r="E14" s="176"/>
      <c r="F14" s="176"/>
      <c r="G14" s="176"/>
      <c r="H14" s="176"/>
      <c r="I14" s="176"/>
      <c r="J14" s="43" t="s">
        <v>738</v>
      </c>
      <c r="K14" s="43"/>
      <c r="L14" s="43"/>
      <c r="M14" s="1091" t="s">
        <v>410</v>
      </c>
      <c r="N14" s="264">
        <v>0</v>
      </c>
      <c r="O14" s="264">
        <v>0</v>
      </c>
      <c r="P14" s="264">
        <v>0</v>
      </c>
      <c r="Q14" s="1089">
        <v>0</v>
      </c>
    </row>
    <row r="15" spans="2:25" ht="12" customHeight="1">
      <c r="B15" s="1090"/>
      <c r="C15" s="176"/>
      <c r="D15" s="176"/>
      <c r="E15" s="176"/>
      <c r="F15" s="176"/>
      <c r="G15" s="176"/>
      <c r="H15" s="176"/>
      <c r="I15" s="176"/>
      <c r="J15" s="43" t="s">
        <v>739</v>
      </c>
      <c r="K15" s="43"/>
      <c r="L15" s="43"/>
      <c r="M15" s="1091" t="s">
        <v>413</v>
      </c>
      <c r="N15" s="264">
        <v>0</v>
      </c>
      <c r="O15" s="264">
        <v>0</v>
      </c>
      <c r="P15" s="264">
        <v>0</v>
      </c>
      <c r="Q15" s="1089">
        <v>0</v>
      </c>
    </row>
    <row r="16" spans="2:25" ht="12" customHeight="1">
      <c r="B16" s="1090"/>
      <c r="C16" s="176"/>
      <c r="D16" s="176"/>
      <c r="E16" s="176"/>
      <c r="F16" s="176"/>
      <c r="G16" s="176"/>
      <c r="H16" s="176"/>
      <c r="I16" s="176"/>
      <c r="J16" s="43" t="s">
        <v>740</v>
      </c>
      <c r="K16" s="43"/>
      <c r="L16" s="43"/>
      <c r="M16" s="1091" t="s">
        <v>416</v>
      </c>
      <c r="N16" s="264">
        <v>66</v>
      </c>
      <c r="O16" s="275">
        <v>0</v>
      </c>
      <c r="P16" s="275">
        <v>0</v>
      </c>
      <c r="Q16" s="1078">
        <v>66</v>
      </c>
    </row>
    <row r="17" spans="2:17" ht="12" customHeight="1">
      <c r="B17" s="1028"/>
      <c r="J17" s="43" t="s">
        <v>1149</v>
      </c>
      <c r="K17" s="43"/>
      <c r="L17" s="43"/>
      <c r="M17" s="1092" t="s">
        <v>106</v>
      </c>
      <c r="N17" s="264">
        <v>0</v>
      </c>
      <c r="O17" s="275">
        <v>0</v>
      </c>
      <c r="P17" s="275">
        <v>0</v>
      </c>
      <c r="Q17" s="1078">
        <v>0</v>
      </c>
    </row>
    <row r="18" spans="2:17" ht="12" customHeight="1">
      <c r="B18" s="3951" t="s">
        <v>1150</v>
      </c>
      <c r="C18" s="41"/>
      <c r="D18" s="41"/>
      <c r="E18" s="41"/>
      <c r="F18" s="41"/>
      <c r="G18" s="41"/>
      <c r="H18" s="41"/>
      <c r="I18" s="41"/>
      <c r="J18" s="42"/>
      <c r="K18" s="42"/>
      <c r="L18" s="42"/>
      <c r="M18" s="1092" t="s">
        <v>102</v>
      </c>
      <c r="N18" s="271">
        <v>66</v>
      </c>
      <c r="O18" s="271">
        <v>0</v>
      </c>
      <c r="P18" s="271">
        <v>0</v>
      </c>
      <c r="Q18" s="1076">
        <v>66</v>
      </c>
    </row>
    <row r="19" spans="2:17" ht="12" customHeight="1">
      <c r="B19" s="3952" t="s">
        <v>1151</v>
      </c>
      <c r="C19" s="43"/>
      <c r="D19" s="43"/>
      <c r="E19" s="43"/>
      <c r="F19" s="43"/>
      <c r="G19" s="43"/>
      <c r="H19" s="43"/>
      <c r="I19" s="43"/>
      <c r="J19" s="43"/>
      <c r="K19" s="43"/>
      <c r="L19" s="43"/>
      <c r="M19" s="1092" t="s">
        <v>107</v>
      </c>
      <c r="N19" s="264">
        <v>0</v>
      </c>
      <c r="O19" s="275">
        <v>0</v>
      </c>
      <c r="P19" s="275">
        <v>0</v>
      </c>
      <c r="Q19" s="1078">
        <v>0</v>
      </c>
    </row>
    <row r="20" spans="2:17" ht="12" customHeight="1">
      <c r="B20" s="3949" t="s">
        <v>1152</v>
      </c>
      <c r="C20" s="3950"/>
      <c r="D20" s="3950"/>
      <c r="E20" s="3950"/>
      <c r="F20" s="3950"/>
      <c r="G20" s="3950"/>
      <c r="H20" s="3950"/>
      <c r="I20" s="3950"/>
      <c r="J20" s="3950"/>
      <c r="K20" s="3950"/>
      <c r="L20" s="3950"/>
      <c r="M20" s="1094"/>
      <c r="N20" s="161"/>
      <c r="O20" s="261"/>
      <c r="P20" s="261"/>
      <c r="Q20" s="1074"/>
    </row>
    <row r="21" spans="2:17" ht="12" customHeight="1">
      <c r="B21" s="1095"/>
      <c r="C21" s="3942" t="s">
        <v>1153</v>
      </c>
      <c r="D21" s="3942"/>
      <c r="E21" s="3942"/>
      <c r="F21" s="3942"/>
      <c r="G21" s="3942"/>
      <c r="H21" s="3942"/>
      <c r="I21" s="3942"/>
      <c r="J21" s="3948" t="s">
        <v>176</v>
      </c>
      <c r="K21" s="3948"/>
      <c r="L21" s="3948"/>
      <c r="M21" s="1091" t="s">
        <v>422</v>
      </c>
      <c r="N21" s="261">
        <v>0</v>
      </c>
      <c r="O21" s="261">
        <v>0</v>
      </c>
      <c r="P21" s="261">
        <v>0</v>
      </c>
      <c r="Q21" s="1074">
        <v>0</v>
      </c>
    </row>
    <row r="22" spans="2:17" ht="12" customHeight="1">
      <c r="B22" s="1093"/>
      <c r="C22" s="9"/>
      <c r="D22" s="9"/>
      <c r="E22" s="9"/>
      <c r="F22" s="9"/>
      <c r="G22" s="9"/>
      <c r="H22" s="9"/>
      <c r="I22" s="9"/>
      <c r="J22" s="3939" t="s">
        <v>130</v>
      </c>
      <c r="K22" s="3939"/>
      <c r="L22" s="3939"/>
      <c r="M22" s="1092" t="s">
        <v>425</v>
      </c>
      <c r="N22" s="264">
        <v>0</v>
      </c>
      <c r="O22" s="275">
        <v>0</v>
      </c>
      <c r="P22" s="275">
        <v>0</v>
      </c>
      <c r="Q22" s="1078">
        <v>0</v>
      </c>
    </row>
    <row r="23" spans="2:17" ht="12" customHeight="1">
      <c r="B23" s="1093"/>
      <c r="C23" s="7"/>
      <c r="D23" s="7"/>
      <c r="E23" s="7"/>
      <c r="F23" s="7"/>
      <c r="G23" s="7"/>
      <c r="H23" s="7"/>
      <c r="I23" s="7"/>
      <c r="J23" s="3939" t="s">
        <v>177</v>
      </c>
      <c r="K23" s="3939"/>
      <c r="L23" s="3939"/>
      <c r="M23" s="1092" t="s">
        <v>428</v>
      </c>
      <c r="N23" s="261">
        <v>0</v>
      </c>
      <c r="O23" s="261">
        <v>0</v>
      </c>
      <c r="P23" s="261">
        <v>0</v>
      </c>
      <c r="Q23" s="1074">
        <v>0</v>
      </c>
    </row>
    <row r="24" spans="2:17" ht="12" customHeight="1">
      <c r="B24" s="1097"/>
      <c r="C24" s="31" t="s">
        <v>1154</v>
      </c>
      <c r="D24" s="31"/>
      <c r="E24" s="31"/>
      <c r="F24" s="31"/>
      <c r="G24" s="31"/>
      <c r="H24" s="31"/>
      <c r="I24" s="31"/>
      <c r="J24" s="169"/>
      <c r="K24" s="169"/>
      <c r="L24" s="169"/>
      <c r="M24" s="1092" t="s">
        <v>431</v>
      </c>
      <c r="N24" s="264">
        <v>0</v>
      </c>
      <c r="O24" s="275">
        <v>0</v>
      </c>
      <c r="P24" s="275">
        <v>0</v>
      </c>
      <c r="Q24" s="1078">
        <v>0</v>
      </c>
    </row>
    <row r="25" spans="2:17" ht="12" customHeight="1">
      <c r="B25" s="1097"/>
      <c r="C25" s="31" t="s">
        <v>1155</v>
      </c>
      <c r="D25" s="31"/>
      <c r="E25" s="31"/>
      <c r="F25" s="31"/>
      <c r="G25" s="31"/>
      <c r="H25" s="31"/>
      <c r="I25" s="31"/>
      <c r="J25" s="3939" t="s">
        <v>176</v>
      </c>
      <c r="K25" s="3939"/>
      <c r="L25" s="3939"/>
      <c r="M25" s="1092" t="s">
        <v>435</v>
      </c>
      <c r="N25" s="261">
        <v>0</v>
      </c>
      <c r="O25" s="261">
        <v>0</v>
      </c>
      <c r="P25" s="261">
        <v>0</v>
      </c>
      <c r="Q25" s="1074">
        <v>0</v>
      </c>
    </row>
    <row r="26" spans="2:17" ht="12" customHeight="1">
      <c r="B26" s="1097"/>
      <c r="C26" s="8"/>
      <c r="D26" s="8"/>
      <c r="E26" s="8"/>
      <c r="F26" s="8"/>
      <c r="G26" s="8"/>
      <c r="H26" s="8"/>
      <c r="I26" s="8"/>
      <c r="J26" s="3939" t="s">
        <v>130</v>
      </c>
      <c r="K26" s="3939"/>
      <c r="L26" s="3939"/>
      <c r="M26" s="1092" t="s">
        <v>503</v>
      </c>
      <c r="N26" s="264">
        <v>0</v>
      </c>
      <c r="O26" s="275">
        <v>0</v>
      </c>
      <c r="P26" s="275">
        <v>0</v>
      </c>
      <c r="Q26" s="1078">
        <v>0</v>
      </c>
    </row>
    <row r="27" spans="2:17" ht="12" customHeight="1">
      <c r="B27" s="1093"/>
      <c r="C27" s="8"/>
      <c r="D27" s="8"/>
      <c r="E27" s="8"/>
      <c r="F27" s="8"/>
      <c r="G27" s="8"/>
      <c r="H27" s="8"/>
      <c r="I27" s="8"/>
      <c r="J27" s="3939" t="s">
        <v>177</v>
      </c>
      <c r="K27" s="3939"/>
      <c r="L27" s="3939"/>
      <c r="M27" s="1092" t="s">
        <v>437</v>
      </c>
      <c r="N27" s="261">
        <v>0</v>
      </c>
      <c r="O27" s="261">
        <v>0</v>
      </c>
      <c r="P27" s="261">
        <v>0</v>
      </c>
      <c r="Q27" s="1074">
        <v>0</v>
      </c>
    </row>
    <row r="28" spans="2:17" ht="12" customHeight="1">
      <c r="B28" s="1093"/>
      <c r="C28" s="31" t="s">
        <v>1156</v>
      </c>
      <c r="D28" s="31"/>
      <c r="E28" s="31"/>
      <c r="F28" s="31"/>
      <c r="G28" s="31"/>
      <c r="H28" s="31"/>
      <c r="I28" s="31"/>
      <c r="J28" s="31"/>
      <c r="K28" s="31"/>
      <c r="L28" s="31"/>
      <c r="M28" s="1092" t="s">
        <v>439</v>
      </c>
      <c r="N28" s="264">
        <v>0</v>
      </c>
      <c r="O28" s="275">
        <v>0</v>
      </c>
      <c r="P28" s="275">
        <v>0</v>
      </c>
      <c r="Q28" s="1078">
        <v>0</v>
      </c>
    </row>
    <row r="29" spans="2:17" ht="12" customHeight="1">
      <c r="B29" s="1093"/>
      <c r="C29" s="8" t="s">
        <v>1157</v>
      </c>
      <c r="D29" s="8"/>
      <c r="E29" s="8"/>
      <c r="F29" s="8"/>
      <c r="G29" s="8"/>
      <c r="H29" s="8"/>
      <c r="I29" s="8"/>
      <c r="J29" s="3939" t="s">
        <v>176</v>
      </c>
      <c r="K29" s="3939"/>
      <c r="L29" s="3939"/>
      <c r="M29" s="1092" t="s">
        <v>442</v>
      </c>
      <c r="N29" s="261">
        <v>0</v>
      </c>
      <c r="O29" s="261">
        <v>0</v>
      </c>
      <c r="P29" s="261">
        <v>0</v>
      </c>
      <c r="Q29" s="1074">
        <v>0</v>
      </c>
    </row>
    <row r="30" spans="2:17" ht="12" customHeight="1">
      <c r="B30" s="1093"/>
      <c r="C30" s="169"/>
      <c r="D30" s="169"/>
      <c r="E30" s="169"/>
      <c r="F30" s="169"/>
      <c r="G30" s="169"/>
      <c r="H30" s="169"/>
      <c r="I30" s="169"/>
      <c r="J30" s="3939" t="s">
        <v>130</v>
      </c>
      <c r="K30" s="3939"/>
      <c r="L30" s="3939"/>
      <c r="M30" s="1092" t="s">
        <v>444</v>
      </c>
      <c r="N30" s="264">
        <v>0</v>
      </c>
      <c r="O30" s="275">
        <v>0</v>
      </c>
      <c r="P30" s="275">
        <v>0</v>
      </c>
      <c r="Q30" s="1078">
        <v>0</v>
      </c>
    </row>
    <row r="31" spans="2:17" ht="12" customHeight="1">
      <c r="B31" s="1093"/>
      <c r="C31" s="169"/>
      <c r="D31" s="169"/>
      <c r="E31" s="169"/>
      <c r="F31" s="169"/>
      <c r="G31" s="169"/>
      <c r="H31" s="169"/>
      <c r="I31" s="169"/>
      <c r="J31" s="3939" t="s">
        <v>177</v>
      </c>
      <c r="K31" s="3939"/>
      <c r="L31" s="3939"/>
      <c r="M31" s="1092" t="s">
        <v>446</v>
      </c>
      <c r="N31" s="261">
        <v>0</v>
      </c>
      <c r="O31" s="261">
        <v>0</v>
      </c>
      <c r="P31" s="261">
        <v>0</v>
      </c>
      <c r="Q31" s="1074">
        <v>0</v>
      </c>
    </row>
    <row r="32" spans="2:17" ht="12" customHeight="1">
      <c r="B32" s="1093"/>
      <c r="C32" s="8" t="s">
        <v>1158</v>
      </c>
      <c r="D32" s="8"/>
      <c r="E32" s="8"/>
      <c r="F32" s="8"/>
      <c r="G32" s="8"/>
      <c r="H32" s="8"/>
      <c r="I32" s="8"/>
      <c r="J32" s="8"/>
      <c r="K32" s="8"/>
      <c r="L32" s="8"/>
      <c r="M32" s="1092" t="s">
        <v>448</v>
      </c>
      <c r="N32" s="264">
        <v>0</v>
      </c>
      <c r="O32" s="275">
        <v>0</v>
      </c>
      <c r="P32" s="275">
        <v>0</v>
      </c>
      <c r="Q32" s="1078">
        <v>0</v>
      </c>
    </row>
    <row r="33" spans="2:17" ht="12" customHeight="1">
      <c r="B33" s="1093"/>
      <c r="C33" s="3719" t="s">
        <v>1159</v>
      </c>
      <c r="D33" s="3719"/>
      <c r="E33" s="3719"/>
      <c r="F33" s="3719"/>
      <c r="G33" s="3719"/>
      <c r="H33" s="3719"/>
      <c r="I33" s="3719"/>
      <c r="J33" s="3939" t="s">
        <v>176</v>
      </c>
      <c r="K33" s="3939"/>
      <c r="L33" s="3939"/>
      <c r="M33" s="1092" t="s">
        <v>108</v>
      </c>
      <c r="N33" s="261">
        <v>0</v>
      </c>
      <c r="O33" s="261">
        <v>0</v>
      </c>
      <c r="P33" s="261">
        <v>0</v>
      </c>
      <c r="Q33" s="1074">
        <v>0</v>
      </c>
    </row>
    <row r="34" spans="2:17" ht="12" customHeight="1">
      <c r="B34" s="1039"/>
      <c r="C34" s="169"/>
      <c r="D34" s="169"/>
      <c r="E34" s="1098"/>
      <c r="F34" s="169"/>
      <c r="G34" s="169"/>
      <c r="H34" s="169"/>
      <c r="J34" s="3939" t="s">
        <v>130</v>
      </c>
      <c r="K34" s="3939"/>
      <c r="L34" s="3939"/>
      <c r="M34" s="1092" t="s">
        <v>109</v>
      </c>
      <c r="N34" s="264">
        <v>0</v>
      </c>
      <c r="O34" s="275">
        <v>0</v>
      </c>
      <c r="P34" s="275">
        <v>0</v>
      </c>
      <c r="Q34" s="1078">
        <v>0</v>
      </c>
    </row>
    <row r="35" spans="2:17" ht="12" customHeight="1">
      <c r="B35" s="1039"/>
      <c r="C35" s="169"/>
      <c r="D35" s="169"/>
      <c r="E35" s="1098"/>
      <c r="F35" s="169"/>
      <c r="G35" s="169"/>
      <c r="H35" s="169"/>
      <c r="J35" s="3939" t="s">
        <v>177</v>
      </c>
      <c r="K35" s="3939"/>
      <c r="L35" s="3939"/>
      <c r="M35" s="1092" t="s">
        <v>110</v>
      </c>
      <c r="N35" s="271">
        <v>0</v>
      </c>
      <c r="O35" s="271">
        <v>0</v>
      </c>
      <c r="P35" s="271">
        <v>0</v>
      </c>
      <c r="Q35" s="1076">
        <v>0</v>
      </c>
    </row>
    <row r="36" spans="2:17" ht="12" customHeight="1">
      <c r="B36" s="3952" t="s">
        <v>1160</v>
      </c>
      <c r="C36" s="43"/>
      <c r="D36" s="43"/>
      <c r="E36" s="43"/>
      <c r="F36" s="43"/>
      <c r="G36" s="43"/>
      <c r="H36" s="43"/>
      <c r="I36" s="43"/>
      <c r="J36" s="43"/>
      <c r="K36" s="43"/>
      <c r="L36" s="43"/>
      <c r="M36" s="1092" t="s">
        <v>194</v>
      </c>
      <c r="N36" s="271">
        <v>0</v>
      </c>
      <c r="O36" s="271">
        <v>0</v>
      </c>
      <c r="P36" s="271">
        <v>0</v>
      </c>
      <c r="Q36" s="1076">
        <v>0</v>
      </c>
    </row>
    <row r="37" spans="2:17" ht="12" customHeight="1">
      <c r="B37" s="3952" t="s">
        <v>1161</v>
      </c>
      <c r="C37" s="43"/>
      <c r="D37" s="43"/>
      <c r="E37" s="43"/>
      <c r="F37" s="43"/>
      <c r="G37" s="43"/>
      <c r="H37" s="43"/>
      <c r="I37" s="43"/>
      <c r="J37" s="43"/>
      <c r="K37" s="43"/>
      <c r="L37" s="43"/>
      <c r="M37" s="1092" t="s">
        <v>15</v>
      </c>
      <c r="N37" s="261">
        <v>0</v>
      </c>
      <c r="O37" s="261">
        <v>0</v>
      </c>
      <c r="P37" s="261">
        <v>0</v>
      </c>
      <c r="Q37" s="1074">
        <v>0</v>
      </c>
    </row>
    <row r="38" spans="2:17" ht="12" customHeight="1">
      <c r="B38" s="1099"/>
      <c r="C38" s="266"/>
      <c r="D38" s="266"/>
      <c r="E38" s="266"/>
      <c r="F38" s="266"/>
      <c r="G38" s="266"/>
      <c r="H38" s="266"/>
      <c r="I38" s="266"/>
      <c r="J38" s="43" t="s">
        <v>746</v>
      </c>
      <c r="K38" s="43"/>
      <c r="L38" s="43"/>
      <c r="M38" s="1092" t="s">
        <v>458</v>
      </c>
      <c r="N38" s="264">
        <v>0</v>
      </c>
      <c r="O38" s="275">
        <v>0</v>
      </c>
      <c r="P38" s="275">
        <v>0</v>
      </c>
      <c r="Q38" s="1078">
        <v>0</v>
      </c>
    </row>
    <row r="39" spans="2:17" ht="12" customHeight="1">
      <c r="B39" s="3957" t="s">
        <v>1162</v>
      </c>
      <c r="C39" s="40"/>
      <c r="D39" s="40"/>
      <c r="E39" s="40"/>
      <c r="F39" s="40"/>
      <c r="G39" s="40"/>
      <c r="H39" s="40"/>
      <c r="I39" s="40"/>
      <c r="J39" s="43"/>
      <c r="K39" s="43"/>
      <c r="L39" s="43"/>
      <c r="M39" s="1092" t="s">
        <v>16</v>
      </c>
      <c r="N39" s="264">
        <v>0</v>
      </c>
      <c r="O39" s="275">
        <v>0</v>
      </c>
      <c r="P39" s="275">
        <v>0</v>
      </c>
      <c r="Q39" s="1078">
        <v>0</v>
      </c>
    </row>
    <row r="40" spans="2:17" ht="12" customHeight="1">
      <c r="B40" s="3960" t="s">
        <v>1163</v>
      </c>
      <c r="C40" s="31"/>
      <c r="D40" s="31"/>
      <c r="E40" s="31"/>
      <c r="F40" s="31"/>
      <c r="G40" s="31"/>
      <c r="H40" s="31"/>
      <c r="I40" s="31"/>
      <c r="J40" s="31"/>
      <c r="K40" s="31"/>
      <c r="L40" s="31"/>
      <c r="M40" s="1092" t="s">
        <v>17</v>
      </c>
      <c r="N40" s="261">
        <v>0</v>
      </c>
      <c r="O40" s="261">
        <v>0</v>
      </c>
      <c r="P40" s="261">
        <v>0</v>
      </c>
      <c r="Q40" s="1074">
        <v>0</v>
      </c>
    </row>
    <row r="41" spans="2:17" ht="12" customHeight="1">
      <c r="B41" s="3952" t="s">
        <v>1164</v>
      </c>
      <c r="C41" s="43"/>
      <c r="D41" s="43"/>
      <c r="E41" s="43"/>
      <c r="F41" s="43"/>
      <c r="G41" s="43"/>
      <c r="H41" s="43"/>
      <c r="I41" s="43"/>
      <c r="J41" s="43"/>
      <c r="K41" s="43"/>
      <c r="L41" s="43"/>
      <c r="M41" s="1092" t="s">
        <v>71</v>
      </c>
      <c r="N41" s="264">
        <v>0</v>
      </c>
      <c r="O41" s="275">
        <v>0</v>
      </c>
      <c r="P41" s="275">
        <v>0</v>
      </c>
      <c r="Q41" s="1078">
        <v>0</v>
      </c>
    </row>
    <row r="42" spans="2:17" ht="12" customHeight="1">
      <c r="B42" s="3952" t="s">
        <v>1165</v>
      </c>
      <c r="C42" s="43"/>
      <c r="D42" s="43"/>
      <c r="E42" s="43"/>
      <c r="F42" s="43"/>
      <c r="G42" s="43"/>
      <c r="H42" s="43"/>
      <c r="I42" s="43"/>
      <c r="J42" s="43"/>
      <c r="K42" s="43"/>
      <c r="L42" s="43"/>
      <c r="M42" s="1092" t="s">
        <v>72</v>
      </c>
      <c r="N42" s="261">
        <v>0</v>
      </c>
      <c r="O42" s="261">
        <v>0</v>
      </c>
      <c r="P42" s="261">
        <v>0</v>
      </c>
      <c r="Q42" s="1074">
        <v>0</v>
      </c>
    </row>
    <row r="43" spans="2:17" ht="12" customHeight="1">
      <c r="B43" s="3952" t="s">
        <v>1166</v>
      </c>
      <c r="C43" s="43"/>
      <c r="D43" s="43"/>
      <c r="E43" s="43"/>
      <c r="F43" s="43"/>
      <c r="G43" s="43"/>
      <c r="H43" s="43"/>
      <c r="I43" s="43"/>
      <c r="J43" s="43"/>
      <c r="K43" s="43"/>
      <c r="L43" s="43"/>
      <c r="M43" s="1092" t="s">
        <v>193</v>
      </c>
      <c r="N43" s="264">
        <v>0</v>
      </c>
      <c r="O43" s="275">
        <v>0</v>
      </c>
      <c r="P43" s="275">
        <v>0</v>
      </c>
      <c r="Q43" s="1078">
        <v>0</v>
      </c>
    </row>
    <row r="44" spans="2:17" ht="12" customHeight="1">
      <c r="B44" s="3952" t="s">
        <v>1167</v>
      </c>
      <c r="C44" s="43"/>
      <c r="D44" s="43"/>
      <c r="E44" s="43"/>
      <c r="F44" s="43"/>
      <c r="G44" s="43"/>
      <c r="H44" s="43"/>
      <c r="I44" s="43"/>
      <c r="J44" s="43"/>
      <c r="K44" s="43"/>
      <c r="L44" s="43"/>
      <c r="M44" s="1092"/>
      <c r="N44" s="161"/>
      <c r="O44" s="261"/>
      <c r="P44" s="261"/>
      <c r="Q44" s="1074"/>
    </row>
    <row r="45" spans="2:17" ht="12" customHeight="1">
      <c r="B45" s="1093"/>
      <c r="C45" s="43" t="s">
        <v>749</v>
      </c>
      <c r="D45" s="43"/>
      <c r="E45" s="43"/>
      <c r="F45" s="43"/>
      <c r="G45" s="43"/>
      <c r="H45" s="43"/>
      <c r="I45" s="43"/>
      <c r="J45" s="43"/>
      <c r="K45" s="43"/>
      <c r="L45" s="43"/>
      <c r="M45" s="1092" t="s">
        <v>528</v>
      </c>
      <c r="N45" s="159">
        <v>0</v>
      </c>
      <c r="O45" s="271">
        <v>0</v>
      </c>
      <c r="P45" s="271">
        <v>0</v>
      </c>
      <c r="Q45" s="1076">
        <v>0</v>
      </c>
    </row>
    <row r="46" spans="2:17" ht="12" customHeight="1">
      <c r="B46" s="1093"/>
      <c r="C46" s="40" t="s">
        <v>750</v>
      </c>
      <c r="D46" s="40"/>
      <c r="E46" s="40"/>
      <c r="F46" s="40"/>
      <c r="G46" s="40"/>
      <c r="H46" s="40"/>
      <c r="I46" s="40"/>
      <c r="J46" s="40"/>
      <c r="K46" s="40"/>
      <c r="L46" s="40"/>
      <c r="M46" s="1092" t="s">
        <v>466</v>
      </c>
      <c r="N46" s="264">
        <v>0</v>
      </c>
      <c r="O46" s="275">
        <v>0</v>
      </c>
      <c r="P46" s="275">
        <v>0</v>
      </c>
      <c r="Q46" s="1078">
        <v>0</v>
      </c>
    </row>
    <row r="47" spans="2:17" ht="12" customHeight="1">
      <c r="B47" s="1093"/>
      <c r="C47" s="43" t="s">
        <v>751</v>
      </c>
      <c r="D47" s="43"/>
      <c r="E47" s="43"/>
      <c r="F47" s="43"/>
      <c r="G47" s="43"/>
      <c r="H47" s="43"/>
      <c r="I47" s="43"/>
      <c r="J47" s="43"/>
      <c r="K47" s="43"/>
      <c r="L47" s="43"/>
      <c r="M47" s="1092" t="s">
        <v>607</v>
      </c>
      <c r="N47" s="264">
        <v>0</v>
      </c>
      <c r="O47" s="275">
        <v>0</v>
      </c>
      <c r="P47" s="275">
        <v>0</v>
      </c>
      <c r="Q47" s="1078">
        <v>0</v>
      </c>
    </row>
    <row r="48" spans="2:17" ht="12" customHeight="1">
      <c r="B48" s="1093"/>
      <c r="C48" s="43" t="s">
        <v>752</v>
      </c>
      <c r="D48" s="43"/>
      <c r="E48" s="43"/>
      <c r="F48" s="43"/>
      <c r="G48" s="43"/>
      <c r="H48" s="43"/>
      <c r="I48" s="43"/>
      <c r="J48" s="43"/>
      <c r="K48" s="43"/>
      <c r="L48" s="43"/>
      <c r="M48" s="1092" t="s">
        <v>753</v>
      </c>
      <c r="N48" s="264">
        <v>0</v>
      </c>
      <c r="O48" s="275">
        <v>0</v>
      </c>
      <c r="P48" s="275">
        <v>0</v>
      </c>
      <c r="Q48" s="1078">
        <v>0</v>
      </c>
    </row>
    <row r="49" spans="2:17" ht="12" customHeight="1">
      <c r="B49" s="1093"/>
      <c r="C49" s="43" t="s">
        <v>754</v>
      </c>
      <c r="D49" s="43"/>
      <c r="E49" s="43"/>
      <c r="F49" s="43"/>
      <c r="G49" s="43"/>
      <c r="H49" s="43"/>
      <c r="I49" s="43"/>
      <c r="J49" s="43"/>
      <c r="K49" s="43"/>
      <c r="L49" s="43"/>
      <c r="M49" s="1092" t="s">
        <v>755</v>
      </c>
      <c r="N49" s="264">
        <v>0</v>
      </c>
      <c r="O49" s="275">
        <v>0</v>
      </c>
      <c r="P49" s="275">
        <v>0</v>
      </c>
      <c r="Q49" s="1078">
        <v>0</v>
      </c>
    </row>
    <row r="50" spans="2:17" ht="12" customHeight="1">
      <c r="B50" s="1093"/>
      <c r="C50" s="43" t="s">
        <v>756</v>
      </c>
      <c r="D50" s="43"/>
      <c r="E50" s="43"/>
      <c r="F50" s="43"/>
      <c r="G50" s="43"/>
      <c r="H50" s="43"/>
      <c r="I50" s="43"/>
      <c r="J50" s="43"/>
      <c r="K50" s="43"/>
      <c r="L50" s="43"/>
      <c r="M50" s="1092" t="s">
        <v>757</v>
      </c>
      <c r="N50" s="264">
        <v>0</v>
      </c>
      <c r="O50" s="275">
        <v>0</v>
      </c>
      <c r="P50" s="275">
        <v>0</v>
      </c>
      <c r="Q50" s="1078">
        <v>0</v>
      </c>
    </row>
    <row r="51" spans="2:17" ht="12" customHeight="1">
      <c r="B51" s="1093"/>
      <c r="C51" s="43" t="s">
        <v>758</v>
      </c>
      <c r="D51" s="43"/>
      <c r="E51" s="43"/>
      <c r="F51" s="43"/>
      <c r="G51" s="43"/>
      <c r="H51" s="43"/>
      <c r="I51" s="43"/>
      <c r="J51" s="43"/>
      <c r="K51" s="43"/>
      <c r="L51" s="43"/>
      <c r="M51" s="1092" t="s">
        <v>759</v>
      </c>
      <c r="N51" s="264">
        <v>0</v>
      </c>
      <c r="O51" s="275">
        <v>0</v>
      </c>
      <c r="P51" s="275">
        <v>0</v>
      </c>
      <c r="Q51" s="1078">
        <v>0</v>
      </c>
    </row>
    <row r="52" spans="2:17" ht="12" customHeight="1">
      <c r="B52" s="1093"/>
      <c r="C52" s="43" t="s">
        <v>760</v>
      </c>
      <c r="D52" s="43"/>
      <c r="E52" s="43"/>
      <c r="F52" s="43"/>
      <c r="G52" s="43"/>
      <c r="H52" s="43"/>
      <c r="I52" s="43"/>
      <c r="J52" s="43"/>
      <c r="K52" s="43"/>
      <c r="L52" s="43"/>
      <c r="M52" s="1092" t="s">
        <v>761</v>
      </c>
      <c r="N52" s="264">
        <v>0</v>
      </c>
      <c r="O52" s="275">
        <v>0</v>
      </c>
      <c r="P52" s="275">
        <v>0</v>
      </c>
      <c r="Q52" s="1078">
        <v>0</v>
      </c>
    </row>
    <row r="53" spans="2:17" ht="12" customHeight="1">
      <c r="B53" s="1093"/>
      <c r="C53" s="43" t="s">
        <v>762</v>
      </c>
      <c r="D53" s="43"/>
      <c r="E53" s="43"/>
      <c r="F53" s="43"/>
      <c r="G53" s="43"/>
      <c r="H53" s="43"/>
      <c r="I53" s="43"/>
      <c r="J53" s="43"/>
      <c r="K53" s="43"/>
      <c r="L53" s="43"/>
      <c r="M53" s="1092" t="s">
        <v>763</v>
      </c>
      <c r="N53" s="264">
        <v>0</v>
      </c>
      <c r="O53" s="275">
        <v>0</v>
      </c>
      <c r="P53" s="275">
        <v>0</v>
      </c>
      <c r="Q53" s="1078">
        <v>0</v>
      </c>
    </row>
    <row r="54" spans="2:17" ht="12" customHeight="1">
      <c r="B54" s="1093"/>
      <c r="C54" s="43" t="s">
        <v>1168</v>
      </c>
      <c r="D54" s="43"/>
      <c r="E54" s="43"/>
      <c r="F54" s="43"/>
      <c r="G54" s="43"/>
      <c r="H54" s="43"/>
      <c r="I54" s="43"/>
      <c r="J54" s="43"/>
      <c r="K54" s="43"/>
      <c r="L54" s="43"/>
      <c r="M54" s="1092" t="s">
        <v>136</v>
      </c>
      <c r="N54" s="264">
        <v>0</v>
      </c>
      <c r="O54" s="275">
        <v>0</v>
      </c>
      <c r="P54" s="275">
        <v>0</v>
      </c>
      <c r="Q54" s="1078">
        <v>0</v>
      </c>
    </row>
    <row r="55" spans="2:17" ht="12" customHeight="1">
      <c r="B55" s="3952" t="s">
        <v>1169</v>
      </c>
      <c r="C55" s="43"/>
      <c r="D55" s="43"/>
      <c r="E55" s="43"/>
      <c r="F55" s="43"/>
      <c r="G55" s="43"/>
      <c r="H55" s="43"/>
      <c r="I55" s="43"/>
      <c r="J55" s="43"/>
      <c r="K55" s="43"/>
      <c r="L55" s="43"/>
      <c r="M55" s="1092" t="s">
        <v>142</v>
      </c>
      <c r="N55" s="264">
        <v>0</v>
      </c>
      <c r="O55" s="275">
        <v>0</v>
      </c>
      <c r="P55" s="275">
        <v>0</v>
      </c>
      <c r="Q55" s="1078">
        <v>0</v>
      </c>
    </row>
    <row r="56" spans="2:17" ht="12" customHeight="1">
      <c r="B56" s="3960" t="s">
        <v>1170</v>
      </c>
      <c r="C56" s="31"/>
      <c r="D56" s="31"/>
      <c r="E56" s="31"/>
      <c r="F56" s="31"/>
      <c r="G56" s="31"/>
      <c r="H56" s="31"/>
      <c r="I56" s="31"/>
      <c r="J56" s="31"/>
      <c r="K56" s="31"/>
      <c r="L56" s="31"/>
      <c r="M56" s="1092" t="s">
        <v>143</v>
      </c>
      <c r="N56" s="261">
        <v>0</v>
      </c>
      <c r="O56" s="261">
        <v>0</v>
      </c>
      <c r="P56" s="261">
        <v>0</v>
      </c>
      <c r="Q56" s="1074">
        <v>0</v>
      </c>
    </row>
    <row r="57" spans="2:17" ht="12" customHeight="1">
      <c r="B57" s="3952" t="s">
        <v>1171</v>
      </c>
      <c r="C57" s="43"/>
      <c r="D57" s="43"/>
      <c r="E57" s="43"/>
      <c r="F57" s="43"/>
      <c r="G57" s="43"/>
      <c r="H57" s="43"/>
      <c r="I57" s="43"/>
      <c r="J57" s="43"/>
      <c r="K57" s="43"/>
      <c r="L57" s="43"/>
      <c r="M57" s="1092"/>
      <c r="N57" s="264"/>
      <c r="O57" s="275"/>
      <c r="P57" s="275"/>
      <c r="Q57" s="1078"/>
    </row>
    <row r="58" spans="2:17" ht="12" customHeight="1">
      <c r="B58" s="1093"/>
      <c r="C58" s="43" t="s">
        <v>766</v>
      </c>
      <c r="D58" s="43"/>
      <c r="E58" s="43"/>
      <c r="F58" s="43"/>
      <c r="G58" s="43"/>
      <c r="H58" s="43"/>
      <c r="I58" s="43"/>
      <c r="J58" s="43"/>
      <c r="K58" s="43"/>
      <c r="L58" s="43"/>
      <c r="M58" s="1092" t="s">
        <v>610</v>
      </c>
      <c r="N58" s="261">
        <v>0</v>
      </c>
      <c r="O58" s="261">
        <v>0</v>
      </c>
      <c r="P58" s="261">
        <v>0</v>
      </c>
      <c r="Q58" s="1074">
        <v>0</v>
      </c>
    </row>
    <row r="59" spans="2:17" ht="12" customHeight="1">
      <c r="B59" s="1093"/>
      <c r="C59" s="43" t="s">
        <v>767</v>
      </c>
      <c r="D59" s="43"/>
      <c r="E59" s="43"/>
      <c r="F59" s="43"/>
      <c r="G59" s="43"/>
      <c r="H59" s="43"/>
      <c r="I59" s="43"/>
      <c r="J59" s="43"/>
      <c r="K59" s="43"/>
      <c r="L59" s="43"/>
      <c r="M59" s="1092" t="s">
        <v>671</v>
      </c>
      <c r="N59" s="261">
        <v>0</v>
      </c>
      <c r="O59" s="261">
        <v>0</v>
      </c>
      <c r="P59" s="261">
        <v>0</v>
      </c>
      <c r="Q59" s="1074">
        <v>0</v>
      </c>
    </row>
    <row r="60" spans="2:17" ht="12" customHeight="1">
      <c r="B60" s="1093"/>
      <c r="C60" s="43" t="s">
        <v>1172</v>
      </c>
      <c r="D60" s="43"/>
      <c r="E60" s="43"/>
      <c r="F60" s="43"/>
      <c r="G60" s="43"/>
      <c r="H60" s="43"/>
      <c r="I60" s="43"/>
      <c r="J60" s="43"/>
      <c r="K60" s="43"/>
      <c r="L60" s="43"/>
      <c r="M60" s="1092" t="s">
        <v>144</v>
      </c>
      <c r="N60" s="261">
        <v>0</v>
      </c>
      <c r="O60" s="261">
        <v>0</v>
      </c>
      <c r="P60" s="261">
        <v>0</v>
      </c>
      <c r="Q60" s="1074">
        <v>0</v>
      </c>
    </row>
    <row r="61" spans="2:17" ht="12" customHeight="1">
      <c r="B61" s="3952" t="s">
        <v>1173</v>
      </c>
      <c r="C61" s="43"/>
      <c r="D61" s="43"/>
      <c r="E61" s="43"/>
      <c r="F61" s="43"/>
      <c r="G61" s="43"/>
      <c r="H61" s="43"/>
      <c r="I61" s="43"/>
      <c r="J61" s="43"/>
      <c r="K61" s="43"/>
      <c r="L61" s="43"/>
      <c r="M61" s="1092" t="s">
        <v>189</v>
      </c>
      <c r="N61" s="261">
        <v>0</v>
      </c>
      <c r="O61" s="261">
        <v>0</v>
      </c>
      <c r="P61" s="261">
        <v>0</v>
      </c>
      <c r="Q61" s="1074">
        <v>0</v>
      </c>
    </row>
    <row r="62" spans="2:17" ht="12" customHeight="1">
      <c r="B62" s="3952" t="s">
        <v>1174</v>
      </c>
      <c r="C62" s="43"/>
      <c r="D62" s="43"/>
      <c r="E62" s="43"/>
      <c r="F62" s="43"/>
      <c r="G62" s="43"/>
      <c r="H62" s="43"/>
      <c r="I62" s="43"/>
      <c r="J62" s="43"/>
      <c r="K62" s="43"/>
      <c r="L62" s="43"/>
      <c r="M62" s="1092" t="s">
        <v>190</v>
      </c>
      <c r="N62" s="264">
        <v>0</v>
      </c>
      <c r="O62" s="275">
        <v>0</v>
      </c>
      <c r="P62" s="275">
        <v>0</v>
      </c>
      <c r="Q62" s="1078">
        <v>0</v>
      </c>
    </row>
    <row r="63" spans="2:17" ht="12" customHeight="1">
      <c r="B63" s="3961" t="s">
        <v>1175</v>
      </c>
      <c r="C63" s="3962"/>
      <c r="D63" s="3962"/>
      <c r="E63" s="3962"/>
      <c r="F63" s="3962"/>
      <c r="G63" s="3962"/>
      <c r="H63" s="3962"/>
      <c r="I63" s="3962"/>
      <c r="J63" s="3962"/>
      <c r="K63" s="3962"/>
      <c r="L63" s="3962"/>
      <c r="M63" s="1101" t="s">
        <v>191</v>
      </c>
      <c r="N63" s="271">
        <v>9006</v>
      </c>
      <c r="O63" s="271">
        <v>0</v>
      </c>
      <c r="P63" s="271">
        <v>0</v>
      </c>
      <c r="Q63" s="1076">
        <v>9006</v>
      </c>
    </row>
    <row r="64" spans="2:17" ht="12" customHeight="1">
      <c r="B64" s="3963" t="s">
        <v>1176</v>
      </c>
      <c r="C64" s="3964"/>
      <c r="D64" s="3964"/>
      <c r="E64" s="3964"/>
      <c r="F64" s="3964"/>
      <c r="G64" s="3964"/>
      <c r="H64" s="3964"/>
      <c r="I64" s="3964"/>
      <c r="J64" s="3964"/>
      <c r="K64" s="3964"/>
      <c r="L64" s="3964"/>
      <c r="M64" s="1102" t="s">
        <v>104</v>
      </c>
      <c r="N64" s="1083">
        <v>9072</v>
      </c>
      <c r="O64" s="1083">
        <v>0</v>
      </c>
      <c r="P64" s="1083">
        <v>0</v>
      </c>
      <c r="Q64" s="1084">
        <v>9072</v>
      </c>
    </row>
    <row r="65" spans="2:18" ht="12" customHeight="1">
      <c r="M65" s="195"/>
    </row>
    <row r="66" spans="2:18" ht="12" customHeight="1">
      <c r="B66" s="3958" t="s">
        <v>1177</v>
      </c>
      <c r="C66" s="3959"/>
      <c r="D66" s="3959"/>
      <c r="E66" s="3959"/>
      <c r="F66" s="3959"/>
      <c r="G66" s="3959"/>
      <c r="H66" s="3959"/>
      <c r="I66" s="3959"/>
      <c r="J66" s="3959"/>
      <c r="K66" s="3959"/>
      <c r="L66" s="3959"/>
      <c r="M66" s="1104" t="s">
        <v>533</v>
      </c>
      <c r="N66" s="1105">
        <v>0</v>
      </c>
      <c r="O66" s="1105">
        <v>0</v>
      </c>
      <c r="P66" s="1105">
        <v>0</v>
      </c>
      <c r="Q66" s="1106">
        <v>0</v>
      </c>
    </row>
    <row r="68" spans="2:18" ht="12" customHeight="1">
      <c r="B68" s="65" t="s">
        <v>105</v>
      </c>
      <c r="C68" s="65"/>
      <c r="D68" s="65"/>
      <c r="E68" s="65"/>
      <c r="F68" s="65"/>
      <c r="G68" s="65"/>
      <c r="H68" s="65"/>
      <c r="I68" s="65"/>
      <c r="J68" s="65"/>
      <c r="K68" s="65"/>
      <c r="L68" s="65"/>
      <c r="M68" s="65"/>
      <c r="N68" s="65"/>
      <c r="O68" s="65"/>
      <c r="P68" s="65"/>
      <c r="Q68" s="65"/>
      <c r="R68" s="65"/>
    </row>
    <row r="69" spans="2:18" ht="12" customHeight="1">
      <c r="B69" s="44" t="s">
        <v>477</v>
      </c>
      <c r="C69" s="44"/>
      <c r="D69" s="44"/>
      <c r="E69" s="44"/>
      <c r="F69" s="44"/>
      <c r="G69" s="44"/>
      <c r="H69" s="44"/>
      <c r="I69" s="44"/>
      <c r="J69" s="44"/>
      <c r="K69" s="44"/>
      <c r="L69" s="44"/>
      <c r="M69" s="44"/>
      <c r="N69" s="44"/>
      <c r="O69" s="44"/>
      <c r="P69" s="44"/>
      <c r="Q69" s="44"/>
      <c r="R69" s="44"/>
    </row>
  </sheetData>
  <mergeCells count="73">
    <mergeCell ref="B2:F2"/>
    <mergeCell ref="C49:L49"/>
    <mergeCell ref="C50:L50"/>
    <mergeCell ref="B37:L37"/>
    <mergeCell ref="C51:L51"/>
    <mergeCell ref="B63:L63"/>
    <mergeCell ref="C53:L53"/>
    <mergeCell ref="C54:L54"/>
    <mergeCell ref="B40:L40"/>
    <mergeCell ref="B41:L41"/>
    <mergeCell ref="B42:L42"/>
    <mergeCell ref="C59:L59"/>
    <mergeCell ref="C60:L60"/>
    <mergeCell ref="C52:L52"/>
    <mergeCell ref="B62:L62"/>
    <mergeCell ref="C58:L58"/>
    <mergeCell ref="B55:L55"/>
    <mergeCell ref="B69:R69"/>
    <mergeCell ref="B66:L66"/>
    <mergeCell ref="B56:L56"/>
    <mergeCell ref="B57:L57"/>
    <mergeCell ref="B61:L61"/>
    <mergeCell ref="B68:R68"/>
    <mergeCell ref="B64:L64"/>
    <mergeCell ref="C47:L47"/>
    <mergeCell ref="C48:L48"/>
    <mergeCell ref="B43:L43"/>
    <mergeCell ref="J38:L38"/>
    <mergeCell ref="J35:L35"/>
    <mergeCell ref="B39:L39"/>
    <mergeCell ref="B36:L36"/>
    <mergeCell ref="B44:L44"/>
    <mergeCell ref="J29:L29"/>
    <mergeCell ref="J30:L30"/>
    <mergeCell ref="J33:L33"/>
    <mergeCell ref="J34:L34"/>
    <mergeCell ref="C46:L46"/>
    <mergeCell ref="J4:P4"/>
    <mergeCell ref="J5:P5"/>
    <mergeCell ref="J6:P6"/>
    <mergeCell ref="J13:L13"/>
    <mergeCell ref="B11:L11"/>
    <mergeCell ref="B4:H4"/>
    <mergeCell ref="B5:H5"/>
    <mergeCell ref="B13:I13"/>
    <mergeCell ref="B6:H6"/>
    <mergeCell ref="J16:L16"/>
    <mergeCell ref="J17:L17"/>
    <mergeCell ref="C22:I22"/>
    <mergeCell ref="J14:L14"/>
    <mergeCell ref="J15:L15"/>
    <mergeCell ref="J21:L21"/>
    <mergeCell ref="J22:L22"/>
    <mergeCell ref="B20:L20"/>
    <mergeCell ref="C21:I21"/>
    <mergeCell ref="B18:L18"/>
    <mergeCell ref="B19:L19"/>
    <mergeCell ref="C27:I27"/>
    <mergeCell ref="C33:I33"/>
    <mergeCell ref="J26:L26"/>
    <mergeCell ref="C45:L45"/>
    <mergeCell ref="N8:Q8"/>
    <mergeCell ref="C24:I24"/>
    <mergeCell ref="J23:L23"/>
    <mergeCell ref="C23:I23"/>
    <mergeCell ref="J25:L25"/>
    <mergeCell ref="J31:L31"/>
    <mergeCell ref="C32:L32"/>
    <mergeCell ref="J27:L27"/>
    <mergeCell ref="C25:I25"/>
    <mergeCell ref="C26:I26"/>
    <mergeCell ref="C28:L28"/>
    <mergeCell ref="C29:I29"/>
  </mergeCells>
  <hyperlinks>
    <hyperlink ref="B69" r:id="rId1" xr:uid="{00000000-0004-0000-1300-000000000000}"/>
  </hyperlinks>
  <pageMargins left="0.7" right="0.7" top="0.75" bottom="0.75" header="0.3" footer="0.3"/>
  <pageSetup scale="10" orientation="landscape"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pageSetUpPr fitToPage="1"/>
  </sheetPr>
  <dimension ref="A1:AC68"/>
  <sheetViews>
    <sheetView showGridLines="0" workbookViewId="0"/>
  </sheetViews>
  <sheetFormatPr defaultColWidth="8" defaultRowHeight="12" customHeight="1"/>
  <cols>
    <col min="1" max="1" width="1.5546875" style="1126" customWidth="1"/>
    <col min="2" max="3" width="3.27734375" style="1126" customWidth="1"/>
    <col min="4" max="4" width="4.1640625" style="1126" customWidth="1"/>
    <col min="5" max="5" width="3.27734375" style="1126" customWidth="1"/>
    <col min="6" max="6" width="15.71875" style="1126" customWidth="1"/>
    <col min="7" max="8" width="3.27734375" style="1126" customWidth="1"/>
    <col min="9" max="9" width="3.71875" style="1126" customWidth="1"/>
    <col min="10" max="10" width="13.27734375" style="1126" customWidth="1"/>
    <col min="11" max="11" width="2.44140625" style="1138" customWidth="1"/>
    <col min="12" max="12" width="10.1640625" style="1138" bestFit="1" customWidth="1"/>
    <col min="13" max="13" width="10.1640625" style="1138" customWidth="1"/>
    <col min="14" max="14" width="7.5546875" style="1177" customWidth="1"/>
    <col min="15" max="16" width="10.44140625" style="1177" bestFit="1" customWidth="1"/>
    <col min="17" max="17" width="9.44140625" style="1177" bestFit="1" customWidth="1"/>
    <col min="18" max="18" width="11.44140625" style="1177" bestFit="1" customWidth="1"/>
    <col min="19" max="19" width="11.44140625" style="1177" customWidth="1"/>
    <col min="20" max="20" width="11.44140625" style="1177" bestFit="1" customWidth="1"/>
    <col min="21" max="21" width="11.5546875" style="1177" bestFit="1" customWidth="1"/>
    <col min="22" max="22" width="7.5546875" style="1177" customWidth="1"/>
    <col min="23" max="25" width="10.44140625" style="1177" bestFit="1" customWidth="1"/>
    <col min="26" max="26" width="12.71875" style="1177" customWidth="1"/>
    <col min="27" max="27" width="8" style="1126" customWidth="1"/>
    <col min="28" max="16384" width="8" style="1126"/>
  </cols>
  <sheetData>
    <row r="1" spans="1:29" ht="12" customHeight="1">
      <c r="A1" s="1107"/>
      <c r="B1" s="1107"/>
      <c r="C1" s="1107"/>
      <c r="D1" s="1107"/>
      <c r="E1" s="1107"/>
      <c r="F1" s="1107"/>
      <c r="G1" s="1107"/>
      <c r="H1" s="1107"/>
      <c r="I1" s="1107"/>
      <c r="J1" s="1107"/>
      <c r="K1" s="1108"/>
      <c r="L1" s="1108"/>
      <c r="M1" s="1108"/>
      <c r="N1" s="1107"/>
      <c r="O1" s="1107"/>
      <c r="P1" s="1107"/>
      <c r="Q1" s="1107"/>
      <c r="R1" s="1107"/>
      <c r="S1" s="1107"/>
      <c r="T1" s="1107"/>
      <c r="U1" s="1107"/>
      <c r="V1" s="1107"/>
      <c r="W1" s="1107"/>
      <c r="X1" s="1107"/>
      <c r="Y1" s="1107"/>
      <c r="Z1" s="1107"/>
    </row>
    <row r="2" spans="1:29" ht="12" customHeight="1">
      <c r="A2" s="1107"/>
      <c r="B2" s="3994" t="s">
        <v>478</v>
      </c>
      <c r="C2" s="3995"/>
      <c r="D2" s="3995"/>
      <c r="E2" s="3995"/>
      <c r="F2" s="3995"/>
      <c r="G2" s="1107"/>
      <c r="H2" s="1107"/>
      <c r="I2" s="1107"/>
      <c r="J2" s="1107"/>
      <c r="K2" s="1108"/>
      <c r="L2" s="1108"/>
      <c r="M2" s="1108"/>
      <c r="N2" s="1107"/>
      <c r="O2" s="1107"/>
      <c r="P2" s="1107"/>
      <c r="Q2" s="1107"/>
      <c r="R2" s="1107"/>
      <c r="S2" s="1107"/>
      <c r="T2" s="1107"/>
      <c r="U2" s="1107"/>
      <c r="V2" s="1107"/>
      <c r="W2" s="1107"/>
      <c r="X2" s="1107"/>
      <c r="Y2" s="1107"/>
      <c r="Z2" s="1107"/>
    </row>
    <row r="3" spans="1:29" ht="12" customHeight="1">
      <c r="A3" s="1107"/>
      <c r="B3" s="1107"/>
      <c r="C3" s="1107"/>
      <c r="D3" s="1107"/>
      <c r="E3" s="1107"/>
      <c r="F3" s="1107"/>
      <c r="G3" s="1107"/>
      <c r="H3" s="1107"/>
      <c r="I3" s="1107"/>
      <c r="J3" s="1107"/>
      <c r="K3" s="1108"/>
      <c r="L3" s="1108"/>
      <c r="M3" s="1108"/>
      <c r="N3" s="1107"/>
      <c r="O3" s="1107"/>
      <c r="P3" s="1107"/>
      <c r="Q3" s="1107"/>
      <c r="R3" s="1107"/>
      <c r="S3" s="1107"/>
      <c r="T3" s="1107"/>
      <c r="U3" s="1107"/>
      <c r="V3" s="1107"/>
      <c r="W3" s="1107"/>
      <c r="X3" s="1107"/>
      <c r="Y3" s="1107"/>
      <c r="Z3" s="1107"/>
    </row>
    <row r="4" spans="1:29" ht="12" customHeight="1">
      <c r="A4" s="1107"/>
      <c r="B4" s="27" t="s">
        <v>486</v>
      </c>
      <c r="C4" s="27"/>
      <c r="D4" s="153"/>
      <c r="E4" s="153"/>
      <c r="F4" s="14" t="s">
        <v>1178</v>
      </c>
      <c r="G4" s="14"/>
      <c r="H4" s="14"/>
      <c r="I4" s="14"/>
      <c r="J4" s="14"/>
      <c r="K4" s="14"/>
      <c r="L4" s="14"/>
      <c r="M4" s="14"/>
      <c r="N4" s="14"/>
      <c r="O4" s="1107"/>
      <c r="P4" s="1107"/>
      <c r="Q4" s="1107"/>
      <c r="R4" s="1107"/>
      <c r="S4" s="1107"/>
      <c r="T4" s="1107"/>
      <c r="U4" s="1107"/>
      <c r="V4" s="1107"/>
      <c r="W4" s="1107"/>
      <c r="X4" s="1107"/>
      <c r="Y4" s="1107"/>
      <c r="Z4" s="1109"/>
    </row>
    <row r="5" spans="1:29" ht="12" customHeight="1">
      <c r="A5" s="1107"/>
      <c r="B5" s="27">
        <v>2023.4</v>
      </c>
      <c r="C5" s="27"/>
      <c r="D5" s="27"/>
      <c r="E5" s="27"/>
      <c r="F5" s="27"/>
      <c r="G5" s="27"/>
      <c r="H5" s="27"/>
      <c r="I5" s="27"/>
      <c r="J5" s="27"/>
      <c r="K5" s="1110"/>
      <c r="L5" s="1110"/>
      <c r="M5" s="1110"/>
      <c r="N5" s="1110"/>
      <c r="O5" s="1110"/>
      <c r="P5" s="1110"/>
      <c r="Q5" s="1110"/>
      <c r="R5" s="1110"/>
      <c r="S5" s="1110"/>
      <c r="T5" s="1110"/>
      <c r="U5" s="1110"/>
      <c r="V5" s="1110"/>
      <c r="W5" s="1110"/>
      <c r="X5" s="1110"/>
      <c r="Y5" s="1110"/>
      <c r="Z5" s="1110"/>
    </row>
    <row r="6" spans="1:29" ht="12" customHeight="1">
      <c r="A6" s="1107"/>
      <c r="B6" s="1111"/>
      <c r="C6" s="1112"/>
      <c r="D6" s="1112"/>
      <c r="E6" s="1112"/>
      <c r="F6" s="1112"/>
      <c r="G6" s="1112"/>
      <c r="H6" s="1112"/>
      <c r="I6" s="1112"/>
      <c r="J6" s="1112"/>
      <c r="K6" s="1113"/>
      <c r="L6" s="1114"/>
      <c r="M6" s="1115"/>
      <c r="N6" s="3984" t="s">
        <v>1179</v>
      </c>
      <c r="O6" s="3985"/>
      <c r="P6" s="3985"/>
      <c r="Q6" s="3986"/>
      <c r="R6" s="1116"/>
      <c r="S6" s="1113" t="s">
        <v>1180</v>
      </c>
      <c r="T6" s="1116"/>
      <c r="U6" s="1116"/>
      <c r="V6" s="3989" t="s">
        <v>1181</v>
      </c>
      <c r="W6" s="3990"/>
      <c r="X6" s="3990"/>
      <c r="Y6" s="3991"/>
      <c r="Z6" s="1117"/>
    </row>
    <row r="7" spans="1:29" ht="12" customHeight="1">
      <c r="A7" s="1107"/>
      <c r="B7" s="1118"/>
      <c r="C7" s="1107"/>
      <c r="D7" s="1107"/>
      <c r="E7" s="1107"/>
      <c r="F7" s="1107"/>
      <c r="G7" s="1107"/>
      <c r="H7" s="1107"/>
      <c r="I7" s="1107"/>
      <c r="J7" s="1107"/>
      <c r="K7" s="1119"/>
      <c r="L7" s="1120" t="s">
        <v>1182</v>
      </c>
      <c r="M7" s="1120" t="s">
        <v>1183</v>
      </c>
      <c r="N7" s="1121"/>
      <c r="O7" s="1121"/>
      <c r="P7" s="1121"/>
      <c r="Q7" s="1121"/>
      <c r="R7" s="1122" t="s">
        <v>1180</v>
      </c>
      <c r="S7" s="1122" t="s">
        <v>732</v>
      </c>
      <c r="T7" s="1122" t="s">
        <v>1180</v>
      </c>
      <c r="U7" s="1122" t="s">
        <v>1184</v>
      </c>
      <c r="V7" s="1121"/>
      <c r="W7" s="1121"/>
      <c r="X7" s="1121"/>
      <c r="Y7" s="1121"/>
      <c r="Z7" s="1123"/>
    </row>
    <row r="8" spans="1:29" ht="12" customHeight="1">
      <c r="A8" s="1107"/>
      <c r="B8" s="1118"/>
      <c r="C8" s="1107"/>
      <c r="D8" s="1107"/>
      <c r="E8" s="1107"/>
      <c r="F8" s="1107"/>
      <c r="G8" s="1107"/>
      <c r="H8" s="1107"/>
      <c r="I8" s="1107"/>
      <c r="J8" s="1107"/>
      <c r="K8" s="1119"/>
      <c r="L8" s="1120" t="s">
        <v>1185</v>
      </c>
      <c r="M8" s="1120" t="s">
        <v>137</v>
      </c>
      <c r="N8" s="1121"/>
      <c r="O8" s="1122" t="s">
        <v>1142</v>
      </c>
      <c r="P8" s="1122" t="s">
        <v>1142</v>
      </c>
      <c r="Q8" s="1122" t="s">
        <v>1186</v>
      </c>
      <c r="R8" s="1122" t="s">
        <v>1187</v>
      </c>
      <c r="S8" s="1122" t="s">
        <v>1188</v>
      </c>
      <c r="T8" s="1122" t="s">
        <v>1187</v>
      </c>
      <c r="U8" s="1122" t="s">
        <v>1189</v>
      </c>
      <c r="V8" s="1121"/>
      <c r="W8" s="1122" t="s">
        <v>1142</v>
      </c>
      <c r="X8" s="1122" t="s">
        <v>1142</v>
      </c>
      <c r="Y8" s="1122" t="s">
        <v>1190</v>
      </c>
      <c r="Z8" s="1124" t="s">
        <v>1191</v>
      </c>
    </row>
    <row r="9" spans="1:29" ht="12" customHeight="1">
      <c r="A9" s="1107"/>
      <c r="B9" s="3978" t="s">
        <v>1192</v>
      </c>
      <c r="C9" s="3979"/>
      <c r="D9" s="3979"/>
      <c r="E9" s="3979"/>
      <c r="F9" s="3979"/>
      <c r="G9" s="3979"/>
      <c r="H9" s="3979"/>
      <c r="I9" s="3979"/>
      <c r="J9" s="3979"/>
      <c r="K9" s="3980"/>
      <c r="L9" s="1120" t="s">
        <v>1193</v>
      </c>
      <c r="M9" s="1120" t="s">
        <v>1194</v>
      </c>
      <c r="N9" s="1122" t="s">
        <v>137</v>
      </c>
      <c r="O9" s="1122" t="s">
        <v>1143</v>
      </c>
      <c r="P9" s="1122" t="s">
        <v>1144</v>
      </c>
      <c r="Q9" s="1122" t="s">
        <v>1195</v>
      </c>
      <c r="R9" s="1122" t="s">
        <v>1196</v>
      </c>
      <c r="S9" s="1122" t="s">
        <v>1197</v>
      </c>
      <c r="T9" s="1122" t="s">
        <v>1198</v>
      </c>
      <c r="U9" s="1122" t="s">
        <v>1199</v>
      </c>
      <c r="V9" s="1122" t="s">
        <v>137</v>
      </c>
      <c r="W9" s="1122" t="s">
        <v>1143</v>
      </c>
      <c r="X9" s="1122" t="s">
        <v>1144</v>
      </c>
      <c r="Y9" s="1122" t="s">
        <v>1200</v>
      </c>
      <c r="Z9" s="1124" t="s">
        <v>1201</v>
      </c>
    </row>
    <row r="10" spans="1:29" ht="12" customHeight="1">
      <c r="A10" s="1107"/>
      <c r="B10" s="1118"/>
      <c r="C10" s="1107"/>
      <c r="D10" s="1107"/>
      <c r="E10" s="1107"/>
      <c r="F10" s="1107"/>
      <c r="G10" s="1107"/>
      <c r="H10" s="1107"/>
      <c r="I10" s="1107"/>
      <c r="J10" s="1107"/>
      <c r="K10" s="1119"/>
      <c r="L10" s="1120"/>
      <c r="M10" s="1120"/>
      <c r="N10" s="1121"/>
      <c r="O10" s="1121"/>
      <c r="P10" s="1121"/>
      <c r="Q10" s="1121"/>
      <c r="R10" s="1122" t="s">
        <v>1202</v>
      </c>
      <c r="S10" s="1122" t="s">
        <v>1203</v>
      </c>
      <c r="T10" s="1127"/>
      <c r="U10" s="1121"/>
      <c r="V10" s="1121"/>
      <c r="W10" s="1121"/>
      <c r="X10" s="1121"/>
      <c r="Y10" s="1121"/>
      <c r="Z10" s="1128" t="s">
        <v>1204</v>
      </c>
    </row>
    <row r="11" spans="1:29" ht="12" customHeight="1">
      <c r="A11" s="1107"/>
      <c r="B11" s="1118"/>
      <c r="C11" s="1107"/>
      <c r="D11" s="1107"/>
      <c r="E11" s="1107"/>
      <c r="F11" s="1107"/>
      <c r="G11" s="1107"/>
      <c r="H11" s="1107"/>
      <c r="I11" s="1107"/>
      <c r="J11" s="1107"/>
      <c r="K11" s="1119"/>
      <c r="L11" s="1120"/>
      <c r="M11" s="1120"/>
      <c r="N11" s="1121"/>
      <c r="O11" s="1121"/>
      <c r="P11" s="1121"/>
      <c r="Q11" s="1121"/>
      <c r="R11" s="1122"/>
      <c r="S11" s="1122" t="s">
        <v>1205</v>
      </c>
      <c r="T11" s="1127"/>
      <c r="U11" s="1121"/>
      <c r="V11" s="1121"/>
      <c r="W11" s="1121"/>
      <c r="X11" s="1121"/>
      <c r="Y11" s="1121"/>
      <c r="Z11" s="1128"/>
    </row>
    <row r="12" spans="1:29" ht="12" customHeight="1">
      <c r="A12" s="1107"/>
      <c r="B12" s="1129"/>
      <c r="C12" s="1130"/>
      <c r="D12" s="1130"/>
      <c r="E12" s="1130"/>
      <c r="F12" s="1130"/>
      <c r="G12" s="1130"/>
      <c r="H12" s="1130"/>
      <c r="I12" s="1130"/>
      <c r="J12" s="1130"/>
      <c r="K12" s="1131"/>
      <c r="L12" s="1132" t="s">
        <v>1008</v>
      </c>
      <c r="M12" s="1132" t="s">
        <v>1009</v>
      </c>
      <c r="N12" s="1133" t="s">
        <v>125</v>
      </c>
      <c r="O12" s="1133" t="s">
        <v>126</v>
      </c>
      <c r="P12" s="1133" t="s">
        <v>127</v>
      </c>
      <c r="Q12" s="1133" t="s">
        <v>139</v>
      </c>
      <c r="R12" s="1133" t="s">
        <v>140</v>
      </c>
      <c r="S12" s="1133" t="s">
        <v>1206</v>
      </c>
      <c r="T12" s="1133" t="s">
        <v>141</v>
      </c>
      <c r="U12" s="1133" t="s">
        <v>166</v>
      </c>
      <c r="V12" s="1133" t="s">
        <v>167</v>
      </c>
      <c r="W12" s="1133" t="s">
        <v>168</v>
      </c>
      <c r="X12" s="1133" t="s">
        <v>74</v>
      </c>
      <c r="Y12" s="1133" t="s">
        <v>75</v>
      </c>
      <c r="Z12" s="1134" t="s">
        <v>81</v>
      </c>
    </row>
    <row r="13" spans="1:29" ht="12" customHeight="1">
      <c r="A13" s="1107"/>
      <c r="B13" s="1118"/>
      <c r="C13" s="1107"/>
      <c r="D13" s="1107"/>
      <c r="E13" s="1107"/>
      <c r="F13" s="1107"/>
      <c r="G13" s="1107"/>
      <c r="H13" s="1107"/>
      <c r="I13" s="1107"/>
      <c r="J13" s="1107"/>
      <c r="K13" s="1119"/>
      <c r="L13" s="1119"/>
      <c r="M13" s="1119"/>
      <c r="N13" s="1121"/>
      <c r="O13" s="1121"/>
      <c r="P13" s="1121"/>
      <c r="Q13" s="1121"/>
      <c r="R13" s="1121"/>
      <c r="S13" s="1121"/>
      <c r="T13" s="1121"/>
      <c r="U13" s="1121"/>
      <c r="V13" s="1121"/>
      <c r="W13" s="1121"/>
      <c r="X13" s="1121"/>
      <c r="Y13" s="1121"/>
      <c r="Z13" s="1135"/>
    </row>
    <row r="14" spans="1:29" ht="12" customHeight="1">
      <c r="A14" s="1107"/>
      <c r="B14" s="3992" t="s">
        <v>1147</v>
      </c>
      <c r="C14" s="3993"/>
      <c r="D14" s="3993"/>
      <c r="E14" s="1138"/>
      <c r="F14" s="3976" t="s">
        <v>1148</v>
      </c>
      <c r="G14" s="3976"/>
      <c r="H14" s="3976"/>
      <c r="I14" s="3976"/>
      <c r="J14" s="3976"/>
      <c r="K14" s="1140" t="s">
        <v>192</v>
      </c>
      <c r="L14" s="1141">
        <v>3559</v>
      </c>
      <c r="M14" s="1142">
        <v>712</v>
      </c>
      <c r="N14" s="1143">
        <v>10917</v>
      </c>
      <c r="O14" s="1144">
        <v>1282</v>
      </c>
      <c r="P14" s="1144">
        <v>265</v>
      </c>
      <c r="Q14" s="1144">
        <v>11934</v>
      </c>
      <c r="R14" s="1144">
        <v>40</v>
      </c>
      <c r="S14" s="1144">
        <v>0</v>
      </c>
      <c r="T14" s="1144">
        <v>66</v>
      </c>
      <c r="U14" s="1144">
        <v>11908</v>
      </c>
      <c r="V14" s="1144">
        <v>3593</v>
      </c>
      <c r="W14" s="1144">
        <v>348</v>
      </c>
      <c r="X14" s="1144">
        <v>0</v>
      </c>
      <c r="Y14" s="1144">
        <v>3941</v>
      </c>
      <c r="Z14" s="1145">
        <f t="shared" ref="Z14:Z20" si="0">IF(ISERROR(ROUND(Y14/U14,3)*100),"",ROUND(Y14/U14,3)*100)</f>
        <v>33.1</v>
      </c>
      <c r="AB14" s="1146"/>
      <c r="AC14" s="1146"/>
    </row>
    <row r="15" spans="1:29" ht="12" customHeight="1">
      <c r="A15" s="1107"/>
      <c r="B15" s="1136"/>
      <c r="C15" s="1137"/>
      <c r="D15" s="1137"/>
      <c r="E15" s="1138"/>
      <c r="F15" s="3968" t="s">
        <v>738</v>
      </c>
      <c r="G15" s="3968"/>
      <c r="H15" s="3968"/>
      <c r="I15" s="3968"/>
      <c r="J15" s="3968"/>
      <c r="K15" s="1140" t="s">
        <v>410</v>
      </c>
      <c r="L15" s="1148">
        <v>0</v>
      </c>
      <c r="M15" s="1149">
        <v>0</v>
      </c>
      <c r="N15" s="1150">
        <v>0</v>
      </c>
      <c r="O15" s="1150">
        <v>0</v>
      </c>
      <c r="P15" s="1150">
        <v>0</v>
      </c>
      <c r="Q15" s="1150">
        <v>0</v>
      </c>
      <c r="R15" s="1150">
        <v>0</v>
      </c>
      <c r="S15" s="1150">
        <v>0</v>
      </c>
      <c r="T15" s="1150">
        <v>0</v>
      </c>
      <c r="U15" s="1150">
        <v>0</v>
      </c>
      <c r="V15" s="1150">
        <v>0</v>
      </c>
      <c r="W15" s="1150">
        <v>0</v>
      </c>
      <c r="X15" s="1150">
        <v>0</v>
      </c>
      <c r="Y15" s="1150">
        <v>0</v>
      </c>
      <c r="Z15" s="1145" t="str">
        <f t="shared" si="0"/>
        <v/>
      </c>
      <c r="AB15" s="1146"/>
      <c r="AC15" s="1146"/>
    </row>
    <row r="16" spans="1:29" ht="12" customHeight="1">
      <c r="A16" s="1107"/>
      <c r="B16" s="1136"/>
      <c r="C16" s="1137"/>
      <c r="D16" s="1137"/>
      <c r="E16" s="1138"/>
      <c r="F16" s="3968" t="s">
        <v>739</v>
      </c>
      <c r="G16" s="3968"/>
      <c r="H16" s="3968"/>
      <c r="I16" s="3968"/>
      <c r="J16" s="3968"/>
      <c r="K16" s="1140" t="s">
        <v>413</v>
      </c>
      <c r="L16" s="1151">
        <v>0</v>
      </c>
      <c r="M16" s="1151">
        <v>0</v>
      </c>
      <c r="N16" s="1152">
        <v>0</v>
      </c>
      <c r="O16" s="1152">
        <v>0</v>
      </c>
      <c r="P16" s="1152">
        <v>0</v>
      </c>
      <c r="Q16" s="1153">
        <v>0</v>
      </c>
      <c r="R16" s="1153">
        <v>0</v>
      </c>
      <c r="S16" s="1153">
        <v>0</v>
      </c>
      <c r="T16" s="1153">
        <v>0</v>
      </c>
      <c r="U16" s="1153">
        <v>0</v>
      </c>
      <c r="V16" s="1153">
        <v>0</v>
      </c>
      <c r="W16" s="1153">
        <v>0</v>
      </c>
      <c r="X16" s="1153">
        <v>0</v>
      </c>
      <c r="Y16" s="1153">
        <v>0</v>
      </c>
      <c r="Z16" s="1145" t="str">
        <f t="shared" si="0"/>
        <v/>
      </c>
      <c r="AB16" s="1146"/>
      <c r="AC16" s="1146"/>
    </row>
    <row r="17" spans="1:29" ht="12" customHeight="1">
      <c r="A17" s="1107"/>
      <c r="B17" s="1136"/>
      <c r="C17" s="1137"/>
      <c r="D17" s="1137"/>
      <c r="E17" s="1138"/>
      <c r="F17" s="3968" t="s">
        <v>740</v>
      </c>
      <c r="G17" s="3968"/>
      <c r="H17" s="3968"/>
      <c r="I17" s="3968"/>
      <c r="J17" s="3968"/>
      <c r="K17" s="1140" t="s">
        <v>416</v>
      </c>
      <c r="L17" s="1154">
        <v>3559</v>
      </c>
      <c r="M17" s="1155">
        <v>712</v>
      </c>
      <c r="N17" s="1156">
        <v>10917</v>
      </c>
      <c r="O17" s="1156">
        <v>1282</v>
      </c>
      <c r="P17" s="1156">
        <v>265</v>
      </c>
      <c r="Q17" s="1153">
        <v>11934</v>
      </c>
      <c r="R17" s="1153">
        <v>40</v>
      </c>
      <c r="S17" s="1153">
        <v>0</v>
      </c>
      <c r="T17" s="1153">
        <v>66</v>
      </c>
      <c r="U17" s="1153">
        <v>11908</v>
      </c>
      <c r="V17" s="1153">
        <v>3593</v>
      </c>
      <c r="W17" s="1153">
        <v>348</v>
      </c>
      <c r="X17" s="1153">
        <v>0</v>
      </c>
      <c r="Y17" s="1153">
        <v>3941</v>
      </c>
      <c r="Z17" s="1145">
        <f t="shared" si="0"/>
        <v>33.1</v>
      </c>
      <c r="AB17" s="1146"/>
      <c r="AC17" s="1146"/>
    </row>
    <row r="18" spans="1:29" ht="12" customHeight="1">
      <c r="A18" s="1107"/>
      <c r="B18" s="1118"/>
      <c r="C18" s="1107"/>
      <c r="D18" s="1107"/>
      <c r="E18" s="1138"/>
      <c r="F18" s="3968" t="s">
        <v>1207</v>
      </c>
      <c r="G18" s="3968"/>
      <c r="H18" s="3968"/>
      <c r="I18" s="3968"/>
      <c r="J18" s="3968"/>
      <c r="K18" s="1140" t="s">
        <v>106</v>
      </c>
      <c r="L18" s="1157">
        <v>0</v>
      </c>
      <c r="M18" s="1157">
        <v>0</v>
      </c>
      <c r="N18" s="1158">
        <v>0</v>
      </c>
      <c r="O18" s="1158">
        <v>0</v>
      </c>
      <c r="P18" s="1158">
        <v>0</v>
      </c>
      <c r="Q18" s="1158">
        <v>0</v>
      </c>
      <c r="R18" s="1158">
        <v>0</v>
      </c>
      <c r="S18" s="1158">
        <v>0</v>
      </c>
      <c r="T18" s="1158">
        <v>0</v>
      </c>
      <c r="U18" s="1158">
        <v>0</v>
      </c>
      <c r="V18" s="1158">
        <v>0</v>
      </c>
      <c r="W18" s="1158">
        <v>0</v>
      </c>
      <c r="X18" s="1158">
        <v>0</v>
      </c>
      <c r="Y18" s="1158">
        <v>0</v>
      </c>
      <c r="Z18" s="1145" t="str">
        <f t="shared" si="0"/>
        <v/>
      </c>
      <c r="AB18" s="1146"/>
    </row>
    <row r="19" spans="1:29" ht="12" customHeight="1">
      <c r="A19" s="1107"/>
      <c r="B19" s="3987" t="s">
        <v>1208</v>
      </c>
      <c r="C19" s="3988"/>
      <c r="D19" s="3988"/>
      <c r="E19" s="3988"/>
      <c r="F19" s="3988"/>
      <c r="G19" s="3988"/>
      <c r="H19" s="3988"/>
      <c r="I19" s="3988"/>
      <c r="J19" s="3988"/>
      <c r="K19" s="1140" t="s">
        <v>102</v>
      </c>
      <c r="L19" s="1159">
        <v>3559</v>
      </c>
      <c r="M19" s="1160">
        <v>712</v>
      </c>
      <c r="N19" s="1153">
        <v>10917</v>
      </c>
      <c r="O19" s="1153">
        <v>1282</v>
      </c>
      <c r="P19" s="1153">
        <v>265</v>
      </c>
      <c r="Q19" s="1153">
        <v>11934</v>
      </c>
      <c r="R19" s="1153">
        <v>40</v>
      </c>
      <c r="S19" s="1153">
        <v>0</v>
      </c>
      <c r="T19" s="1153">
        <v>66</v>
      </c>
      <c r="U19" s="1153">
        <v>11908</v>
      </c>
      <c r="V19" s="1153">
        <v>3593</v>
      </c>
      <c r="W19" s="1153">
        <v>348</v>
      </c>
      <c r="X19" s="1153">
        <v>0</v>
      </c>
      <c r="Y19" s="1153">
        <v>3941</v>
      </c>
      <c r="Z19" s="1145">
        <f t="shared" si="0"/>
        <v>33.1</v>
      </c>
    </row>
    <row r="20" spans="1:29" ht="12" customHeight="1">
      <c r="A20" s="1107"/>
      <c r="B20" s="3970" t="s">
        <v>1209</v>
      </c>
      <c r="C20" s="3968"/>
      <c r="D20" s="3968"/>
      <c r="E20" s="3968"/>
      <c r="F20" s="3982"/>
      <c r="G20" s="3982"/>
      <c r="H20" s="3982"/>
      <c r="I20" s="3982"/>
      <c r="J20" s="3982"/>
      <c r="K20" s="1140" t="s">
        <v>107</v>
      </c>
      <c r="L20" s="1157">
        <v>0</v>
      </c>
      <c r="M20" s="1163">
        <v>0</v>
      </c>
      <c r="N20" s="1158">
        <v>0</v>
      </c>
      <c r="O20" s="1144">
        <v>0</v>
      </c>
      <c r="P20" s="1144">
        <v>0</v>
      </c>
      <c r="Q20" s="1144">
        <v>0</v>
      </c>
      <c r="R20" s="1144">
        <v>0</v>
      </c>
      <c r="S20" s="1144">
        <v>0</v>
      </c>
      <c r="T20" s="1144">
        <v>0</v>
      </c>
      <c r="U20" s="1144">
        <v>0</v>
      </c>
      <c r="V20" s="1144">
        <v>0</v>
      </c>
      <c r="W20" s="1144">
        <v>0</v>
      </c>
      <c r="X20" s="1144">
        <v>0</v>
      </c>
      <c r="Y20" s="1144">
        <v>0</v>
      </c>
      <c r="Z20" s="1145" t="str">
        <f t="shared" si="0"/>
        <v/>
      </c>
    </row>
    <row r="21" spans="1:29" ht="12" customHeight="1">
      <c r="A21" s="1107"/>
      <c r="B21" s="3974" t="s">
        <v>1210</v>
      </c>
      <c r="C21" s="3975"/>
      <c r="D21" s="3975"/>
      <c r="E21" s="3975"/>
      <c r="F21" s="3975"/>
      <c r="G21" s="3975"/>
      <c r="H21" s="3975"/>
      <c r="I21" s="3975"/>
      <c r="J21" s="3975"/>
      <c r="K21" s="1140"/>
      <c r="L21" s="1141"/>
      <c r="M21" s="1142"/>
      <c r="N21" s="1144"/>
      <c r="O21" s="1144"/>
      <c r="P21" s="1144"/>
      <c r="Q21" s="1144"/>
      <c r="R21" s="1144"/>
      <c r="S21" s="1144"/>
      <c r="T21" s="1144"/>
      <c r="U21" s="1144"/>
      <c r="V21" s="1144"/>
      <c r="W21" s="1144"/>
      <c r="X21" s="1144"/>
      <c r="Y21" s="1144"/>
      <c r="Z21" s="1145"/>
    </row>
    <row r="22" spans="1:29" ht="12" customHeight="1">
      <c r="A22" s="1107"/>
      <c r="B22" s="1164"/>
      <c r="C22" s="3983" t="s">
        <v>1153</v>
      </c>
      <c r="D22" s="3993"/>
      <c r="E22" s="3993"/>
      <c r="F22" s="3993"/>
      <c r="G22" s="3968" t="s">
        <v>1211</v>
      </c>
      <c r="H22" s="3968"/>
      <c r="I22" s="3968"/>
      <c r="J22" s="3968"/>
      <c r="K22" s="1140" t="s">
        <v>422</v>
      </c>
      <c r="L22" s="1148">
        <v>0</v>
      </c>
      <c r="M22" s="1142">
        <v>0</v>
      </c>
      <c r="N22" s="1144">
        <v>0</v>
      </c>
      <c r="O22" s="1144">
        <v>0</v>
      </c>
      <c r="P22" s="1144">
        <v>0</v>
      </c>
      <c r="Q22" s="1144">
        <v>0</v>
      </c>
      <c r="R22" s="1144">
        <v>0</v>
      </c>
      <c r="S22" s="1144">
        <v>0</v>
      </c>
      <c r="T22" s="1144">
        <v>0</v>
      </c>
      <c r="U22" s="1144">
        <v>0</v>
      </c>
      <c r="V22" s="1144">
        <v>0</v>
      </c>
      <c r="W22" s="1144">
        <v>0</v>
      </c>
      <c r="X22" s="1144">
        <v>0</v>
      </c>
      <c r="Y22" s="1144">
        <v>0</v>
      </c>
      <c r="Z22" s="1145" t="str">
        <f t="shared" ref="Z22:Z44" si="1">IF(ISERROR(ROUND(Y22/U22,3)*100),"",ROUND(Y22/U22,3)*100)</f>
        <v/>
      </c>
    </row>
    <row r="23" spans="1:29" ht="12" customHeight="1">
      <c r="A23" s="1107"/>
      <c r="B23" s="1136"/>
      <c r="C23" s="1165"/>
      <c r="D23" s="1137"/>
      <c r="E23" s="1137"/>
      <c r="F23" s="1137"/>
      <c r="G23" s="3968" t="s">
        <v>1212</v>
      </c>
      <c r="H23" s="3968"/>
      <c r="I23" s="3968"/>
      <c r="J23" s="3968"/>
      <c r="K23" s="1140" t="s">
        <v>425</v>
      </c>
      <c r="L23" s="1148">
        <v>0</v>
      </c>
      <c r="M23" s="1142">
        <v>0</v>
      </c>
      <c r="N23" s="1144">
        <v>0</v>
      </c>
      <c r="O23" s="1144">
        <v>0</v>
      </c>
      <c r="P23" s="1144">
        <v>0</v>
      </c>
      <c r="Q23" s="1144">
        <v>0</v>
      </c>
      <c r="R23" s="1144">
        <v>0</v>
      </c>
      <c r="S23" s="1144">
        <v>0</v>
      </c>
      <c r="T23" s="1144">
        <v>0</v>
      </c>
      <c r="U23" s="1144">
        <v>0</v>
      </c>
      <c r="V23" s="1144">
        <v>0</v>
      </c>
      <c r="W23" s="1144">
        <v>0</v>
      </c>
      <c r="X23" s="1144">
        <v>0</v>
      </c>
      <c r="Y23" s="1144">
        <v>0</v>
      </c>
      <c r="Z23" s="1145" t="str">
        <f t="shared" si="1"/>
        <v/>
      </c>
    </row>
    <row r="24" spans="1:29" ht="12" customHeight="1">
      <c r="A24" s="1107"/>
      <c r="B24" s="1136"/>
      <c r="C24" s="1137"/>
      <c r="D24" s="1137"/>
      <c r="E24" s="1137"/>
      <c r="F24" s="1137"/>
      <c r="G24" s="3968" t="s">
        <v>1113</v>
      </c>
      <c r="H24" s="3968"/>
      <c r="I24" s="3968"/>
      <c r="J24" s="3968"/>
      <c r="K24" s="1140" t="s">
        <v>428</v>
      </c>
      <c r="L24" s="1166">
        <v>0</v>
      </c>
      <c r="M24" s="1151">
        <v>0</v>
      </c>
      <c r="N24" s="1152">
        <v>0</v>
      </c>
      <c r="O24" s="1152">
        <v>0</v>
      </c>
      <c r="P24" s="1152">
        <v>0</v>
      </c>
      <c r="Q24" s="1152">
        <v>0</v>
      </c>
      <c r="R24" s="1152">
        <v>0</v>
      </c>
      <c r="S24" s="1152">
        <v>0</v>
      </c>
      <c r="T24" s="1152">
        <v>0</v>
      </c>
      <c r="U24" s="1152">
        <v>0</v>
      </c>
      <c r="V24" s="1152">
        <v>0</v>
      </c>
      <c r="W24" s="1152">
        <v>0</v>
      </c>
      <c r="X24" s="1152">
        <v>0</v>
      </c>
      <c r="Y24" s="1152">
        <v>0</v>
      </c>
      <c r="Z24" s="1145" t="str">
        <f t="shared" si="1"/>
        <v/>
      </c>
    </row>
    <row r="25" spans="1:29" ht="12" customHeight="1">
      <c r="A25" s="1107"/>
      <c r="B25" s="1136"/>
      <c r="C25" s="3983" t="s">
        <v>1213</v>
      </c>
      <c r="D25" s="3993"/>
      <c r="E25" s="3993"/>
      <c r="F25" s="3993"/>
      <c r="G25" s="3993"/>
      <c r="H25" s="3993"/>
      <c r="I25" s="3993"/>
      <c r="J25" s="3993"/>
      <c r="K25" s="1140" t="s">
        <v>431</v>
      </c>
      <c r="L25" s="1154">
        <v>0</v>
      </c>
      <c r="M25" s="1155">
        <v>0</v>
      </c>
      <c r="N25" s="1156">
        <v>0</v>
      </c>
      <c r="O25" s="1156">
        <v>0</v>
      </c>
      <c r="P25" s="1156">
        <v>0</v>
      </c>
      <c r="Q25" s="1156">
        <v>0</v>
      </c>
      <c r="R25" s="1156">
        <v>0</v>
      </c>
      <c r="S25" s="1156">
        <v>0</v>
      </c>
      <c r="T25" s="1156">
        <v>0</v>
      </c>
      <c r="U25" s="1156">
        <v>0</v>
      </c>
      <c r="V25" s="1156">
        <v>0</v>
      </c>
      <c r="W25" s="1156">
        <v>0</v>
      </c>
      <c r="X25" s="1156">
        <v>0</v>
      </c>
      <c r="Y25" s="1156">
        <v>0</v>
      </c>
      <c r="Z25" s="1145" t="str">
        <f t="shared" si="1"/>
        <v/>
      </c>
    </row>
    <row r="26" spans="1:29" ht="12" customHeight="1">
      <c r="A26" s="1107"/>
      <c r="B26" s="1136"/>
      <c r="C26" s="3983" t="s">
        <v>1214</v>
      </c>
      <c r="D26" s="3983"/>
      <c r="E26" s="3983"/>
      <c r="F26" s="3983"/>
      <c r="G26" s="3968" t="s">
        <v>1211</v>
      </c>
      <c r="H26" s="3968"/>
      <c r="I26" s="3968"/>
      <c r="J26" s="3968"/>
      <c r="K26" s="1140" t="s">
        <v>435</v>
      </c>
      <c r="L26" s="1141">
        <v>0</v>
      </c>
      <c r="M26" s="1142">
        <v>0</v>
      </c>
      <c r="N26" s="1144">
        <v>0</v>
      </c>
      <c r="O26" s="1144">
        <v>0</v>
      </c>
      <c r="P26" s="1144">
        <v>0</v>
      </c>
      <c r="Q26" s="1144">
        <v>0</v>
      </c>
      <c r="R26" s="1144">
        <v>0</v>
      </c>
      <c r="S26" s="1144">
        <v>0</v>
      </c>
      <c r="T26" s="1144">
        <v>0</v>
      </c>
      <c r="U26" s="1144">
        <v>0</v>
      </c>
      <c r="V26" s="1144">
        <v>0</v>
      </c>
      <c r="W26" s="1144">
        <v>0</v>
      </c>
      <c r="X26" s="1144">
        <v>0</v>
      </c>
      <c r="Y26" s="1144">
        <v>0</v>
      </c>
      <c r="Z26" s="1145" t="str">
        <f t="shared" si="1"/>
        <v/>
      </c>
    </row>
    <row r="27" spans="1:29" ht="12" customHeight="1">
      <c r="A27" s="1107"/>
      <c r="B27" s="1136"/>
      <c r="C27" s="1165"/>
      <c r="D27" s="1137"/>
      <c r="E27" s="1137"/>
      <c r="F27" s="1137"/>
      <c r="G27" s="3968" t="s">
        <v>1212</v>
      </c>
      <c r="H27" s="3968"/>
      <c r="I27" s="3968"/>
      <c r="J27" s="3968"/>
      <c r="K27" s="1140" t="s">
        <v>503</v>
      </c>
      <c r="L27" s="1148">
        <v>0</v>
      </c>
      <c r="M27" s="1142">
        <v>0</v>
      </c>
      <c r="N27" s="1144">
        <v>0</v>
      </c>
      <c r="O27" s="1144">
        <v>0</v>
      </c>
      <c r="P27" s="1144">
        <v>0</v>
      </c>
      <c r="Q27" s="1144">
        <v>0</v>
      </c>
      <c r="R27" s="1144">
        <v>0</v>
      </c>
      <c r="S27" s="1144">
        <v>0</v>
      </c>
      <c r="T27" s="1144">
        <v>0</v>
      </c>
      <c r="U27" s="1144">
        <v>0</v>
      </c>
      <c r="V27" s="1144">
        <v>0</v>
      </c>
      <c r="W27" s="1144">
        <v>0</v>
      </c>
      <c r="X27" s="1144">
        <v>0</v>
      </c>
      <c r="Y27" s="1144">
        <v>0</v>
      </c>
      <c r="Z27" s="1145" t="str">
        <f t="shared" si="1"/>
        <v/>
      </c>
    </row>
    <row r="28" spans="1:29" ht="12" customHeight="1">
      <c r="A28" s="1107"/>
      <c r="B28" s="1136"/>
      <c r="C28" s="1165"/>
      <c r="D28" s="1137"/>
      <c r="E28" s="1137"/>
      <c r="F28" s="1137"/>
      <c r="G28" s="3968" t="s">
        <v>1113</v>
      </c>
      <c r="H28" s="3968"/>
      <c r="I28" s="3968"/>
      <c r="J28" s="3968"/>
      <c r="K28" s="1140" t="s">
        <v>437</v>
      </c>
      <c r="L28" s="1166">
        <v>0</v>
      </c>
      <c r="M28" s="1151">
        <v>0</v>
      </c>
      <c r="N28" s="1152">
        <v>0</v>
      </c>
      <c r="O28" s="1152">
        <v>0</v>
      </c>
      <c r="P28" s="1152">
        <v>0</v>
      </c>
      <c r="Q28" s="1152">
        <v>0</v>
      </c>
      <c r="R28" s="1152">
        <v>0</v>
      </c>
      <c r="S28" s="1152">
        <v>0</v>
      </c>
      <c r="T28" s="1152">
        <v>0</v>
      </c>
      <c r="U28" s="1152">
        <v>0</v>
      </c>
      <c r="V28" s="1152">
        <v>0</v>
      </c>
      <c r="W28" s="1152">
        <v>0</v>
      </c>
      <c r="X28" s="1152">
        <v>0</v>
      </c>
      <c r="Y28" s="1152">
        <v>0</v>
      </c>
      <c r="Z28" s="1145" t="str">
        <f t="shared" si="1"/>
        <v/>
      </c>
    </row>
    <row r="29" spans="1:29" ht="12" customHeight="1">
      <c r="A29" s="1107"/>
      <c r="B29" s="1136"/>
      <c r="C29" s="3983" t="s">
        <v>1215</v>
      </c>
      <c r="D29" s="3983"/>
      <c r="E29" s="3983"/>
      <c r="F29" s="3983"/>
      <c r="G29" s="3983"/>
      <c r="H29" s="3983"/>
      <c r="I29" s="3983"/>
      <c r="J29" s="3983"/>
      <c r="K29" s="1140" t="s">
        <v>439</v>
      </c>
      <c r="L29" s="1154">
        <v>0</v>
      </c>
      <c r="M29" s="1155">
        <v>0</v>
      </c>
      <c r="N29" s="1156">
        <v>0</v>
      </c>
      <c r="O29" s="1156">
        <v>0</v>
      </c>
      <c r="P29" s="1156">
        <v>0</v>
      </c>
      <c r="Q29" s="1156">
        <v>0</v>
      </c>
      <c r="R29" s="1156">
        <v>0</v>
      </c>
      <c r="S29" s="1156">
        <v>0</v>
      </c>
      <c r="T29" s="1156">
        <v>0</v>
      </c>
      <c r="U29" s="1156">
        <v>0</v>
      </c>
      <c r="V29" s="1156">
        <v>0</v>
      </c>
      <c r="W29" s="1156">
        <v>0</v>
      </c>
      <c r="X29" s="1156">
        <v>0</v>
      </c>
      <c r="Y29" s="1156">
        <v>0</v>
      </c>
      <c r="Z29" s="1145" t="str">
        <f t="shared" si="1"/>
        <v/>
      </c>
    </row>
    <row r="30" spans="1:29" ht="12" customHeight="1">
      <c r="A30" s="1107"/>
      <c r="B30" s="1136"/>
      <c r="C30" s="3983" t="s">
        <v>1216</v>
      </c>
      <c r="D30" s="3983"/>
      <c r="E30" s="3983"/>
      <c r="F30" s="3983"/>
      <c r="G30" s="3968" t="s">
        <v>1211</v>
      </c>
      <c r="H30" s="3968"/>
      <c r="I30" s="3968"/>
      <c r="J30" s="3968"/>
      <c r="K30" s="1140" t="s">
        <v>442</v>
      </c>
      <c r="L30" s="1141"/>
      <c r="M30" s="1142"/>
      <c r="N30" s="1144">
        <v>0</v>
      </c>
      <c r="O30" s="1144">
        <v>0</v>
      </c>
      <c r="P30" s="1144">
        <v>0</v>
      </c>
      <c r="Q30" s="1144">
        <v>0</v>
      </c>
      <c r="R30" s="1144">
        <v>0</v>
      </c>
      <c r="S30" s="1144">
        <v>0</v>
      </c>
      <c r="T30" s="1144">
        <v>0</v>
      </c>
      <c r="U30" s="1144">
        <v>0</v>
      </c>
      <c r="V30" s="1144">
        <v>0</v>
      </c>
      <c r="W30" s="1144">
        <v>0</v>
      </c>
      <c r="X30" s="1144">
        <v>0</v>
      </c>
      <c r="Y30" s="1144">
        <v>0</v>
      </c>
      <c r="Z30" s="1145" t="str">
        <f t="shared" si="1"/>
        <v/>
      </c>
    </row>
    <row r="31" spans="1:29" ht="12" customHeight="1">
      <c r="A31" s="1107"/>
      <c r="B31" s="1136"/>
      <c r="C31" s="1165"/>
      <c r="D31" s="1165"/>
      <c r="E31" s="1165"/>
      <c r="F31" s="1165"/>
      <c r="G31" s="3968" t="s">
        <v>1212</v>
      </c>
      <c r="H31" s="3968"/>
      <c r="I31" s="3968"/>
      <c r="J31" s="3968"/>
      <c r="K31" s="1140" t="s">
        <v>444</v>
      </c>
      <c r="L31" s="1148"/>
      <c r="M31" s="1142"/>
      <c r="N31" s="1144">
        <v>0</v>
      </c>
      <c r="O31" s="1144">
        <v>0</v>
      </c>
      <c r="P31" s="1144">
        <v>0</v>
      </c>
      <c r="Q31" s="1144">
        <v>0</v>
      </c>
      <c r="R31" s="1144">
        <v>0</v>
      </c>
      <c r="S31" s="1144">
        <v>0</v>
      </c>
      <c r="T31" s="1144">
        <v>0</v>
      </c>
      <c r="U31" s="1144">
        <v>0</v>
      </c>
      <c r="V31" s="1144">
        <v>0</v>
      </c>
      <c r="W31" s="1144">
        <v>0</v>
      </c>
      <c r="X31" s="1144">
        <v>0</v>
      </c>
      <c r="Y31" s="1144">
        <v>0</v>
      </c>
      <c r="Z31" s="1145" t="str">
        <f t="shared" si="1"/>
        <v/>
      </c>
    </row>
    <row r="32" spans="1:29" ht="12" customHeight="1">
      <c r="A32" s="1107"/>
      <c r="B32" s="1136"/>
      <c r="C32" s="1165"/>
      <c r="D32" s="1165"/>
      <c r="E32" s="1165"/>
      <c r="F32" s="1165"/>
      <c r="G32" s="3968" t="s">
        <v>1113</v>
      </c>
      <c r="H32" s="3968"/>
      <c r="I32" s="3968"/>
      <c r="J32" s="3968"/>
      <c r="K32" s="1140" t="s">
        <v>446</v>
      </c>
      <c r="L32" s="1166"/>
      <c r="M32" s="1151"/>
      <c r="N32" s="1152">
        <v>0</v>
      </c>
      <c r="O32" s="1152">
        <v>0</v>
      </c>
      <c r="P32" s="1152">
        <v>0</v>
      </c>
      <c r="Q32" s="1152">
        <v>0</v>
      </c>
      <c r="R32" s="1152">
        <v>0</v>
      </c>
      <c r="S32" s="1152">
        <v>0</v>
      </c>
      <c r="T32" s="1152">
        <v>0</v>
      </c>
      <c r="U32" s="1152">
        <v>0</v>
      </c>
      <c r="V32" s="1152">
        <v>0</v>
      </c>
      <c r="W32" s="1152">
        <v>0</v>
      </c>
      <c r="X32" s="1152">
        <v>0</v>
      </c>
      <c r="Y32" s="1152">
        <v>0</v>
      </c>
      <c r="Z32" s="1145" t="str">
        <f t="shared" si="1"/>
        <v/>
      </c>
    </row>
    <row r="33" spans="1:26" ht="12" customHeight="1">
      <c r="A33" s="1107"/>
      <c r="B33" s="1136"/>
      <c r="C33" s="3983" t="s">
        <v>1158</v>
      </c>
      <c r="D33" s="3983"/>
      <c r="E33" s="3983"/>
      <c r="F33" s="3983"/>
      <c r="G33" s="3983"/>
      <c r="H33" s="3983"/>
      <c r="I33" s="3983"/>
      <c r="J33" s="3983"/>
      <c r="K33" s="1140" t="s">
        <v>448</v>
      </c>
      <c r="L33" s="1154"/>
      <c r="M33" s="1155"/>
      <c r="N33" s="1156">
        <v>0</v>
      </c>
      <c r="O33" s="1156">
        <v>0</v>
      </c>
      <c r="P33" s="1156">
        <v>0</v>
      </c>
      <c r="Q33" s="1156">
        <v>0</v>
      </c>
      <c r="R33" s="1156">
        <v>0</v>
      </c>
      <c r="S33" s="1156">
        <v>0</v>
      </c>
      <c r="T33" s="1156">
        <v>0</v>
      </c>
      <c r="U33" s="1156">
        <v>0</v>
      </c>
      <c r="V33" s="1156">
        <v>0</v>
      </c>
      <c r="W33" s="1156">
        <v>0</v>
      </c>
      <c r="X33" s="1156">
        <v>0</v>
      </c>
      <c r="Y33" s="1156">
        <v>0</v>
      </c>
      <c r="Z33" s="1145" t="str">
        <f t="shared" si="1"/>
        <v/>
      </c>
    </row>
    <row r="34" spans="1:26" ht="12" customHeight="1">
      <c r="A34" s="1107"/>
      <c r="B34" s="1136"/>
      <c r="C34" s="3993" t="s">
        <v>1217</v>
      </c>
      <c r="D34" s="3993"/>
      <c r="E34" s="3993"/>
      <c r="F34" s="3993"/>
      <c r="G34" s="3968" t="s">
        <v>1211</v>
      </c>
      <c r="H34" s="3968"/>
      <c r="I34" s="3968"/>
      <c r="J34" s="3968"/>
      <c r="K34" s="1140" t="s">
        <v>108</v>
      </c>
      <c r="L34" s="1141">
        <v>0</v>
      </c>
      <c r="M34" s="1142">
        <v>0</v>
      </c>
      <c r="N34" s="1144">
        <v>0</v>
      </c>
      <c r="O34" s="1144">
        <v>0</v>
      </c>
      <c r="P34" s="1144">
        <v>0</v>
      </c>
      <c r="Q34" s="1144">
        <v>0</v>
      </c>
      <c r="R34" s="1144">
        <v>0</v>
      </c>
      <c r="S34" s="1144">
        <v>0</v>
      </c>
      <c r="T34" s="1144">
        <v>0</v>
      </c>
      <c r="U34" s="1144">
        <v>0</v>
      </c>
      <c r="V34" s="1144">
        <v>0</v>
      </c>
      <c r="W34" s="1144">
        <v>0</v>
      </c>
      <c r="X34" s="1144">
        <v>0</v>
      </c>
      <c r="Y34" s="1144">
        <v>0</v>
      </c>
      <c r="Z34" s="1145" t="str">
        <f t="shared" si="1"/>
        <v/>
      </c>
    </row>
    <row r="35" spans="1:26" ht="12" customHeight="1">
      <c r="A35" s="1107"/>
      <c r="B35" s="1118"/>
      <c r="C35" s="1107"/>
      <c r="D35" s="1107"/>
      <c r="E35" s="1138"/>
      <c r="F35" s="1162"/>
      <c r="G35" s="3968" t="s">
        <v>1212</v>
      </c>
      <c r="H35" s="3968"/>
      <c r="I35" s="3968"/>
      <c r="J35" s="3968"/>
      <c r="K35" s="1140" t="s">
        <v>109</v>
      </c>
      <c r="L35" s="1141">
        <v>0</v>
      </c>
      <c r="M35" s="1142">
        <v>0</v>
      </c>
      <c r="N35" s="1144">
        <v>0</v>
      </c>
      <c r="O35" s="1144">
        <v>0</v>
      </c>
      <c r="P35" s="1144">
        <v>0</v>
      </c>
      <c r="Q35" s="1144">
        <v>0</v>
      </c>
      <c r="R35" s="1144">
        <v>0</v>
      </c>
      <c r="S35" s="1144">
        <v>0</v>
      </c>
      <c r="T35" s="1144">
        <v>0</v>
      </c>
      <c r="U35" s="1144">
        <v>0</v>
      </c>
      <c r="V35" s="1144">
        <v>0</v>
      </c>
      <c r="W35" s="1144">
        <v>0</v>
      </c>
      <c r="X35" s="1144">
        <v>0</v>
      </c>
      <c r="Y35" s="1144">
        <v>0</v>
      </c>
      <c r="Z35" s="1145" t="str">
        <f t="shared" si="1"/>
        <v/>
      </c>
    </row>
    <row r="36" spans="1:26" ht="12" customHeight="1">
      <c r="A36" s="1107"/>
      <c r="B36" s="1118"/>
      <c r="C36" s="1107"/>
      <c r="D36" s="1107"/>
      <c r="E36" s="1138"/>
      <c r="F36" s="1137"/>
      <c r="G36" s="3968" t="s">
        <v>1113</v>
      </c>
      <c r="H36" s="3968"/>
      <c r="I36" s="3968"/>
      <c r="J36" s="3968"/>
      <c r="K36" s="1140" t="s">
        <v>110</v>
      </c>
      <c r="L36" s="1159">
        <v>0</v>
      </c>
      <c r="M36" s="1160">
        <v>0</v>
      </c>
      <c r="N36" s="1153">
        <v>0</v>
      </c>
      <c r="O36" s="1153">
        <v>0</v>
      </c>
      <c r="P36" s="1153">
        <v>0</v>
      </c>
      <c r="Q36" s="1153">
        <v>0</v>
      </c>
      <c r="R36" s="1153">
        <v>0</v>
      </c>
      <c r="S36" s="1153">
        <v>0</v>
      </c>
      <c r="T36" s="1153">
        <v>0</v>
      </c>
      <c r="U36" s="1153">
        <v>0</v>
      </c>
      <c r="V36" s="1153">
        <v>0</v>
      </c>
      <c r="W36" s="1153">
        <v>0</v>
      </c>
      <c r="X36" s="1153">
        <v>0</v>
      </c>
      <c r="Y36" s="1153">
        <v>0</v>
      </c>
      <c r="Z36" s="1145" t="str">
        <f t="shared" si="1"/>
        <v/>
      </c>
    </row>
    <row r="37" spans="1:26" ht="12" customHeight="1">
      <c r="A37" s="1107"/>
      <c r="B37" s="3987" t="s">
        <v>1218</v>
      </c>
      <c r="C37" s="3988"/>
      <c r="D37" s="3988"/>
      <c r="E37" s="3988"/>
      <c r="F37" s="3988"/>
      <c r="G37" s="3988"/>
      <c r="H37" s="3988"/>
      <c r="I37" s="3988"/>
      <c r="J37" s="3988"/>
      <c r="K37" s="1140" t="s">
        <v>194</v>
      </c>
      <c r="L37" s="1154">
        <v>0</v>
      </c>
      <c r="M37" s="1160">
        <v>0</v>
      </c>
      <c r="N37" s="1153">
        <v>0</v>
      </c>
      <c r="O37" s="1153">
        <v>0</v>
      </c>
      <c r="P37" s="1153">
        <v>0</v>
      </c>
      <c r="Q37" s="1153">
        <v>0</v>
      </c>
      <c r="R37" s="1153">
        <v>0</v>
      </c>
      <c r="S37" s="1153">
        <v>0</v>
      </c>
      <c r="T37" s="1153">
        <v>0</v>
      </c>
      <c r="U37" s="1153">
        <v>0</v>
      </c>
      <c r="V37" s="1153">
        <v>0</v>
      </c>
      <c r="W37" s="1153">
        <v>0</v>
      </c>
      <c r="X37" s="1153">
        <v>0</v>
      </c>
      <c r="Y37" s="1153">
        <v>0</v>
      </c>
      <c r="Z37" s="1145" t="str">
        <f t="shared" si="1"/>
        <v/>
      </c>
    </row>
    <row r="38" spans="1:26" ht="12" customHeight="1">
      <c r="A38" s="1107"/>
      <c r="B38" s="3970" t="s">
        <v>1161</v>
      </c>
      <c r="C38" s="3968"/>
      <c r="D38" s="3968"/>
      <c r="E38" s="3968"/>
      <c r="F38" s="3968"/>
      <c r="G38" s="3968"/>
      <c r="H38" s="3968"/>
      <c r="I38" s="3968"/>
      <c r="J38" s="3968"/>
      <c r="K38" s="1140" t="s">
        <v>15</v>
      </c>
      <c r="L38" s="1151">
        <v>0</v>
      </c>
      <c r="M38" s="1151">
        <v>0</v>
      </c>
      <c r="N38" s="1144">
        <v>0</v>
      </c>
      <c r="O38" s="1144">
        <v>0</v>
      </c>
      <c r="P38" s="1144">
        <v>0</v>
      </c>
      <c r="Q38" s="1144">
        <v>0</v>
      </c>
      <c r="R38" s="1144">
        <v>0</v>
      </c>
      <c r="S38" s="1144">
        <v>0</v>
      </c>
      <c r="T38" s="1144">
        <v>0</v>
      </c>
      <c r="U38" s="1144">
        <v>0</v>
      </c>
      <c r="V38" s="1144">
        <v>0</v>
      </c>
      <c r="W38" s="1144">
        <v>0</v>
      </c>
      <c r="X38" s="1144">
        <v>0</v>
      </c>
      <c r="Y38" s="1144">
        <v>0</v>
      </c>
      <c r="Z38" s="1145" t="str">
        <f t="shared" si="1"/>
        <v/>
      </c>
    </row>
    <row r="39" spans="1:26" ht="12" customHeight="1">
      <c r="A39" s="1107"/>
      <c r="B39" s="1161"/>
      <c r="C39" s="1147"/>
      <c r="D39" s="1147"/>
      <c r="E39" s="1147"/>
      <c r="F39" s="3968" t="s">
        <v>746</v>
      </c>
      <c r="G39" s="3968"/>
      <c r="H39" s="3968"/>
      <c r="I39" s="3968"/>
      <c r="J39" s="3968"/>
      <c r="K39" s="1140" t="s">
        <v>458</v>
      </c>
      <c r="L39" s="1167">
        <v>0</v>
      </c>
      <c r="M39" s="1167">
        <v>0</v>
      </c>
      <c r="N39" s="1144">
        <v>0</v>
      </c>
      <c r="O39" s="1144">
        <v>0</v>
      </c>
      <c r="P39" s="1144">
        <v>0</v>
      </c>
      <c r="Q39" s="1144">
        <v>0</v>
      </c>
      <c r="R39" s="1144">
        <v>0</v>
      </c>
      <c r="S39" s="1144">
        <v>0</v>
      </c>
      <c r="T39" s="1144">
        <v>0</v>
      </c>
      <c r="U39" s="1144">
        <v>0</v>
      </c>
      <c r="V39" s="1144">
        <v>0</v>
      </c>
      <c r="W39" s="1144">
        <v>0</v>
      </c>
      <c r="X39" s="1144">
        <v>0</v>
      </c>
      <c r="Y39" s="1144">
        <v>0</v>
      </c>
      <c r="Z39" s="1145" t="str">
        <f t="shared" si="1"/>
        <v/>
      </c>
    </row>
    <row r="40" spans="1:26" ht="12" customHeight="1">
      <c r="A40" s="1107"/>
      <c r="B40" s="3970" t="s">
        <v>1219</v>
      </c>
      <c r="C40" s="3968"/>
      <c r="D40" s="3968"/>
      <c r="E40" s="3968"/>
      <c r="F40" s="3968"/>
      <c r="G40" s="3968"/>
      <c r="H40" s="3968"/>
      <c r="I40" s="3968"/>
      <c r="J40" s="3968"/>
      <c r="K40" s="1140" t="s">
        <v>16</v>
      </c>
      <c r="L40" s="1141">
        <v>0</v>
      </c>
      <c r="M40" s="1142">
        <v>0</v>
      </c>
      <c r="N40" s="1144">
        <v>0</v>
      </c>
      <c r="O40" s="1144">
        <v>0</v>
      </c>
      <c r="P40" s="1144">
        <v>0</v>
      </c>
      <c r="Q40" s="1144">
        <v>0</v>
      </c>
      <c r="R40" s="1144">
        <v>0</v>
      </c>
      <c r="S40" s="1144">
        <v>0</v>
      </c>
      <c r="T40" s="1144">
        <v>0</v>
      </c>
      <c r="U40" s="1144">
        <v>0</v>
      </c>
      <c r="V40" s="1144">
        <v>0</v>
      </c>
      <c r="W40" s="1144">
        <v>0</v>
      </c>
      <c r="X40" s="1144">
        <v>0</v>
      </c>
      <c r="Y40" s="1144">
        <v>0</v>
      </c>
      <c r="Z40" s="1145" t="str">
        <f t="shared" si="1"/>
        <v/>
      </c>
    </row>
    <row r="41" spans="1:26" ht="12" customHeight="1">
      <c r="A41" s="1107"/>
      <c r="B41" s="3971" t="s">
        <v>1220</v>
      </c>
      <c r="C41" s="3969"/>
      <c r="D41" s="3969"/>
      <c r="E41" s="3969"/>
      <c r="F41" s="3969"/>
      <c r="G41" s="3969"/>
      <c r="H41" s="3969"/>
      <c r="I41" s="3969"/>
      <c r="J41" s="3969"/>
      <c r="K41" s="1140" t="s">
        <v>17</v>
      </c>
      <c r="L41" s="1148">
        <v>0</v>
      </c>
      <c r="M41" s="1142">
        <v>0</v>
      </c>
      <c r="N41" s="1144">
        <v>0</v>
      </c>
      <c r="O41" s="1144">
        <v>0</v>
      </c>
      <c r="P41" s="1144">
        <v>0</v>
      </c>
      <c r="Q41" s="1144">
        <v>0</v>
      </c>
      <c r="R41" s="1144">
        <v>0</v>
      </c>
      <c r="S41" s="1144">
        <v>0</v>
      </c>
      <c r="T41" s="1144">
        <v>0</v>
      </c>
      <c r="U41" s="1144">
        <v>0</v>
      </c>
      <c r="V41" s="1144">
        <v>0</v>
      </c>
      <c r="W41" s="1144">
        <v>0</v>
      </c>
      <c r="X41" s="1144">
        <v>0</v>
      </c>
      <c r="Y41" s="1144">
        <v>0</v>
      </c>
      <c r="Z41" s="1145" t="str">
        <f t="shared" si="1"/>
        <v/>
      </c>
    </row>
    <row r="42" spans="1:26" ht="12" customHeight="1">
      <c r="A42" s="1107"/>
      <c r="B42" s="3970" t="s">
        <v>1221</v>
      </c>
      <c r="C42" s="3968"/>
      <c r="D42" s="3968"/>
      <c r="E42" s="3968"/>
      <c r="F42" s="3968"/>
      <c r="G42" s="3968"/>
      <c r="H42" s="3968"/>
      <c r="I42" s="3968"/>
      <c r="J42" s="3968"/>
      <c r="K42" s="1140" t="s">
        <v>71</v>
      </c>
      <c r="L42" s="1148">
        <v>0</v>
      </c>
      <c r="M42" s="1142">
        <v>0</v>
      </c>
      <c r="N42" s="1144">
        <v>0</v>
      </c>
      <c r="O42" s="1144">
        <v>0</v>
      </c>
      <c r="P42" s="1144">
        <v>0</v>
      </c>
      <c r="Q42" s="1144">
        <v>0</v>
      </c>
      <c r="R42" s="1144">
        <v>0</v>
      </c>
      <c r="S42" s="1144">
        <v>0</v>
      </c>
      <c r="T42" s="1144">
        <v>0</v>
      </c>
      <c r="U42" s="1144">
        <v>0</v>
      </c>
      <c r="V42" s="1144">
        <v>0</v>
      </c>
      <c r="W42" s="1144">
        <v>0</v>
      </c>
      <c r="X42" s="1144">
        <v>0</v>
      </c>
      <c r="Y42" s="1144">
        <v>0</v>
      </c>
      <c r="Z42" s="1145" t="str">
        <f t="shared" si="1"/>
        <v/>
      </c>
    </row>
    <row r="43" spans="1:26" ht="12" customHeight="1">
      <c r="A43" s="1107"/>
      <c r="B43" s="3970" t="s">
        <v>1222</v>
      </c>
      <c r="C43" s="3968"/>
      <c r="D43" s="3968"/>
      <c r="E43" s="3968"/>
      <c r="F43" s="3968"/>
      <c r="G43" s="3968"/>
      <c r="H43" s="3968"/>
      <c r="I43" s="3968"/>
      <c r="J43" s="3968"/>
      <c r="K43" s="1140" t="s">
        <v>72</v>
      </c>
      <c r="L43" s="1148">
        <v>0</v>
      </c>
      <c r="M43" s="1142">
        <v>0</v>
      </c>
      <c r="N43" s="1144">
        <v>0</v>
      </c>
      <c r="O43" s="1144">
        <v>0</v>
      </c>
      <c r="P43" s="1144">
        <v>0</v>
      </c>
      <c r="Q43" s="1144">
        <v>0</v>
      </c>
      <c r="R43" s="1144">
        <v>0</v>
      </c>
      <c r="S43" s="1144">
        <v>0</v>
      </c>
      <c r="T43" s="1144">
        <v>0</v>
      </c>
      <c r="U43" s="1144">
        <v>0</v>
      </c>
      <c r="V43" s="1144">
        <v>0</v>
      </c>
      <c r="W43" s="1144">
        <v>0</v>
      </c>
      <c r="X43" s="1144">
        <v>0</v>
      </c>
      <c r="Y43" s="1144">
        <v>0</v>
      </c>
      <c r="Z43" s="1145" t="str">
        <f t="shared" si="1"/>
        <v/>
      </c>
    </row>
    <row r="44" spans="1:26" ht="12" customHeight="1">
      <c r="A44" s="1107"/>
      <c r="B44" s="3970" t="s">
        <v>1223</v>
      </c>
      <c r="C44" s="3968"/>
      <c r="D44" s="3968"/>
      <c r="E44" s="3968"/>
      <c r="F44" s="3968"/>
      <c r="G44" s="3968"/>
      <c r="H44" s="3968"/>
      <c r="I44" s="3968"/>
      <c r="J44" s="3968"/>
      <c r="K44" s="1140" t="s">
        <v>193</v>
      </c>
      <c r="L44" s="1148">
        <v>0</v>
      </c>
      <c r="M44" s="1142">
        <v>0</v>
      </c>
      <c r="N44" s="1144">
        <v>0</v>
      </c>
      <c r="O44" s="1144">
        <v>0</v>
      </c>
      <c r="P44" s="1144">
        <v>0</v>
      </c>
      <c r="Q44" s="1144">
        <v>0</v>
      </c>
      <c r="R44" s="1144">
        <v>0</v>
      </c>
      <c r="S44" s="1144">
        <v>0</v>
      </c>
      <c r="T44" s="1144">
        <v>0</v>
      </c>
      <c r="U44" s="1144">
        <v>0</v>
      </c>
      <c r="V44" s="1144">
        <v>0</v>
      </c>
      <c r="W44" s="1144">
        <v>0</v>
      </c>
      <c r="X44" s="1144">
        <v>0</v>
      </c>
      <c r="Y44" s="1144">
        <v>0</v>
      </c>
      <c r="Z44" s="1145" t="str">
        <f t="shared" si="1"/>
        <v/>
      </c>
    </row>
    <row r="45" spans="1:26" ht="12" customHeight="1">
      <c r="A45" s="1107"/>
      <c r="B45" s="3981" t="s">
        <v>112</v>
      </c>
      <c r="C45" s="3982"/>
      <c r="D45" s="3982"/>
      <c r="E45" s="3982"/>
      <c r="F45" s="3982"/>
      <c r="G45" s="3982"/>
      <c r="H45" s="3982"/>
      <c r="I45" s="3982"/>
      <c r="J45" s="3982"/>
      <c r="K45" s="1140"/>
      <c r="L45" s="1166"/>
      <c r="M45" s="1151"/>
      <c r="N45" s="1152"/>
      <c r="O45" s="1152"/>
      <c r="P45" s="1152"/>
      <c r="Q45" s="1152"/>
      <c r="R45" s="1152"/>
      <c r="S45" s="1152"/>
      <c r="T45" s="1152"/>
      <c r="U45" s="1152"/>
      <c r="V45" s="1152"/>
      <c r="W45" s="1152"/>
      <c r="X45" s="1152"/>
      <c r="Y45" s="1152"/>
      <c r="Z45" s="1169"/>
    </row>
    <row r="46" spans="1:26" ht="12" customHeight="1">
      <c r="A46" s="1107"/>
      <c r="B46" s="1170"/>
      <c r="C46" s="3976" t="s">
        <v>749</v>
      </c>
      <c r="D46" s="3976"/>
      <c r="E46" s="3976"/>
      <c r="F46" s="3976"/>
      <c r="G46" s="3976"/>
      <c r="H46" s="3976"/>
      <c r="I46" s="3976"/>
      <c r="J46" s="3976"/>
      <c r="K46" s="1140" t="s">
        <v>528</v>
      </c>
      <c r="L46" s="1141">
        <v>0</v>
      </c>
      <c r="M46" s="1142">
        <v>0</v>
      </c>
      <c r="N46" s="1144">
        <v>0</v>
      </c>
      <c r="O46" s="1144">
        <v>0</v>
      </c>
      <c r="P46" s="1144">
        <v>0</v>
      </c>
      <c r="Q46" s="1144">
        <v>0</v>
      </c>
      <c r="R46" s="1144">
        <v>0</v>
      </c>
      <c r="S46" s="1144">
        <v>0</v>
      </c>
      <c r="T46" s="1144">
        <v>0</v>
      </c>
      <c r="U46" s="1144">
        <v>0</v>
      </c>
      <c r="V46" s="1144">
        <v>0</v>
      </c>
      <c r="W46" s="1144">
        <v>0</v>
      </c>
      <c r="X46" s="1144">
        <v>0</v>
      </c>
      <c r="Y46" s="1144">
        <v>0</v>
      </c>
      <c r="Z46" s="1145" t="str">
        <f t="shared" ref="Z46:Z57" si="2">IF(ISERROR(ROUND(Y46/U46,3)*100),"",ROUND(Y46/U46,3)*100)</f>
        <v/>
      </c>
    </row>
    <row r="47" spans="1:26" ht="12" customHeight="1">
      <c r="A47" s="1107"/>
      <c r="B47" s="1161"/>
      <c r="C47" s="3968" t="s">
        <v>750</v>
      </c>
      <c r="D47" s="3968"/>
      <c r="E47" s="3968"/>
      <c r="F47" s="3968"/>
      <c r="G47" s="3968"/>
      <c r="H47" s="3968"/>
      <c r="I47" s="3968"/>
      <c r="J47" s="3968"/>
      <c r="K47" s="1140" t="s">
        <v>466</v>
      </c>
      <c r="L47" s="1148">
        <v>0</v>
      </c>
      <c r="M47" s="1142">
        <v>0</v>
      </c>
      <c r="N47" s="1144">
        <v>0</v>
      </c>
      <c r="O47" s="1144">
        <v>0</v>
      </c>
      <c r="P47" s="1144">
        <v>0</v>
      </c>
      <c r="Q47" s="1144">
        <v>0</v>
      </c>
      <c r="R47" s="1144">
        <v>0</v>
      </c>
      <c r="S47" s="1144">
        <v>0</v>
      </c>
      <c r="T47" s="1144">
        <v>0</v>
      </c>
      <c r="U47" s="1144">
        <v>0</v>
      </c>
      <c r="V47" s="1144">
        <v>0</v>
      </c>
      <c r="W47" s="1144">
        <v>0</v>
      </c>
      <c r="X47" s="1144">
        <v>0</v>
      </c>
      <c r="Y47" s="1144">
        <v>0</v>
      </c>
      <c r="Z47" s="1145" t="str">
        <f t="shared" si="2"/>
        <v/>
      </c>
    </row>
    <row r="48" spans="1:26" ht="12" customHeight="1">
      <c r="A48" s="1107"/>
      <c r="B48" s="1161"/>
      <c r="C48" s="3968" t="s">
        <v>751</v>
      </c>
      <c r="D48" s="3968"/>
      <c r="E48" s="3968"/>
      <c r="F48" s="3968"/>
      <c r="G48" s="3968"/>
      <c r="H48" s="3968"/>
      <c r="I48" s="3968"/>
      <c r="J48" s="3968"/>
      <c r="K48" s="1140" t="s">
        <v>607</v>
      </c>
      <c r="L48" s="1148">
        <v>0</v>
      </c>
      <c r="M48" s="1142">
        <v>0</v>
      </c>
      <c r="N48" s="1144">
        <v>0</v>
      </c>
      <c r="O48" s="1144">
        <v>0</v>
      </c>
      <c r="P48" s="1144">
        <v>0</v>
      </c>
      <c r="Q48" s="1144">
        <v>0</v>
      </c>
      <c r="R48" s="1144">
        <v>0</v>
      </c>
      <c r="S48" s="1144">
        <v>0</v>
      </c>
      <c r="T48" s="1144">
        <v>0</v>
      </c>
      <c r="U48" s="1144">
        <v>0</v>
      </c>
      <c r="V48" s="1144">
        <v>0</v>
      </c>
      <c r="W48" s="1144">
        <v>0</v>
      </c>
      <c r="X48" s="1144">
        <v>0</v>
      </c>
      <c r="Y48" s="1144">
        <v>0</v>
      </c>
      <c r="Z48" s="1145" t="str">
        <f t="shared" si="2"/>
        <v/>
      </c>
    </row>
    <row r="49" spans="1:26" ht="12" customHeight="1">
      <c r="A49" s="1107"/>
      <c r="B49" s="1161"/>
      <c r="C49" s="3968" t="s">
        <v>752</v>
      </c>
      <c r="D49" s="3968"/>
      <c r="E49" s="3968"/>
      <c r="F49" s="3968"/>
      <c r="G49" s="3968"/>
      <c r="H49" s="3968"/>
      <c r="I49" s="3968"/>
      <c r="J49" s="3968"/>
      <c r="K49" s="1140" t="s">
        <v>753</v>
      </c>
      <c r="L49" s="1148">
        <v>0</v>
      </c>
      <c r="M49" s="1142">
        <v>0</v>
      </c>
      <c r="N49" s="1144">
        <v>0</v>
      </c>
      <c r="O49" s="1144">
        <v>0</v>
      </c>
      <c r="P49" s="1144">
        <v>0</v>
      </c>
      <c r="Q49" s="1144">
        <v>0</v>
      </c>
      <c r="R49" s="1144">
        <v>0</v>
      </c>
      <c r="S49" s="1144">
        <v>0</v>
      </c>
      <c r="T49" s="1144">
        <v>0</v>
      </c>
      <c r="U49" s="1144">
        <v>0</v>
      </c>
      <c r="V49" s="1144">
        <v>0</v>
      </c>
      <c r="W49" s="1144">
        <v>0</v>
      </c>
      <c r="X49" s="1144">
        <v>0</v>
      </c>
      <c r="Y49" s="1144">
        <v>0</v>
      </c>
      <c r="Z49" s="1145" t="str">
        <f t="shared" si="2"/>
        <v/>
      </c>
    </row>
    <row r="50" spans="1:26" ht="12" customHeight="1">
      <c r="A50" s="1107"/>
      <c r="B50" s="1161"/>
      <c r="C50" s="3968" t="s">
        <v>754</v>
      </c>
      <c r="D50" s="3968"/>
      <c r="E50" s="3968"/>
      <c r="F50" s="3968"/>
      <c r="G50" s="3968"/>
      <c r="H50" s="3968"/>
      <c r="I50" s="3968"/>
      <c r="J50" s="3968"/>
      <c r="K50" s="1140" t="s">
        <v>755</v>
      </c>
      <c r="L50" s="1148">
        <v>0</v>
      </c>
      <c r="M50" s="1142">
        <v>0</v>
      </c>
      <c r="N50" s="1144">
        <v>0</v>
      </c>
      <c r="O50" s="1144">
        <v>0</v>
      </c>
      <c r="P50" s="1144">
        <v>0</v>
      </c>
      <c r="Q50" s="1144">
        <v>0</v>
      </c>
      <c r="R50" s="1144">
        <v>0</v>
      </c>
      <c r="S50" s="1144">
        <v>0</v>
      </c>
      <c r="T50" s="1144">
        <v>0</v>
      </c>
      <c r="U50" s="1144">
        <v>0</v>
      </c>
      <c r="V50" s="1144">
        <v>0</v>
      </c>
      <c r="W50" s="1144">
        <v>0</v>
      </c>
      <c r="X50" s="1144">
        <v>0</v>
      </c>
      <c r="Y50" s="1144">
        <v>0</v>
      </c>
      <c r="Z50" s="1145" t="str">
        <f t="shared" si="2"/>
        <v/>
      </c>
    </row>
    <row r="51" spans="1:26" ht="12" customHeight="1">
      <c r="A51" s="1107"/>
      <c r="B51" s="1161"/>
      <c r="C51" s="3968" t="s">
        <v>756</v>
      </c>
      <c r="D51" s="3968"/>
      <c r="E51" s="3968"/>
      <c r="F51" s="3968"/>
      <c r="G51" s="3968"/>
      <c r="H51" s="3968"/>
      <c r="I51" s="3968"/>
      <c r="J51" s="3968"/>
      <c r="K51" s="1140" t="s">
        <v>757</v>
      </c>
      <c r="L51" s="1148">
        <v>0</v>
      </c>
      <c r="M51" s="1142">
        <v>0</v>
      </c>
      <c r="N51" s="1144">
        <v>0</v>
      </c>
      <c r="O51" s="1144">
        <v>0</v>
      </c>
      <c r="P51" s="1144">
        <v>0</v>
      </c>
      <c r="Q51" s="1144">
        <v>0</v>
      </c>
      <c r="R51" s="1144">
        <v>0</v>
      </c>
      <c r="S51" s="1144">
        <v>0</v>
      </c>
      <c r="T51" s="1144">
        <v>0</v>
      </c>
      <c r="U51" s="1144">
        <v>0</v>
      </c>
      <c r="V51" s="1144">
        <v>0</v>
      </c>
      <c r="W51" s="1144">
        <v>0</v>
      </c>
      <c r="X51" s="1144">
        <v>0</v>
      </c>
      <c r="Y51" s="1144">
        <v>0</v>
      </c>
      <c r="Z51" s="1145" t="str">
        <f t="shared" si="2"/>
        <v/>
      </c>
    </row>
    <row r="52" spans="1:26" ht="12" customHeight="1">
      <c r="A52" s="1107"/>
      <c r="B52" s="1161"/>
      <c r="C52" s="3968" t="s">
        <v>758</v>
      </c>
      <c r="D52" s="3968"/>
      <c r="E52" s="3968"/>
      <c r="F52" s="3968"/>
      <c r="G52" s="3968"/>
      <c r="H52" s="3968"/>
      <c r="I52" s="3968"/>
      <c r="J52" s="3968"/>
      <c r="K52" s="1140" t="s">
        <v>759</v>
      </c>
      <c r="L52" s="1148">
        <v>0</v>
      </c>
      <c r="M52" s="1142">
        <v>0</v>
      </c>
      <c r="N52" s="1144">
        <v>0</v>
      </c>
      <c r="O52" s="1144">
        <v>0</v>
      </c>
      <c r="P52" s="1144">
        <v>0</v>
      </c>
      <c r="Q52" s="1144">
        <v>0</v>
      </c>
      <c r="R52" s="1144">
        <v>0</v>
      </c>
      <c r="S52" s="1144">
        <v>0</v>
      </c>
      <c r="T52" s="1144">
        <v>0</v>
      </c>
      <c r="U52" s="1144">
        <v>0</v>
      </c>
      <c r="V52" s="1144">
        <v>0</v>
      </c>
      <c r="W52" s="1144">
        <v>0</v>
      </c>
      <c r="X52" s="1144">
        <v>0</v>
      </c>
      <c r="Y52" s="1144">
        <v>0</v>
      </c>
      <c r="Z52" s="1145" t="str">
        <f t="shared" si="2"/>
        <v/>
      </c>
    </row>
    <row r="53" spans="1:26" ht="12" customHeight="1">
      <c r="A53" s="1107"/>
      <c r="B53" s="1161"/>
      <c r="C53" s="3968" t="s">
        <v>760</v>
      </c>
      <c r="D53" s="3968"/>
      <c r="E53" s="3968"/>
      <c r="F53" s="3968"/>
      <c r="G53" s="3968"/>
      <c r="H53" s="3968"/>
      <c r="I53" s="3968"/>
      <c r="J53" s="3968"/>
      <c r="K53" s="1140" t="s">
        <v>761</v>
      </c>
      <c r="L53" s="1148">
        <v>0</v>
      </c>
      <c r="M53" s="1142">
        <v>0</v>
      </c>
      <c r="N53" s="1144">
        <v>0</v>
      </c>
      <c r="O53" s="1144">
        <v>0</v>
      </c>
      <c r="P53" s="1144">
        <v>0</v>
      </c>
      <c r="Q53" s="1144">
        <v>0</v>
      </c>
      <c r="R53" s="1144">
        <v>0</v>
      </c>
      <c r="S53" s="1144">
        <v>0</v>
      </c>
      <c r="T53" s="1144">
        <v>0</v>
      </c>
      <c r="U53" s="1144">
        <v>0</v>
      </c>
      <c r="V53" s="1144">
        <v>0</v>
      </c>
      <c r="W53" s="1144">
        <v>0</v>
      </c>
      <c r="X53" s="1144">
        <v>0</v>
      </c>
      <c r="Y53" s="1144">
        <v>0</v>
      </c>
      <c r="Z53" s="1145" t="str">
        <f t="shared" si="2"/>
        <v/>
      </c>
    </row>
    <row r="54" spans="1:26" ht="12" customHeight="1">
      <c r="A54" s="1107"/>
      <c r="B54" s="1161"/>
      <c r="C54" s="3968" t="s">
        <v>762</v>
      </c>
      <c r="D54" s="3968"/>
      <c r="E54" s="3968"/>
      <c r="F54" s="3968"/>
      <c r="G54" s="3968"/>
      <c r="H54" s="3968"/>
      <c r="I54" s="3968"/>
      <c r="J54" s="3968"/>
      <c r="K54" s="1140" t="s">
        <v>763</v>
      </c>
      <c r="L54" s="1166">
        <v>0</v>
      </c>
      <c r="M54" s="1151">
        <v>0</v>
      </c>
      <c r="N54" s="1152">
        <v>0</v>
      </c>
      <c r="O54" s="1152">
        <v>0</v>
      </c>
      <c r="P54" s="1152">
        <v>0</v>
      </c>
      <c r="Q54" s="1152">
        <v>0</v>
      </c>
      <c r="R54" s="1152">
        <v>0</v>
      </c>
      <c r="S54" s="1152">
        <v>0</v>
      </c>
      <c r="T54" s="1152">
        <v>0</v>
      </c>
      <c r="U54" s="1152">
        <v>0</v>
      </c>
      <c r="V54" s="1152">
        <v>0</v>
      </c>
      <c r="W54" s="1152">
        <v>0</v>
      </c>
      <c r="X54" s="1152">
        <v>0</v>
      </c>
      <c r="Y54" s="1152">
        <v>0</v>
      </c>
      <c r="Z54" s="1145" t="str">
        <f t="shared" si="2"/>
        <v/>
      </c>
    </row>
    <row r="55" spans="1:26" ht="12" customHeight="1">
      <c r="A55" s="1107"/>
      <c r="B55" s="3970" t="s">
        <v>1224</v>
      </c>
      <c r="C55" s="3968"/>
      <c r="D55" s="3968"/>
      <c r="E55" s="3968"/>
      <c r="F55" s="3968"/>
      <c r="G55" s="3968"/>
      <c r="H55" s="3968"/>
      <c r="I55" s="3968"/>
      <c r="J55" s="3968"/>
      <c r="K55" s="1140" t="s">
        <v>136</v>
      </c>
      <c r="L55" s="1154">
        <v>0</v>
      </c>
      <c r="M55" s="1155">
        <v>0</v>
      </c>
      <c r="N55" s="1156">
        <v>0</v>
      </c>
      <c r="O55" s="1156">
        <v>0</v>
      </c>
      <c r="P55" s="1156">
        <v>0</v>
      </c>
      <c r="Q55" s="1156">
        <v>0</v>
      </c>
      <c r="R55" s="1156">
        <v>0</v>
      </c>
      <c r="S55" s="1156">
        <v>0</v>
      </c>
      <c r="T55" s="1156">
        <v>0</v>
      </c>
      <c r="U55" s="1156">
        <v>0</v>
      </c>
      <c r="V55" s="1156">
        <v>0</v>
      </c>
      <c r="W55" s="1156">
        <v>0</v>
      </c>
      <c r="X55" s="1156">
        <v>0</v>
      </c>
      <c r="Y55" s="1156">
        <v>0</v>
      </c>
      <c r="Z55" s="1145" t="str">
        <f t="shared" si="2"/>
        <v/>
      </c>
    </row>
    <row r="56" spans="1:26" ht="12" customHeight="1">
      <c r="A56" s="1107"/>
      <c r="B56" s="3970" t="s">
        <v>1225</v>
      </c>
      <c r="C56" s="3968"/>
      <c r="D56" s="3968"/>
      <c r="E56" s="3968"/>
      <c r="F56" s="3968"/>
      <c r="G56" s="3968"/>
      <c r="H56" s="3968"/>
      <c r="I56" s="3968"/>
      <c r="J56" s="3968"/>
      <c r="K56" s="1140" t="s">
        <v>142</v>
      </c>
      <c r="L56" s="1141">
        <v>0</v>
      </c>
      <c r="M56" s="1142">
        <v>0</v>
      </c>
      <c r="N56" s="1144">
        <v>0</v>
      </c>
      <c r="O56" s="1144">
        <v>0</v>
      </c>
      <c r="P56" s="1144">
        <v>0</v>
      </c>
      <c r="Q56" s="1144">
        <v>0</v>
      </c>
      <c r="R56" s="1144">
        <v>0</v>
      </c>
      <c r="S56" s="1144">
        <v>0</v>
      </c>
      <c r="T56" s="1144">
        <v>0</v>
      </c>
      <c r="U56" s="1144">
        <v>0</v>
      </c>
      <c r="V56" s="1144">
        <v>0</v>
      </c>
      <c r="W56" s="1144">
        <v>0</v>
      </c>
      <c r="X56" s="1144">
        <v>0</v>
      </c>
      <c r="Y56" s="1144">
        <v>0</v>
      </c>
      <c r="Z56" s="1145" t="str">
        <f t="shared" si="2"/>
        <v/>
      </c>
    </row>
    <row r="57" spans="1:26" ht="12" customHeight="1">
      <c r="A57" s="1107"/>
      <c r="B57" s="3971" t="s">
        <v>1226</v>
      </c>
      <c r="C57" s="3969"/>
      <c r="D57" s="3969"/>
      <c r="E57" s="3969"/>
      <c r="F57" s="3969"/>
      <c r="G57" s="3969"/>
      <c r="H57" s="3969"/>
      <c r="I57" s="3969"/>
      <c r="J57" s="3969"/>
      <c r="K57" s="1140" t="s">
        <v>143</v>
      </c>
      <c r="L57" s="1148">
        <v>0</v>
      </c>
      <c r="M57" s="1142">
        <v>0</v>
      </c>
      <c r="N57" s="1144">
        <v>0</v>
      </c>
      <c r="O57" s="1144">
        <v>0</v>
      </c>
      <c r="P57" s="1144">
        <v>0</v>
      </c>
      <c r="Q57" s="1144">
        <v>0</v>
      </c>
      <c r="R57" s="1144">
        <v>0</v>
      </c>
      <c r="S57" s="1144">
        <v>0</v>
      </c>
      <c r="T57" s="1144">
        <v>0</v>
      </c>
      <c r="U57" s="1144">
        <v>0</v>
      </c>
      <c r="V57" s="1144">
        <v>0</v>
      </c>
      <c r="W57" s="1144">
        <v>0</v>
      </c>
      <c r="X57" s="1144">
        <v>0</v>
      </c>
      <c r="Y57" s="1144">
        <v>0</v>
      </c>
      <c r="Z57" s="1145" t="str">
        <f t="shared" si="2"/>
        <v/>
      </c>
    </row>
    <row r="58" spans="1:26" ht="12" customHeight="1">
      <c r="A58" s="1107"/>
      <c r="B58" s="3974" t="s">
        <v>115</v>
      </c>
      <c r="C58" s="3975"/>
      <c r="D58" s="3975"/>
      <c r="E58" s="3975"/>
      <c r="F58" s="3975"/>
      <c r="G58" s="3975"/>
      <c r="H58" s="3975"/>
      <c r="I58" s="3975"/>
      <c r="J58" s="3975"/>
      <c r="K58" s="1140"/>
      <c r="L58" s="1166"/>
      <c r="M58" s="1151"/>
      <c r="N58" s="1152"/>
      <c r="O58" s="1152"/>
      <c r="P58" s="1152"/>
      <c r="Q58" s="1152"/>
      <c r="R58" s="1152"/>
      <c r="S58" s="1152"/>
      <c r="T58" s="1152"/>
      <c r="U58" s="1152"/>
      <c r="V58" s="1152"/>
      <c r="W58" s="1152"/>
      <c r="X58" s="1152"/>
      <c r="Y58" s="1152"/>
      <c r="Z58" s="1169"/>
    </row>
    <row r="59" spans="1:26" ht="12" customHeight="1">
      <c r="A59" s="1107"/>
      <c r="B59" s="1171"/>
      <c r="C59" s="3976" t="s">
        <v>766</v>
      </c>
      <c r="D59" s="3977"/>
      <c r="E59" s="3977"/>
      <c r="F59" s="3977"/>
      <c r="G59" s="3977"/>
      <c r="H59" s="3977"/>
      <c r="I59" s="3977"/>
      <c r="J59" s="3977"/>
      <c r="K59" s="1140" t="s">
        <v>610</v>
      </c>
      <c r="L59" s="1141">
        <v>0</v>
      </c>
      <c r="M59" s="1142">
        <v>0</v>
      </c>
      <c r="N59" s="1144">
        <v>0</v>
      </c>
      <c r="O59" s="1144">
        <v>0</v>
      </c>
      <c r="P59" s="1144">
        <v>0</v>
      </c>
      <c r="Q59" s="1144">
        <v>0</v>
      </c>
      <c r="R59" s="1144">
        <v>0</v>
      </c>
      <c r="S59" s="1144">
        <v>0</v>
      </c>
      <c r="T59" s="1144">
        <v>0</v>
      </c>
      <c r="U59" s="1144">
        <v>0</v>
      </c>
      <c r="V59" s="1144">
        <v>0</v>
      </c>
      <c r="W59" s="1144">
        <v>0</v>
      </c>
      <c r="X59" s="1144">
        <v>0</v>
      </c>
      <c r="Y59" s="1144">
        <v>0</v>
      </c>
      <c r="Z59" s="1145" t="str">
        <f t="shared" ref="Z59:Z65" si="3">IF(ISERROR(ROUND(Y59/U59,3)*100),"",ROUND(Y59/U59,3)*100)</f>
        <v/>
      </c>
    </row>
    <row r="60" spans="1:26" ht="12" customHeight="1">
      <c r="A60" s="1107"/>
      <c r="B60" s="1168"/>
      <c r="C60" s="3968" t="s">
        <v>767</v>
      </c>
      <c r="D60" s="3969"/>
      <c r="E60" s="3969"/>
      <c r="F60" s="3969"/>
      <c r="G60" s="3969"/>
      <c r="H60" s="3969"/>
      <c r="I60" s="3969"/>
      <c r="J60" s="3969"/>
      <c r="K60" s="1140" t="s">
        <v>671</v>
      </c>
      <c r="L60" s="1166">
        <v>0</v>
      </c>
      <c r="M60" s="1151">
        <v>0</v>
      </c>
      <c r="N60" s="1152">
        <v>0</v>
      </c>
      <c r="O60" s="1152">
        <v>0</v>
      </c>
      <c r="P60" s="1152">
        <v>0</v>
      </c>
      <c r="Q60" s="1152">
        <v>0</v>
      </c>
      <c r="R60" s="1152">
        <v>0</v>
      </c>
      <c r="S60" s="1152">
        <v>0</v>
      </c>
      <c r="T60" s="1152">
        <v>0</v>
      </c>
      <c r="U60" s="1152">
        <v>0</v>
      </c>
      <c r="V60" s="1152">
        <v>0</v>
      </c>
      <c r="W60" s="1152">
        <v>0</v>
      </c>
      <c r="X60" s="1152">
        <v>0</v>
      </c>
      <c r="Y60" s="1152">
        <v>0</v>
      </c>
      <c r="Z60" s="1145" t="str">
        <f t="shared" si="3"/>
        <v/>
      </c>
    </row>
    <row r="61" spans="1:26" ht="12" customHeight="1">
      <c r="A61" s="1107"/>
      <c r="B61" s="3970" t="s">
        <v>1227</v>
      </c>
      <c r="C61" s="3968"/>
      <c r="D61" s="3968"/>
      <c r="E61" s="3968"/>
      <c r="F61" s="3968"/>
      <c r="G61" s="3968"/>
      <c r="H61" s="3968"/>
      <c r="I61" s="3968"/>
      <c r="J61" s="3968"/>
      <c r="K61" s="1140" t="s">
        <v>144</v>
      </c>
      <c r="L61" s="1154">
        <v>0</v>
      </c>
      <c r="M61" s="1155">
        <v>0</v>
      </c>
      <c r="N61" s="1156">
        <v>0</v>
      </c>
      <c r="O61" s="1156">
        <v>0</v>
      </c>
      <c r="P61" s="1156">
        <v>0</v>
      </c>
      <c r="Q61" s="1156">
        <v>0</v>
      </c>
      <c r="R61" s="1156">
        <v>0</v>
      </c>
      <c r="S61" s="1156">
        <v>0</v>
      </c>
      <c r="T61" s="1156">
        <v>0</v>
      </c>
      <c r="U61" s="1156">
        <v>0</v>
      </c>
      <c r="V61" s="1156">
        <v>0</v>
      </c>
      <c r="W61" s="1156">
        <v>0</v>
      </c>
      <c r="X61" s="1156">
        <v>0</v>
      </c>
      <c r="Y61" s="1156">
        <v>0</v>
      </c>
      <c r="Z61" s="1145" t="str">
        <f t="shared" si="3"/>
        <v/>
      </c>
    </row>
    <row r="62" spans="1:26" ht="12" customHeight="1">
      <c r="A62" s="1107"/>
      <c r="B62" s="3970" t="s">
        <v>1228</v>
      </c>
      <c r="C62" s="3968"/>
      <c r="D62" s="3968"/>
      <c r="E62" s="3968"/>
      <c r="F62" s="3968"/>
      <c r="G62" s="3968"/>
      <c r="H62" s="3968"/>
      <c r="I62" s="3968"/>
      <c r="J62" s="3968"/>
      <c r="K62" s="1140" t="s">
        <v>189</v>
      </c>
      <c r="L62" s="1141">
        <v>0</v>
      </c>
      <c r="M62" s="1142">
        <v>0</v>
      </c>
      <c r="N62" s="1144">
        <v>0</v>
      </c>
      <c r="O62" s="1144">
        <v>0</v>
      </c>
      <c r="P62" s="1144">
        <v>0</v>
      </c>
      <c r="Q62" s="1144">
        <v>0</v>
      </c>
      <c r="R62" s="1144">
        <v>0</v>
      </c>
      <c r="S62" s="1144">
        <v>0</v>
      </c>
      <c r="T62" s="1144">
        <v>0</v>
      </c>
      <c r="U62" s="1144">
        <v>0</v>
      </c>
      <c r="V62" s="1144">
        <v>0</v>
      </c>
      <c r="W62" s="1144">
        <v>0</v>
      </c>
      <c r="X62" s="1144">
        <v>0</v>
      </c>
      <c r="Y62" s="1144">
        <v>0</v>
      </c>
      <c r="Z62" s="1145" t="str">
        <f t="shared" si="3"/>
        <v/>
      </c>
    </row>
    <row r="63" spans="1:26" ht="12" customHeight="1">
      <c r="A63" s="1107"/>
      <c r="B63" s="3970" t="s">
        <v>1229</v>
      </c>
      <c r="C63" s="3968"/>
      <c r="D63" s="3968"/>
      <c r="E63" s="3968"/>
      <c r="F63" s="3968"/>
      <c r="G63" s="3968"/>
      <c r="H63" s="3968"/>
      <c r="I63" s="3968"/>
      <c r="J63" s="3968"/>
      <c r="K63" s="1140" t="s">
        <v>190</v>
      </c>
      <c r="L63" s="1148">
        <v>0</v>
      </c>
      <c r="M63" s="1142">
        <v>0</v>
      </c>
      <c r="N63" s="1144">
        <v>0</v>
      </c>
      <c r="O63" s="1144">
        <v>0</v>
      </c>
      <c r="P63" s="1144">
        <v>0</v>
      </c>
      <c r="Q63" s="1144">
        <v>0</v>
      </c>
      <c r="R63" s="1144">
        <v>0</v>
      </c>
      <c r="S63" s="1144">
        <v>0</v>
      </c>
      <c r="T63" s="1144">
        <v>0</v>
      </c>
      <c r="U63" s="1144">
        <v>0</v>
      </c>
      <c r="V63" s="1144">
        <v>0</v>
      </c>
      <c r="W63" s="1144">
        <v>0</v>
      </c>
      <c r="X63" s="1144">
        <v>0</v>
      </c>
      <c r="Y63" s="1144">
        <v>0</v>
      </c>
      <c r="Z63" s="1145" t="str">
        <f t="shared" si="3"/>
        <v/>
      </c>
    </row>
    <row r="64" spans="1:26" ht="12" customHeight="1">
      <c r="A64" s="1107"/>
      <c r="B64" s="3972" t="s">
        <v>1230</v>
      </c>
      <c r="C64" s="3973"/>
      <c r="D64" s="3973"/>
      <c r="E64" s="3973"/>
      <c r="F64" s="3973"/>
      <c r="G64" s="3973"/>
      <c r="H64" s="3973"/>
      <c r="I64" s="3973"/>
      <c r="J64" s="3973"/>
      <c r="K64" s="1132" t="s">
        <v>191</v>
      </c>
      <c r="L64" s="1160">
        <v>34909</v>
      </c>
      <c r="M64" s="1160">
        <v>6280</v>
      </c>
      <c r="N64" s="1153">
        <v>95928</v>
      </c>
      <c r="O64" s="1153">
        <v>0</v>
      </c>
      <c r="P64" s="1153">
        <v>1945</v>
      </c>
      <c r="Q64" s="1153">
        <v>93983</v>
      </c>
      <c r="R64" s="1153">
        <v>6775</v>
      </c>
      <c r="S64" s="1153">
        <v>0</v>
      </c>
      <c r="T64" s="1153">
        <v>9006</v>
      </c>
      <c r="U64" s="1153">
        <v>91752</v>
      </c>
      <c r="V64" s="1153">
        <v>41860</v>
      </c>
      <c r="W64" s="1153">
        <v>0</v>
      </c>
      <c r="X64" s="1153">
        <v>-13</v>
      </c>
      <c r="Y64" s="1153">
        <v>41873</v>
      </c>
      <c r="Z64" s="1145">
        <f t="shared" si="3"/>
        <v>45.6</v>
      </c>
    </row>
    <row r="65" spans="1:26" ht="12" customHeight="1">
      <c r="A65" s="1107"/>
      <c r="B65" s="3965" t="s">
        <v>1231</v>
      </c>
      <c r="C65" s="3966"/>
      <c r="D65" s="3966"/>
      <c r="E65" s="3966"/>
      <c r="F65" s="3966"/>
      <c r="G65" s="3966"/>
      <c r="H65" s="3966"/>
      <c r="I65" s="3966"/>
      <c r="J65" s="3966"/>
      <c r="K65" s="1172" t="s">
        <v>104</v>
      </c>
      <c r="L65" s="1173">
        <v>0</v>
      </c>
      <c r="M65" s="1173">
        <v>0</v>
      </c>
      <c r="N65" s="1174">
        <v>106845</v>
      </c>
      <c r="O65" s="1174">
        <v>1282</v>
      </c>
      <c r="P65" s="1174">
        <v>2210</v>
      </c>
      <c r="Q65" s="1174">
        <v>105917</v>
      </c>
      <c r="R65" s="1174">
        <v>6815</v>
      </c>
      <c r="S65" s="1174">
        <v>0</v>
      </c>
      <c r="T65" s="1174">
        <v>9072</v>
      </c>
      <c r="U65" s="1174">
        <v>103660</v>
      </c>
      <c r="V65" s="1174">
        <v>45453</v>
      </c>
      <c r="W65" s="1174">
        <v>348</v>
      </c>
      <c r="X65" s="1174">
        <v>-13</v>
      </c>
      <c r="Y65" s="1174">
        <v>45814</v>
      </c>
      <c r="Z65" s="1175">
        <f t="shared" si="3"/>
        <v>44.2</v>
      </c>
    </row>
    <row r="66" spans="1:26" ht="12" customHeight="1">
      <c r="A66" s="1107"/>
      <c r="B66" s="1107"/>
      <c r="C66" s="1107"/>
      <c r="D66" s="1107"/>
      <c r="E66" s="1107"/>
      <c r="F66" s="1107"/>
      <c r="G66" s="1107"/>
      <c r="H66" s="1107"/>
      <c r="I66" s="1107"/>
      <c r="J66" s="1107"/>
      <c r="K66" s="1108"/>
      <c r="L66" s="1108"/>
      <c r="M66" s="1108"/>
      <c r="N66" s="1107"/>
      <c r="O66" s="1107"/>
      <c r="P66" s="1107"/>
      <c r="Q66" s="1107"/>
      <c r="R66" s="1107"/>
      <c r="S66" s="1107"/>
      <c r="T66" s="1107"/>
      <c r="U66" s="1107"/>
      <c r="V66" s="1107"/>
      <c r="W66" s="1107"/>
      <c r="X66" s="1107"/>
      <c r="Y66" s="1107"/>
      <c r="Z66" s="1107"/>
    </row>
    <row r="67" spans="1:26" ht="12" customHeight="1">
      <c r="A67" s="1107"/>
      <c r="B67" s="3967" t="s">
        <v>105</v>
      </c>
      <c r="C67" s="3967"/>
      <c r="D67" s="3967"/>
      <c r="E67" s="3967"/>
      <c r="F67" s="3967"/>
      <c r="G67" s="3967"/>
      <c r="H67" s="3967"/>
      <c r="I67" s="3967"/>
      <c r="J67" s="3967"/>
      <c r="K67" s="3967"/>
      <c r="L67" s="3967"/>
      <c r="M67" s="3967"/>
      <c r="N67" s="3967"/>
      <c r="O67" s="3967"/>
      <c r="P67" s="3967"/>
      <c r="Q67" s="3967"/>
      <c r="R67" s="3967"/>
      <c r="S67" s="3967"/>
      <c r="T67" s="3967"/>
      <c r="U67" s="3967"/>
      <c r="V67" s="3967"/>
      <c r="W67" s="1107"/>
      <c r="X67" s="1107"/>
      <c r="Y67" s="1107"/>
      <c r="Z67" s="1107"/>
    </row>
    <row r="68" spans="1:26" ht="12" customHeight="1">
      <c r="A68" s="1107"/>
      <c r="B68" s="44" t="s">
        <v>477</v>
      </c>
      <c r="C68" s="44"/>
      <c r="D68" s="44"/>
      <c r="E68" s="44"/>
      <c r="F68" s="44"/>
      <c r="G68" s="44"/>
      <c r="H68" s="44"/>
      <c r="I68" s="44"/>
      <c r="J68" s="44"/>
      <c r="K68" s="44"/>
      <c r="L68" s="44"/>
      <c r="M68" s="44"/>
      <c r="N68" s="44"/>
      <c r="O68" s="44"/>
      <c r="P68" s="44"/>
      <c r="Q68" s="44"/>
      <c r="R68" s="44"/>
      <c r="S68" s="44"/>
      <c r="T68" s="44"/>
      <c r="U68" s="44"/>
      <c r="V68" s="44"/>
      <c r="W68" s="1107"/>
      <c r="X68" s="1107"/>
      <c r="Y68" s="1107"/>
      <c r="Z68" s="1107"/>
    </row>
  </sheetData>
  <mergeCells count="66">
    <mergeCell ref="B2:F2"/>
    <mergeCell ref="G27:J27"/>
    <mergeCell ref="G34:J34"/>
    <mergeCell ref="F39:J39"/>
    <mergeCell ref="B40:J40"/>
    <mergeCell ref="B37:J37"/>
    <mergeCell ref="B38:J38"/>
    <mergeCell ref="G35:J35"/>
    <mergeCell ref="G36:J36"/>
    <mergeCell ref="C34:F34"/>
    <mergeCell ref="G30:J30"/>
    <mergeCell ref="G31:J31"/>
    <mergeCell ref="G32:J32"/>
    <mergeCell ref="V6:Y6"/>
    <mergeCell ref="B14:D14"/>
    <mergeCell ref="F14:J14"/>
    <mergeCell ref="C22:F22"/>
    <mergeCell ref="B21:J21"/>
    <mergeCell ref="B20:J20"/>
    <mergeCell ref="G23:J23"/>
    <mergeCell ref="G28:J28"/>
    <mergeCell ref="C26:F26"/>
    <mergeCell ref="C29:J29"/>
    <mergeCell ref="G24:J24"/>
    <mergeCell ref="C25:J25"/>
    <mergeCell ref="G26:J26"/>
    <mergeCell ref="F4:N4"/>
    <mergeCell ref="B4:C4"/>
    <mergeCell ref="F15:J15"/>
    <mergeCell ref="F16:J16"/>
    <mergeCell ref="N6:Q6"/>
    <mergeCell ref="B5:J5"/>
    <mergeCell ref="B9:K9"/>
    <mergeCell ref="B62:J62"/>
    <mergeCell ref="B63:J63"/>
    <mergeCell ref="B41:J41"/>
    <mergeCell ref="B42:J42"/>
    <mergeCell ref="B45:J45"/>
    <mergeCell ref="C50:J50"/>
    <mergeCell ref="C46:J46"/>
    <mergeCell ref="C47:J47"/>
    <mergeCell ref="C33:J33"/>
    <mergeCell ref="G22:J22"/>
    <mergeCell ref="F17:J17"/>
    <mergeCell ref="F18:J18"/>
    <mergeCell ref="B19:J19"/>
    <mergeCell ref="C30:F30"/>
    <mergeCell ref="B68:V68"/>
    <mergeCell ref="B43:J43"/>
    <mergeCell ref="B44:J44"/>
    <mergeCell ref="B55:J55"/>
    <mergeCell ref="B56:J56"/>
    <mergeCell ref="B57:J57"/>
    <mergeCell ref="B61:J61"/>
    <mergeCell ref="B64:J64"/>
    <mergeCell ref="B58:J58"/>
    <mergeCell ref="C59:J59"/>
    <mergeCell ref="B65:J65"/>
    <mergeCell ref="B67:V67"/>
    <mergeCell ref="C48:J48"/>
    <mergeCell ref="C60:J60"/>
    <mergeCell ref="C49:J49"/>
    <mergeCell ref="C51:J51"/>
    <mergeCell ref="C52:J52"/>
    <mergeCell ref="C53:J53"/>
    <mergeCell ref="C54:J54"/>
  </mergeCells>
  <hyperlinks>
    <hyperlink ref="B68" r:id="rId1" xr:uid="{00000000-0004-0000-1400-000000000000}"/>
  </hyperlinks>
  <pageMargins left="0.7" right="0.7" top="0.75" bottom="0.75" header="0.3" footer="0.3"/>
  <pageSetup scale="10" orientation="landscape"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pageSetUpPr fitToPage="1"/>
  </sheetPr>
  <dimension ref="A1:T84"/>
  <sheetViews>
    <sheetView showGridLines="0" workbookViewId="0"/>
  </sheetViews>
  <sheetFormatPr defaultColWidth="8" defaultRowHeight="12" customHeight="1"/>
  <cols>
    <col min="1" max="1" width="1.5546875" style="1126" customWidth="1"/>
    <col min="2" max="3" width="3.27734375" style="1126" customWidth="1"/>
    <col min="4" max="4" width="4.1640625" style="1126" customWidth="1"/>
    <col min="5" max="5" width="3.27734375" style="1126" customWidth="1"/>
    <col min="6" max="6" width="15.71875" style="1126" customWidth="1"/>
    <col min="7" max="8" width="3.27734375" style="1126" customWidth="1"/>
    <col min="9" max="9" width="3.71875" style="1126" customWidth="1"/>
    <col min="10" max="10" width="21.1640625" style="1126" customWidth="1"/>
    <col min="11" max="11" width="2.5546875" style="1138" customWidth="1"/>
    <col min="12" max="12" width="11.5546875" style="1177" customWidth="1"/>
    <col min="13" max="13" width="7.5546875" style="1177" customWidth="1"/>
    <col min="14" max="16" width="10.44140625" style="1177" bestFit="1" customWidth="1"/>
    <col min="17" max="17" width="12.71875" style="1177" customWidth="1"/>
    <col min="18" max="18" width="8" style="1126" customWidth="1"/>
    <col min="19" max="16384" width="8" style="1126"/>
  </cols>
  <sheetData>
    <row r="1" spans="1:20" ht="12" customHeight="1">
      <c r="A1" s="1107"/>
      <c r="B1" s="1107"/>
      <c r="C1" s="1107"/>
      <c r="D1" s="1107"/>
      <c r="E1" s="1107"/>
      <c r="F1" s="1107"/>
      <c r="G1" s="1107"/>
      <c r="H1" s="1107"/>
      <c r="I1" s="1107"/>
      <c r="J1" s="1107"/>
      <c r="K1" s="1108"/>
      <c r="L1" s="1107"/>
      <c r="M1" s="1107"/>
      <c r="N1" s="1107"/>
      <c r="O1" s="1107"/>
      <c r="P1" s="1107"/>
      <c r="Q1" s="1107"/>
    </row>
    <row r="2" spans="1:20" ht="12" customHeight="1">
      <c r="A2" s="1107"/>
      <c r="B2" s="3994" t="s">
        <v>478</v>
      </c>
      <c r="C2" s="3995"/>
      <c r="D2" s="3995"/>
      <c r="E2" s="3995"/>
      <c r="F2" s="3995"/>
      <c r="G2" s="1107"/>
      <c r="H2" s="1107"/>
      <c r="I2" s="1107"/>
      <c r="J2" s="1107"/>
      <c r="K2" s="1108"/>
      <c r="L2" s="1107"/>
      <c r="M2" s="1107"/>
      <c r="N2" s="1107"/>
      <c r="O2" s="1107"/>
      <c r="P2" s="1107"/>
      <c r="Q2" s="1107"/>
    </row>
    <row r="3" spans="1:20" ht="12" customHeight="1">
      <c r="A3" s="1107"/>
      <c r="B3" s="1107"/>
      <c r="C3" s="1107"/>
      <c r="D3" s="1107"/>
      <c r="E3" s="1107"/>
      <c r="F3" s="1107"/>
      <c r="G3" s="1107"/>
      <c r="H3" s="1107"/>
      <c r="I3" s="1107"/>
      <c r="J3" s="1107"/>
      <c r="K3" s="1108"/>
      <c r="L3" s="1107"/>
      <c r="M3" s="1107"/>
      <c r="N3" s="1107"/>
      <c r="O3" s="1107"/>
      <c r="P3" s="1107"/>
      <c r="Q3" s="1107"/>
    </row>
    <row r="4" spans="1:20" ht="12" customHeight="1">
      <c r="A4" s="1107"/>
      <c r="B4" s="27" t="s">
        <v>1232</v>
      </c>
      <c r="C4" s="27"/>
      <c r="D4" s="153"/>
      <c r="E4" s="153"/>
      <c r="F4" s="14" t="s">
        <v>1233</v>
      </c>
      <c r="G4" s="14"/>
      <c r="H4" s="14"/>
      <c r="I4" s="14"/>
      <c r="J4" s="14"/>
      <c r="K4" s="14"/>
      <c r="L4" s="14"/>
      <c r="M4" s="14"/>
      <c r="N4" s="14"/>
      <c r="O4" s="14"/>
      <c r="P4" s="14"/>
      <c r="Q4" s="1109"/>
    </row>
    <row r="5" spans="1:20" ht="12" customHeight="1">
      <c r="A5" s="1107"/>
      <c r="B5" s="4016">
        <v>2023.4</v>
      </c>
      <c r="C5" s="4016"/>
      <c r="D5" s="4016"/>
      <c r="E5" s="153"/>
      <c r="F5" s="4009" t="s">
        <v>1234</v>
      </c>
      <c r="G5" s="4009"/>
      <c r="H5" s="4009"/>
      <c r="I5" s="4009"/>
      <c r="J5" s="4009"/>
      <c r="K5" s="4009"/>
      <c r="L5" s="4009"/>
      <c r="M5" s="4009"/>
      <c r="N5" s="4009"/>
      <c r="O5" s="4009"/>
      <c r="P5" s="4009"/>
      <c r="Q5" s="4009"/>
      <c r="R5" s="4009"/>
      <c r="S5" s="4009"/>
      <c r="T5" s="4009"/>
    </row>
    <row r="6" spans="1:20" ht="12" customHeight="1">
      <c r="A6" s="1107"/>
      <c r="B6" s="1111"/>
      <c r="C6" s="1112"/>
      <c r="D6" s="1112"/>
      <c r="E6" s="1112"/>
      <c r="F6" s="1112"/>
      <c r="G6" s="1112"/>
      <c r="H6" s="1112"/>
      <c r="I6" s="1112"/>
      <c r="J6" s="1112"/>
      <c r="K6" s="1113"/>
      <c r="L6" s="1116"/>
      <c r="M6" s="3996" t="s">
        <v>1235</v>
      </c>
      <c r="N6" s="3997"/>
      <c r="O6" s="3997"/>
      <c r="P6" s="3998"/>
      <c r="Q6" s="1117"/>
    </row>
    <row r="7" spans="1:20" ht="12" customHeight="1">
      <c r="A7" s="1107"/>
      <c r="B7" s="1118"/>
      <c r="C7" s="1107"/>
      <c r="D7" s="1107"/>
      <c r="E7" s="1107"/>
      <c r="F7" s="1107"/>
      <c r="G7" s="1107"/>
      <c r="H7" s="1107"/>
      <c r="I7" s="1107"/>
      <c r="J7" s="1107"/>
      <c r="K7" s="1119"/>
      <c r="L7" s="1122" t="s">
        <v>1184</v>
      </c>
      <c r="M7" s="1121"/>
      <c r="N7" s="1121"/>
      <c r="O7" s="1121"/>
      <c r="P7" s="1121"/>
      <c r="Q7" s="1123"/>
    </row>
    <row r="8" spans="1:20" ht="12" customHeight="1">
      <c r="A8" s="1107"/>
      <c r="B8" s="1118"/>
      <c r="C8" s="1107"/>
      <c r="D8" s="1107"/>
      <c r="E8" s="1107"/>
      <c r="F8" s="1107"/>
      <c r="G8" s="1107"/>
      <c r="H8" s="1107"/>
      <c r="I8" s="1107"/>
      <c r="J8" s="1107"/>
      <c r="K8" s="1119"/>
      <c r="L8" s="1122" t="s">
        <v>1189</v>
      </c>
      <c r="M8" s="1121"/>
      <c r="N8" s="1122" t="s">
        <v>1142</v>
      </c>
      <c r="O8" s="1122" t="s">
        <v>1142</v>
      </c>
      <c r="P8" s="1122" t="s">
        <v>1190</v>
      </c>
      <c r="Q8" s="1124" t="s">
        <v>1191</v>
      </c>
    </row>
    <row r="9" spans="1:20" ht="12" customHeight="1">
      <c r="A9" s="1107"/>
      <c r="B9" s="3978" t="s">
        <v>1192</v>
      </c>
      <c r="C9" s="3979"/>
      <c r="D9" s="3979"/>
      <c r="E9" s="3979"/>
      <c r="F9" s="3979"/>
      <c r="G9" s="3979"/>
      <c r="H9" s="3979"/>
      <c r="I9" s="3979"/>
      <c r="J9" s="3979"/>
      <c r="K9" s="3980"/>
      <c r="L9" s="1122"/>
      <c r="M9" s="1122" t="s">
        <v>137</v>
      </c>
      <c r="N9" s="1122" t="s">
        <v>1143</v>
      </c>
      <c r="O9" s="1122" t="s">
        <v>1144</v>
      </c>
      <c r="P9" s="1122" t="s">
        <v>1200</v>
      </c>
      <c r="Q9" s="1124" t="s">
        <v>1201</v>
      </c>
    </row>
    <row r="10" spans="1:20" ht="12" customHeight="1">
      <c r="A10" s="1107"/>
      <c r="B10" s="1118"/>
      <c r="C10" s="1107"/>
      <c r="D10" s="1107"/>
      <c r="E10" s="1107"/>
      <c r="F10" s="1107"/>
      <c r="G10" s="1107"/>
      <c r="H10" s="1107"/>
      <c r="I10" s="1107"/>
      <c r="J10" s="1107"/>
      <c r="K10" s="1119"/>
      <c r="L10" s="1121"/>
      <c r="M10" s="1121"/>
      <c r="N10" s="1121"/>
      <c r="O10" s="1121"/>
      <c r="P10" s="1121"/>
      <c r="Q10" s="1128" t="s">
        <v>1204</v>
      </c>
    </row>
    <row r="11" spans="1:20" ht="12" customHeight="1">
      <c r="A11" s="1107"/>
      <c r="B11" s="1129"/>
      <c r="C11" s="1130"/>
      <c r="D11" s="1130"/>
      <c r="E11" s="1130"/>
      <c r="F11" s="1130"/>
      <c r="G11" s="1130"/>
      <c r="H11" s="1130"/>
      <c r="I11" s="1130"/>
      <c r="J11" s="1130"/>
      <c r="K11" s="1131"/>
      <c r="L11" s="1133" t="s">
        <v>166</v>
      </c>
      <c r="M11" s="1133" t="s">
        <v>167</v>
      </c>
      <c r="N11" s="1133" t="s">
        <v>168</v>
      </c>
      <c r="O11" s="1133" t="s">
        <v>74</v>
      </c>
      <c r="P11" s="1133" t="s">
        <v>75</v>
      </c>
      <c r="Q11" s="1134" t="s">
        <v>81</v>
      </c>
    </row>
    <row r="12" spans="1:20" ht="12" customHeight="1">
      <c r="A12" s="1107"/>
      <c r="B12" s="1118"/>
      <c r="C12" s="1107"/>
      <c r="D12" s="1107"/>
      <c r="E12" s="1107"/>
      <c r="F12" s="1107"/>
      <c r="G12" s="1107"/>
      <c r="H12" s="1107"/>
      <c r="I12" s="1107"/>
      <c r="J12" s="1107"/>
      <c r="K12" s="1119"/>
      <c r="L12" s="1121"/>
      <c r="M12" s="1121"/>
      <c r="N12" s="1121"/>
      <c r="O12" s="1121"/>
      <c r="P12" s="1121"/>
      <c r="Q12" s="1178"/>
    </row>
    <row r="13" spans="1:20" ht="12" customHeight="1">
      <c r="A13" s="1107"/>
      <c r="B13" s="3992" t="s">
        <v>1147</v>
      </c>
      <c r="C13" s="3993"/>
      <c r="D13" s="3993"/>
      <c r="E13" s="1138"/>
      <c r="F13" s="4002" t="s">
        <v>1148</v>
      </c>
      <c r="G13" s="4002"/>
      <c r="H13" s="4002"/>
      <c r="I13" s="4002"/>
      <c r="J13" s="4002"/>
      <c r="K13" s="1179" t="s">
        <v>192</v>
      </c>
      <c r="L13" s="1180"/>
      <c r="M13" s="1180">
        <v>3593</v>
      </c>
      <c r="N13" s="1180">
        <v>348</v>
      </c>
      <c r="O13" s="1180">
        <v>0</v>
      </c>
      <c r="P13" s="1180">
        <v>3941</v>
      </c>
      <c r="Q13" s="1181" t="str">
        <f t="shared" ref="Q13:Q44" si="0">IF(ISERROR(ROUND(P13/L13,3)*100),"",ROUND(P13/L13,3)*100)</f>
        <v/>
      </c>
      <c r="S13" s="1146"/>
      <c r="T13" s="1146"/>
    </row>
    <row r="14" spans="1:20" ht="12" customHeight="1">
      <c r="A14" s="1107"/>
      <c r="B14" s="1136"/>
      <c r="C14" s="1137"/>
      <c r="D14" s="1137"/>
      <c r="E14" s="1138"/>
      <c r="F14" s="1182" t="s">
        <v>738</v>
      </c>
      <c r="G14" s="1182"/>
      <c r="H14" s="1182"/>
      <c r="I14" s="1182"/>
      <c r="J14" s="1182"/>
      <c r="K14" s="1183" t="s">
        <v>410</v>
      </c>
      <c r="L14" s="1184"/>
      <c r="M14" s="1185">
        <v>0</v>
      </c>
      <c r="N14" s="1185">
        <v>0</v>
      </c>
      <c r="O14" s="1185">
        <v>0</v>
      </c>
      <c r="P14" s="1185">
        <v>0</v>
      </c>
      <c r="Q14" s="1186" t="str">
        <f t="shared" si="0"/>
        <v/>
      </c>
      <c r="S14" s="1146"/>
      <c r="T14" s="1146"/>
    </row>
    <row r="15" spans="1:20" ht="12" customHeight="1">
      <c r="A15" s="1107"/>
      <c r="B15" s="1136"/>
      <c r="C15" s="1137"/>
      <c r="D15" s="1137"/>
      <c r="E15" s="1138"/>
      <c r="F15" s="1182" t="s">
        <v>739</v>
      </c>
      <c r="G15" s="1182"/>
      <c r="H15" s="1182"/>
      <c r="I15" s="1182"/>
      <c r="J15" s="1182"/>
      <c r="K15" s="1183" t="s">
        <v>413</v>
      </c>
      <c r="L15" s="1184"/>
      <c r="M15" s="1185">
        <v>0</v>
      </c>
      <c r="N15" s="1185">
        <v>0</v>
      </c>
      <c r="O15" s="1185">
        <v>0</v>
      </c>
      <c r="P15" s="1185">
        <v>0</v>
      </c>
      <c r="Q15" s="1186" t="str">
        <f t="shared" si="0"/>
        <v/>
      </c>
      <c r="S15" s="1146"/>
      <c r="T15" s="1146"/>
    </row>
    <row r="16" spans="1:20" ht="12" customHeight="1">
      <c r="A16" s="1107"/>
      <c r="B16" s="1136"/>
      <c r="C16" s="1137"/>
      <c r="D16" s="1137"/>
      <c r="E16" s="1138"/>
      <c r="F16" s="3999" t="s">
        <v>740</v>
      </c>
      <c r="G16" s="3999"/>
      <c r="H16" s="3999"/>
      <c r="I16" s="3999"/>
      <c r="J16" s="3999"/>
      <c r="K16" s="1183" t="s">
        <v>416</v>
      </c>
      <c r="L16" s="1184"/>
      <c r="M16" s="1185">
        <v>3593</v>
      </c>
      <c r="N16" s="1185">
        <v>348</v>
      </c>
      <c r="O16" s="1185">
        <v>0</v>
      </c>
      <c r="P16" s="1185">
        <v>3941</v>
      </c>
      <c r="Q16" s="1186" t="str">
        <f t="shared" si="0"/>
        <v/>
      </c>
      <c r="S16" s="1146"/>
      <c r="T16" s="1146"/>
    </row>
    <row r="17" spans="1:19" ht="12" customHeight="1">
      <c r="A17" s="1107"/>
      <c r="B17" s="1118"/>
      <c r="C17" s="1107"/>
      <c r="D17" s="1107"/>
      <c r="E17" s="1138"/>
      <c r="F17" s="3999" t="s">
        <v>1236</v>
      </c>
      <c r="G17" s="3999"/>
      <c r="H17" s="3999"/>
      <c r="I17" s="3999"/>
      <c r="J17" s="3999"/>
      <c r="K17" s="1183" t="s">
        <v>106</v>
      </c>
      <c r="L17" s="1184"/>
      <c r="M17" s="1185">
        <v>0</v>
      </c>
      <c r="N17" s="1185">
        <v>0</v>
      </c>
      <c r="O17" s="1185">
        <v>0</v>
      </c>
      <c r="P17" s="1185">
        <v>0</v>
      </c>
      <c r="Q17" s="1186" t="str">
        <f t="shared" si="0"/>
        <v/>
      </c>
      <c r="S17" s="1146"/>
    </row>
    <row r="18" spans="1:19" ht="12" customHeight="1">
      <c r="A18" s="1107"/>
      <c r="B18" s="4000" t="s">
        <v>1208</v>
      </c>
      <c r="C18" s="4001"/>
      <c r="D18" s="4001"/>
      <c r="E18" s="4001"/>
      <c r="F18" s="4001"/>
      <c r="G18" s="4001"/>
      <c r="H18" s="4001"/>
      <c r="I18" s="4001"/>
      <c r="J18" s="4001"/>
      <c r="K18" s="1179" t="s">
        <v>102</v>
      </c>
      <c r="L18" s="1187"/>
      <c r="M18" s="1180">
        <v>3593</v>
      </c>
      <c r="N18" s="1180">
        <v>348</v>
      </c>
      <c r="O18" s="1180">
        <v>0</v>
      </c>
      <c r="P18" s="1180">
        <v>3941</v>
      </c>
      <c r="Q18" s="1181" t="str">
        <f t="shared" si="0"/>
        <v/>
      </c>
    </row>
    <row r="19" spans="1:19" ht="12" customHeight="1">
      <c r="A19" s="1107"/>
      <c r="B19" s="4003" t="s">
        <v>1209</v>
      </c>
      <c r="C19" s="3999"/>
      <c r="D19" s="3999"/>
      <c r="E19" s="3999"/>
      <c r="F19" s="3999"/>
      <c r="G19" s="3999"/>
      <c r="H19" s="3999"/>
      <c r="I19" s="3999"/>
      <c r="J19" s="3999"/>
      <c r="K19" s="1183" t="s">
        <v>107</v>
      </c>
      <c r="L19" s="1184"/>
      <c r="M19" s="1185">
        <v>0</v>
      </c>
      <c r="N19" s="1185">
        <v>0</v>
      </c>
      <c r="O19" s="1185">
        <v>0</v>
      </c>
      <c r="P19" s="1185">
        <v>0</v>
      </c>
      <c r="Q19" s="1186" t="str">
        <f t="shared" si="0"/>
        <v/>
      </c>
    </row>
    <row r="20" spans="1:19" ht="12" customHeight="1">
      <c r="A20" s="1107"/>
      <c r="B20" s="4008" t="s">
        <v>1210</v>
      </c>
      <c r="C20" s="3983"/>
      <c r="D20" s="3983"/>
      <c r="E20" s="3983"/>
      <c r="F20" s="3983"/>
      <c r="G20" s="3983"/>
      <c r="H20" s="3983"/>
      <c r="I20" s="3983"/>
      <c r="J20" s="3983"/>
      <c r="K20" s="1140"/>
      <c r="L20" s="1189"/>
      <c r="M20" s="1121"/>
      <c r="N20" s="1121"/>
      <c r="O20" s="1121"/>
      <c r="P20" s="1121"/>
      <c r="Q20" s="1190" t="str">
        <f t="shared" si="0"/>
        <v/>
      </c>
    </row>
    <row r="21" spans="1:19" ht="12" customHeight="1">
      <c r="A21" s="1107"/>
      <c r="B21" s="1136"/>
      <c r="C21" s="3983" t="s">
        <v>1153</v>
      </c>
      <c r="D21" s="3993"/>
      <c r="E21" s="3993"/>
      <c r="F21" s="3993"/>
      <c r="G21" s="4002" t="s">
        <v>1211</v>
      </c>
      <c r="H21" s="4002"/>
      <c r="I21" s="4002"/>
      <c r="J21" s="4002"/>
      <c r="K21" s="1179" t="s">
        <v>422</v>
      </c>
      <c r="L21" s="1180"/>
      <c r="M21" s="1180">
        <v>0</v>
      </c>
      <c r="N21" s="1180">
        <v>0</v>
      </c>
      <c r="O21" s="1180">
        <v>0</v>
      </c>
      <c r="P21" s="1180">
        <v>0</v>
      </c>
      <c r="Q21" s="1181" t="str">
        <f t="shared" si="0"/>
        <v/>
      </c>
    </row>
    <row r="22" spans="1:19" ht="12" customHeight="1">
      <c r="A22" s="1107"/>
      <c r="B22" s="1136"/>
      <c r="C22" s="1165"/>
      <c r="D22" s="1137"/>
      <c r="E22" s="1137"/>
      <c r="F22" s="1137"/>
      <c r="G22" s="3999" t="s">
        <v>1212</v>
      </c>
      <c r="H22" s="3999"/>
      <c r="I22" s="3999"/>
      <c r="J22" s="3999"/>
      <c r="K22" s="1183" t="s">
        <v>425</v>
      </c>
      <c r="L22" s="1184"/>
      <c r="M22" s="1185">
        <v>0</v>
      </c>
      <c r="N22" s="1185">
        <v>0</v>
      </c>
      <c r="O22" s="1185">
        <v>0</v>
      </c>
      <c r="P22" s="1185">
        <v>0</v>
      </c>
      <c r="Q22" s="1186" t="str">
        <f t="shared" si="0"/>
        <v/>
      </c>
    </row>
    <row r="23" spans="1:19" ht="12" customHeight="1">
      <c r="A23" s="1107"/>
      <c r="B23" s="1136"/>
      <c r="C23" s="1137"/>
      <c r="D23" s="1137"/>
      <c r="E23" s="1137"/>
      <c r="F23" s="1137"/>
      <c r="G23" s="3999" t="s">
        <v>1113</v>
      </c>
      <c r="H23" s="3999"/>
      <c r="I23" s="3999"/>
      <c r="J23" s="3999"/>
      <c r="K23" s="1183" t="s">
        <v>428</v>
      </c>
      <c r="L23" s="1184"/>
      <c r="M23" s="1185">
        <v>0</v>
      </c>
      <c r="N23" s="1185">
        <v>0</v>
      </c>
      <c r="O23" s="1185">
        <v>0</v>
      </c>
      <c r="P23" s="1185">
        <v>0</v>
      </c>
      <c r="Q23" s="1186" t="str">
        <f t="shared" si="0"/>
        <v/>
      </c>
    </row>
    <row r="24" spans="1:19" ht="12" customHeight="1">
      <c r="A24" s="1107"/>
      <c r="B24" s="1136"/>
      <c r="C24" s="4007" t="s">
        <v>1213</v>
      </c>
      <c r="D24" s="4002"/>
      <c r="E24" s="4002"/>
      <c r="F24" s="4002"/>
      <c r="G24" s="4002"/>
      <c r="H24" s="4002"/>
      <c r="I24" s="4002"/>
      <c r="J24" s="4002"/>
      <c r="K24" s="1179" t="s">
        <v>431</v>
      </c>
      <c r="L24" s="1187"/>
      <c r="M24" s="1180">
        <v>0</v>
      </c>
      <c r="N24" s="1180">
        <v>0</v>
      </c>
      <c r="O24" s="1180">
        <v>0</v>
      </c>
      <c r="P24" s="1180">
        <v>0</v>
      </c>
      <c r="Q24" s="1181" t="str">
        <f t="shared" si="0"/>
        <v/>
      </c>
    </row>
    <row r="25" spans="1:19" ht="12" customHeight="1">
      <c r="A25" s="1107"/>
      <c r="B25" s="1136"/>
      <c r="C25" s="3983" t="s">
        <v>1214</v>
      </c>
      <c r="D25" s="3983"/>
      <c r="E25" s="3983"/>
      <c r="F25" s="3983"/>
      <c r="G25" s="3999" t="s">
        <v>1211</v>
      </c>
      <c r="H25" s="3999"/>
      <c r="I25" s="3999"/>
      <c r="J25" s="3999"/>
      <c r="K25" s="1183" t="s">
        <v>435</v>
      </c>
      <c r="L25" s="1184"/>
      <c r="M25" s="1185">
        <v>0</v>
      </c>
      <c r="N25" s="1185">
        <v>0</v>
      </c>
      <c r="O25" s="1185">
        <v>0</v>
      </c>
      <c r="P25" s="1185">
        <v>0</v>
      </c>
      <c r="Q25" s="1186" t="str">
        <f t="shared" si="0"/>
        <v/>
      </c>
    </row>
    <row r="26" spans="1:19" ht="12" customHeight="1">
      <c r="A26" s="1107"/>
      <c r="B26" s="1136"/>
      <c r="C26" s="1165"/>
      <c r="D26" s="1137"/>
      <c r="E26" s="1137"/>
      <c r="F26" s="1137"/>
      <c r="G26" s="3999" t="s">
        <v>1212</v>
      </c>
      <c r="H26" s="3999"/>
      <c r="I26" s="3999"/>
      <c r="J26" s="3999"/>
      <c r="K26" s="1183" t="s">
        <v>503</v>
      </c>
      <c r="L26" s="1184"/>
      <c r="M26" s="1185">
        <v>0</v>
      </c>
      <c r="N26" s="1185">
        <v>0</v>
      </c>
      <c r="O26" s="1185">
        <v>0</v>
      </c>
      <c r="P26" s="1185">
        <v>0</v>
      </c>
      <c r="Q26" s="1186" t="str">
        <f t="shared" si="0"/>
        <v/>
      </c>
    </row>
    <row r="27" spans="1:19" ht="12" customHeight="1">
      <c r="A27" s="1107"/>
      <c r="B27" s="1136"/>
      <c r="C27" s="1165"/>
      <c r="D27" s="1137"/>
      <c r="E27" s="1137"/>
      <c r="F27" s="1137"/>
      <c r="G27" s="3999" t="s">
        <v>1113</v>
      </c>
      <c r="H27" s="3999"/>
      <c r="I27" s="3999"/>
      <c r="J27" s="3999"/>
      <c r="K27" s="1183" t="s">
        <v>437</v>
      </c>
      <c r="L27" s="1184"/>
      <c r="M27" s="1185">
        <v>0</v>
      </c>
      <c r="N27" s="1185">
        <v>0</v>
      </c>
      <c r="O27" s="1185">
        <v>0</v>
      </c>
      <c r="P27" s="1185">
        <v>0</v>
      </c>
      <c r="Q27" s="1186" t="str">
        <f t="shared" si="0"/>
        <v/>
      </c>
    </row>
    <row r="28" spans="1:19" ht="12" customHeight="1">
      <c r="A28" s="1107"/>
      <c r="B28" s="1136"/>
      <c r="C28" s="4007" t="s">
        <v>1215</v>
      </c>
      <c r="D28" s="4007"/>
      <c r="E28" s="4007"/>
      <c r="F28" s="4007"/>
      <c r="G28" s="4007"/>
      <c r="H28" s="4007"/>
      <c r="I28" s="4007"/>
      <c r="J28" s="4007"/>
      <c r="K28" s="1179" t="s">
        <v>439</v>
      </c>
      <c r="L28" s="1187"/>
      <c r="M28" s="1180">
        <v>0</v>
      </c>
      <c r="N28" s="1180">
        <v>0</v>
      </c>
      <c r="O28" s="1180">
        <v>0</v>
      </c>
      <c r="P28" s="1180">
        <v>0</v>
      </c>
      <c r="Q28" s="1181" t="str">
        <f t="shared" si="0"/>
        <v/>
      </c>
    </row>
    <row r="29" spans="1:19" ht="12" customHeight="1">
      <c r="A29" s="1107"/>
      <c r="B29" s="1136"/>
      <c r="C29" s="3983" t="s">
        <v>1216</v>
      </c>
      <c r="D29" s="3983"/>
      <c r="E29" s="3983"/>
      <c r="F29" s="3983"/>
      <c r="G29" s="3999" t="s">
        <v>1211</v>
      </c>
      <c r="H29" s="3999"/>
      <c r="I29" s="3999"/>
      <c r="J29" s="3999"/>
      <c r="K29" s="1183" t="s">
        <v>442</v>
      </c>
      <c r="L29" s="1184"/>
      <c r="M29" s="1185">
        <v>0</v>
      </c>
      <c r="N29" s="1185">
        <v>0</v>
      </c>
      <c r="O29" s="1185">
        <v>0</v>
      </c>
      <c r="P29" s="1185">
        <v>0</v>
      </c>
      <c r="Q29" s="1186" t="str">
        <f t="shared" si="0"/>
        <v/>
      </c>
    </row>
    <row r="30" spans="1:19" ht="12" customHeight="1">
      <c r="A30" s="1107"/>
      <c r="B30" s="1136"/>
      <c r="C30" s="1165"/>
      <c r="D30" s="1165"/>
      <c r="E30" s="1165"/>
      <c r="F30" s="1165"/>
      <c r="G30" s="3999" t="s">
        <v>1212</v>
      </c>
      <c r="H30" s="3999"/>
      <c r="I30" s="3999"/>
      <c r="J30" s="3999"/>
      <c r="K30" s="1183" t="s">
        <v>444</v>
      </c>
      <c r="L30" s="1184"/>
      <c r="M30" s="1185">
        <v>0</v>
      </c>
      <c r="N30" s="1185">
        <v>0</v>
      </c>
      <c r="O30" s="1185">
        <v>0</v>
      </c>
      <c r="P30" s="1185">
        <v>0</v>
      </c>
      <c r="Q30" s="1186" t="str">
        <f t="shared" si="0"/>
        <v/>
      </c>
    </row>
    <row r="31" spans="1:19" ht="12" customHeight="1">
      <c r="A31" s="1107"/>
      <c r="B31" s="1136"/>
      <c r="C31" s="1165"/>
      <c r="D31" s="1165"/>
      <c r="E31" s="1165"/>
      <c r="F31" s="1165"/>
      <c r="G31" s="3999" t="s">
        <v>1113</v>
      </c>
      <c r="H31" s="3999"/>
      <c r="I31" s="3999"/>
      <c r="J31" s="3999"/>
      <c r="K31" s="1183" t="s">
        <v>446</v>
      </c>
      <c r="L31" s="1184"/>
      <c r="M31" s="1185">
        <v>0</v>
      </c>
      <c r="N31" s="1185">
        <v>0</v>
      </c>
      <c r="O31" s="1185">
        <v>0</v>
      </c>
      <c r="P31" s="1185">
        <v>0</v>
      </c>
      <c r="Q31" s="1186" t="str">
        <f t="shared" si="0"/>
        <v/>
      </c>
    </row>
    <row r="32" spans="1:19" ht="12" customHeight="1">
      <c r="A32" s="1107"/>
      <c r="B32" s="1136"/>
      <c r="C32" s="4007" t="s">
        <v>1158</v>
      </c>
      <c r="D32" s="4007"/>
      <c r="E32" s="4007"/>
      <c r="F32" s="4007"/>
      <c r="G32" s="4007"/>
      <c r="H32" s="4007"/>
      <c r="I32" s="4007"/>
      <c r="J32" s="4007"/>
      <c r="K32" s="1179" t="s">
        <v>448</v>
      </c>
      <c r="L32" s="1187"/>
      <c r="M32" s="1180">
        <v>0</v>
      </c>
      <c r="N32" s="1180">
        <v>0</v>
      </c>
      <c r="O32" s="1180">
        <v>0</v>
      </c>
      <c r="P32" s="1180">
        <v>0</v>
      </c>
      <c r="Q32" s="1181" t="str">
        <f t="shared" si="0"/>
        <v/>
      </c>
    </row>
    <row r="33" spans="1:17" ht="12" customHeight="1">
      <c r="A33" s="1107"/>
      <c r="B33" s="1136"/>
      <c r="C33" s="3993" t="s">
        <v>1217</v>
      </c>
      <c r="D33" s="3993"/>
      <c r="E33" s="3993"/>
      <c r="F33" s="3993"/>
      <c r="G33" s="3999" t="s">
        <v>1211</v>
      </c>
      <c r="H33" s="3999"/>
      <c r="I33" s="3999"/>
      <c r="J33" s="3999"/>
      <c r="K33" s="1183" t="s">
        <v>108</v>
      </c>
      <c r="L33" s="1184"/>
      <c r="M33" s="1185">
        <v>0</v>
      </c>
      <c r="N33" s="1185">
        <v>0</v>
      </c>
      <c r="O33" s="1185">
        <v>0</v>
      </c>
      <c r="P33" s="1185">
        <v>0</v>
      </c>
      <c r="Q33" s="1186" t="str">
        <f t="shared" si="0"/>
        <v/>
      </c>
    </row>
    <row r="34" spans="1:17" ht="12" customHeight="1">
      <c r="A34" s="1107"/>
      <c r="B34" s="1118"/>
      <c r="C34" s="1107"/>
      <c r="D34" s="1107"/>
      <c r="E34" s="1138"/>
      <c r="F34" s="1162"/>
      <c r="G34" s="3999" t="s">
        <v>1212</v>
      </c>
      <c r="H34" s="3999"/>
      <c r="I34" s="3999"/>
      <c r="J34" s="3999"/>
      <c r="K34" s="1183" t="s">
        <v>109</v>
      </c>
      <c r="L34" s="1184"/>
      <c r="M34" s="1185">
        <v>0</v>
      </c>
      <c r="N34" s="1185">
        <v>0</v>
      </c>
      <c r="O34" s="1185">
        <v>0</v>
      </c>
      <c r="P34" s="1185">
        <v>0</v>
      </c>
      <c r="Q34" s="1186" t="str">
        <f t="shared" si="0"/>
        <v/>
      </c>
    </row>
    <row r="35" spans="1:17" ht="12" customHeight="1">
      <c r="A35" s="1107"/>
      <c r="B35" s="1118"/>
      <c r="C35" s="1107"/>
      <c r="D35" s="1107"/>
      <c r="E35" s="1138"/>
      <c r="F35" s="1137"/>
      <c r="G35" s="3999" t="s">
        <v>1113</v>
      </c>
      <c r="H35" s="3999"/>
      <c r="I35" s="3999"/>
      <c r="J35" s="3999"/>
      <c r="K35" s="1183" t="s">
        <v>110</v>
      </c>
      <c r="L35" s="1184"/>
      <c r="M35" s="1185">
        <v>0</v>
      </c>
      <c r="N35" s="1185">
        <v>0</v>
      </c>
      <c r="O35" s="1185">
        <v>0</v>
      </c>
      <c r="P35" s="1185">
        <v>0</v>
      </c>
      <c r="Q35" s="1186" t="str">
        <f t="shared" si="0"/>
        <v/>
      </c>
    </row>
    <row r="36" spans="1:17" ht="12" customHeight="1">
      <c r="A36" s="1107"/>
      <c r="B36" s="4000" t="s">
        <v>1218</v>
      </c>
      <c r="C36" s="4001"/>
      <c r="D36" s="4001"/>
      <c r="E36" s="4001"/>
      <c r="F36" s="4001"/>
      <c r="G36" s="4001"/>
      <c r="H36" s="4001"/>
      <c r="I36" s="4001"/>
      <c r="J36" s="4001"/>
      <c r="K36" s="1179" t="s">
        <v>194</v>
      </c>
      <c r="L36" s="1187"/>
      <c r="M36" s="1180">
        <v>0</v>
      </c>
      <c r="N36" s="1180">
        <v>0</v>
      </c>
      <c r="O36" s="1180">
        <v>0</v>
      </c>
      <c r="P36" s="1180">
        <v>0</v>
      </c>
      <c r="Q36" s="1181" t="str">
        <f t="shared" si="0"/>
        <v/>
      </c>
    </row>
    <row r="37" spans="1:17" ht="12" customHeight="1">
      <c r="A37" s="1107"/>
      <c r="B37" s="4003" t="s">
        <v>1237</v>
      </c>
      <c r="C37" s="3999"/>
      <c r="D37" s="3999"/>
      <c r="E37" s="3999"/>
      <c r="F37" s="3999"/>
      <c r="G37" s="3999"/>
      <c r="H37" s="3999"/>
      <c r="I37" s="3999"/>
      <c r="J37" s="3999"/>
      <c r="K37" s="1183" t="s">
        <v>15</v>
      </c>
      <c r="L37" s="1184"/>
      <c r="M37" s="1185">
        <v>0</v>
      </c>
      <c r="N37" s="1185">
        <v>0</v>
      </c>
      <c r="O37" s="1185">
        <v>0</v>
      </c>
      <c r="P37" s="1185">
        <v>0</v>
      </c>
      <c r="Q37" s="1186" t="str">
        <f t="shared" si="0"/>
        <v/>
      </c>
    </row>
    <row r="38" spans="1:17" ht="12" customHeight="1">
      <c r="A38" s="1107"/>
      <c r="B38" s="1170"/>
      <c r="C38" s="1139"/>
      <c r="D38" s="1139"/>
      <c r="E38" s="1139"/>
      <c r="F38" s="3999" t="s">
        <v>746</v>
      </c>
      <c r="G38" s="3999"/>
      <c r="H38" s="3999"/>
      <c r="I38" s="3999"/>
      <c r="J38" s="3999"/>
      <c r="K38" s="1183" t="s">
        <v>458</v>
      </c>
      <c r="L38" s="1184"/>
      <c r="M38" s="1185">
        <v>0</v>
      </c>
      <c r="N38" s="1185">
        <v>0</v>
      </c>
      <c r="O38" s="1185">
        <v>0</v>
      </c>
      <c r="P38" s="1185">
        <v>0</v>
      </c>
      <c r="Q38" s="1186" t="str">
        <f t="shared" si="0"/>
        <v/>
      </c>
    </row>
    <row r="39" spans="1:17" ht="12" customHeight="1">
      <c r="A39" s="1107"/>
      <c r="B39" s="4012" t="s">
        <v>1219</v>
      </c>
      <c r="C39" s="4015"/>
      <c r="D39" s="4015"/>
      <c r="E39" s="4015"/>
      <c r="F39" s="4002"/>
      <c r="G39" s="4002"/>
      <c r="H39" s="4002"/>
      <c r="I39" s="4002"/>
      <c r="J39" s="4002"/>
      <c r="K39" s="1179" t="s">
        <v>16</v>
      </c>
      <c r="L39" s="1187"/>
      <c r="M39" s="1180">
        <v>0</v>
      </c>
      <c r="N39" s="1180">
        <v>0</v>
      </c>
      <c r="O39" s="1180">
        <v>0</v>
      </c>
      <c r="P39" s="1180">
        <v>0</v>
      </c>
      <c r="Q39" s="1181" t="str">
        <f t="shared" si="0"/>
        <v/>
      </c>
    </row>
    <row r="40" spans="1:17" ht="12" customHeight="1">
      <c r="A40" s="1107"/>
      <c r="B40" s="4005" t="s">
        <v>1220</v>
      </c>
      <c r="C40" s="4006"/>
      <c r="D40" s="4006"/>
      <c r="E40" s="4006"/>
      <c r="F40" s="4006"/>
      <c r="G40" s="4006"/>
      <c r="H40" s="4006"/>
      <c r="I40" s="4006"/>
      <c r="J40" s="4006"/>
      <c r="K40" s="1183" t="s">
        <v>17</v>
      </c>
      <c r="L40" s="1184"/>
      <c r="M40" s="1185">
        <v>0</v>
      </c>
      <c r="N40" s="1185">
        <v>0</v>
      </c>
      <c r="O40" s="1185">
        <v>0</v>
      </c>
      <c r="P40" s="1185">
        <v>0</v>
      </c>
      <c r="Q40" s="1186" t="str">
        <f t="shared" si="0"/>
        <v/>
      </c>
    </row>
    <row r="41" spans="1:17" ht="12" customHeight="1">
      <c r="A41" s="1107"/>
      <c r="B41" s="4003" t="s">
        <v>1221</v>
      </c>
      <c r="C41" s="3999"/>
      <c r="D41" s="3999"/>
      <c r="E41" s="3999"/>
      <c r="F41" s="3999"/>
      <c r="G41" s="3999"/>
      <c r="H41" s="3999"/>
      <c r="I41" s="3999"/>
      <c r="J41" s="3999"/>
      <c r="K41" s="1183" t="s">
        <v>71</v>
      </c>
      <c r="L41" s="1184"/>
      <c r="M41" s="1185">
        <v>0</v>
      </c>
      <c r="N41" s="1185">
        <v>0</v>
      </c>
      <c r="O41" s="1185">
        <v>0</v>
      </c>
      <c r="P41" s="1185">
        <v>0</v>
      </c>
      <c r="Q41" s="1186" t="str">
        <f t="shared" si="0"/>
        <v/>
      </c>
    </row>
    <row r="42" spans="1:17" ht="12" customHeight="1">
      <c r="A42" s="1107"/>
      <c r="B42" s="4003" t="s">
        <v>1222</v>
      </c>
      <c r="C42" s="3999"/>
      <c r="D42" s="3999"/>
      <c r="E42" s="3999"/>
      <c r="F42" s="3999"/>
      <c r="G42" s="3999"/>
      <c r="H42" s="3999"/>
      <c r="I42" s="3999"/>
      <c r="J42" s="3999"/>
      <c r="K42" s="1183" t="s">
        <v>72</v>
      </c>
      <c r="L42" s="1184"/>
      <c r="M42" s="1185">
        <v>0</v>
      </c>
      <c r="N42" s="1185">
        <v>0</v>
      </c>
      <c r="O42" s="1185">
        <v>0</v>
      </c>
      <c r="P42" s="1185">
        <v>0</v>
      </c>
      <c r="Q42" s="1186" t="str">
        <f t="shared" si="0"/>
        <v/>
      </c>
    </row>
    <row r="43" spans="1:17" ht="12" customHeight="1">
      <c r="A43" s="1107"/>
      <c r="B43" s="4003" t="s">
        <v>1223</v>
      </c>
      <c r="C43" s="3999"/>
      <c r="D43" s="3999"/>
      <c r="E43" s="3999"/>
      <c r="F43" s="3999"/>
      <c r="G43" s="3999"/>
      <c r="H43" s="3999"/>
      <c r="I43" s="3999"/>
      <c r="J43" s="3999"/>
      <c r="K43" s="1183" t="s">
        <v>193</v>
      </c>
      <c r="L43" s="1184"/>
      <c r="M43" s="1185">
        <v>0</v>
      </c>
      <c r="N43" s="1185">
        <v>0</v>
      </c>
      <c r="O43" s="1185">
        <v>0</v>
      </c>
      <c r="P43" s="1185">
        <v>0</v>
      </c>
      <c r="Q43" s="1186" t="str">
        <f t="shared" si="0"/>
        <v/>
      </c>
    </row>
    <row r="44" spans="1:17" ht="12" customHeight="1">
      <c r="A44" s="1107"/>
      <c r="B44" s="3992" t="s">
        <v>1167</v>
      </c>
      <c r="C44" s="3993"/>
      <c r="D44" s="3993"/>
      <c r="E44" s="3993"/>
      <c r="F44" s="3993"/>
      <c r="G44" s="3993"/>
      <c r="H44" s="3993"/>
      <c r="I44" s="3993"/>
      <c r="J44" s="3993"/>
      <c r="K44" s="1140"/>
      <c r="L44" s="1189"/>
      <c r="M44" s="1121"/>
      <c r="N44" s="1121"/>
      <c r="O44" s="1121"/>
      <c r="P44" s="1121"/>
      <c r="Q44" s="1190" t="str">
        <f t="shared" si="0"/>
        <v/>
      </c>
    </row>
    <row r="45" spans="1:17" ht="12" customHeight="1">
      <c r="A45" s="1107"/>
      <c r="B45" s="1136"/>
      <c r="C45" s="4002" t="s">
        <v>749</v>
      </c>
      <c r="D45" s="4002"/>
      <c r="E45" s="4002"/>
      <c r="F45" s="4002"/>
      <c r="G45" s="4002"/>
      <c r="H45" s="4002"/>
      <c r="I45" s="4002"/>
      <c r="J45" s="4002"/>
      <c r="K45" s="1179" t="s">
        <v>528</v>
      </c>
      <c r="L45" s="1187"/>
      <c r="M45" s="1180">
        <v>0</v>
      </c>
      <c r="N45" s="1180">
        <v>0</v>
      </c>
      <c r="O45" s="1180">
        <v>0</v>
      </c>
      <c r="P45" s="1180">
        <v>0</v>
      </c>
      <c r="Q45" s="1181" t="str">
        <f t="shared" ref="Q45:Q76" si="1">IF(ISERROR(ROUND(P45/L45,3)*100),"",ROUND(P45/L45,3)*100)</f>
        <v/>
      </c>
    </row>
    <row r="46" spans="1:17" ht="12" customHeight="1">
      <c r="A46" s="1107"/>
      <c r="B46" s="1136"/>
      <c r="C46" s="3999" t="s">
        <v>750</v>
      </c>
      <c r="D46" s="3999"/>
      <c r="E46" s="3999"/>
      <c r="F46" s="3999"/>
      <c r="G46" s="3999"/>
      <c r="H46" s="3999"/>
      <c r="I46" s="3999"/>
      <c r="J46" s="3999"/>
      <c r="K46" s="1183" t="s">
        <v>466</v>
      </c>
      <c r="L46" s="1184"/>
      <c r="M46" s="1185">
        <v>0</v>
      </c>
      <c r="N46" s="1185">
        <v>0</v>
      </c>
      <c r="O46" s="1185">
        <v>0</v>
      </c>
      <c r="P46" s="1185">
        <v>0</v>
      </c>
      <c r="Q46" s="1186" t="str">
        <f t="shared" si="1"/>
        <v/>
      </c>
    </row>
    <row r="47" spans="1:17" ht="12" customHeight="1">
      <c r="A47" s="1107"/>
      <c r="B47" s="1136"/>
      <c r="C47" s="3999" t="s">
        <v>751</v>
      </c>
      <c r="D47" s="3999"/>
      <c r="E47" s="3999"/>
      <c r="F47" s="3999"/>
      <c r="G47" s="3999"/>
      <c r="H47" s="3999"/>
      <c r="I47" s="3999"/>
      <c r="J47" s="3999"/>
      <c r="K47" s="1183" t="s">
        <v>607</v>
      </c>
      <c r="L47" s="1184"/>
      <c r="M47" s="1185">
        <v>0</v>
      </c>
      <c r="N47" s="1185">
        <v>0</v>
      </c>
      <c r="O47" s="1185">
        <v>0</v>
      </c>
      <c r="P47" s="1185">
        <v>0</v>
      </c>
      <c r="Q47" s="1186" t="str">
        <f t="shared" si="1"/>
        <v/>
      </c>
    </row>
    <row r="48" spans="1:17" ht="12" customHeight="1">
      <c r="A48" s="1107"/>
      <c r="B48" s="1136"/>
      <c r="C48" s="3999" t="s">
        <v>752</v>
      </c>
      <c r="D48" s="3999"/>
      <c r="E48" s="3999"/>
      <c r="F48" s="3999"/>
      <c r="G48" s="3999"/>
      <c r="H48" s="3999"/>
      <c r="I48" s="3999"/>
      <c r="J48" s="3999"/>
      <c r="K48" s="1183" t="s">
        <v>753</v>
      </c>
      <c r="L48" s="1184"/>
      <c r="M48" s="1185">
        <v>0</v>
      </c>
      <c r="N48" s="1185">
        <v>0</v>
      </c>
      <c r="O48" s="1185">
        <v>0</v>
      </c>
      <c r="P48" s="1185">
        <v>0</v>
      </c>
      <c r="Q48" s="1186" t="str">
        <f t="shared" si="1"/>
        <v/>
      </c>
    </row>
    <row r="49" spans="1:17" ht="12" customHeight="1">
      <c r="A49" s="1107"/>
      <c r="B49" s="1136"/>
      <c r="C49" s="3999" t="s">
        <v>754</v>
      </c>
      <c r="D49" s="3999"/>
      <c r="E49" s="3999"/>
      <c r="F49" s="3999"/>
      <c r="G49" s="3999"/>
      <c r="H49" s="3999"/>
      <c r="I49" s="3999"/>
      <c r="J49" s="3999"/>
      <c r="K49" s="1183" t="s">
        <v>755</v>
      </c>
      <c r="L49" s="1184"/>
      <c r="M49" s="1185">
        <v>0</v>
      </c>
      <c r="N49" s="1185">
        <v>0</v>
      </c>
      <c r="O49" s="1185">
        <v>0</v>
      </c>
      <c r="P49" s="1185">
        <v>0</v>
      </c>
      <c r="Q49" s="1186" t="str">
        <f t="shared" si="1"/>
        <v/>
      </c>
    </row>
    <row r="50" spans="1:17" ht="12" customHeight="1">
      <c r="A50" s="1107"/>
      <c r="B50" s="1136"/>
      <c r="C50" s="3999" t="s">
        <v>756</v>
      </c>
      <c r="D50" s="3999"/>
      <c r="E50" s="3999"/>
      <c r="F50" s="3999"/>
      <c r="G50" s="3999"/>
      <c r="H50" s="3999"/>
      <c r="I50" s="3999"/>
      <c r="J50" s="3999"/>
      <c r="K50" s="1183" t="s">
        <v>757</v>
      </c>
      <c r="L50" s="1184"/>
      <c r="M50" s="1185">
        <v>0</v>
      </c>
      <c r="N50" s="1185">
        <v>0</v>
      </c>
      <c r="O50" s="1185">
        <v>0</v>
      </c>
      <c r="P50" s="1185">
        <v>0</v>
      </c>
      <c r="Q50" s="1186" t="str">
        <f t="shared" si="1"/>
        <v/>
      </c>
    </row>
    <row r="51" spans="1:17" ht="12" customHeight="1">
      <c r="A51" s="1107"/>
      <c r="B51" s="1136"/>
      <c r="C51" s="3999" t="s">
        <v>758</v>
      </c>
      <c r="D51" s="3999"/>
      <c r="E51" s="3999"/>
      <c r="F51" s="3999"/>
      <c r="G51" s="3999"/>
      <c r="H51" s="3999"/>
      <c r="I51" s="3999"/>
      <c r="J51" s="3999"/>
      <c r="K51" s="1183" t="s">
        <v>759</v>
      </c>
      <c r="L51" s="1184"/>
      <c r="M51" s="1185">
        <v>0</v>
      </c>
      <c r="N51" s="1185">
        <v>0</v>
      </c>
      <c r="O51" s="1185">
        <v>0</v>
      </c>
      <c r="P51" s="1185">
        <v>0</v>
      </c>
      <c r="Q51" s="1186" t="str">
        <f t="shared" si="1"/>
        <v/>
      </c>
    </row>
    <row r="52" spans="1:17" ht="12" customHeight="1">
      <c r="A52" s="1107"/>
      <c r="B52" s="1136"/>
      <c r="C52" s="3999" t="s">
        <v>760</v>
      </c>
      <c r="D52" s="3999"/>
      <c r="E52" s="3999"/>
      <c r="F52" s="3999"/>
      <c r="G52" s="3999"/>
      <c r="H52" s="3999"/>
      <c r="I52" s="3999"/>
      <c r="J52" s="3999"/>
      <c r="K52" s="1183" t="s">
        <v>761</v>
      </c>
      <c r="L52" s="1184"/>
      <c r="M52" s="1185">
        <v>0</v>
      </c>
      <c r="N52" s="1185">
        <v>0</v>
      </c>
      <c r="O52" s="1185">
        <v>0</v>
      </c>
      <c r="P52" s="1185">
        <v>0</v>
      </c>
      <c r="Q52" s="1186" t="str">
        <f t="shared" si="1"/>
        <v/>
      </c>
    </row>
    <row r="53" spans="1:17" ht="12" customHeight="1">
      <c r="A53" s="1107"/>
      <c r="B53" s="1136"/>
      <c r="C53" s="3999" t="s">
        <v>762</v>
      </c>
      <c r="D53" s="3999"/>
      <c r="E53" s="3999"/>
      <c r="F53" s="3999"/>
      <c r="G53" s="3999"/>
      <c r="H53" s="3999"/>
      <c r="I53" s="3999"/>
      <c r="J53" s="3999"/>
      <c r="K53" s="1183" t="s">
        <v>763</v>
      </c>
      <c r="L53" s="1184"/>
      <c r="M53" s="1185">
        <v>0</v>
      </c>
      <c r="N53" s="1185">
        <v>0</v>
      </c>
      <c r="O53" s="1185">
        <v>0</v>
      </c>
      <c r="P53" s="1185">
        <v>0</v>
      </c>
      <c r="Q53" s="1186" t="str">
        <f t="shared" si="1"/>
        <v/>
      </c>
    </row>
    <row r="54" spans="1:17" ht="12" customHeight="1">
      <c r="A54" s="1107"/>
      <c r="B54" s="4004" t="s">
        <v>764</v>
      </c>
      <c r="C54" s="4002"/>
      <c r="D54" s="4002"/>
      <c r="E54" s="4002"/>
      <c r="F54" s="4002"/>
      <c r="G54" s="4002"/>
      <c r="H54" s="4002"/>
      <c r="I54" s="4002"/>
      <c r="J54" s="4002"/>
      <c r="K54" s="1179" t="s">
        <v>136</v>
      </c>
      <c r="L54" s="1187"/>
      <c r="M54" s="1180">
        <v>0</v>
      </c>
      <c r="N54" s="1180">
        <v>0</v>
      </c>
      <c r="O54" s="1180">
        <v>0</v>
      </c>
      <c r="P54" s="1180">
        <v>0</v>
      </c>
      <c r="Q54" s="1181" t="str">
        <f t="shared" si="1"/>
        <v/>
      </c>
    </row>
    <row r="55" spans="1:17" ht="12" customHeight="1">
      <c r="A55" s="1107"/>
      <c r="B55" s="4003" t="s">
        <v>1225</v>
      </c>
      <c r="C55" s="3999"/>
      <c r="D55" s="3999"/>
      <c r="E55" s="3999"/>
      <c r="F55" s="3999"/>
      <c r="G55" s="3999"/>
      <c r="H55" s="3999"/>
      <c r="I55" s="3999"/>
      <c r="J55" s="3999"/>
      <c r="K55" s="1183" t="s">
        <v>142</v>
      </c>
      <c r="L55" s="1184"/>
      <c r="M55" s="1185">
        <v>0</v>
      </c>
      <c r="N55" s="1185">
        <v>0</v>
      </c>
      <c r="O55" s="1185">
        <v>0</v>
      </c>
      <c r="P55" s="1185">
        <v>0</v>
      </c>
      <c r="Q55" s="1186" t="str">
        <f t="shared" si="1"/>
        <v/>
      </c>
    </row>
    <row r="56" spans="1:17" ht="12" customHeight="1">
      <c r="A56" s="1107"/>
      <c r="B56" s="4005" t="s">
        <v>1226</v>
      </c>
      <c r="C56" s="4006"/>
      <c r="D56" s="4006"/>
      <c r="E56" s="4006"/>
      <c r="F56" s="4006"/>
      <c r="G56" s="4006"/>
      <c r="H56" s="4006"/>
      <c r="I56" s="4006"/>
      <c r="J56" s="4006"/>
      <c r="K56" s="1183" t="s">
        <v>143</v>
      </c>
      <c r="L56" s="1184"/>
      <c r="M56" s="1185">
        <v>0</v>
      </c>
      <c r="N56" s="1185">
        <v>0</v>
      </c>
      <c r="O56" s="1185">
        <v>0</v>
      </c>
      <c r="P56" s="1185">
        <v>0</v>
      </c>
      <c r="Q56" s="1186" t="str">
        <f t="shared" si="1"/>
        <v/>
      </c>
    </row>
    <row r="57" spans="1:17" ht="12" customHeight="1">
      <c r="A57" s="1107"/>
      <c r="B57" s="3992" t="s">
        <v>1227</v>
      </c>
      <c r="C57" s="3983"/>
      <c r="D57" s="3983"/>
      <c r="E57" s="3983"/>
      <c r="F57" s="3983"/>
      <c r="G57" s="3983"/>
      <c r="H57" s="3983"/>
      <c r="I57" s="3983"/>
      <c r="J57" s="3983"/>
      <c r="K57" s="1140"/>
      <c r="L57" s="1189"/>
      <c r="M57" s="1121"/>
      <c r="N57" s="1121"/>
      <c r="O57" s="1121"/>
      <c r="P57" s="1121"/>
      <c r="Q57" s="1190" t="str">
        <f t="shared" si="1"/>
        <v/>
      </c>
    </row>
    <row r="58" spans="1:17" ht="12" customHeight="1">
      <c r="A58" s="1107"/>
      <c r="B58" s="1171"/>
      <c r="C58" s="4002" t="s">
        <v>766</v>
      </c>
      <c r="D58" s="4007"/>
      <c r="E58" s="4007"/>
      <c r="F58" s="4007"/>
      <c r="G58" s="4007"/>
      <c r="H58" s="4007"/>
      <c r="I58" s="4007"/>
      <c r="J58" s="4007"/>
      <c r="K58" s="1179" t="s">
        <v>610</v>
      </c>
      <c r="L58" s="1187"/>
      <c r="M58" s="1180">
        <v>0</v>
      </c>
      <c r="N58" s="1180">
        <v>0</v>
      </c>
      <c r="O58" s="1180">
        <v>0</v>
      </c>
      <c r="P58" s="1180">
        <v>0</v>
      </c>
      <c r="Q58" s="1181" t="str">
        <f t="shared" si="1"/>
        <v/>
      </c>
    </row>
    <row r="59" spans="1:17" ht="12" customHeight="1">
      <c r="A59" s="1107"/>
      <c r="B59" s="1168"/>
      <c r="C59" s="3999" t="s">
        <v>767</v>
      </c>
      <c r="D59" s="4006"/>
      <c r="E59" s="4006"/>
      <c r="F59" s="4006"/>
      <c r="G59" s="4006"/>
      <c r="H59" s="4006"/>
      <c r="I59" s="4006"/>
      <c r="J59" s="4006"/>
      <c r="K59" s="1183" t="s">
        <v>671</v>
      </c>
      <c r="L59" s="1184"/>
      <c r="M59" s="1185">
        <v>0</v>
      </c>
      <c r="N59" s="1185">
        <v>0</v>
      </c>
      <c r="O59" s="1185">
        <v>0</v>
      </c>
      <c r="P59" s="1185">
        <v>0</v>
      </c>
      <c r="Q59" s="1186" t="str">
        <f t="shared" si="1"/>
        <v/>
      </c>
    </row>
    <row r="60" spans="1:17" ht="12" customHeight="1">
      <c r="A60" s="1107"/>
      <c r="B60" s="4012" t="s">
        <v>768</v>
      </c>
      <c r="C60" s="4002"/>
      <c r="D60" s="4002"/>
      <c r="E60" s="4002"/>
      <c r="F60" s="4002"/>
      <c r="G60" s="4002"/>
      <c r="H60" s="4002"/>
      <c r="I60" s="4002"/>
      <c r="J60" s="4002"/>
      <c r="K60" s="1179" t="s">
        <v>144</v>
      </c>
      <c r="L60" s="1187"/>
      <c r="M60" s="1180">
        <v>0</v>
      </c>
      <c r="N60" s="1180">
        <v>0</v>
      </c>
      <c r="O60" s="1180">
        <v>0</v>
      </c>
      <c r="P60" s="1180">
        <v>0</v>
      </c>
      <c r="Q60" s="1181" t="str">
        <f t="shared" si="1"/>
        <v/>
      </c>
    </row>
    <row r="61" spans="1:17" ht="12" customHeight="1">
      <c r="A61" s="1107"/>
      <c r="B61" s="4003" t="s">
        <v>1228</v>
      </c>
      <c r="C61" s="3999"/>
      <c r="D61" s="3999"/>
      <c r="E61" s="3999"/>
      <c r="F61" s="3999"/>
      <c r="G61" s="3999"/>
      <c r="H61" s="3999"/>
      <c r="I61" s="3999"/>
      <c r="J61" s="3999"/>
      <c r="K61" s="1183" t="s">
        <v>189</v>
      </c>
      <c r="L61" s="1184"/>
      <c r="M61" s="1185">
        <v>0</v>
      </c>
      <c r="N61" s="1185">
        <v>0</v>
      </c>
      <c r="O61" s="1185">
        <v>0</v>
      </c>
      <c r="P61" s="1185">
        <v>0</v>
      </c>
      <c r="Q61" s="1186" t="str">
        <f t="shared" si="1"/>
        <v/>
      </c>
    </row>
    <row r="62" spans="1:17" ht="12" customHeight="1">
      <c r="A62" s="1107"/>
      <c r="B62" s="4003" t="s">
        <v>1229</v>
      </c>
      <c r="C62" s="3999"/>
      <c r="D62" s="3999"/>
      <c r="E62" s="3999"/>
      <c r="F62" s="3999"/>
      <c r="G62" s="3999"/>
      <c r="H62" s="3999"/>
      <c r="I62" s="3999"/>
      <c r="J62" s="3999"/>
      <c r="K62" s="1183" t="s">
        <v>190</v>
      </c>
      <c r="L62" s="1184"/>
      <c r="M62" s="1185">
        <v>0</v>
      </c>
      <c r="N62" s="1185">
        <v>0</v>
      </c>
      <c r="O62" s="1185">
        <v>0</v>
      </c>
      <c r="P62" s="1185">
        <v>0</v>
      </c>
      <c r="Q62" s="1186" t="str">
        <f t="shared" si="1"/>
        <v/>
      </c>
    </row>
    <row r="63" spans="1:17" ht="12" customHeight="1">
      <c r="A63" s="1107"/>
      <c r="B63" s="4003" t="s">
        <v>1230</v>
      </c>
      <c r="C63" s="3999"/>
      <c r="D63" s="3999"/>
      <c r="E63" s="3999"/>
      <c r="F63" s="3999"/>
      <c r="G63" s="3999"/>
      <c r="H63" s="3999"/>
      <c r="I63" s="3999"/>
      <c r="J63" s="3999"/>
      <c r="K63" s="1183" t="s">
        <v>191</v>
      </c>
      <c r="L63" s="1184"/>
      <c r="M63" s="1185">
        <v>41861</v>
      </c>
      <c r="N63" s="1185">
        <v>0</v>
      </c>
      <c r="O63" s="1185">
        <v>-13</v>
      </c>
      <c r="P63" s="1185">
        <v>41874</v>
      </c>
      <c r="Q63" s="1186" t="str">
        <f t="shared" si="1"/>
        <v/>
      </c>
    </row>
    <row r="64" spans="1:17" ht="12" customHeight="1">
      <c r="A64" s="1107"/>
      <c r="B64" s="4013" t="s">
        <v>1231</v>
      </c>
      <c r="C64" s="4014"/>
      <c r="D64" s="4014"/>
      <c r="E64" s="4014"/>
      <c r="F64" s="4014"/>
      <c r="G64" s="4014"/>
      <c r="H64" s="4014"/>
      <c r="I64" s="4014"/>
      <c r="J64" s="4014"/>
      <c r="K64" s="1172" t="s">
        <v>104</v>
      </c>
      <c r="L64" s="1191"/>
      <c r="M64" s="1191">
        <v>45454</v>
      </c>
      <c r="N64" s="1191">
        <v>348</v>
      </c>
      <c r="O64" s="1191">
        <v>-13</v>
      </c>
      <c r="P64" s="1191">
        <v>45815</v>
      </c>
      <c r="Q64" s="1192" t="str">
        <f t="shared" si="1"/>
        <v/>
      </c>
    </row>
    <row r="65" spans="1:17" ht="12" customHeight="1">
      <c r="A65" s="1107"/>
      <c r="B65" s="1193"/>
      <c r="C65" s="1193"/>
      <c r="D65" s="1193"/>
      <c r="E65" s="1193"/>
      <c r="F65" s="1193"/>
      <c r="G65" s="1193"/>
      <c r="H65" s="1193"/>
      <c r="I65" s="1193"/>
      <c r="J65" s="1193"/>
      <c r="K65" s="1194"/>
      <c r="L65" s="1195"/>
      <c r="M65" s="1195"/>
      <c r="N65" s="1195"/>
      <c r="O65" s="1195"/>
      <c r="P65" s="1195"/>
      <c r="Q65" s="1196"/>
    </row>
    <row r="66" spans="1:17" ht="12" customHeight="1">
      <c r="A66" s="1107"/>
      <c r="B66" s="4017" t="s">
        <v>1238</v>
      </c>
      <c r="C66" s="4017"/>
      <c r="D66" s="4017"/>
      <c r="E66" s="4017"/>
      <c r="F66" s="4017"/>
      <c r="G66" s="4017"/>
      <c r="H66" s="4017"/>
      <c r="I66" s="4017"/>
      <c r="J66" s="4017"/>
      <c r="K66" s="1197"/>
      <c r="L66" s="1197"/>
      <c r="M66" s="1197"/>
      <c r="N66" s="1197"/>
      <c r="O66" s="1197"/>
      <c r="P66" s="1195"/>
      <c r="Q66" s="1196"/>
    </row>
    <row r="67" spans="1:17" ht="12" customHeight="1">
      <c r="A67" s="1107"/>
      <c r="B67" s="1193"/>
      <c r="C67" s="1193"/>
      <c r="D67" s="1193"/>
      <c r="E67" s="1197"/>
      <c r="F67" s="1197"/>
      <c r="G67" s="1197"/>
      <c r="H67" s="1197"/>
      <c r="I67" s="1197"/>
      <c r="J67" s="1197"/>
      <c r="K67" s="1197"/>
      <c r="L67" s="1195"/>
      <c r="M67" s="1195"/>
      <c r="N67" s="1195"/>
      <c r="O67" s="1126"/>
      <c r="P67" s="1126"/>
      <c r="Q67" s="1196"/>
    </row>
    <row r="68" spans="1:17" ht="12" customHeight="1">
      <c r="A68" s="1107"/>
      <c r="B68" s="1193"/>
      <c r="C68" s="1193"/>
      <c r="D68" s="1193"/>
      <c r="E68" s="1197"/>
      <c r="F68" s="1197"/>
      <c r="G68" s="1197"/>
      <c r="H68" s="1197"/>
      <c r="I68" s="1197"/>
      <c r="J68" s="1197"/>
      <c r="K68" s="1197"/>
      <c r="L68" s="1195"/>
      <c r="M68" s="1195"/>
      <c r="N68" s="1195"/>
      <c r="O68" s="1198" t="s">
        <v>395</v>
      </c>
      <c r="P68" s="1199" t="s">
        <v>396</v>
      </c>
      <c r="Q68" s="1196"/>
    </row>
    <row r="69" spans="1:17" ht="12" customHeight="1">
      <c r="A69" s="1107"/>
      <c r="B69" s="1193"/>
      <c r="C69" s="1193"/>
      <c r="D69" s="1193"/>
      <c r="E69" s="1197"/>
      <c r="F69" s="1197"/>
      <c r="G69" s="1197"/>
      <c r="H69" s="1197"/>
      <c r="I69" s="1197"/>
      <c r="J69" s="1197"/>
      <c r="K69" s="1197"/>
      <c r="L69" s="1195"/>
      <c r="M69" s="1195"/>
      <c r="N69" s="1195"/>
      <c r="O69" s="1200" t="s">
        <v>398</v>
      </c>
      <c r="P69" s="1201" t="s">
        <v>398</v>
      </c>
      <c r="Q69" s="1196"/>
    </row>
    <row r="70" spans="1:17" ht="12" customHeight="1">
      <c r="A70" s="1107"/>
      <c r="B70" s="4011" t="s">
        <v>1239</v>
      </c>
      <c r="C70" s="4011"/>
      <c r="D70" s="4011"/>
      <c r="E70" s="4011"/>
      <c r="F70" s="4011"/>
      <c r="G70" s="4011"/>
      <c r="H70" s="4011"/>
      <c r="I70" s="4011"/>
      <c r="J70" s="4011"/>
      <c r="K70" s="1202"/>
      <c r="L70" s="1203"/>
      <c r="M70" s="1203"/>
      <c r="N70" s="1195"/>
      <c r="O70" s="1204" t="s">
        <v>125</v>
      </c>
      <c r="P70" s="1205" t="s">
        <v>127</v>
      </c>
      <c r="Q70" s="1196"/>
    </row>
    <row r="71" spans="1:17" ht="12" customHeight="1">
      <c r="A71" s="1107"/>
      <c r="B71" s="1206"/>
      <c r="C71" s="4010" t="s">
        <v>1240</v>
      </c>
      <c r="D71" s="4010"/>
      <c r="E71" s="4010"/>
      <c r="F71" s="4010"/>
      <c r="G71" s="4010"/>
      <c r="H71" s="4010"/>
      <c r="I71" s="4010"/>
      <c r="J71" s="4010"/>
      <c r="K71" s="1206"/>
      <c r="L71" s="1203"/>
      <c r="M71" s="1203"/>
      <c r="N71" s="1207" t="s">
        <v>564</v>
      </c>
      <c r="O71" s="1208">
        <v>30470</v>
      </c>
      <c r="P71" s="1209">
        <v>33824</v>
      </c>
      <c r="Q71" s="1196"/>
    </row>
    <row r="72" spans="1:17" ht="12" customHeight="1">
      <c r="A72" s="1107"/>
      <c r="B72" s="1206"/>
      <c r="C72" s="1206"/>
      <c r="D72" s="4010" t="s">
        <v>1241</v>
      </c>
      <c r="E72" s="4010"/>
      <c r="F72" s="4010"/>
      <c r="G72" s="4010"/>
      <c r="H72" s="4010"/>
      <c r="I72" s="4010"/>
      <c r="J72" s="4010"/>
      <c r="K72" s="1206"/>
      <c r="L72" s="1206"/>
      <c r="M72" s="1206"/>
      <c r="N72" s="1207" t="s">
        <v>566</v>
      </c>
      <c r="O72" s="1210">
        <v>0</v>
      </c>
      <c r="P72" s="1211">
        <v>0</v>
      </c>
      <c r="Q72" s="1196"/>
    </row>
    <row r="73" spans="1:17" ht="12" customHeight="1">
      <c r="A73" s="1107"/>
      <c r="B73" s="1206"/>
      <c r="C73" s="1206"/>
      <c r="D73" s="4010" t="s">
        <v>1242</v>
      </c>
      <c r="E73" s="4010"/>
      <c r="F73" s="4010"/>
      <c r="G73" s="4010"/>
      <c r="H73" s="4010"/>
      <c r="I73" s="4010"/>
      <c r="J73" s="4010"/>
      <c r="K73" s="1206"/>
      <c r="L73" s="1206"/>
      <c r="M73" s="1206"/>
      <c r="N73" s="1207" t="s">
        <v>1243</v>
      </c>
      <c r="O73" s="1210">
        <v>0</v>
      </c>
      <c r="P73" s="1211">
        <v>0</v>
      </c>
      <c r="Q73" s="1196"/>
    </row>
    <row r="74" spans="1:17" ht="12" customHeight="1">
      <c r="A74" s="1107"/>
      <c r="B74" s="1206"/>
      <c r="C74" s="4010" t="s">
        <v>1244</v>
      </c>
      <c r="D74" s="4010"/>
      <c r="E74" s="4010"/>
      <c r="F74" s="4010"/>
      <c r="G74" s="4010"/>
      <c r="H74" s="4010"/>
      <c r="I74" s="4010"/>
      <c r="J74" s="4010"/>
      <c r="K74" s="1206"/>
      <c r="L74" s="1206"/>
      <c r="M74" s="1206"/>
      <c r="N74" s="1207" t="s">
        <v>1245</v>
      </c>
      <c r="O74" s="1210">
        <v>30470</v>
      </c>
      <c r="P74" s="1211">
        <v>33824</v>
      </c>
      <c r="Q74" s="1196"/>
    </row>
    <row r="75" spans="1:17" ht="12" customHeight="1">
      <c r="A75" s="1107"/>
      <c r="B75" s="4011" t="s">
        <v>1246</v>
      </c>
      <c r="C75" s="4011"/>
      <c r="D75" s="4011"/>
      <c r="E75" s="4011"/>
      <c r="F75" s="4011"/>
      <c r="G75" s="4011"/>
      <c r="H75" s="4011"/>
      <c r="I75" s="4011"/>
      <c r="J75" s="4011"/>
      <c r="K75" s="1202"/>
      <c r="L75" s="1202"/>
      <c r="M75" s="1202"/>
      <c r="N75" s="1207"/>
      <c r="O75" s="1212"/>
      <c r="P75" s="1213"/>
      <c r="Q75" s="1196"/>
    </row>
    <row r="76" spans="1:17" ht="12" customHeight="1">
      <c r="A76" s="1107"/>
      <c r="B76" s="1206"/>
      <c r="C76" s="4010" t="s">
        <v>1247</v>
      </c>
      <c r="D76" s="4010"/>
      <c r="E76" s="4010"/>
      <c r="F76" s="4010"/>
      <c r="G76" s="4010"/>
      <c r="H76" s="4010"/>
      <c r="I76" s="4010"/>
      <c r="J76" s="4010"/>
      <c r="K76" s="1206"/>
      <c r="L76" s="1206"/>
      <c r="M76" s="1206"/>
      <c r="N76" s="1207" t="s">
        <v>1248</v>
      </c>
      <c r="O76" s="1214">
        <v>0</v>
      </c>
      <c r="P76" s="1215">
        <v>0</v>
      </c>
      <c r="Q76" s="1196"/>
    </row>
    <row r="77" spans="1:17" ht="12" customHeight="1">
      <c r="A77" s="1107"/>
      <c r="B77" s="1206"/>
      <c r="C77" s="4010" t="s">
        <v>1249</v>
      </c>
      <c r="D77" s="4010"/>
      <c r="E77" s="4010"/>
      <c r="F77" s="4010"/>
      <c r="G77" s="4010"/>
      <c r="H77" s="4010"/>
      <c r="I77" s="4010"/>
      <c r="J77" s="4010"/>
      <c r="K77" s="1206"/>
      <c r="L77" s="1206"/>
      <c r="M77" s="1206"/>
      <c r="N77" s="1207" t="s">
        <v>568</v>
      </c>
      <c r="O77" s="1210">
        <v>-27</v>
      </c>
      <c r="P77" s="1211">
        <v>0</v>
      </c>
      <c r="Q77" s="1196"/>
    </row>
    <row r="78" spans="1:17" ht="12" customHeight="1">
      <c r="A78" s="1107"/>
      <c r="B78" s="1206"/>
      <c r="C78" s="4010" t="s">
        <v>1250</v>
      </c>
      <c r="D78" s="4010"/>
      <c r="E78" s="4010"/>
      <c r="F78" s="4010"/>
      <c r="G78" s="4010"/>
      <c r="H78" s="4010"/>
      <c r="I78" s="4010"/>
      <c r="J78" s="4010"/>
      <c r="K78" s="1206"/>
      <c r="L78" s="1206"/>
      <c r="M78" s="1206"/>
      <c r="N78" s="1207" t="s">
        <v>570</v>
      </c>
      <c r="O78" s="1210">
        <v>0</v>
      </c>
      <c r="P78" s="1211">
        <v>0</v>
      </c>
      <c r="Q78" s="1196"/>
    </row>
    <row r="79" spans="1:17" ht="12" customHeight="1">
      <c r="A79" s="1107"/>
      <c r="B79" s="1206"/>
      <c r="C79" s="4010" t="s">
        <v>1251</v>
      </c>
      <c r="D79" s="4010"/>
      <c r="E79" s="4010"/>
      <c r="F79" s="4010"/>
      <c r="G79" s="4010"/>
      <c r="H79" s="4010"/>
      <c r="I79" s="4010"/>
      <c r="J79" s="4010"/>
      <c r="K79" s="1206"/>
      <c r="L79" s="1206"/>
      <c r="M79" s="1206"/>
      <c r="N79" s="1207" t="s">
        <v>574</v>
      </c>
      <c r="O79" s="1216">
        <v>-27</v>
      </c>
      <c r="P79" s="1217">
        <v>0</v>
      </c>
      <c r="Q79" s="1196"/>
    </row>
    <row r="80" spans="1:17" ht="12" customHeight="1">
      <c r="A80" s="1107"/>
      <c r="B80" s="1193"/>
      <c r="C80" s="1193"/>
      <c r="D80" s="1193"/>
      <c r="E80" s="1193"/>
      <c r="F80" s="1193"/>
      <c r="G80" s="1193"/>
      <c r="H80" s="1193"/>
      <c r="I80" s="1193"/>
      <c r="J80" s="1193"/>
      <c r="K80" s="1194"/>
      <c r="L80" s="1195"/>
      <c r="M80" s="1195"/>
      <c r="N80" s="1195"/>
      <c r="O80" s="1195"/>
      <c r="P80" s="1195"/>
      <c r="Q80" s="1196"/>
    </row>
    <row r="81" spans="1:17" ht="12" customHeight="1">
      <c r="A81" s="1107"/>
      <c r="B81" s="1193"/>
      <c r="C81" s="1193"/>
      <c r="D81" s="1193"/>
      <c r="E81" s="1193"/>
      <c r="F81" s="1193"/>
      <c r="G81" s="1193"/>
      <c r="H81" s="1193"/>
      <c r="I81" s="1193"/>
      <c r="J81" s="1193"/>
      <c r="K81" s="1194"/>
      <c r="L81" s="1195"/>
      <c r="M81" s="1195"/>
      <c r="N81" s="1195"/>
      <c r="O81" s="1195"/>
      <c r="P81" s="1195"/>
      <c r="Q81" s="1196"/>
    </row>
    <row r="82" spans="1:17" ht="12" customHeight="1">
      <c r="A82" s="1107"/>
      <c r="B82" s="1107"/>
      <c r="C82" s="1107"/>
      <c r="D82" s="1107"/>
      <c r="E82" s="1107"/>
      <c r="F82" s="1107"/>
      <c r="G82" s="1107"/>
      <c r="H82" s="1107"/>
      <c r="I82" s="1107"/>
      <c r="J82" s="1107"/>
      <c r="K82" s="1108"/>
      <c r="L82" s="1107"/>
      <c r="M82" s="1107"/>
      <c r="N82" s="1107"/>
      <c r="O82" s="1107"/>
      <c r="P82" s="1107"/>
      <c r="Q82" s="1107"/>
    </row>
    <row r="83" spans="1:17" ht="12" customHeight="1">
      <c r="A83" s="1107"/>
      <c r="B83" s="3967" t="s">
        <v>105</v>
      </c>
      <c r="C83" s="3967"/>
      <c r="D83" s="3967"/>
      <c r="E83" s="3967"/>
      <c r="F83" s="3967"/>
      <c r="G83" s="3967"/>
      <c r="H83" s="3967"/>
      <c r="I83" s="3967"/>
      <c r="J83" s="3967"/>
      <c r="K83" s="3967"/>
      <c r="L83" s="3967"/>
      <c r="M83" s="3967"/>
      <c r="N83" s="3967"/>
      <c r="O83" s="3967"/>
      <c r="P83" s="3967"/>
      <c r="Q83" s="3967"/>
    </row>
    <row r="84" spans="1:17" ht="12" customHeight="1">
      <c r="A84" s="1107"/>
      <c r="B84" s="44" t="s">
        <v>477</v>
      </c>
      <c r="C84" s="44"/>
      <c r="D84" s="44"/>
      <c r="E84" s="44"/>
      <c r="F84" s="44"/>
      <c r="G84" s="44"/>
      <c r="H84" s="44"/>
      <c r="I84" s="44"/>
      <c r="J84" s="44"/>
      <c r="K84" s="44"/>
      <c r="L84" s="44"/>
      <c r="M84" s="44"/>
      <c r="N84" s="1107"/>
      <c r="O84" s="1107"/>
      <c r="P84" s="1107"/>
      <c r="Q84" s="1107"/>
    </row>
  </sheetData>
  <mergeCells count="75">
    <mergeCell ref="B2:F2"/>
    <mergeCell ref="C79:J79"/>
    <mergeCell ref="B66:J66"/>
    <mergeCell ref="B70:J70"/>
    <mergeCell ref="C71:J71"/>
    <mergeCell ref="D72:J72"/>
    <mergeCell ref="C77:J77"/>
    <mergeCell ref="C78:J78"/>
    <mergeCell ref="B61:J61"/>
    <mergeCell ref="B62:J62"/>
    <mergeCell ref="B64:J64"/>
    <mergeCell ref="B39:J39"/>
    <mergeCell ref="B5:D5"/>
    <mergeCell ref="C59:J59"/>
    <mergeCell ref="B57:J57"/>
    <mergeCell ref="B18:J18"/>
    <mergeCell ref="G23:J23"/>
    <mergeCell ref="G21:J21"/>
    <mergeCell ref="F38:J38"/>
    <mergeCell ref="B41:J41"/>
    <mergeCell ref="B42:J42"/>
    <mergeCell ref="C25:F25"/>
    <mergeCell ref="C28:J28"/>
    <mergeCell ref="B40:J40"/>
    <mergeCell ref="F4:P4"/>
    <mergeCell ref="G30:J30"/>
    <mergeCell ref="G31:J31"/>
    <mergeCell ref="B4:C4"/>
    <mergeCell ref="B20:J20"/>
    <mergeCell ref="C21:F21"/>
    <mergeCell ref="B9:K9"/>
    <mergeCell ref="G29:J29"/>
    <mergeCell ref="F5:T5"/>
    <mergeCell ref="B13:D13"/>
    <mergeCell ref="B84:M84"/>
    <mergeCell ref="G27:J27"/>
    <mergeCell ref="C33:F33"/>
    <mergeCell ref="C32:J32"/>
    <mergeCell ref="G33:J33"/>
    <mergeCell ref="C29:F29"/>
    <mergeCell ref="B63:J63"/>
    <mergeCell ref="C58:J58"/>
    <mergeCell ref="B37:J37"/>
    <mergeCell ref="B55:J55"/>
    <mergeCell ref="C76:J76"/>
    <mergeCell ref="B75:J75"/>
    <mergeCell ref="D73:J73"/>
    <mergeCell ref="B60:J60"/>
    <mergeCell ref="B83:Q83"/>
    <mergeCell ref="C74:J74"/>
    <mergeCell ref="C47:J47"/>
    <mergeCell ref="C48:J48"/>
    <mergeCell ref="G26:J26"/>
    <mergeCell ref="F17:J17"/>
    <mergeCell ref="F16:J16"/>
    <mergeCell ref="B44:J44"/>
    <mergeCell ref="C45:J45"/>
    <mergeCell ref="C46:J46"/>
    <mergeCell ref="B43:J43"/>
    <mergeCell ref="C24:J24"/>
    <mergeCell ref="C49:J49"/>
    <mergeCell ref="C53:J53"/>
    <mergeCell ref="B54:J54"/>
    <mergeCell ref="B56:J56"/>
    <mergeCell ref="C52:J52"/>
    <mergeCell ref="C50:J50"/>
    <mergeCell ref="C51:J51"/>
    <mergeCell ref="M6:P6"/>
    <mergeCell ref="G35:J35"/>
    <mergeCell ref="B36:J36"/>
    <mergeCell ref="G34:J34"/>
    <mergeCell ref="G25:J25"/>
    <mergeCell ref="G22:J22"/>
    <mergeCell ref="F13:J13"/>
    <mergeCell ref="B19:J19"/>
  </mergeCells>
  <hyperlinks>
    <hyperlink ref="B84" r:id="rId1" xr:uid="{00000000-0004-0000-1500-000000000000}"/>
  </hyperlinks>
  <pageMargins left="0.7" right="0.7" top="0.75" bottom="0.75" header="0.3" footer="0.3"/>
  <pageSetup scale="10" orientation="landscape"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pageSetUpPr fitToPage="1"/>
  </sheetPr>
  <dimension ref="B2:AI71"/>
  <sheetViews>
    <sheetView showGridLines="0" workbookViewId="0"/>
  </sheetViews>
  <sheetFormatPr defaultColWidth="8" defaultRowHeight="12" customHeight="1"/>
  <cols>
    <col min="1" max="1" width="1.5546875" customWidth="1"/>
    <col min="2" max="3" width="3.27734375" customWidth="1"/>
    <col min="4" max="4" width="4.1640625" customWidth="1"/>
    <col min="5" max="6" width="3.27734375" customWidth="1"/>
    <col min="7" max="7" width="4.5546875" customWidth="1"/>
    <col min="8" max="8" width="3.44140625" customWidth="1"/>
    <col min="9" max="9" width="12.71875" customWidth="1"/>
    <col min="10" max="10" width="6.1640625" customWidth="1"/>
    <col min="11" max="11" width="15.44140625" customWidth="1"/>
    <col min="12" max="12" width="3.27734375" style="190" customWidth="1"/>
    <col min="13" max="21" width="12.71875" customWidth="1"/>
    <col min="22" max="22" width="14.44140625" customWidth="1"/>
    <col min="23" max="25" width="12.71875" customWidth="1"/>
    <col min="26" max="26" width="15.27734375" customWidth="1"/>
    <col min="27" max="27" width="8" customWidth="1"/>
  </cols>
  <sheetData>
    <row r="2" spans="2:35" ht="15" customHeight="1">
      <c r="B2" s="10" t="s">
        <v>478</v>
      </c>
      <c r="C2" s="9"/>
      <c r="D2" s="9"/>
      <c r="E2" s="9"/>
      <c r="F2" s="9"/>
    </row>
    <row r="4" spans="2:35" ht="12" customHeight="1">
      <c r="B4" s="29" t="s">
        <v>426</v>
      </c>
      <c r="C4" s="28"/>
      <c r="D4" s="28"/>
      <c r="E4" s="28"/>
      <c r="F4" s="28"/>
      <c r="G4" s="28"/>
      <c r="H4" s="150"/>
      <c r="I4" s="150"/>
      <c r="J4" s="150"/>
      <c r="K4" s="12" t="s">
        <v>852</v>
      </c>
      <c r="L4" s="12"/>
      <c r="M4" s="12"/>
      <c r="N4" s="12"/>
      <c r="O4" s="12"/>
      <c r="P4" s="12"/>
      <c r="Q4" s="12"/>
      <c r="R4" s="12"/>
      <c r="S4" s="12"/>
      <c r="T4" s="12"/>
      <c r="U4" s="12"/>
      <c r="V4" s="12"/>
      <c r="W4" s="12"/>
      <c r="X4" s="152"/>
      <c r="Y4" s="152"/>
      <c r="Z4" s="152"/>
      <c r="AA4" s="152"/>
      <c r="AB4" s="152"/>
      <c r="AC4" s="152"/>
      <c r="AD4" s="152"/>
      <c r="AE4" s="152"/>
      <c r="AF4" s="152"/>
      <c r="AG4" s="152"/>
      <c r="AH4" s="152"/>
      <c r="AI4" s="152"/>
    </row>
    <row r="5" spans="2:35" ht="12" customHeight="1">
      <c r="B5" s="27">
        <v>2023.4</v>
      </c>
      <c r="C5" s="14"/>
      <c r="D5" s="14"/>
      <c r="E5" s="14"/>
      <c r="F5" s="14"/>
      <c r="G5" s="14"/>
      <c r="H5" s="150"/>
      <c r="I5" s="150"/>
      <c r="J5" s="150"/>
      <c r="K5" s="27" t="s">
        <v>1252</v>
      </c>
      <c r="L5" s="27"/>
      <c r="M5" s="27"/>
      <c r="N5" s="27"/>
      <c r="O5" s="27"/>
      <c r="P5" s="27"/>
      <c r="Q5" s="27"/>
      <c r="R5" s="27"/>
      <c r="S5" s="27"/>
      <c r="T5" s="27"/>
      <c r="U5" s="27"/>
      <c r="V5" s="27"/>
      <c r="W5" s="27"/>
      <c r="X5" s="179"/>
      <c r="Y5" s="179"/>
      <c r="Z5" s="179"/>
      <c r="AA5" s="179"/>
      <c r="AB5" s="179"/>
      <c r="AC5" s="179"/>
      <c r="AD5" s="179"/>
      <c r="AE5" s="179"/>
      <c r="AF5" s="179"/>
      <c r="AG5" s="179"/>
      <c r="AH5" s="179"/>
      <c r="AI5" s="179"/>
    </row>
    <row r="6" spans="2:35" ht="12" customHeight="1">
      <c r="K6" s="154"/>
      <c r="L6" s="179"/>
      <c r="M6" s="179"/>
      <c r="N6" s="179"/>
      <c r="O6" s="179"/>
      <c r="P6" s="179"/>
      <c r="Q6" s="179"/>
      <c r="R6" s="179"/>
      <c r="S6" s="154"/>
      <c r="T6" s="179"/>
      <c r="U6" s="179"/>
      <c r="V6" s="179"/>
      <c r="W6" s="176"/>
      <c r="X6" s="179"/>
      <c r="Y6" s="179"/>
      <c r="Z6" s="179"/>
      <c r="AA6" s="179"/>
      <c r="AB6" s="179"/>
      <c r="AC6" s="179"/>
      <c r="AD6" s="179"/>
      <c r="AE6" s="179"/>
      <c r="AF6" s="179"/>
      <c r="AG6" s="179"/>
      <c r="AH6" s="179"/>
      <c r="AI6" s="179"/>
    </row>
    <row r="7" spans="2:35" ht="12" customHeight="1">
      <c r="B7" s="1024"/>
      <c r="C7" s="1025"/>
      <c r="D7" s="1025"/>
      <c r="E7" s="1025"/>
      <c r="F7" s="1025"/>
      <c r="G7" s="1025"/>
      <c r="H7" s="1025"/>
      <c r="I7" s="1025"/>
      <c r="J7" s="1218"/>
      <c r="K7" s="1025"/>
      <c r="L7" s="1085"/>
      <c r="M7" s="4028" t="s">
        <v>1253</v>
      </c>
      <c r="N7" s="4029"/>
      <c r="O7" s="4029"/>
      <c r="P7" s="4030"/>
      <c r="Q7" s="4028" t="s">
        <v>1254</v>
      </c>
      <c r="R7" s="4029"/>
      <c r="S7" s="4029"/>
      <c r="T7" s="4030"/>
      <c r="U7" s="4022" t="s">
        <v>1255</v>
      </c>
      <c r="V7" s="4023"/>
      <c r="W7" s="4023"/>
      <c r="X7" s="4023"/>
      <c r="Y7" s="4023"/>
      <c r="Z7" s="4024"/>
    </row>
    <row r="8" spans="2:35" ht="12" customHeight="1">
      <c r="B8" s="1028"/>
      <c r="J8" s="257"/>
      <c r="L8" s="181"/>
      <c r="M8" s="267"/>
      <c r="N8" s="1223"/>
      <c r="O8" s="192"/>
      <c r="P8" s="271"/>
      <c r="Q8" s="4025" t="s">
        <v>1256</v>
      </c>
      <c r="R8" s="4026"/>
      <c r="S8" s="4026"/>
      <c r="T8" s="4027"/>
      <c r="U8" s="272"/>
      <c r="V8" s="192"/>
      <c r="W8" s="192"/>
      <c r="X8" s="192"/>
      <c r="Y8" s="192"/>
      <c r="Z8" s="1076"/>
    </row>
    <row r="9" spans="2:35" ht="12" customHeight="1">
      <c r="B9" s="1028"/>
      <c r="L9" s="181"/>
      <c r="M9" s="261"/>
      <c r="N9" s="261"/>
      <c r="O9" s="261"/>
      <c r="P9" s="261" t="s">
        <v>1257</v>
      </c>
      <c r="Q9" s="261"/>
      <c r="R9" s="261"/>
      <c r="S9" s="261"/>
      <c r="T9" s="261" t="s">
        <v>1258</v>
      </c>
      <c r="U9" s="261"/>
      <c r="V9" s="181" t="s">
        <v>1259</v>
      </c>
      <c r="W9" s="183" t="s">
        <v>1260</v>
      </c>
      <c r="X9" s="181" t="s">
        <v>1098</v>
      </c>
      <c r="Y9" s="183" t="s">
        <v>1261</v>
      </c>
      <c r="Z9" s="1074"/>
    </row>
    <row r="10" spans="2:35" ht="12" customHeight="1">
      <c r="B10" s="1028"/>
      <c r="L10" s="181"/>
      <c r="M10" s="261"/>
      <c r="N10" s="261"/>
      <c r="O10" s="261"/>
      <c r="P10" s="261"/>
      <c r="Q10" s="261"/>
      <c r="R10" s="261"/>
      <c r="S10" s="261"/>
      <c r="T10" s="261"/>
      <c r="U10" s="261" t="s">
        <v>1261</v>
      </c>
      <c r="V10" s="181" t="s">
        <v>1262</v>
      </c>
      <c r="W10" s="183" t="s">
        <v>1263</v>
      </c>
      <c r="X10" s="181" t="s">
        <v>1264</v>
      </c>
      <c r="Y10" s="183" t="s">
        <v>1265</v>
      </c>
      <c r="Z10" s="1070" t="s">
        <v>1266</v>
      </c>
    </row>
    <row r="11" spans="2:35" ht="12" customHeight="1">
      <c r="B11" s="1028"/>
      <c r="L11" s="181"/>
      <c r="M11" s="261"/>
      <c r="N11" s="183" t="s">
        <v>1142</v>
      </c>
      <c r="O11" s="183" t="s">
        <v>1142</v>
      </c>
      <c r="P11" s="183" t="s">
        <v>138</v>
      </c>
      <c r="Q11" s="261"/>
      <c r="R11" s="183" t="s">
        <v>1142</v>
      </c>
      <c r="S11" s="183" t="s">
        <v>1142</v>
      </c>
      <c r="T11" s="183" t="s">
        <v>138</v>
      </c>
      <c r="U11" s="181" t="s">
        <v>1267</v>
      </c>
      <c r="V11" s="181" t="s">
        <v>1203</v>
      </c>
      <c r="W11" s="181" t="s">
        <v>1268</v>
      </c>
      <c r="X11" s="181" t="s">
        <v>1269</v>
      </c>
      <c r="Y11" s="183" t="s">
        <v>1270</v>
      </c>
      <c r="Z11" s="1070" t="s">
        <v>1271</v>
      </c>
    </row>
    <row r="12" spans="2:35" ht="12" customHeight="1">
      <c r="B12" s="3954" t="s">
        <v>1146</v>
      </c>
      <c r="C12" s="3721"/>
      <c r="D12" s="3721"/>
      <c r="E12" s="3721"/>
      <c r="F12" s="3721"/>
      <c r="G12" s="3721"/>
      <c r="H12" s="3721"/>
      <c r="I12" s="3721"/>
      <c r="J12" s="3721"/>
      <c r="K12" s="3721"/>
      <c r="L12" s="181"/>
      <c r="M12" s="183" t="s">
        <v>137</v>
      </c>
      <c r="N12" s="183" t="s">
        <v>1143</v>
      </c>
      <c r="O12" s="183" t="s">
        <v>1144</v>
      </c>
      <c r="P12" s="183" t="s">
        <v>1195</v>
      </c>
      <c r="Q12" s="183" t="s">
        <v>137</v>
      </c>
      <c r="R12" s="183" t="s">
        <v>1143</v>
      </c>
      <c r="S12" s="183" t="s">
        <v>1144</v>
      </c>
      <c r="T12" s="183" t="s">
        <v>1272</v>
      </c>
      <c r="U12" s="181" t="s">
        <v>1273</v>
      </c>
      <c r="V12" s="181" t="s">
        <v>1274</v>
      </c>
      <c r="W12" s="183" t="s">
        <v>1275</v>
      </c>
      <c r="X12" s="181" t="s">
        <v>1276</v>
      </c>
      <c r="Y12" s="161"/>
      <c r="Z12" s="1070" t="s">
        <v>1277</v>
      </c>
    </row>
    <row r="13" spans="2:35" ht="12" customHeight="1">
      <c r="B13" s="1028"/>
      <c r="L13" s="181"/>
      <c r="M13" s="261"/>
      <c r="N13" s="261"/>
      <c r="O13" s="261"/>
      <c r="P13" s="261"/>
      <c r="Q13" s="261"/>
      <c r="R13" s="261"/>
      <c r="S13" s="261"/>
      <c r="T13" s="261"/>
      <c r="U13" s="261"/>
      <c r="V13" s="261" t="s">
        <v>1278</v>
      </c>
      <c r="W13" s="183" t="s">
        <v>1270</v>
      </c>
      <c r="X13" s="183"/>
      <c r="Y13" s="261"/>
      <c r="Z13" s="1074"/>
    </row>
    <row r="14" spans="2:35" ht="12" customHeight="1">
      <c r="B14" s="1032"/>
      <c r="C14" s="192"/>
      <c r="D14" s="192"/>
      <c r="E14" s="192"/>
      <c r="F14" s="192"/>
      <c r="G14" s="192"/>
      <c r="H14" s="192"/>
      <c r="I14" s="192"/>
      <c r="J14" s="192"/>
      <c r="K14" s="192"/>
      <c r="L14" s="1056"/>
      <c r="M14" s="182" t="s">
        <v>125</v>
      </c>
      <c r="N14" s="182" t="s">
        <v>126</v>
      </c>
      <c r="O14" s="182" t="s">
        <v>127</v>
      </c>
      <c r="P14" s="182" t="s">
        <v>139</v>
      </c>
      <c r="Q14" s="182" t="s">
        <v>140</v>
      </c>
      <c r="R14" s="182" t="s">
        <v>141</v>
      </c>
      <c r="S14" s="182" t="s">
        <v>166</v>
      </c>
      <c r="T14" s="182" t="s">
        <v>167</v>
      </c>
      <c r="U14" s="182" t="s">
        <v>168</v>
      </c>
      <c r="V14" s="182" t="s">
        <v>75</v>
      </c>
      <c r="W14" s="182" t="s">
        <v>74</v>
      </c>
      <c r="X14" s="182" t="s">
        <v>940</v>
      </c>
      <c r="Y14" s="182" t="s">
        <v>941</v>
      </c>
      <c r="Z14" s="1072" t="s">
        <v>170</v>
      </c>
    </row>
    <row r="15" spans="2:35" ht="12" customHeight="1">
      <c r="B15" s="3955" t="s">
        <v>1147</v>
      </c>
      <c r="C15" s="3956"/>
      <c r="D15" s="3956"/>
      <c r="E15" s="3956"/>
      <c r="F15" s="3956"/>
      <c r="G15" s="3953" t="s">
        <v>1148</v>
      </c>
      <c r="H15" s="3953"/>
      <c r="I15" s="3953"/>
      <c r="J15" s="3953"/>
      <c r="K15" s="3953"/>
      <c r="L15" s="1225" t="s">
        <v>192</v>
      </c>
      <c r="M15" s="1226">
        <v>3377</v>
      </c>
      <c r="N15" s="1226">
        <v>483</v>
      </c>
      <c r="O15" s="1226">
        <v>0</v>
      </c>
      <c r="P15" s="1226">
        <v>3860</v>
      </c>
      <c r="Q15" s="1226">
        <v>1762</v>
      </c>
      <c r="R15" s="1226">
        <v>185</v>
      </c>
      <c r="S15" s="1226">
        <v>0</v>
      </c>
      <c r="T15" s="1226">
        <v>1947</v>
      </c>
      <c r="U15" s="1226">
        <v>1865</v>
      </c>
      <c r="V15" s="1226">
        <v>0</v>
      </c>
      <c r="W15" s="1226">
        <v>1859</v>
      </c>
      <c r="X15" s="1226">
        <v>0</v>
      </c>
      <c r="Y15" s="1226">
        <v>117</v>
      </c>
      <c r="Z15" s="1227">
        <v>-111</v>
      </c>
    </row>
    <row r="16" spans="2:35" ht="12" customHeight="1">
      <c r="B16" s="1090"/>
      <c r="C16" s="176"/>
      <c r="D16" s="176"/>
      <c r="E16" s="176"/>
      <c r="F16" s="176"/>
      <c r="G16" s="43" t="s">
        <v>738</v>
      </c>
      <c r="H16" s="43"/>
      <c r="I16" s="43"/>
      <c r="J16" s="43"/>
      <c r="K16" s="43"/>
      <c r="L16" s="171" t="s">
        <v>410</v>
      </c>
      <c r="M16" s="172">
        <v>0</v>
      </c>
      <c r="N16" s="1228">
        <v>0</v>
      </c>
      <c r="O16" s="1228">
        <v>0</v>
      </c>
      <c r="P16" s="1228">
        <v>0</v>
      </c>
      <c r="Q16" s="1228">
        <v>0</v>
      </c>
      <c r="R16" s="1228">
        <v>0</v>
      </c>
      <c r="S16" s="1228">
        <v>0</v>
      </c>
      <c r="T16" s="1228">
        <v>0</v>
      </c>
      <c r="U16" s="1228">
        <v>0</v>
      </c>
      <c r="V16" s="1228">
        <v>0</v>
      </c>
      <c r="W16" s="1228">
        <v>0</v>
      </c>
      <c r="X16" s="1228">
        <v>0</v>
      </c>
      <c r="Y16" s="1228">
        <v>0</v>
      </c>
      <c r="Z16" s="1229">
        <v>0</v>
      </c>
    </row>
    <row r="17" spans="2:26" ht="12" customHeight="1">
      <c r="B17" s="1090"/>
      <c r="C17" s="176"/>
      <c r="D17" s="176"/>
      <c r="E17" s="176"/>
      <c r="F17" s="176"/>
      <c r="G17" s="43" t="s">
        <v>739</v>
      </c>
      <c r="H17" s="43"/>
      <c r="I17" s="43"/>
      <c r="J17" s="43"/>
      <c r="K17" s="43"/>
      <c r="L17" s="171" t="s">
        <v>413</v>
      </c>
      <c r="M17" s="1226">
        <v>0</v>
      </c>
      <c r="N17" s="1226">
        <v>0</v>
      </c>
      <c r="O17" s="1226">
        <v>0</v>
      </c>
      <c r="P17" s="1226">
        <v>0</v>
      </c>
      <c r="Q17" s="1226">
        <v>0</v>
      </c>
      <c r="R17" s="1226">
        <v>0</v>
      </c>
      <c r="S17" s="1226">
        <v>0</v>
      </c>
      <c r="T17" s="1226">
        <v>0</v>
      </c>
      <c r="U17" s="1226">
        <v>0</v>
      </c>
      <c r="V17" s="1226">
        <v>0</v>
      </c>
      <c r="W17" s="1226">
        <v>0</v>
      </c>
      <c r="X17" s="1226">
        <v>0</v>
      </c>
      <c r="Y17" s="1226">
        <v>0</v>
      </c>
      <c r="Z17" s="1227">
        <v>0</v>
      </c>
    </row>
    <row r="18" spans="2:26" ht="12" customHeight="1">
      <c r="B18" s="1090"/>
      <c r="C18" s="176"/>
      <c r="D18" s="176"/>
      <c r="E18" s="176"/>
      <c r="F18" s="176"/>
      <c r="G18" s="43" t="s">
        <v>740</v>
      </c>
      <c r="H18" s="43"/>
      <c r="I18" s="43"/>
      <c r="J18" s="43"/>
      <c r="K18" s="43"/>
      <c r="L18" s="171" t="s">
        <v>416</v>
      </c>
      <c r="M18" s="172">
        <v>3377</v>
      </c>
      <c r="N18" s="1228">
        <v>483</v>
      </c>
      <c r="O18" s="1228">
        <v>0</v>
      </c>
      <c r="P18" s="1228">
        <v>3860</v>
      </c>
      <c r="Q18" s="1228">
        <v>1762</v>
      </c>
      <c r="R18" s="1228">
        <v>185</v>
      </c>
      <c r="S18" s="1228">
        <v>0</v>
      </c>
      <c r="T18" s="1228">
        <v>1947</v>
      </c>
      <c r="U18" s="1228">
        <v>1865</v>
      </c>
      <c r="V18" s="1228">
        <v>0</v>
      </c>
      <c r="W18" s="1228">
        <v>1859</v>
      </c>
      <c r="X18" s="1228">
        <v>0</v>
      </c>
      <c r="Y18" s="1228">
        <v>117</v>
      </c>
      <c r="Z18" s="1229">
        <v>-111</v>
      </c>
    </row>
    <row r="19" spans="2:26" ht="12" customHeight="1">
      <c r="B19" s="1036"/>
      <c r="C19" s="164"/>
      <c r="D19" s="164"/>
      <c r="E19" s="164"/>
      <c r="F19" s="164"/>
      <c r="G19" s="43" t="s">
        <v>1149</v>
      </c>
      <c r="H19" s="43"/>
      <c r="I19" s="43"/>
      <c r="J19" s="43"/>
      <c r="K19" s="43"/>
      <c r="L19" s="171" t="s">
        <v>106</v>
      </c>
      <c r="M19" s="172">
        <v>0</v>
      </c>
      <c r="N19" s="1228">
        <v>0</v>
      </c>
      <c r="O19" s="1228">
        <v>0</v>
      </c>
      <c r="P19" s="1228">
        <v>0</v>
      </c>
      <c r="Q19" s="1228">
        <v>0</v>
      </c>
      <c r="R19" s="1228">
        <v>0</v>
      </c>
      <c r="S19" s="1228">
        <v>0</v>
      </c>
      <c r="T19" s="1228">
        <v>0</v>
      </c>
      <c r="U19" s="1228">
        <v>0</v>
      </c>
      <c r="V19" s="1228">
        <v>0</v>
      </c>
      <c r="W19" s="1228">
        <v>0</v>
      </c>
      <c r="X19" s="1228">
        <v>0</v>
      </c>
      <c r="Y19" s="1228">
        <v>0</v>
      </c>
      <c r="Z19" s="1229">
        <v>0</v>
      </c>
    </row>
    <row r="20" spans="2:26" ht="12" customHeight="1">
      <c r="B20" s="4031" t="s">
        <v>1150</v>
      </c>
      <c r="C20" s="42"/>
      <c r="D20" s="42"/>
      <c r="E20" s="42"/>
      <c r="F20" s="42"/>
      <c r="G20" s="42"/>
      <c r="H20" s="42"/>
      <c r="I20" s="42"/>
      <c r="J20" s="8"/>
      <c r="K20" s="8"/>
      <c r="L20" s="171" t="s">
        <v>102</v>
      </c>
      <c r="M20" s="172">
        <v>3377</v>
      </c>
      <c r="N20" s="1228">
        <v>483</v>
      </c>
      <c r="O20" s="1228">
        <v>0</v>
      </c>
      <c r="P20" s="1228">
        <v>3860</v>
      </c>
      <c r="Q20" s="1228">
        <v>1762</v>
      </c>
      <c r="R20" s="1228">
        <v>185</v>
      </c>
      <c r="S20" s="1228">
        <v>0</v>
      </c>
      <c r="T20" s="1228">
        <v>1947</v>
      </c>
      <c r="U20" s="1228">
        <v>1865</v>
      </c>
      <c r="V20" s="1228">
        <v>0</v>
      </c>
      <c r="W20" s="1228">
        <v>1859</v>
      </c>
      <c r="X20" s="1228">
        <v>0</v>
      </c>
      <c r="Y20" s="1228">
        <v>117</v>
      </c>
      <c r="Z20" s="1229">
        <v>-111</v>
      </c>
    </row>
    <row r="21" spans="2:26" ht="12" customHeight="1">
      <c r="B21" s="3952" t="s">
        <v>1151</v>
      </c>
      <c r="C21" s="43"/>
      <c r="D21" s="43"/>
      <c r="E21" s="43"/>
      <c r="F21" s="43"/>
      <c r="G21" s="43"/>
      <c r="H21" s="43"/>
      <c r="I21" s="43"/>
      <c r="J21" s="8"/>
      <c r="K21" s="8"/>
      <c r="L21" s="171" t="s">
        <v>107</v>
      </c>
      <c r="M21" s="172">
        <v>0</v>
      </c>
      <c r="N21" s="1228">
        <v>0</v>
      </c>
      <c r="O21" s="1228">
        <v>0</v>
      </c>
      <c r="P21" s="1228">
        <v>0</v>
      </c>
      <c r="Q21" s="1228">
        <v>0</v>
      </c>
      <c r="R21" s="1228">
        <v>0</v>
      </c>
      <c r="S21" s="1228">
        <v>0</v>
      </c>
      <c r="T21" s="1228">
        <v>0</v>
      </c>
      <c r="U21" s="1228">
        <v>0</v>
      </c>
      <c r="V21" s="1228">
        <v>0</v>
      </c>
      <c r="W21" s="1228">
        <v>0</v>
      </c>
      <c r="X21" s="1228">
        <v>0</v>
      </c>
      <c r="Y21" s="1228">
        <v>0</v>
      </c>
      <c r="Z21" s="1229">
        <v>0</v>
      </c>
    </row>
    <row r="22" spans="2:26" ht="12" customHeight="1">
      <c r="B22" s="3949" t="s">
        <v>1152</v>
      </c>
      <c r="C22" s="3950"/>
      <c r="D22" s="3950"/>
      <c r="E22" s="3950"/>
      <c r="F22" s="3950"/>
      <c r="G22" s="3950"/>
      <c r="H22" s="3950"/>
      <c r="I22" s="3950"/>
      <c r="J22" s="11"/>
      <c r="K22" s="11"/>
      <c r="L22" s="181"/>
      <c r="M22" s="167"/>
      <c r="N22" s="1226"/>
      <c r="O22" s="1226"/>
      <c r="P22" s="1226"/>
      <c r="Q22" s="1226"/>
      <c r="R22" s="1226"/>
      <c r="S22" s="1226"/>
      <c r="T22" s="1226"/>
      <c r="U22" s="1226"/>
      <c r="V22" s="1226"/>
      <c r="W22" s="1226"/>
      <c r="X22" s="1226"/>
      <c r="Y22" s="1226"/>
      <c r="Z22" s="1227"/>
    </row>
    <row r="23" spans="2:26" ht="12" customHeight="1">
      <c r="B23" s="1230"/>
      <c r="C23" s="3942" t="s">
        <v>1153</v>
      </c>
      <c r="D23" s="3942"/>
      <c r="E23" s="3942"/>
      <c r="F23" s="3942"/>
      <c r="G23" s="3942"/>
      <c r="H23" s="3942"/>
      <c r="I23" s="3942"/>
      <c r="J23" s="3948" t="s">
        <v>176</v>
      </c>
      <c r="K23" s="3948"/>
      <c r="L23" s="166" t="s">
        <v>422</v>
      </c>
      <c r="M23" s="1226">
        <v>0</v>
      </c>
      <c r="N23" s="1226">
        <v>0</v>
      </c>
      <c r="O23" s="1226">
        <v>0</v>
      </c>
      <c r="P23" s="1226">
        <v>0</v>
      </c>
      <c r="Q23" s="1226">
        <v>0</v>
      </c>
      <c r="R23" s="1226">
        <v>0</v>
      </c>
      <c r="S23" s="1226">
        <v>0</v>
      </c>
      <c r="T23" s="1226">
        <v>0</v>
      </c>
      <c r="U23" s="1226">
        <v>0</v>
      </c>
      <c r="V23" s="1226">
        <v>0</v>
      </c>
      <c r="W23" s="1226">
        <v>0</v>
      </c>
      <c r="X23" s="1226">
        <v>0</v>
      </c>
      <c r="Y23" s="1226">
        <v>0</v>
      </c>
      <c r="Z23" s="1227">
        <v>0</v>
      </c>
    </row>
    <row r="24" spans="2:26" ht="12" customHeight="1">
      <c r="B24" s="1090"/>
      <c r="C24" s="9"/>
      <c r="D24" s="9"/>
      <c r="E24" s="9"/>
      <c r="F24" s="9"/>
      <c r="G24" s="9"/>
      <c r="H24" s="9"/>
      <c r="I24" s="9"/>
      <c r="J24" s="3939" t="s">
        <v>130</v>
      </c>
      <c r="K24" s="3939"/>
      <c r="L24" s="171" t="s">
        <v>425</v>
      </c>
      <c r="M24" s="172">
        <v>0</v>
      </c>
      <c r="N24" s="1228">
        <v>0</v>
      </c>
      <c r="O24" s="1228">
        <v>0</v>
      </c>
      <c r="P24" s="1228">
        <v>0</v>
      </c>
      <c r="Q24" s="1228">
        <v>0</v>
      </c>
      <c r="R24" s="1228">
        <v>0</v>
      </c>
      <c r="S24" s="1228">
        <v>0</v>
      </c>
      <c r="T24" s="1228">
        <v>0</v>
      </c>
      <c r="U24" s="1228">
        <v>0</v>
      </c>
      <c r="V24" s="1228">
        <v>0</v>
      </c>
      <c r="W24" s="1228">
        <v>0</v>
      </c>
      <c r="X24" s="1228">
        <v>0</v>
      </c>
      <c r="Y24" s="1228">
        <v>0</v>
      </c>
      <c r="Z24" s="1229">
        <v>0</v>
      </c>
    </row>
    <row r="25" spans="2:26" ht="12" customHeight="1">
      <c r="B25" s="1090"/>
      <c r="C25" s="9"/>
      <c r="D25" s="9"/>
      <c r="E25" s="9"/>
      <c r="F25" s="9"/>
      <c r="G25" s="9"/>
      <c r="H25" s="9"/>
      <c r="I25" s="9"/>
      <c r="J25" s="3939" t="s">
        <v>177</v>
      </c>
      <c r="K25" s="3939"/>
      <c r="L25" s="171" t="s">
        <v>428</v>
      </c>
      <c r="M25" s="172">
        <v>0</v>
      </c>
      <c r="N25" s="1228">
        <v>0</v>
      </c>
      <c r="O25" s="1228">
        <v>0</v>
      </c>
      <c r="P25" s="1228">
        <v>0</v>
      </c>
      <c r="Q25" s="1228">
        <v>0</v>
      </c>
      <c r="R25" s="1228">
        <v>0</v>
      </c>
      <c r="S25" s="1228">
        <v>0</v>
      </c>
      <c r="T25" s="1228">
        <v>0</v>
      </c>
      <c r="U25" s="1228">
        <v>0</v>
      </c>
      <c r="V25" s="1228">
        <v>0</v>
      </c>
      <c r="W25" s="1228">
        <v>0</v>
      </c>
      <c r="X25" s="1228">
        <v>0</v>
      </c>
      <c r="Y25" s="1228">
        <v>0</v>
      </c>
      <c r="Z25" s="1229">
        <v>0</v>
      </c>
    </row>
    <row r="26" spans="2:26" ht="12" customHeight="1">
      <c r="B26" s="1230"/>
      <c r="C26" s="4018" t="s">
        <v>1154</v>
      </c>
      <c r="D26" s="4018"/>
      <c r="E26" s="4018"/>
      <c r="F26" s="4018"/>
      <c r="G26" s="4018"/>
      <c r="H26" s="4018"/>
      <c r="I26" s="4018"/>
      <c r="J26" s="8"/>
      <c r="K26" s="8"/>
      <c r="L26" s="171" t="s">
        <v>431</v>
      </c>
      <c r="M26" s="172">
        <v>0</v>
      </c>
      <c r="N26" s="1228">
        <v>0</v>
      </c>
      <c r="O26" s="1228">
        <v>0</v>
      </c>
      <c r="P26" s="1228">
        <v>0</v>
      </c>
      <c r="Q26" s="1228">
        <v>0</v>
      </c>
      <c r="R26" s="1228">
        <v>0</v>
      </c>
      <c r="S26" s="1228">
        <v>0</v>
      </c>
      <c r="T26" s="1228">
        <v>0</v>
      </c>
      <c r="U26" s="1228">
        <v>0</v>
      </c>
      <c r="V26" s="1228">
        <v>0</v>
      </c>
      <c r="W26" s="1228">
        <v>0</v>
      </c>
      <c r="X26" s="1228">
        <v>0</v>
      </c>
      <c r="Y26" s="1228">
        <v>0</v>
      </c>
      <c r="Z26" s="1229">
        <v>0</v>
      </c>
    </row>
    <row r="27" spans="2:26" ht="12" customHeight="1">
      <c r="B27" s="1230"/>
      <c r="C27" s="3950" t="s">
        <v>1155</v>
      </c>
      <c r="D27" s="3950"/>
      <c r="E27" s="3950"/>
      <c r="F27" s="3950"/>
      <c r="G27" s="3950"/>
      <c r="H27" s="3950"/>
      <c r="I27" s="3950"/>
      <c r="J27" s="3939" t="s">
        <v>176</v>
      </c>
      <c r="K27" s="3939"/>
      <c r="L27" s="171" t="s">
        <v>435</v>
      </c>
      <c r="M27" s="172">
        <v>0</v>
      </c>
      <c r="N27" s="1228">
        <v>0</v>
      </c>
      <c r="O27" s="1228">
        <v>0</v>
      </c>
      <c r="P27" s="1228">
        <v>0</v>
      </c>
      <c r="Q27" s="1228">
        <v>0</v>
      </c>
      <c r="R27" s="1228">
        <v>0</v>
      </c>
      <c r="S27" s="1228">
        <v>0</v>
      </c>
      <c r="T27" s="1228">
        <v>0</v>
      </c>
      <c r="U27" s="1228">
        <v>0</v>
      </c>
      <c r="V27" s="1228">
        <v>0</v>
      </c>
      <c r="W27" s="1228">
        <v>0</v>
      </c>
      <c r="X27" s="1228">
        <v>0</v>
      </c>
      <c r="Y27" s="1228">
        <v>0</v>
      </c>
      <c r="Z27" s="1229">
        <v>0</v>
      </c>
    </row>
    <row r="28" spans="2:26" ht="12" customHeight="1">
      <c r="B28" s="1230"/>
      <c r="J28" s="3939" t="s">
        <v>130</v>
      </c>
      <c r="K28" s="3939"/>
      <c r="L28" s="171" t="s">
        <v>503</v>
      </c>
      <c r="M28" s="172">
        <v>0</v>
      </c>
      <c r="N28" s="1228">
        <v>0</v>
      </c>
      <c r="O28" s="1228">
        <v>0</v>
      </c>
      <c r="P28" s="1228">
        <v>0</v>
      </c>
      <c r="Q28" s="1228">
        <v>0</v>
      </c>
      <c r="R28" s="1228">
        <v>0</v>
      </c>
      <c r="S28" s="1228">
        <v>0</v>
      </c>
      <c r="T28" s="1228">
        <v>0</v>
      </c>
      <c r="U28" s="1228">
        <v>0</v>
      </c>
      <c r="V28" s="1228">
        <v>0</v>
      </c>
      <c r="W28" s="1228">
        <v>0</v>
      </c>
      <c r="X28" s="1228">
        <v>0</v>
      </c>
      <c r="Y28" s="1228">
        <v>0</v>
      </c>
      <c r="Z28" s="1229">
        <v>0</v>
      </c>
    </row>
    <row r="29" spans="2:26" ht="12" customHeight="1">
      <c r="B29" s="1090"/>
      <c r="J29" s="3939" t="s">
        <v>177</v>
      </c>
      <c r="K29" s="3939"/>
      <c r="L29" s="171" t="s">
        <v>437</v>
      </c>
      <c r="M29" s="172">
        <v>0</v>
      </c>
      <c r="N29" s="1228">
        <v>0</v>
      </c>
      <c r="O29" s="1228">
        <v>0</v>
      </c>
      <c r="P29" s="1228">
        <v>0</v>
      </c>
      <c r="Q29" s="1228">
        <v>0</v>
      </c>
      <c r="R29" s="1228">
        <v>0</v>
      </c>
      <c r="S29" s="1228">
        <v>0</v>
      </c>
      <c r="T29" s="1228">
        <v>0</v>
      </c>
      <c r="U29" s="1228">
        <v>0</v>
      </c>
      <c r="V29" s="1228">
        <v>0</v>
      </c>
      <c r="W29" s="1228">
        <v>0</v>
      </c>
      <c r="X29" s="1228">
        <v>0</v>
      </c>
      <c r="Y29" s="1228">
        <v>0</v>
      </c>
      <c r="Z29" s="1229">
        <v>0</v>
      </c>
    </row>
    <row r="30" spans="2:26" ht="12" customHeight="1">
      <c r="B30" s="1090"/>
      <c r="C30" s="4018" t="s">
        <v>1156</v>
      </c>
      <c r="D30" s="4018"/>
      <c r="E30" s="4018"/>
      <c r="F30" s="4018"/>
      <c r="G30" s="4018"/>
      <c r="H30" s="4018"/>
      <c r="I30" s="4018"/>
      <c r="J30" s="31"/>
      <c r="K30" s="31"/>
      <c r="L30" s="171" t="s">
        <v>439</v>
      </c>
      <c r="M30" s="172">
        <v>0</v>
      </c>
      <c r="N30" s="1228">
        <v>0</v>
      </c>
      <c r="O30" s="1228">
        <v>0</v>
      </c>
      <c r="P30" s="1228">
        <v>0</v>
      </c>
      <c r="Q30" s="1228">
        <v>0</v>
      </c>
      <c r="R30" s="1228">
        <v>0</v>
      </c>
      <c r="S30" s="1228">
        <v>0</v>
      </c>
      <c r="T30" s="1228">
        <v>0</v>
      </c>
      <c r="U30" s="1228">
        <v>0</v>
      </c>
      <c r="V30" s="1228">
        <v>0</v>
      </c>
      <c r="W30" s="1228">
        <v>0</v>
      </c>
      <c r="X30" s="1228">
        <v>0</v>
      </c>
      <c r="Y30" s="1228">
        <v>0</v>
      </c>
      <c r="Z30" s="1229">
        <v>0</v>
      </c>
    </row>
    <row r="31" spans="2:26" ht="12" customHeight="1">
      <c r="B31" s="1090"/>
      <c r="C31" s="11" t="s">
        <v>1157</v>
      </c>
      <c r="D31" s="11"/>
      <c r="E31" s="11"/>
      <c r="F31" s="11"/>
      <c r="G31" s="11"/>
      <c r="H31" s="11"/>
      <c r="I31" s="11"/>
      <c r="J31" s="3939" t="s">
        <v>176</v>
      </c>
      <c r="K31" s="3939"/>
      <c r="L31" s="171" t="s">
        <v>442</v>
      </c>
      <c r="M31" s="172">
        <v>0</v>
      </c>
      <c r="N31" s="1228">
        <v>0</v>
      </c>
      <c r="O31" s="1228">
        <v>0</v>
      </c>
      <c r="P31" s="1228">
        <v>0</v>
      </c>
      <c r="Q31" s="1228">
        <v>0</v>
      </c>
      <c r="R31" s="1228">
        <v>0</v>
      </c>
      <c r="S31" s="1228">
        <v>0</v>
      </c>
      <c r="T31" s="1228">
        <v>0</v>
      </c>
      <c r="U31" s="1228">
        <v>0</v>
      </c>
      <c r="V31" s="1228">
        <v>0</v>
      </c>
      <c r="W31" s="1228">
        <v>0</v>
      </c>
      <c r="X31" s="1228">
        <v>0</v>
      </c>
      <c r="Y31" s="1228">
        <v>0</v>
      </c>
      <c r="Z31" s="1229">
        <v>0</v>
      </c>
    </row>
    <row r="32" spans="2:26" ht="12" customHeight="1">
      <c r="B32" s="1090"/>
      <c r="J32" s="3939" t="s">
        <v>130</v>
      </c>
      <c r="K32" s="3939"/>
      <c r="L32" s="171" t="s">
        <v>444</v>
      </c>
      <c r="M32" s="172">
        <v>0</v>
      </c>
      <c r="N32" s="1228">
        <v>0</v>
      </c>
      <c r="O32" s="1228">
        <v>0</v>
      </c>
      <c r="P32" s="1228">
        <v>0</v>
      </c>
      <c r="Q32" s="1228">
        <v>0</v>
      </c>
      <c r="R32" s="1228">
        <v>0</v>
      </c>
      <c r="S32" s="1228">
        <v>0</v>
      </c>
      <c r="T32" s="1228">
        <v>0</v>
      </c>
      <c r="U32" s="1228">
        <v>0</v>
      </c>
      <c r="V32" s="1228">
        <v>0</v>
      </c>
      <c r="W32" s="1228">
        <v>0</v>
      </c>
      <c r="X32" s="1228">
        <v>0</v>
      </c>
      <c r="Y32" s="1228">
        <v>0</v>
      </c>
      <c r="Z32" s="1229">
        <v>0</v>
      </c>
    </row>
    <row r="33" spans="2:26" ht="12" customHeight="1">
      <c r="B33" s="1090"/>
      <c r="J33" s="3939" t="s">
        <v>177</v>
      </c>
      <c r="K33" s="3939"/>
      <c r="L33" s="171" t="s">
        <v>446</v>
      </c>
      <c r="M33" s="172">
        <v>0</v>
      </c>
      <c r="N33" s="1228">
        <v>0</v>
      </c>
      <c r="O33" s="1228">
        <v>0</v>
      </c>
      <c r="P33" s="1228">
        <v>0</v>
      </c>
      <c r="Q33" s="1228">
        <v>0</v>
      </c>
      <c r="R33" s="1228">
        <v>0</v>
      </c>
      <c r="S33" s="1228">
        <v>0</v>
      </c>
      <c r="T33" s="1228">
        <v>0</v>
      </c>
      <c r="U33" s="1228">
        <v>0</v>
      </c>
      <c r="V33" s="1228">
        <v>0</v>
      </c>
      <c r="W33" s="1228">
        <v>0</v>
      </c>
      <c r="X33" s="1228">
        <v>0</v>
      </c>
      <c r="Y33" s="1228">
        <v>0</v>
      </c>
      <c r="Z33" s="1229">
        <v>0</v>
      </c>
    </row>
    <row r="34" spans="2:26" ht="12" customHeight="1">
      <c r="B34" s="1090"/>
      <c r="C34" s="7" t="s">
        <v>1158</v>
      </c>
      <c r="D34" s="7"/>
      <c r="E34" s="7"/>
      <c r="F34" s="7"/>
      <c r="G34" s="7"/>
      <c r="H34" s="7"/>
      <c r="I34" s="7"/>
      <c r="J34" s="8"/>
      <c r="K34" s="8"/>
      <c r="L34" s="171" t="s">
        <v>448</v>
      </c>
      <c r="M34" s="172">
        <v>0</v>
      </c>
      <c r="N34" s="1228">
        <v>0</v>
      </c>
      <c r="O34" s="1228">
        <v>0</v>
      </c>
      <c r="P34" s="1228">
        <v>0</v>
      </c>
      <c r="Q34" s="1228">
        <v>0</v>
      </c>
      <c r="R34" s="1228">
        <v>0</v>
      </c>
      <c r="S34" s="1228">
        <v>0</v>
      </c>
      <c r="T34" s="1228">
        <v>0</v>
      </c>
      <c r="U34" s="1228">
        <v>0</v>
      </c>
      <c r="V34" s="1228">
        <v>0</v>
      </c>
      <c r="W34" s="1228">
        <v>0</v>
      </c>
      <c r="X34" s="1228">
        <v>0</v>
      </c>
      <c r="Y34" s="1228">
        <v>0</v>
      </c>
      <c r="Z34" s="1229">
        <v>0</v>
      </c>
    </row>
    <row r="35" spans="2:26" ht="12" customHeight="1">
      <c r="B35" s="1090"/>
      <c r="C35" s="3719" t="s">
        <v>1159</v>
      </c>
      <c r="D35" s="3719"/>
      <c r="E35" s="3719"/>
      <c r="F35" s="3719"/>
      <c r="G35" s="3719"/>
      <c r="H35" s="3719"/>
      <c r="I35" s="3719"/>
      <c r="J35" s="3939" t="s">
        <v>176</v>
      </c>
      <c r="K35" s="3939"/>
      <c r="L35" s="171" t="s">
        <v>108</v>
      </c>
      <c r="M35" s="172">
        <v>0</v>
      </c>
      <c r="N35" s="1228">
        <v>0</v>
      </c>
      <c r="O35" s="1228">
        <v>0</v>
      </c>
      <c r="P35" s="1228">
        <v>0</v>
      </c>
      <c r="Q35" s="1228">
        <v>0</v>
      </c>
      <c r="R35" s="1228">
        <v>0</v>
      </c>
      <c r="S35" s="1228">
        <v>0</v>
      </c>
      <c r="T35" s="1228">
        <v>0</v>
      </c>
      <c r="U35" s="1228">
        <v>0</v>
      </c>
      <c r="V35" s="1228">
        <v>0</v>
      </c>
      <c r="W35" s="1228">
        <v>0</v>
      </c>
      <c r="X35" s="1228">
        <v>0</v>
      </c>
      <c r="Y35" s="1228">
        <v>0</v>
      </c>
      <c r="Z35" s="1229">
        <v>0</v>
      </c>
    </row>
    <row r="36" spans="2:26" ht="12" customHeight="1">
      <c r="B36" s="1028"/>
      <c r="F36" s="176"/>
      <c r="J36" s="3939" t="s">
        <v>130</v>
      </c>
      <c r="K36" s="3939"/>
      <c r="L36" s="171" t="s">
        <v>109</v>
      </c>
      <c r="M36" s="172">
        <v>0</v>
      </c>
      <c r="N36" s="1228">
        <v>0</v>
      </c>
      <c r="O36" s="1228">
        <v>0</v>
      </c>
      <c r="P36" s="1228">
        <v>0</v>
      </c>
      <c r="Q36" s="1228">
        <v>0</v>
      </c>
      <c r="R36" s="1228">
        <v>0</v>
      </c>
      <c r="S36" s="1228">
        <v>0</v>
      </c>
      <c r="T36" s="1228">
        <v>0</v>
      </c>
      <c r="U36" s="1228">
        <v>0</v>
      </c>
      <c r="V36" s="1228">
        <v>0</v>
      </c>
      <c r="W36" s="1228">
        <v>0</v>
      </c>
      <c r="X36" s="1228">
        <v>0</v>
      </c>
      <c r="Y36" s="1228">
        <v>0</v>
      </c>
      <c r="Z36" s="1229">
        <v>0</v>
      </c>
    </row>
    <row r="37" spans="2:26" ht="12" customHeight="1">
      <c r="B37" s="1028"/>
      <c r="F37" s="176"/>
      <c r="J37" s="3939" t="s">
        <v>177</v>
      </c>
      <c r="K37" s="3939"/>
      <c r="L37" s="171" t="s">
        <v>110</v>
      </c>
      <c r="M37" s="172">
        <v>0</v>
      </c>
      <c r="N37" s="1228">
        <v>0</v>
      </c>
      <c r="O37" s="1228">
        <v>0</v>
      </c>
      <c r="P37" s="1228">
        <v>0</v>
      </c>
      <c r="Q37" s="1228">
        <v>0</v>
      </c>
      <c r="R37" s="1228">
        <v>0</v>
      </c>
      <c r="S37" s="1228">
        <v>0</v>
      </c>
      <c r="T37" s="1228">
        <v>0</v>
      </c>
      <c r="U37" s="1228">
        <v>0</v>
      </c>
      <c r="V37" s="1228">
        <v>0</v>
      </c>
      <c r="W37" s="1228">
        <v>0</v>
      </c>
      <c r="X37" s="1228">
        <v>0</v>
      </c>
      <c r="Y37" s="1228">
        <v>0</v>
      </c>
      <c r="Z37" s="1229">
        <v>0</v>
      </c>
    </row>
    <row r="38" spans="2:26" ht="12" customHeight="1">
      <c r="B38" s="3951" t="s">
        <v>1279</v>
      </c>
      <c r="C38" s="41"/>
      <c r="D38" s="41"/>
      <c r="E38" s="41"/>
      <c r="F38" s="41"/>
      <c r="G38" s="41"/>
      <c r="H38" s="41"/>
      <c r="I38" s="41"/>
      <c r="J38" s="42"/>
      <c r="K38" s="42"/>
      <c r="L38" s="171" t="s">
        <v>194</v>
      </c>
      <c r="M38" s="172">
        <v>0</v>
      </c>
      <c r="N38" s="1228">
        <v>0</v>
      </c>
      <c r="O38" s="1228">
        <v>0</v>
      </c>
      <c r="P38" s="1228">
        <v>0</v>
      </c>
      <c r="Q38" s="1228">
        <v>0</v>
      </c>
      <c r="R38" s="1228">
        <v>0</v>
      </c>
      <c r="S38" s="1228">
        <v>0</v>
      </c>
      <c r="T38" s="1228">
        <v>0</v>
      </c>
      <c r="U38" s="1228">
        <v>0</v>
      </c>
      <c r="V38" s="1228">
        <v>0</v>
      </c>
      <c r="W38" s="1228">
        <v>0</v>
      </c>
      <c r="X38" s="1228">
        <v>0</v>
      </c>
      <c r="Y38" s="1228">
        <v>0</v>
      </c>
      <c r="Z38" s="1229">
        <v>0</v>
      </c>
    </row>
    <row r="39" spans="2:26" ht="12" customHeight="1">
      <c r="B39" s="3952" t="s">
        <v>1161</v>
      </c>
      <c r="C39" s="43"/>
      <c r="D39" s="43"/>
      <c r="E39" s="43"/>
      <c r="F39" s="43"/>
      <c r="G39" s="43"/>
      <c r="H39" s="43"/>
      <c r="I39" s="43"/>
      <c r="J39" s="43"/>
      <c r="K39" s="43"/>
      <c r="L39" s="171" t="s">
        <v>15</v>
      </c>
      <c r="M39" s="172">
        <v>0</v>
      </c>
      <c r="N39" s="1228">
        <v>0</v>
      </c>
      <c r="O39" s="1228">
        <v>0</v>
      </c>
      <c r="P39" s="1228">
        <v>0</v>
      </c>
      <c r="Q39" s="1228">
        <v>0</v>
      </c>
      <c r="R39" s="1228">
        <v>0</v>
      </c>
      <c r="S39" s="1228">
        <v>0</v>
      </c>
      <c r="T39" s="1228">
        <v>0</v>
      </c>
      <c r="U39" s="1228">
        <v>0</v>
      </c>
      <c r="V39" s="1228">
        <v>0</v>
      </c>
      <c r="W39" s="1228">
        <v>0</v>
      </c>
      <c r="X39" s="1228">
        <v>0</v>
      </c>
      <c r="Y39" s="1228">
        <v>0</v>
      </c>
      <c r="Z39" s="1229">
        <v>0</v>
      </c>
    </row>
    <row r="40" spans="2:26" ht="12" customHeight="1">
      <c r="B40" s="1093"/>
      <c r="C40" s="170"/>
      <c r="D40" s="170"/>
      <c r="E40" s="43" t="s">
        <v>746</v>
      </c>
      <c r="F40" s="43"/>
      <c r="G40" s="43"/>
      <c r="H40" s="43"/>
      <c r="I40" s="43"/>
      <c r="J40" s="43"/>
      <c r="K40" s="43"/>
      <c r="L40" s="171" t="s">
        <v>458</v>
      </c>
      <c r="M40" s="172">
        <v>0</v>
      </c>
      <c r="N40" s="1228">
        <v>0</v>
      </c>
      <c r="O40" s="1228">
        <v>0</v>
      </c>
      <c r="P40" s="1228">
        <v>0</v>
      </c>
      <c r="Q40" s="1228">
        <v>0</v>
      </c>
      <c r="R40" s="1228">
        <v>0</v>
      </c>
      <c r="S40" s="1228">
        <v>0</v>
      </c>
      <c r="T40" s="1228">
        <v>0</v>
      </c>
      <c r="U40" s="1228">
        <v>0</v>
      </c>
      <c r="V40" s="1228">
        <v>0</v>
      </c>
      <c r="W40" s="1228">
        <v>0</v>
      </c>
      <c r="X40" s="1228">
        <v>0</v>
      </c>
      <c r="Y40" s="1228">
        <v>0</v>
      </c>
      <c r="Z40" s="1229">
        <v>0</v>
      </c>
    </row>
    <row r="41" spans="2:26" ht="12" customHeight="1">
      <c r="B41" s="3952" t="s">
        <v>1162</v>
      </c>
      <c r="C41" s="43"/>
      <c r="D41" s="43"/>
      <c r="E41" s="43"/>
      <c r="F41" s="43"/>
      <c r="G41" s="43"/>
      <c r="H41" s="43"/>
      <c r="I41" s="43"/>
      <c r="J41" s="43"/>
      <c r="K41" s="43"/>
      <c r="L41" s="171" t="s">
        <v>16</v>
      </c>
      <c r="M41" s="172">
        <v>0</v>
      </c>
      <c r="N41" s="1228">
        <v>0</v>
      </c>
      <c r="O41" s="1228">
        <v>0</v>
      </c>
      <c r="P41" s="1228">
        <v>0</v>
      </c>
      <c r="Q41" s="1228">
        <v>0</v>
      </c>
      <c r="R41" s="1228">
        <v>0</v>
      </c>
      <c r="S41" s="1228">
        <v>0</v>
      </c>
      <c r="T41" s="1228">
        <v>0</v>
      </c>
      <c r="U41" s="1228">
        <v>0</v>
      </c>
      <c r="V41" s="1228">
        <v>0</v>
      </c>
      <c r="W41" s="1228">
        <v>0</v>
      </c>
      <c r="X41" s="1228">
        <v>0</v>
      </c>
      <c r="Y41" s="1228">
        <v>0</v>
      </c>
      <c r="Z41" s="1229">
        <v>0</v>
      </c>
    </row>
    <row r="42" spans="2:26" ht="12" customHeight="1">
      <c r="B42" s="3960" t="s">
        <v>1163</v>
      </c>
      <c r="C42" s="31"/>
      <c r="D42" s="31"/>
      <c r="E42" s="31"/>
      <c r="F42" s="31"/>
      <c r="G42" s="31"/>
      <c r="H42" s="31"/>
      <c r="I42" s="31"/>
      <c r="J42" s="31"/>
      <c r="K42" s="31"/>
      <c r="L42" s="171" t="s">
        <v>17</v>
      </c>
      <c r="M42" s="172">
        <v>0</v>
      </c>
      <c r="N42" s="1228">
        <v>0</v>
      </c>
      <c r="O42" s="1228">
        <v>0</v>
      </c>
      <c r="P42" s="1228">
        <v>0</v>
      </c>
      <c r="Q42" s="1228">
        <v>0</v>
      </c>
      <c r="R42" s="1228">
        <v>0</v>
      </c>
      <c r="S42" s="1228">
        <v>0</v>
      </c>
      <c r="T42" s="1228">
        <v>0</v>
      </c>
      <c r="U42" s="1228">
        <v>0</v>
      </c>
      <c r="V42" s="1228">
        <v>0</v>
      </c>
      <c r="W42" s="1228">
        <v>0</v>
      </c>
      <c r="X42" s="1228">
        <v>0</v>
      </c>
      <c r="Y42" s="1228">
        <v>0</v>
      </c>
      <c r="Z42" s="1229">
        <v>0</v>
      </c>
    </row>
    <row r="43" spans="2:26" ht="12" customHeight="1">
      <c r="B43" s="3952" t="s">
        <v>1164</v>
      </c>
      <c r="C43" s="43"/>
      <c r="D43" s="43"/>
      <c r="E43" s="43"/>
      <c r="F43" s="43"/>
      <c r="G43" s="43"/>
      <c r="H43" s="43"/>
      <c r="I43" s="43"/>
      <c r="J43" s="43"/>
      <c r="K43" s="43"/>
      <c r="L43" s="171" t="s">
        <v>71</v>
      </c>
      <c r="M43" s="172">
        <v>0</v>
      </c>
      <c r="N43" s="1228">
        <v>0</v>
      </c>
      <c r="O43" s="1228">
        <v>0</v>
      </c>
      <c r="P43" s="1228">
        <v>0</v>
      </c>
      <c r="Q43" s="1228">
        <v>0</v>
      </c>
      <c r="R43" s="1228">
        <v>0</v>
      </c>
      <c r="S43" s="1228">
        <v>0</v>
      </c>
      <c r="T43" s="1228">
        <v>0</v>
      </c>
      <c r="U43" s="1228">
        <v>0</v>
      </c>
      <c r="V43" s="1228">
        <v>0</v>
      </c>
      <c r="W43" s="1228">
        <v>0</v>
      </c>
      <c r="X43" s="1228">
        <v>0</v>
      </c>
      <c r="Y43" s="1228">
        <v>0</v>
      </c>
      <c r="Z43" s="1229">
        <v>0</v>
      </c>
    </row>
    <row r="44" spans="2:26" ht="12" customHeight="1">
      <c r="B44" s="3952" t="s">
        <v>1165</v>
      </c>
      <c r="C44" s="43"/>
      <c r="D44" s="43"/>
      <c r="E44" s="43"/>
      <c r="F44" s="43"/>
      <c r="G44" s="43"/>
      <c r="H44" s="43"/>
      <c r="I44" s="43"/>
      <c r="J44" s="43"/>
      <c r="K44" s="43"/>
      <c r="L44" s="171" t="s">
        <v>72</v>
      </c>
      <c r="M44" s="172">
        <v>0</v>
      </c>
      <c r="N44" s="1228">
        <v>0</v>
      </c>
      <c r="O44" s="1228">
        <v>0</v>
      </c>
      <c r="P44" s="1228">
        <v>0</v>
      </c>
      <c r="Q44" s="1228">
        <v>0</v>
      </c>
      <c r="R44" s="1228">
        <v>0</v>
      </c>
      <c r="S44" s="1228">
        <v>0</v>
      </c>
      <c r="T44" s="1228">
        <v>0</v>
      </c>
      <c r="U44" s="1228">
        <v>0</v>
      </c>
      <c r="V44" s="1228">
        <v>0</v>
      </c>
      <c r="W44" s="1228">
        <v>0</v>
      </c>
      <c r="X44" s="1228">
        <v>0</v>
      </c>
      <c r="Y44" s="1228">
        <v>0</v>
      </c>
      <c r="Z44" s="1229">
        <v>0</v>
      </c>
    </row>
    <row r="45" spans="2:26" ht="12" customHeight="1">
      <c r="B45" s="3952" t="s">
        <v>1166</v>
      </c>
      <c r="C45" s="43"/>
      <c r="D45" s="43"/>
      <c r="E45" s="43"/>
      <c r="F45" s="43"/>
      <c r="G45" s="43"/>
      <c r="H45" s="43"/>
      <c r="I45" s="43"/>
      <c r="J45" s="43"/>
      <c r="K45" s="43"/>
      <c r="L45" s="171" t="s">
        <v>193</v>
      </c>
      <c r="M45" s="172">
        <v>0</v>
      </c>
      <c r="N45" s="1228">
        <v>0</v>
      </c>
      <c r="O45" s="1228">
        <v>0</v>
      </c>
      <c r="P45" s="1228">
        <v>0</v>
      </c>
      <c r="Q45" s="1228">
        <v>0</v>
      </c>
      <c r="R45" s="1228">
        <v>0</v>
      </c>
      <c r="S45" s="1228">
        <v>0</v>
      </c>
      <c r="T45" s="1228">
        <v>0</v>
      </c>
      <c r="U45" s="1228">
        <v>0</v>
      </c>
      <c r="V45" s="1228">
        <v>0</v>
      </c>
      <c r="W45" s="1228">
        <v>0</v>
      </c>
      <c r="X45" s="1228">
        <v>0</v>
      </c>
      <c r="Y45" s="1228">
        <v>0</v>
      </c>
      <c r="Z45" s="1229">
        <v>0</v>
      </c>
    </row>
    <row r="46" spans="2:26" ht="12" customHeight="1">
      <c r="B46" s="4019" t="s">
        <v>1167</v>
      </c>
      <c r="C46" s="3719"/>
      <c r="D46" s="3719"/>
      <c r="E46" s="3719"/>
      <c r="F46" s="3719"/>
      <c r="G46" s="3719"/>
      <c r="H46" s="3719"/>
      <c r="I46" s="3719"/>
      <c r="J46" s="3719"/>
      <c r="K46" s="3719"/>
      <c r="L46" s="171"/>
      <c r="M46" s="1231"/>
      <c r="N46" s="1232"/>
      <c r="O46" s="1232"/>
      <c r="P46" s="1232"/>
      <c r="Q46" s="1232"/>
      <c r="R46" s="1232"/>
      <c r="S46" s="1232"/>
      <c r="T46" s="1232"/>
      <c r="U46" s="1232"/>
      <c r="V46" s="1232"/>
      <c r="W46" s="1232"/>
      <c r="X46" s="1232"/>
      <c r="Y46" s="1232"/>
      <c r="Z46" s="1233"/>
    </row>
    <row r="47" spans="2:26" ht="12" customHeight="1">
      <c r="B47" s="1100"/>
      <c r="C47" s="40" t="s">
        <v>749</v>
      </c>
      <c r="D47" s="40"/>
      <c r="E47" s="40"/>
      <c r="F47" s="40"/>
      <c r="G47" s="40"/>
      <c r="H47" s="40"/>
      <c r="I47" s="40"/>
      <c r="J47" s="40"/>
      <c r="K47" s="40"/>
      <c r="L47" s="171" t="s">
        <v>528</v>
      </c>
      <c r="M47" s="174">
        <v>0</v>
      </c>
      <c r="N47" s="1234">
        <v>0</v>
      </c>
      <c r="O47" s="1234">
        <v>0</v>
      </c>
      <c r="P47" s="1234">
        <v>0</v>
      </c>
      <c r="Q47" s="1234">
        <v>0</v>
      </c>
      <c r="R47" s="1234">
        <v>0</v>
      </c>
      <c r="S47" s="1234">
        <v>0</v>
      </c>
      <c r="T47" s="1234">
        <v>0</v>
      </c>
      <c r="U47" s="1234">
        <v>0</v>
      </c>
      <c r="V47" s="1234">
        <v>0</v>
      </c>
      <c r="W47" s="1234">
        <v>0</v>
      </c>
      <c r="X47" s="1234">
        <v>0</v>
      </c>
      <c r="Y47" s="1234">
        <v>0</v>
      </c>
      <c r="Z47" s="1235">
        <v>0</v>
      </c>
    </row>
    <row r="48" spans="2:26" ht="12" customHeight="1">
      <c r="B48" s="1093"/>
      <c r="C48" s="43" t="s">
        <v>750</v>
      </c>
      <c r="D48" s="43"/>
      <c r="E48" s="43"/>
      <c r="F48" s="43"/>
      <c r="G48" s="43"/>
      <c r="H48" s="43"/>
      <c r="I48" s="43"/>
      <c r="J48" s="43"/>
      <c r="K48" s="43"/>
      <c r="L48" s="171" t="s">
        <v>466</v>
      </c>
      <c r="M48" s="172">
        <v>0</v>
      </c>
      <c r="N48" s="1228">
        <v>0</v>
      </c>
      <c r="O48" s="1228">
        <v>0</v>
      </c>
      <c r="P48" s="1228">
        <v>0</v>
      </c>
      <c r="Q48" s="1228">
        <v>0</v>
      </c>
      <c r="R48" s="1228">
        <v>0</v>
      </c>
      <c r="S48" s="1228">
        <v>0</v>
      </c>
      <c r="T48" s="1228">
        <v>0</v>
      </c>
      <c r="U48" s="1228">
        <v>0</v>
      </c>
      <c r="V48" s="1228">
        <v>0</v>
      </c>
      <c r="W48" s="1228">
        <v>0</v>
      </c>
      <c r="X48" s="1228">
        <v>0</v>
      </c>
      <c r="Y48" s="1228">
        <v>0</v>
      </c>
      <c r="Z48" s="1229">
        <v>0</v>
      </c>
    </row>
    <row r="49" spans="2:26" ht="12" customHeight="1">
      <c r="B49" s="1093"/>
      <c r="C49" s="43" t="s">
        <v>751</v>
      </c>
      <c r="D49" s="43"/>
      <c r="E49" s="43"/>
      <c r="F49" s="43"/>
      <c r="G49" s="43"/>
      <c r="H49" s="43"/>
      <c r="I49" s="43"/>
      <c r="J49" s="43"/>
      <c r="K49" s="43"/>
      <c r="L49" s="171" t="s">
        <v>607</v>
      </c>
      <c r="M49" s="172">
        <v>0</v>
      </c>
      <c r="N49" s="1228">
        <v>0</v>
      </c>
      <c r="O49" s="1228">
        <v>0</v>
      </c>
      <c r="P49" s="1228">
        <v>0</v>
      </c>
      <c r="Q49" s="1228">
        <v>0</v>
      </c>
      <c r="R49" s="1228">
        <v>0</v>
      </c>
      <c r="S49" s="1228">
        <v>0</v>
      </c>
      <c r="T49" s="1228">
        <v>0</v>
      </c>
      <c r="U49" s="1228">
        <v>0</v>
      </c>
      <c r="V49" s="1228">
        <v>0</v>
      </c>
      <c r="W49" s="1228">
        <v>0</v>
      </c>
      <c r="X49" s="1228">
        <v>0</v>
      </c>
      <c r="Y49" s="1228">
        <v>0</v>
      </c>
      <c r="Z49" s="1229">
        <v>0</v>
      </c>
    </row>
    <row r="50" spans="2:26" ht="12" customHeight="1">
      <c r="B50" s="1093"/>
      <c r="C50" s="43" t="s">
        <v>752</v>
      </c>
      <c r="D50" s="43"/>
      <c r="E50" s="43"/>
      <c r="F50" s="43"/>
      <c r="G50" s="43"/>
      <c r="H50" s="43"/>
      <c r="I50" s="43"/>
      <c r="J50" s="43"/>
      <c r="K50" s="43"/>
      <c r="L50" s="171" t="s">
        <v>753</v>
      </c>
      <c r="M50" s="172">
        <v>0</v>
      </c>
      <c r="N50" s="1228">
        <v>0</v>
      </c>
      <c r="O50" s="1228">
        <v>0</v>
      </c>
      <c r="P50" s="1228">
        <v>0</v>
      </c>
      <c r="Q50" s="1228">
        <v>0</v>
      </c>
      <c r="R50" s="1228">
        <v>0</v>
      </c>
      <c r="S50" s="1228">
        <v>0</v>
      </c>
      <c r="T50" s="1228">
        <v>0</v>
      </c>
      <c r="U50" s="1228">
        <v>0</v>
      </c>
      <c r="V50" s="1228">
        <v>0</v>
      </c>
      <c r="W50" s="1228">
        <v>0</v>
      </c>
      <c r="X50" s="1228">
        <v>0</v>
      </c>
      <c r="Y50" s="1228">
        <v>0</v>
      </c>
      <c r="Z50" s="1229">
        <v>0</v>
      </c>
    </row>
    <row r="51" spans="2:26" ht="12" customHeight="1">
      <c r="B51" s="1093"/>
      <c r="C51" s="43" t="s">
        <v>754</v>
      </c>
      <c r="D51" s="43"/>
      <c r="E51" s="43"/>
      <c r="F51" s="43"/>
      <c r="G51" s="43"/>
      <c r="H51" s="43"/>
      <c r="I51" s="43"/>
      <c r="J51" s="43"/>
      <c r="K51" s="43"/>
      <c r="L51" s="171" t="s">
        <v>755</v>
      </c>
      <c r="M51" s="172">
        <v>0</v>
      </c>
      <c r="N51" s="1228">
        <v>0</v>
      </c>
      <c r="O51" s="1228">
        <v>0</v>
      </c>
      <c r="P51" s="1228">
        <v>0</v>
      </c>
      <c r="Q51" s="1228">
        <v>0</v>
      </c>
      <c r="R51" s="1228">
        <v>0</v>
      </c>
      <c r="S51" s="1228">
        <v>0</v>
      </c>
      <c r="T51" s="1228">
        <v>0</v>
      </c>
      <c r="U51" s="1228">
        <v>0</v>
      </c>
      <c r="V51" s="1228">
        <v>0</v>
      </c>
      <c r="W51" s="1228">
        <v>0</v>
      </c>
      <c r="X51" s="1228">
        <v>0</v>
      </c>
      <c r="Y51" s="1228">
        <v>0</v>
      </c>
      <c r="Z51" s="1229">
        <v>0</v>
      </c>
    </row>
    <row r="52" spans="2:26" ht="12" customHeight="1">
      <c r="B52" s="1093"/>
      <c r="C52" s="43" t="s">
        <v>756</v>
      </c>
      <c r="D52" s="43"/>
      <c r="E52" s="43"/>
      <c r="F52" s="43"/>
      <c r="G52" s="43"/>
      <c r="H52" s="43"/>
      <c r="I52" s="43"/>
      <c r="J52" s="43"/>
      <c r="K52" s="43"/>
      <c r="L52" s="171" t="s">
        <v>757</v>
      </c>
      <c r="M52" s="172">
        <v>0</v>
      </c>
      <c r="N52" s="1228">
        <v>0</v>
      </c>
      <c r="O52" s="1228">
        <v>0</v>
      </c>
      <c r="P52" s="1228">
        <v>0</v>
      </c>
      <c r="Q52" s="1228">
        <v>0</v>
      </c>
      <c r="R52" s="1228">
        <v>0</v>
      </c>
      <c r="S52" s="1228">
        <v>0</v>
      </c>
      <c r="T52" s="1228">
        <v>0</v>
      </c>
      <c r="U52" s="1228">
        <v>0</v>
      </c>
      <c r="V52" s="1228">
        <v>0</v>
      </c>
      <c r="W52" s="1228">
        <v>0</v>
      </c>
      <c r="X52" s="1228">
        <v>0</v>
      </c>
      <c r="Y52" s="1228">
        <v>0</v>
      </c>
      <c r="Z52" s="1229">
        <v>0</v>
      </c>
    </row>
    <row r="53" spans="2:26" ht="12" customHeight="1">
      <c r="B53" s="1093"/>
      <c r="C53" s="43" t="s">
        <v>758</v>
      </c>
      <c r="D53" s="43"/>
      <c r="E53" s="43"/>
      <c r="F53" s="43"/>
      <c r="G53" s="43"/>
      <c r="H53" s="43"/>
      <c r="I53" s="43"/>
      <c r="J53" s="43"/>
      <c r="K53" s="43"/>
      <c r="L53" s="171" t="s">
        <v>759</v>
      </c>
      <c r="M53" s="172">
        <v>0</v>
      </c>
      <c r="N53" s="1228">
        <v>0</v>
      </c>
      <c r="O53" s="1228">
        <v>0</v>
      </c>
      <c r="P53" s="1228">
        <v>0</v>
      </c>
      <c r="Q53" s="1228">
        <v>0</v>
      </c>
      <c r="R53" s="1228">
        <v>0</v>
      </c>
      <c r="S53" s="1228">
        <v>0</v>
      </c>
      <c r="T53" s="1228">
        <v>0</v>
      </c>
      <c r="U53" s="1228">
        <v>0</v>
      </c>
      <c r="V53" s="1228">
        <v>0</v>
      </c>
      <c r="W53" s="1228">
        <v>0</v>
      </c>
      <c r="X53" s="1228">
        <v>0</v>
      </c>
      <c r="Y53" s="1228">
        <v>0</v>
      </c>
      <c r="Z53" s="1229">
        <v>0</v>
      </c>
    </row>
    <row r="54" spans="2:26" ht="12" customHeight="1">
      <c r="B54" s="1093"/>
      <c r="C54" s="43" t="s">
        <v>760</v>
      </c>
      <c r="D54" s="43"/>
      <c r="E54" s="43"/>
      <c r="F54" s="43"/>
      <c r="G54" s="43"/>
      <c r="H54" s="43"/>
      <c r="I54" s="43"/>
      <c r="J54" s="43"/>
      <c r="K54" s="43"/>
      <c r="L54" s="171" t="s">
        <v>761</v>
      </c>
      <c r="M54" s="172">
        <v>0</v>
      </c>
      <c r="N54" s="1228">
        <v>0</v>
      </c>
      <c r="O54" s="1228">
        <v>0</v>
      </c>
      <c r="P54" s="1228">
        <v>0</v>
      </c>
      <c r="Q54" s="1228">
        <v>0</v>
      </c>
      <c r="R54" s="1228">
        <v>0</v>
      </c>
      <c r="S54" s="1228">
        <v>0</v>
      </c>
      <c r="T54" s="1228">
        <v>0</v>
      </c>
      <c r="U54" s="1228">
        <v>0</v>
      </c>
      <c r="V54" s="1228">
        <v>0</v>
      </c>
      <c r="W54" s="1228">
        <v>0</v>
      </c>
      <c r="X54" s="1228">
        <v>0</v>
      </c>
      <c r="Y54" s="1228">
        <v>0</v>
      </c>
      <c r="Z54" s="1229">
        <v>0</v>
      </c>
    </row>
    <row r="55" spans="2:26" ht="12" customHeight="1">
      <c r="B55" s="1093"/>
      <c r="C55" s="43" t="s">
        <v>762</v>
      </c>
      <c r="D55" s="43"/>
      <c r="E55" s="43"/>
      <c r="F55" s="43"/>
      <c r="G55" s="43"/>
      <c r="H55" s="43"/>
      <c r="I55" s="43"/>
      <c r="J55" s="43"/>
      <c r="K55" s="43"/>
      <c r="L55" s="171" t="s">
        <v>763</v>
      </c>
      <c r="M55" s="172">
        <v>0</v>
      </c>
      <c r="N55" s="1228">
        <v>0</v>
      </c>
      <c r="O55" s="1228">
        <v>0</v>
      </c>
      <c r="P55" s="1228">
        <v>0</v>
      </c>
      <c r="Q55" s="1228">
        <v>0</v>
      </c>
      <c r="R55" s="1228">
        <v>0</v>
      </c>
      <c r="S55" s="1228">
        <v>0</v>
      </c>
      <c r="T55" s="1228">
        <v>0</v>
      </c>
      <c r="U55" s="1228">
        <v>0</v>
      </c>
      <c r="V55" s="1228">
        <v>0</v>
      </c>
      <c r="W55" s="1228">
        <v>0</v>
      </c>
      <c r="X55" s="1228">
        <v>0</v>
      </c>
      <c r="Y55" s="1228">
        <v>0</v>
      </c>
      <c r="Z55" s="1229">
        <v>0</v>
      </c>
    </row>
    <row r="56" spans="2:26" ht="12" customHeight="1">
      <c r="B56" s="3952" t="s">
        <v>764</v>
      </c>
      <c r="C56" s="43"/>
      <c r="D56" s="43"/>
      <c r="E56" s="43"/>
      <c r="F56" s="43"/>
      <c r="G56" s="43"/>
      <c r="H56" s="43"/>
      <c r="I56" s="43"/>
      <c r="J56" s="43"/>
      <c r="K56" s="43"/>
      <c r="L56" s="171" t="s">
        <v>136</v>
      </c>
      <c r="M56" s="172">
        <v>0</v>
      </c>
      <c r="N56" s="1228">
        <v>0</v>
      </c>
      <c r="O56" s="1228">
        <v>0</v>
      </c>
      <c r="P56" s="1228">
        <v>0</v>
      </c>
      <c r="Q56" s="1228">
        <v>0</v>
      </c>
      <c r="R56" s="1228">
        <v>0</v>
      </c>
      <c r="S56" s="1228">
        <v>0</v>
      </c>
      <c r="T56" s="1228">
        <v>0</v>
      </c>
      <c r="U56" s="1228">
        <v>0</v>
      </c>
      <c r="V56" s="1228">
        <v>0</v>
      </c>
      <c r="W56" s="1228">
        <v>0</v>
      </c>
      <c r="X56" s="1228">
        <v>0</v>
      </c>
      <c r="Y56" s="1228">
        <v>0</v>
      </c>
      <c r="Z56" s="1229">
        <v>0</v>
      </c>
    </row>
    <row r="57" spans="2:26" ht="12" customHeight="1">
      <c r="B57" s="3952" t="s">
        <v>1169</v>
      </c>
      <c r="C57" s="43"/>
      <c r="D57" s="43"/>
      <c r="E57" s="43"/>
      <c r="F57" s="43"/>
      <c r="G57" s="43"/>
      <c r="H57" s="43"/>
      <c r="I57" s="43"/>
      <c r="J57" s="43"/>
      <c r="K57" s="43"/>
      <c r="L57" s="171" t="s">
        <v>142</v>
      </c>
      <c r="M57" s="172">
        <v>0</v>
      </c>
      <c r="N57" s="1228">
        <v>0</v>
      </c>
      <c r="O57" s="1228">
        <v>0</v>
      </c>
      <c r="P57" s="1228">
        <v>0</v>
      </c>
      <c r="Q57" s="1228">
        <v>0</v>
      </c>
      <c r="R57" s="1228">
        <v>0</v>
      </c>
      <c r="S57" s="1228">
        <v>0</v>
      </c>
      <c r="T57" s="1228">
        <v>0</v>
      </c>
      <c r="U57" s="1228">
        <v>0</v>
      </c>
      <c r="V57" s="1228">
        <v>0</v>
      </c>
      <c r="W57" s="1228">
        <v>0</v>
      </c>
      <c r="X57" s="1228">
        <v>0</v>
      </c>
      <c r="Y57" s="1228">
        <v>0</v>
      </c>
      <c r="Z57" s="1229">
        <v>0</v>
      </c>
    </row>
    <row r="58" spans="2:26" ht="12" customHeight="1">
      <c r="B58" s="3960" t="s">
        <v>1170</v>
      </c>
      <c r="C58" s="31"/>
      <c r="D58" s="31"/>
      <c r="E58" s="31"/>
      <c r="F58" s="31"/>
      <c r="G58" s="31"/>
      <c r="H58" s="31"/>
      <c r="I58" s="31"/>
      <c r="J58" s="31"/>
      <c r="K58" s="31"/>
      <c r="L58" s="171" t="s">
        <v>143</v>
      </c>
      <c r="M58" s="172">
        <v>0</v>
      </c>
      <c r="N58" s="1228">
        <v>0</v>
      </c>
      <c r="O58" s="1228">
        <v>0</v>
      </c>
      <c r="P58" s="1228">
        <v>0</v>
      </c>
      <c r="Q58" s="1228">
        <v>0</v>
      </c>
      <c r="R58" s="1228">
        <v>0</v>
      </c>
      <c r="S58" s="1228">
        <v>0</v>
      </c>
      <c r="T58" s="1228">
        <v>0</v>
      </c>
      <c r="U58" s="1228">
        <v>0</v>
      </c>
      <c r="V58" s="1228">
        <v>0</v>
      </c>
      <c r="W58" s="1228">
        <v>0</v>
      </c>
      <c r="X58" s="1228">
        <v>0</v>
      </c>
      <c r="Y58" s="1228">
        <v>0</v>
      </c>
      <c r="Z58" s="1229">
        <v>0</v>
      </c>
    </row>
    <row r="59" spans="2:26" ht="12" customHeight="1">
      <c r="B59" s="4019" t="s">
        <v>1171</v>
      </c>
      <c r="C59" s="3719"/>
      <c r="D59" s="3719"/>
      <c r="E59" s="3719"/>
      <c r="F59" s="3719"/>
      <c r="G59" s="3719"/>
      <c r="H59" s="3719"/>
      <c r="I59" s="3719"/>
      <c r="J59" s="3719"/>
      <c r="K59" s="3719"/>
      <c r="L59" s="1046"/>
      <c r="M59" s="1231"/>
      <c r="N59" s="1232"/>
      <c r="O59" s="1232"/>
      <c r="P59" s="1232"/>
      <c r="Q59" s="1232"/>
      <c r="R59" s="1232"/>
      <c r="S59" s="1232"/>
      <c r="T59" s="1232"/>
      <c r="U59" s="1232"/>
      <c r="V59" s="1232"/>
      <c r="W59" s="1232"/>
      <c r="X59" s="1232"/>
      <c r="Y59" s="1232"/>
      <c r="Z59" s="1233"/>
    </row>
    <row r="60" spans="2:26" ht="12" customHeight="1">
      <c r="B60" s="1095"/>
      <c r="C60" s="40" t="s">
        <v>766</v>
      </c>
      <c r="D60" s="4018"/>
      <c r="E60" s="4018"/>
      <c r="F60" s="4018"/>
      <c r="G60" s="4018"/>
      <c r="H60" s="4018"/>
      <c r="I60" s="4018"/>
      <c r="J60" s="4018"/>
      <c r="K60" s="4018"/>
      <c r="L60" s="166" t="s">
        <v>610</v>
      </c>
      <c r="M60" s="174">
        <v>0</v>
      </c>
      <c r="N60" s="1234">
        <v>0</v>
      </c>
      <c r="O60" s="1234">
        <v>0</v>
      </c>
      <c r="P60" s="1234">
        <v>0</v>
      </c>
      <c r="Q60" s="1234">
        <v>0</v>
      </c>
      <c r="R60" s="1234">
        <v>0</v>
      </c>
      <c r="S60" s="1234">
        <v>0</v>
      </c>
      <c r="T60" s="1234">
        <v>0</v>
      </c>
      <c r="U60" s="1234">
        <v>0</v>
      </c>
      <c r="V60" s="1234">
        <v>0</v>
      </c>
      <c r="W60" s="1234">
        <v>0</v>
      </c>
      <c r="X60" s="1234">
        <v>0</v>
      </c>
      <c r="Y60" s="1234">
        <v>0</v>
      </c>
      <c r="Z60" s="1235">
        <v>0</v>
      </c>
    </row>
    <row r="61" spans="2:26" ht="12" customHeight="1">
      <c r="B61" s="1097"/>
      <c r="C61" s="43" t="s">
        <v>767</v>
      </c>
      <c r="D61" s="31"/>
      <c r="E61" s="31"/>
      <c r="F61" s="31"/>
      <c r="G61" s="31"/>
      <c r="H61" s="31"/>
      <c r="I61" s="31"/>
      <c r="J61" s="31"/>
      <c r="K61" s="31"/>
      <c r="L61" s="171" t="s">
        <v>671</v>
      </c>
      <c r="M61" s="172">
        <v>0</v>
      </c>
      <c r="N61" s="1228">
        <v>0</v>
      </c>
      <c r="O61" s="1228">
        <v>0</v>
      </c>
      <c r="P61" s="1228">
        <v>0</v>
      </c>
      <c r="Q61" s="1228">
        <v>0</v>
      </c>
      <c r="R61" s="1228">
        <v>0</v>
      </c>
      <c r="S61" s="1228">
        <v>0</v>
      </c>
      <c r="T61" s="1228">
        <v>0</v>
      </c>
      <c r="U61" s="1228">
        <v>0</v>
      </c>
      <c r="V61" s="1228">
        <v>0</v>
      </c>
      <c r="W61" s="1228">
        <v>0</v>
      </c>
      <c r="X61" s="1228">
        <v>0</v>
      </c>
      <c r="Y61" s="1228">
        <v>0</v>
      </c>
      <c r="Z61" s="1229">
        <v>0</v>
      </c>
    </row>
    <row r="62" spans="2:26" ht="12" customHeight="1">
      <c r="B62" s="3952" t="s">
        <v>768</v>
      </c>
      <c r="C62" s="43"/>
      <c r="D62" s="43"/>
      <c r="E62" s="43"/>
      <c r="F62" s="43"/>
      <c r="G62" s="43"/>
      <c r="H62" s="43"/>
      <c r="I62" s="43"/>
      <c r="J62" s="43"/>
      <c r="K62" s="43"/>
      <c r="L62" s="171" t="s">
        <v>144</v>
      </c>
      <c r="M62" s="172">
        <v>0</v>
      </c>
      <c r="N62" s="1228">
        <v>0</v>
      </c>
      <c r="O62" s="1228">
        <v>0</v>
      </c>
      <c r="P62" s="1228">
        <v>0</v>
      </c>
      <c r="Q62" s="1228">
        <v>0</v>
      </c>
      <c r="R62" s="1228">
        <v>0</v>
      </c>
      <c r="S62" s="1228">
        <v>0</v>
      </c>
      <c r="T62" s="1228">
        <v>0</v>
      </c>
      <c r="U62" s="1228">
        <v>0</v>
      </c>
      <c r="V62" s="1228">
        <v>0</v>
      </c>
      <c r="W62" s="1228">
        <v>0</v>
      </c>
      <c r="X62" s="1228">
        <v>0</v>
      </c>
      <c r="Y62" s="1228">
        <v>0</v>
      </c>
      <c r="Z62" s="1229">
        <v>0</v>
      </c>
    </row>
    <row r="63" spans="2:26" ht="12" customHeight="1">
      <c r="B63" s="3952" t="s">
        <v>1173</v>
      </c>
      <c r="C63" s="43"/>
      <c r="D63" s="43"/>
      <c r="E63" s="43"/>
      <c r="F63" s="43"/>
      <c r="G63" s="43"/>
      <c r="H63" s="43"/>
      <c r="I63" s="43"/>
      <c r="J63" s="43"/>
      <c r="K63" s="43"/>
      <c r="L63" s="171" t="s">
        <v>189</v>
      </c>
      <c r="M63" s="172">
        <v>0</v>
      </c>
      <c r="N63" s="1228">
        <v>0</v>
      </c>
      <c r="O63" s="1228">
        <v>0</v>
      </c>
      <c r="P63" s="1228">
        <v>0</v>
      </c>
      <c r="Q63" s="1228">
        <v>0</v>
      </c>
      <c r="R63" s="1228">
        <v>0</v>
      </c>
      <c r="S63" s="1228">
        <v>0</v>
      </c>
      <c r="T63" s="1228">
        <v>0</v>
      </c>
      <c r="U63" s="1228">
        <v>0</v>
      </c>
      <c r="V63" s="1228">
        <v>0</v>
      </c>
      <c r="W63" s="1228">
        <v>0</v>
      </c>
      <c r="X63" s="1228">
        <v>0</v>
      </c>
      <c r="Y63" s="1228">
        <v>0</v>
      </c>
      <c r="Z63" s="1229">
        <v>0</v>
      </c>
    </row>
    <row r="64" spans="2:26" ht="12" customHeight="1">
      <c r="B64" s="3952" t="s">
        <v>1174</v>
      </c>
      <c r="C64" s="43"/>
      <c r="D64" s="43"/>
      <c r="E64" s="43"/>
      <c r="F64" s="43"/>
      <c r="G64" s="43"/>
      <c r="H64" s="43"/>
      <c r="I64" s="43"/>
      <c r="J64" s="43"/>
      <c r="K64" s="43"/>
      <c r="L64" s="171" t="s">
        <v>190</v>
      </c>
      <c r="M64" s="172">
        <v>0</v>
      </c>
      <c r="N64" s="1228">
        <v>0</v>
      </c>
      <c r="O64" s="1228">
        <v>0</v>
      </c>
      <c r="P64" s="1228">
        <v>0</v>
      </c>
      <c r="Q64" s="1228">
        <v>0</v>
      </c>
      <c r="R64" s="1228">
        <v>0</v>
      </c>
      <c r="S64" s="1228">
        <v>0</v>
      </c>
      <c r="T64" s="1228">
        <v>0</v>
      </c>
      <c r="U64" s="1228">
        <v>0</v>
      </c>
      <c r="V64" s="1228">
        <v>0</v>
      </c>
      <c r="W64" s="1228">
        <v>0</v>
      </c>
      <c r="X64" s="1228">
        <v>0</v>
      </c>
      <c r="Y64" s="1228">
        <v>0</v>
      </c>
      <c r="Z64" s="1229">
        <v>0</v>
      </c>
    </row>
    <row r="65" spans="2:27" ht="12" customHeight="1">
      <c r="B65" s="3961" t="s">
        <v>1175</v>
      </c>
      <c r="C65" s="3962"/>
      <c r="D65" s="3962"/>
      <c r="E65" s="3962"/>
      <c r="F65" s="3962"/>
      <c r="G65" s="3962"/>
      <c r="H65" s="3962"/>
      <c r="I65" s="3962"/>
      <c r="J65" s="3962"/>
      <c r="K65" s="3962"/>
      <c r="L65" s="182" t="s">
        <v>191</v>
      </c>
      <c r="M65" s="1234">
        <v>39219</v>
      </c>
      <c r="N65" s="1234">
        <v>0</v>
      </c>
      <c r="O65" s="1234">
        <v>0</v>
      </c>
      <c r="P65" s="1234">
        <v>39219</v>
      </c>
      <c r="Q65" s="1234">
        <v>13680</v>
      </c>
      <c r="R65" s="1234">
        <v>0</v>
      </c>
      <c r="S65" s="1234">
        <v>0</v>
      </c>
      <c r="T65" s="1234">
        <v>13680</v>
      </c>
      <c r="U65" s="1234">
        <v>11026</v>
      </c>
      <c r="V65" s="1234">
        <v>0</v>
      </c>
      <c r="W65" s="1234">
        <v>10993</v>
      </c>
      <c r="X65" s="1234">
        <v>0</v>
      </c>
      <c r="Y65" s="1234">
        <v>694</v>
      </c>
      <c r="Z65" s="1235">
        <v>-661</v>
      </c>
    </row>
    <row r="66" spans="2:27" ht="12" customHeight="1">
      <c r="B66" s="3963" t="s">
        <v>1176</v>
      </c>
      <c r="C66" s="3964"/>
      <c r="D66" s="3964"/>
      <c r="E66" s="3964"/>
      <c r="F66" s="3964"/>
      <c r="G66" s="3964"/>
      <c r="H66" s="3964"/>
      <c r="I66" s="3964"/>
      <c r="J66" s="3964"/>
      <c r="K66" s="3964"/>
      <c r="L66" s="1082" t="s">
        <v>104</v>
      </c>
      <c r="M66" s="1236">
        <v>42596</v>
      </c>
      <c r="N66" s="1236">
        <v>483</v>
      </c>
      <c r="O66" s="1236">
        <v>0</v>
      </c>
      <c r="P66" s="1236">
        <v>43079</v>
      </c>
      <c r="Q66" s="1236">
        <v>15442</v>
      </c>
      <c r="R66" s="1236">
        <v>185</v>
      </c>
      <c r="S66" s="1236">
        <v>0</v>
      </c>
      <c r="T66" s="1236">
        <v>15627</v>
      </c>
      <c r="U66" s="1236">
        <v>12891</v>
      </c>
      <c r="V66" s="1236">
        <v>0</v>
      </c>
      <c r="W66" s="1236">
        <v>12852</v>
      </c>
      <c r="X66" s="1236">
        <v>0</v>
      </c>
      <c r="Y66" s="1236">
        <v>811</v>
      </c>
      <c r="Z66" s="1237">
        <v>-772</v>
      </c>
    </row>
    <row r="67" spans="2:27" ht="12" customHeight="1">
      <c r="B67" s="3959"/>
      <c r="C67" s="3959"/>
      <c r="D67" s="3959"/>
      <c r="E67" s="3959"/>
      <c r="F67" s="3959"/>
      <c r="G67" s="3959"/>
      <c r="H67" s="3959"/>
      <c r="I67" s="3959"/>
      <c r="J67" s="3959"/>
      <c r="K67" s="3959"/>
      <c r="M67" s="1238"/>
      <c r="N67" s="1238"/>
      <c r="O67" s="1238"/>
      <c r="P67" s="1238"/>
      <c r="Q67" s="1238"/>
      <c r="R67" s="1238"/>
      <c r="S67" s="1238"/>
      <c r="T67" s="1238"/>
      <c r="U67" s="1238"/>
      <c r="V67" s="1238"/>
      <c r="W67" s="1238"/>
      <c r="X67" s="1238"/>
      <c r="Y67" s="1238"/>
      <c r="Z67" s="1238"/>
    </row>
    <row r="68" spans="2:27" ht="12" customHeight="1">
      <c r="B68" s="4020" t="s">
        <v>1177</v>
      </c>
      <c r="C68" s="4021"/>
      <c r="D68" s="4021"/>
      <c r="E68" s="4021"/>
      <c r="F68" s="4021"/>
      <c r="G68" s="4021"/>
      <c r="H68" s="4021"/>
      <c r="I68" s="4021"/>
      <c r="J68" s="4021"/>
      <c r="K68" s="4021"/>
      <c r="L68" s="1239" t="s">
        <v>533</v>
      </c>
      <c r="M68" s="1240">
        <v>0</v>
      </c>
      <c r="N68" s="1240">
        <v>0</v>
      </c>
      <c r="O68" s="1240">
        <v>0</v>
      </c>
      <c r="P68" s="1240">
        <v>0</v>
      </c>
      <c r="Q68" s="1240">
        <v>0</v>
      </c>
      <c r="R68" s="1240">
        <v>0</v>
      </c>
      <c r="S68" s="1240">
        <v>0</v>
      </c>
      <c r="T68" s="1240">
        <v>0</v>
      </c>
      <c r="U68" s="1240">
        <v>0</v>
      </c>
      <c r="V68" s="1240">
        <v>0</v>
      </c>
      <c r="W68" s="1240">
        <v>0</v>
      </c>
      <c r="X68" s="1240">
        <v>0</v>
      </c>
      <c r="Y68" s="1240">
        <v>0</v>
      </c>
      <c r="Z68" s="1241">
        <v>0</v>
      </c>
      <c r="AA68" s="1028"/>
    </row>
    <row r="70" spans="2:27" ht="12" customHeight="1">
      <c r="B70" s="65" t="s">
        <v>105</v>
      </c>
      <c r="C70" s="65"/>
      <c r="D70" s="65"/>
      <c r="E70" s="65"/>
      <c r="F70" s="65"/>
      <c r="G70" s="65"/>
      <c r="H70" s="65"/>
      <c r="I70" s="65"/>
      <c r="J70" s="65"/>
      <c r="K70" s="65"/>
      <c r="L70" s="65"/>
      <c r="M70" s="65"/>
      <c r="N70" s="65"/>
      <c r="O70" s="65"/>
      <c r="P70" s="65"/>
      <c r="Q70" s="65"/>
      <c r="Z70" s="195"/>
    </row>
    <row r="71" spans="2:27" ht="12" customHeight="1">
      <c r="B71" s="44" t="s">
        <v>477</v>
      </c>
      <c r="C71" s="44"/>
      <c r="D71" s="44"/>
      <c r="E71" s="44"/>
      <c r="F71" s="44"/>
      <c r="G71" s="44"/>
      <c r="H71" s="44"/>
      <c r="I71" s="44"/>
      <c r="J71" s="44"/>
      <c r="K71" s="44"/>
      <c r="L71" s="44"/>
      <c r="M71" s="44"/>
      <c r="N71" s="44"/>
      <c r="O71" s="44"/>
      <c r="P71" s="44"/>
      <c r="Q71" s="44"/>
      <c r="Z71" s="178"/>
    </row>
  </sheetData>
  <mergeCells count="77">
    <mergeCell ref="B2:F2"/>
    <mergeCell ref="B22:I22"/>
    <mergeCell ref="J22:K22"/>
    <mergeCell ref="J23:K23"/>
    <mergeCell ref="C25:I25"/>
    <mergeCell ref="C31:I31"/>
    <mergeCell ref="C24:I24"/>
    <mergeCell ref="B4:G4"/>
    <mergeCell ref="B5:G5"/>
    <mergeCell ref="K4:W4"/>
    <mergeCell ref="K5:W5"/>
    <mergeCell ref="G18:K18"/>
    <mergeCell ref="Q7:T7"/>
    <mergeCell ref="B12:K12"/>
    <mergeCell ref="G17:K17"/>
    <mergeCell ref="U7:Z7"/>
    <mergeCell ref="Q8:T8"/>
    <mergeCell ref="B15:F15"/>
    <mergeCell ref="C30:K30"/>
    <mergeCell ref="G15:K15"/>
    <mergeCell ref="G16:K16"/>
    <mergeCell ref="M7:P7"/>
    <mergeCell ref="J27:K27"/>
    <mergeCell ref="G19:K19"/>
    <mergeCell ref="J28:K28"/>
    <mergeCell ref="C23:I23"/>
    <mergeCell ref="B20:I20"/>
    <mergeCell ref="B21:I21"/>
    <mergeCell ref="J25:K25"/>
    <mergeCell ref="J21:K21"/>
    <mergeCell ref="J20:K20"/>
    <mergeCell ref="B67:K67"/>
    <mergeCell ref="B65:K65"/>
    <mergeCell ref="B66:K66"/>
    <mergeCell ref="B59:K59"/>
    <mergeCell ref="B62:K62"/>
    <mergeCell ref="B71:Q71"/>
    <mergeCell ref="J36:K36"/>
    <mergeCell ref="J37:K37"/>
    <mergeCell ref="B56:K56"/>
    <mergeCell ref="C51:K51"/>
    <mergeCell ref="C49:K49"/>
    <mergeCell ref="C50:K50"/>
    <mergeCell ref="C61:K61"/>
    <mergeCell ref="C52:K52"/>
    <mergeCell ref="B57:K57"/>
    <mergeCell ref="C60:K60"/>
    <mergeCell ref="C53:K53"/>
    <mergeCell ref="B70:Q70"/>
    <mergeCell ref="B68:K68"/>
    <mergeCell ref="B63:K63"/>
    <mergeCell ref="B64:K64"/>
    <mergeCell ref="B58:K58"/>
    <mergeCell ref="B38:K38"/>
    <mergeCell ref="B39:K39"/>
    <mergeCell ref="B41:K41"/>
    <mergeCell ref="B42:K42"/>
    <mergeCell ref="E40:K40"/>
    <mergeCell ref="C55:K55"/>
    <mergeCell ref="B44:K44"/>
    <mergeCell ref="B45:K45"/>
    <mergeCell ref="B46:K46"/>
    <mergeCell ref="C54:K54"/>
    <mergeCell ref="B43:K43"/>
    <mergeCell ref="C47:K47"/>
    <mergeCell ref="C48:K48"/>
    <mergeCell ref="J35:K35"/>
    <mergeCell ref="C35:I35"/>
    <mergeCell ref="C34:K34"/>
    <mergeCell ref="J24:K24"/>
    <mergeCell ref="J26:K26"/>
    <mergeCell ref="J31:K31"/>
    <mergeCell ref="C26:I26"/>
    <mergeCell ref="C27:I27"/>
    <mergeCell ref="J29:K29"/>
    <mergeCell ref="J32:K32"/>
    <mergeCell ref="J33:K33"/>
  </mergeCells>
  <hyperlinks>
    <hyperlink ref="B71" r:id="rId1" xr:uid="{00000000-0004-0000-1600-000000000000}"/>
  </hyperlinks>
  <pageMargins left="0.7" right="0.7" top="0.75" bottom="0.75" header="0.3" footer="0.3"/>
  <pageSetup scale="10" orientation="landscape"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
    <pageSetUpPr fitToPage="1"/>
  </sheetPr>
  <dimension ref="A1:U43"/>
  <sheetViews>
    <sheetView showGridLines="0" workbookViewId="0"/>
  </sheetViews>
  <sheetFormatPr defaultColWidth="8" defaultRowHeight="12" customHeight="1"/>
  <cols>
    <col min="1" max="1" width="1.5546875" style="1126" customWidth="1"/>
    <col min="2" max="2" width="6.44140625" style="1126" customWidth="1"/>
    <col min="3" max="8" width="3.27734375" style="1126" customWidth="1"/>
    <col min="9" max="9" width="8.71875" style="1126" customWidth="1"/>
    <col min="10" max="10" width="2.44140625" style="1138" customWidth="1"/>
    <col min="11" max="11" width="9.1640625" style="1177" bestFit="1" customWidth="1"/>
    <col min="12" max="12" width="7.5546875" style="1177" customWidth="1"/>
    <col min="13" max="13" width="8.5546875" style="1177" bestFit="1" customWidth="1"/>
    <col min="14" max="14" width="7.5546875" style="1177" customWidth="1"/>
    <col min="15" max="15" width="8.5546875" style="1177" bestFit="1" customWidth="1"/>
    <col min="16" max="16" width="7.5546875" style="1177" customWidth="1"/>
    <col min="17" max="17" width="8.5546875" style="1177" bestFit="1" customWidth="1"/>
    <col min="18" max="18" width="7.5546875" style="1177" customWidth="1"/>
    <col min="19" max="19" width="8.5546875" style="1177" bestFit="1" customWidth="1"/>
    <col min="20" max="20" width="7.5546875" style="1177" customWidth="1"/>
    <col min="21" max="21" width="8.5546875" style="1177" bestFit="1" customWidth="1"/>
    <col min="22" max="22" width="8" style="1126" customWidth="1"/>
    <col min="23" max="16384" width="8" style="1126"/>
  </cols>
  <sheetData>
    <row r="1" spans="1:21" ht="12" customHeight="1">
      <c r="A1" s="1107"/>
      <c r="B1" s="1107"/>
      <c r="C1" s="1107"/>
      <c r="D1" s="1107"/>
      <c r="E1" s="1107"/>
      <c r="F1" s="1107"/>
      <c r="G1" s="1107"/>
      <c r="H1" s="1107"/>
      <c r="I1" s="1107"/>
      <c r="J1" s="1108"/>
      <c r="K1" s="1107"/>
      <c r="L1" s="1107"/>
      <c r="M1" s="1107"/>
      <c r="N1" s="1107"/>
      <c r="O1" s="1107"/>
      <c r="P1" s="1107"/>
      <c r="Q1" s="1107"/>
      <c r="R1" s="1107"/>
      <c r="S1" s="1107"/>
      <c r="T1" s="1107"/>
      <c r="U1" s="1107"/>
    </row>
    <row r="2" spans="1:21" ht="13.9" customHeight="1">
      <c r="A2" s="1107"/>
      <c r="B2" s="3994" t="s">
        <v>478</v>
      </c>
      <c r="C2" s="3995"/>
      <c r="D2" s="3995"/>
      <c r="E2" s="3995"/>
      <c r="F2" s="3995"/>
      <c r="G2" s="1107"/>
      <c r="H2" s="1107"/>
      <c r="I2" s="1107"/>
      <c r="J2" s="1108"/>
      <c r="K2" s="1107"/>
      <c r="L2" s="1107"/>
      <c r="M2" s="1107"/>
      <c r="N2" s="1107"/>
      <c r="O2" s="1107"/>
      <c r="P2" s="1107"/>
      <c r="Q2" s="1107"/>
      <c r="R2" s="1107"/>
      <c r="S2" s="1107"/>
      <c r="T2" s="1107"/>
      <c r="U2" s="1107"/>
    </row>
    <row r="3" spans="1:21" ht="12" customHeight="1">
      <c r="A3" s="1107"/>
      <c r="B3" s="1107"/>
      <c r="C3" s="1107"/>
      <c r="D3" s="1107"/>
      <c r="E3" s="1107"/>
      <c r="F3" s="1107"/>
      <c r="G3" s="1107"/>
      <c r="H3" s="1107"/>
      <c r="I3" s="1107"/>
      <c r="J3" s="1108"/>
      <c r="K3" s="1107"/>
      <c r="L3" s="1107"/>
      <c r="M3" s="1107"/>
      <c r="N3" s="1107"/>
      <c r="O3" s="1107"/>
      <c r="P3" s="1107"/>
      <c r="Q3" s="1107"/>
      <c r="R3" s="1107"/>
      <c r="S3" s="1107"/>
      <c r="T3" s="1107"/>
      <c r="U3" s="1107"/>
    </row>
    <row r="4" spans="1:21" ht="12" customHeight="1">
      <c r="A4" s="1107"/>
      <c r="B4" s="153" t="s">
        <v>1280</v>
      </c>
      <c r="C4" s="153"/>
      <c r="D4" s="14" t="s">
        <v>1281</v>
      </c>
      <c r="E4" s="14"/>
      <c r="F4" s="14"/>
      <c r="G4" s="14"/>
      <c r="H4" s="14"/>
      <c r="I4" s="14"/>
      <c r="J4" s="14"/>
      <c r="K4" s="14"/>
      <c r="L4" s="14"/>
      <c r="M4" s="14"/>
      <c r="N4" s="14"/>
      <c r="O4" s="14"/>
      <c r="P4" s="14"/>
      <c r="Q4" s="1242"/>
      <c r="R4" s="1242"/>
      <c r="S4" s="1242"/>
      <c r="T4" s="1242"/>
      <c r="U4" s="1242"/>
    </row>
    <row r="5" spans="1:21" ht="12" customHeight="1">
      <c r="A5" s="1107"/>
      <c r="B5" s="4033" t="s">
        <v>1282</v>
      </c>
      <c r="C5" s="4034"/>
      <c r="D5" s="4034"/>
      <c r="E5" s="4034"/>
      <c r="F5" s="4034"/>
      <c r="G5" s="4034"/>
      <c r="H5" s="4034"/>
      <c r="I5" s="4034"/>
      <c r="J5" s="4034"/>
      <c r="K5" s="4034"/>
      <c r="L5" s="4034"/>
      <c r="M5" s="4034"/>
      <c r="N5" s="4034"/>
      <c r="O5" s="4034"/>
      <c r="P5" s="4034"/>
      <c r="Q5" s="4034"/>
      <c r="R5" s="4034"/>
      <c r="S5" s="4034"/>
      <c r="T5" s="4034"/>
      <c r="U5" s="4034"/>
    </row>
    <row r="6" spans="1:21" ht="12" customHeight="1">
      <c r="A6" s="1107"/>
      <c r="B6" s="4033"/>
      <c r="C6" s="4034"/>
      <c r="D6" s="4034"/>
      <c r="E6" s="4034"/>
      <c r="F6" s="4034"/>
      <c r="G6" s="4034"/>
      <c r="H6" s="4034"/>
      <c r="I6" s="4034"/>
      <c r="J6" s="4034"/>
      <c r="K6" s="4034"/>
      <c r="L6" s="4034"/>
      <c r="M6" s="4034"/>
      <c r="N6" s="4034"/>
      <c r="O6" s="4034"/>
      <c r="P6" s="4034"/>
      <c r="Q6" s="4034"/>
      <c r="R6" s="4034"/>
      <c r="S6" s="4034"/>
      <c r="T6" s="4034"/>
      <c r="U6" s="4034"/>
    </row>
    <row r="7" spans="1:21" ht="12" customHeight="1">
      <c r="A7" s="1107"/>
      <c r="B7" s="1107"/>
      <c r="C7" s="1107"/>
      <c r="D7" s="1107"/>
      <c r="E7" s="1107"/>
      <c r="F7" s="1107"/>
      <c r="G7" s="1107"/>
      <c r="H7" s="1107"/>
      <c r="I7" s="1107"/>
      <c r="J7" s="1108"/>
      <c r="K7" s="1107"/>
      <c r="L7" s="1107"/>
      <c r="M7" s="1107"/>
      <c r="N7" s="1244"/>
      <c r="O7" s="1107"/>
      <c r="P7" s="1107"/>
      <c r="Q7" s="1107"/>
      <c r="R7" s="1107"/>
      <c r="S7" s="1107"/>
      <c r="T7" s="1107"/>
      <c r="U7" s="1107"/>
    </row>
    <row r="8" spans="1:21" ht="12" customHeight="1">
      <c r="A8" s="1107"/>
      <c r="B8" s="1111"/>
      <c r="C8" s="1112"/>
      <c r="D8" s="1112"/>
      <c r="E8" s="1112"/>
      <c r="F8" s="1112"/>
      <c r="G8" s="1112"/>
      <c r="H8" s="1112"/>
      <c r="I8" s="1112"/>
      <c r="J8" s="1113"/>
      <c r="K8" s="1245">
        <v>2018</v>
      </c>
      <c r="L8" s="1116"/>
      <c r="M8" s="1245">
        <v>2019</v>
      </c>
      <c r="N8" s="1246"/>
      <c r="O8" s="1245">
        <v>2020</v>
      </c>
      <c r="P8" s="1116"/>
      <c r="Q8" s="1245">
        <v>2021</v>
      </c>
      <c r="R8" s="1116"/>
      <c r="S8" s="1245">
        <v>2022</v>
      </c>
      <c r="T8" s="1116"/>
      <c r="U8" s="1247">
        <v>2023</v>
      </c>
    </row>
    <row r="9" spans="1:21" ht="12" customHeight="1">
      <c r="A9" s="1107"/>
      <c r="B9" s="1118"/>
      <c r="C9" s="1107"/>
      <c r="D9" s="1107"/>
      <c r="E9" s="1107"/>
      <c r="F9" s="1107"/>
      <c r="G9" s="1107"/>
      <c r="H9" s="1107"/>
      <c r="I9" s="1107"/>
      <c r="J9" s="1119"/>
      <c r="K9" s="1248" t="s">
        <v>1283</v>
      </c>
      <c r="L9" s="1249">
        <v>2019</v>
      </c>
      <c r="M9" s="1248" t="s">
        <v>1284</v>
      </c>
      <c r="N9" s="1249">
        <v>2020</v>
      </c>
      <c r="O9" s="1248" t="s">
        <v>1284</v>
      </c>
      <c r="P9" s="1249">
        <v>2021</v>
      </c>
      <c r="Q9" s="1248" t="s">
        <v>1284</v>
      </c>
      <c r="R9" s="1249">
        <v>2022</v>
      </c>
      <c r="S9" s="1248" t="s">
        <v>1284</v>
      </c>
      <c r="T9" s="1249">
        <v>2023</v>
      </c>
      <c r="U9" s="1128" t="s">
        <v>1284</v>
      </c>
    </row>
    <row r="10" spans="1:21" ht="12" customHeight="1">
      <c r="A10" s="1107"/>
      <c r="B10" s="1118"/>
      <c r="C10" s="1107"/>
      <c r="D10" s="1107"/>
      <c r="E10" s="1107"/>
      <c r="F10" s="1107"/>
      <c r="G10" s="1107"/>
      <c r="H10" s="1107"/>
      <c r="I10" s="1107"/>
      <c r="J10" s="1119"/>
      <c r="K10" s="1122" t="s">
        <v>1270</v>
      </c>
      <c r="L10" s="1121"/>
      <c r="M10" s="1122" t="s">
        <v>1285</v>
      </c>
      <c r="N10" s="1121"/>
      <c r="O10" s="1122" t="s">
        <v>1286</v>
      </c>
      <c r="P10" s="1121"/>
      <c r="Q10" s="1122" t="s">
        <v>1287</v>
      </c>
      <c r="R10" s="1121"/>
      <c r="S10" s="1122" t="s">
        <v>1288</v>
      </c>
      <c r="T10" s="1250"/>
      <c r="U10" s="1124" t="s">
        <v>1289</v>
      </c>
    </row>
    <row r="11" spans="1:21" ht="12" customHeight="1">
      <c r="A11" s="1107"/>
      <c r="B11" s="1129"/>
      <c r="C11" s="1107"/>
      <c r="D11" s="1107"/>
      <c r="E11" s="1107"/>
      <c r="F11" s="1109"/>
      <c r="G11" s="1107"/>
      <c r="H11" s="1107"/>
      <c r="I11" s="1107"/>
      <c r="J11" s="1131"/>
      <c r="K11" s="1133" t="s">
        <v>126</v>
      </c>
      <c r="L11" s="1133" t="s">
        <v>127</v>
      </c>
      <c r="M11" s="1133" t="s">
        <v>139</v>
      </c>
      <c r="N11" s="1133" t="s">
        <v>140</v>
      </c>
      <c r="O11" s="1133" t="s">
        <v>141</v>
      </c>
      <c r="P11" s="1133" t="s">
        <v>166</v>
      </c>
      <c r="Q11" s="1133" t="s">
        <v>167</v>
      </c>
      <c r="R11" s="1133" t="s">
        <v>168</v>
      </c>
      <c r="S11" s="1133" t="s">
        <v>74</v>
      </c>
      <c r="T11" s="1133" t="s">
        <v>75</v>
      </c>
      <c r="U11" s="1134" t="s">
        <v>81</v>
      </c>
    </row>
    <row r="12" spans="1:21" ht="12" customHeight="1">
      <c r="A12" s="1107"/>
      <c r="B12" s="1136">
        <v>2018</v>
      </c>
      <c r="C12" s="4035" t="s">
        <v>1290</v>
      </c>
      <c r="D12" s="4035"/>
      <c r="E12" s="4035"/>
      <c r="F12" s="4035"/>
      <c r="G12" s="4035"/>
      <c r="H12" s="4035"/>
      <c r="I12" s="4035"/>
      <c r="J12" s="1140" t="s">
        <v>403</v>
      </c>
      <c r="K12" s="1180">
        <v>-178</v>
      </c>
      <c r="L12" s="1121"/>
      <c r="M12" s="1121"/>
      <c r="N12" s="1121"/>
      <c r="O12" s="1121"/>
      <c r="P12" s="1121"/>
      <c r="Q12" s="1121"/>
      <c r="R12" s="1121"/>
      <c r="S12" s="1121"/>
      <c r="T12" s="1121"/>
      <c r="U12" s="1123"/>
    </row>
    <row r="13" spans="1:21" ht="12" customHeight="1">
      <c r="A13" s="1107"/>
      <c r="B13" s="1188"/>
      <c r="C13" s="3968" t="s">
        <v>1291</v>
      </c>
      <c r="D13" s="3968"/>
      <c r="E13" s="3968"/>
      <c r="F13" s="3968"/>
      <c r="G13" s="3968"/>
      <c r="H13" s="3968"/>
      <c r="I13" s="3968"/>
      <c r="J13" s="1140" t="s">
        <v>405</v>
      </c>
      <c r="K13" s="1180">
        <v>-39</v>
      </c>
      <c r="L13" s="1121"/>
      <c r="M13" s="1121"/>
      <c r="N13" s="1121"/>
      <c r="O13" s="1121"/>
      <c r="P13" s="1121"/>
      <c r="Q13" s="1121"/>
      <c r="R13" s="1121"/>
      <c r="S13" s="1121"/>
      <c r="T13" s="1121"/>
      <c r="U13" s="1123"/>
    </row>
    <row r="14" spans="1:21" ht="12" customHeight="1">
      <c r="A14" s="1107"/>
      <c r="B14" s="1188"/>
      <c r="C14" s="3968" t="s">
        <v>1292</v>
      </c>
      <c r="D14" s="3968"/>
      <c r="E14" s="3968"/>
      <c r="F14" s="3968"/>
      <c r="G14" s="3968"/>
      <c r="H14" s="3968"/>
      <c r="I14" s="3968"/>
      <c r="J14" s="1140" t="s">
        <v>413</v>
      </c>
      <c r="K14" s="1180">
        <v>0</v>
      </c>
      <c r="L14" s="1121">
        <v>0</v>
      </c>
      <c r="M14" s="1121">
        <v>0</v>
      </c>
      <c r="N14" s="1121"/>
      <c r="O14" s="1121"/>
      <c r="P14" s="1121"/>
      <c r="Q14" s="1121"/>
      <c r="R14" s="1121"/>
      <c r="S14" s="1121"/>
      <c r="T14" s="1121"/>
      <c r="U14" s="1123"/>
    </row>
    <row r="15" spans="1:21" ht="12" customHeight="1">
      <c r="A15" s="1107"/>
      <c r="B15" s="1136">
        <v>2019</v>
      </c>
      <c r="C15" s="3968" t="s">
        <v>1293</v>
      </c>
      <c r="D15" s="3968"/>
      <c r="E15" s="3968"/>
      <c r="F15" s="3968"/>
      <c r="G15" s="3968"/>
      <c r="H15" s="3968"/>
      <c r="I15" s="3968"/>
      <c r="J15" s="1140" t="s">
        <v>107</v>
      </c>
      <c r="K15" s="1180">
        <v>-308</v>
      </c>
      <c r="L15" s="1180">
        <v>7496</v>
      </c>
      <c r="M15" s="1180">
        <v>7188</v>
      </c>
      <c r="N15" s="1121"/>
      <c r="O15" s="1121"/>
      <c r="P15" s="1121"/>
      <c r="Q15" s="1121"/>
      <c r="R15" s="1121"/>
      <c r="S15" s="1121"/>
      <c r="T15" s="1121"/>
      <c r="U15" s="1123"/>
    </row>
    <row r="16" spans="1:21" ht="12" customHeight="1">
      <c r="A16" s="1107"/>
      <c r="B16" s="1251"/>
      <c r="C16" s="3968" t="s">
        <v>1294</v>
      </c>
      <c r="D16" s="3968"/>
      <c r="E16" s="3968"/>
      <c r="F16" s="3968"/>
      <c r="G16" s="3968"/>
      <c r="H16" s="3968"/>
      <c r="I16" s="3968"/>
      <c r="J16" s="1140" t="s">
        <v>422</v>
      </c>
      <c r="K16" s="1180">
        <v>684</v>
      </c>
      <c r="L16" s="1180">
        <v>8</v>
      </c>
      <c r="M16" s="1180">
        <v>692</v>
      </c>
      <c r="N16" s="1121"/>
      <c r="O16" s="1121"/>
      <c r="P16" s="1121"/>
      <c r="Q16" s="1121"/>
      <c r="R16" s="1121"/>
      <c r="S16" s="1121"/>
      <c r="T16" s="1121"/>
      <c r="U16" s="1123"/>
    </row>
    <row r="17" spans="1:21" ht="12" customHeight="1">
      <c r="A17" s="1107"/>
      <c r="B17" s="1251"/>
      <c r="C17" s="3968" t="s">
        <v>1291</v>
      </c>
      <c r="D17" s="3968"/>
      <c r="E17" s="3968"/>
      <c r="F17" s="3968"/>
      <c r="G17" s="3968"/>
      <c r="H17" s="3968"/>
      <c r="I17" s="3968"/>
      <c r="J17" s="1140" t="s">
        <v>425</v>
      </c>
      <c r="K17" s="1252">
        <v>87</v>
      </c>
      <c r="L17" s="1180">
        <v>1</v>
      </c>
      <c r="M17" s="1180">
        <v>88</v>
      </c>
      <c r="N17" s="1121"/>
      <c r="O17" s="1121"/>
      <c r="P17" s="1121"/>
      <c r="Q17" s="1121"/>
      <c r="R17" s="1121"/>
      <c r="S17" s="1121"/>
      <c r="T17" s="1121"/>
      <c r="U17" s="1123"/>
    </row>
    <row r="18" spans="1:21" ht="12" customHeight="1">
      <c r="A18" s="1107"/>
      <c r="B18" s="1251"/>
      <c r="C18" s="3968" t="s">
        <v>1295</v>
      </c>
      <c r="D18" s="3968"/>
      <c r="E18" s="3968"/>
      <c r="F18" s="3968"/>
      <c r="G18" s="3968"/>
      <c r="H18" s="3968"/>
      <c r="I18" s="3968"/>
      <c r="J18" s="1140" t="s">
        <v>108</v>
      </c>
      <c r="K18" s="1253">
        <f>IF(ISERROR(ROUND((1-(K15+K16+K17)/(K12+K13))*100,2)),"",ROUND((1-(K15+K16+K17)/(K12+K13))*100,2))</f>
        <v>313.36</v>
      </c>
      <c r="L18" s="1121"/>
      <c r="M18" s="1121"/>
      <c r="N18" s="1121"/>
      <c r="O18" s="1121"/>
      <c r="P18" s="1121"/>
      <c r="Q18" s="1121"/>
      <c r="R18" s="1121"/>
      <c r="S18" s="1121"/>
      <c r="T18" s="1121"/>
      <c r="U18" s="1123"/>
    </row>
    <row r="19" spans="1:21" ht="12" customHeight="1">
      <c r="A19" s="1107"/>
      <c r="B19" s="1251"/>
      <c r="C19" s="3968" t="s">
        <v>1292</v>
      </c>
      <c r="D19" s="3968"/>
      <c r="E19" s="3968"/>
      <c r="F19" s="3968"/>
      <c r="G19" s="3968"/>
      <c r="H19" s="3968"/>
      <c r="I19" s="3968"/>
      <c r="J19" s="1140" t="s">
        <v>435</v>
      </c>
      <c r="K19" s="1254">
        <v>0</v>
      </c>
      <c r="L19" s="1121">
        <v>0</v>
      </c>
      <c r="M19" s="1121">
        <v>0</v>
      </c>
      <c r="N19" s="1121">
        <v>0</v>
      </c>
      <c r="O19" s="1121">
        <v>0</v>
      </c>
      <c r="P19" s="1121"/>
      <c r="Q19" s="1121"/>
      <c r="R19" s="1121"/>
      <c r="S19" s="1121"/>
      <c r="T19" s="1121"/>
      <c r="U19" s="1123"/>
    </row>
    <row r="20" spans="1:21" ht="12" customHeight="1">
      <c r="A20" s="1107"/>
      <c r="B20" s="1136">
        <v>2020</v>
      </c>
      <c r="C20" s="3968" t="s">
        <v>1293</v>
      </c>
      <c r="D20" s="3968"/>
      <c r="E20" s="3968"/>
      <c r="F20" s="3968"/>
      <c r="G20" s="3968"/>
      <c r="H20" s="3968"/>
      <c r="I20" s="3968"/>
      <c r="J20" s="1140" t="s">
        <v>109</v>
      </c>
      <c r="K20" s="1180">
        <v>-265</v>
      </c>
      <c r="L20" s="1180">
        <v>-44</v>
      </c>
      <c r="M20" s="1180">
        <v>-309</v>
      </c>
      <c r="N20" s="1180">
        <v>9752</v>
      </c>
      <c r="O20" s="1180">
        <v>9443</v>
      </c>
      <c r="P20" s="1121"/>
      <c r="Q20" s="1121"/>
      <c r="R20" s="1121"/>
      <c r="S20" s="1121"/>
      <c r="T20" s="1121"/>
      <c r="U20" s="1123"/>
    </row>
    <row r="21" spans="1:21" ht="12" customHeight="1">
      <c r="A21" s="1107"/>
      <c r="B21" s="1188"/>
      <c r="C21" s="3968" t="s">
        <v>1294</v>
      </c>
      <c r="D21" s="3968"/>
      <c r="E21" s="3968"/>
      <c r="F21" s="3968"/>
      <c r="G21" s="3968"/>
      <c r="H21" s="3968"/>
      <c r="I21" s="3968"/>
      <c r="J21" s="1140" t="s">
        <v>110</v>
      </c>
      <c r="K21" s="1180">
        <v>727</v>
      </c>
      <c r="L21" s="1180">
        <v>-263</v>
      </c>
      <c r="M21" s="1180">
        <v>464</v>
      </c>
      <c r="N21" s="1180">
        <v>1970</v>
      </c>
      <c r="O21" s="1180">
        <v>2434</v>
      </c>
      <c r="P21" s="1121"/>
      <c r="Q21" s="1121"/>
      <c r="R21" s="1121"/>
      <c r="S21" s="1121"/>
      <c r="T21" s="1121"/>
      <c r="U21" s="1123"/>
    </row>
    <row r="22" spans="1:21" ht="12" customHeight="1">
      <c r="A22" s="1107"/>
      <c r="B22" s="1188"/>
      <c r="C22" s="3968" t="s">
        <v>1291</v>
      </c>
      <c r="D22" s="3968"/>
      <c r="E22" s="3968"/>
      <c r="F22" s="3968"/>
      <c r="G22" s="3968"/>
      <c r="H22" s="3968"/>
      <c r="I22" s="3968"/>
      <c r="J22" s="1140" t="s">
        <v>442</v>
      </c>
      <c r="K22" s="1252">
        <v>180</v>
      </c>
      <c r="L22" s="1180">
        <v>-65</v>
      </c>
      <c r="M22" s="1252">
        <v>115</v>
      </c>
      <c r="N22" s="1180">
        <v>489</v>
      </c>
      <c r="O22" s="1180">
        <v>604</v>
      </c>
      <c r="P22" s="1121"/>
      <c r="Q22" s="1121"/>
      <c r="R22" s="1121"/>
      <c r="S22" s="1121"/>
      <c r="T22" s="1121"/>
      <c r="U22" s="1123"/>
    </row>
    <row r="23" spans="1:21" ht="12" customHeight="1">
      <c r="A23" s="1107"/>
      <c r="B23" s="1188"/>
      <c r="C23" s="3968" t="s">
        <v>1295</v>
      </c>
      <c r="D23" s="3968"/>
      <c r="E23" s="3968"/>
      <c r="F23" s="3968"/>
      <c r="G23" s="3968"/>
      <c r="H23" s="3968"/>
      <c r="I23" s="3968"/>
      <c r="J23" s="1140" t="s">
        <v>194</v>
      </c>
      <c r="K23" s="1253">
        <f>IF(ISERROR(ROUND((1-(K15+K20+K21+K22)/(K12+K13))*100,2)),"",ROUND((1-(K15+K20+K21+K22)/(K12+K13))*100,2))</f>
        <v>253.92</v>
      </c>
      <c r="L23" s="1121"/>
      <c r="M23" s="1253">
        <f>IF(ISERROR(ROUND((1-(M20+M21+M22)/(M16+M17))*100,2)),"",ROUND((1-(M20+M21+M22)/(M16+M17))*100,2))</f>
        <v>65.38</v>
      </c>
      <c r="N23" s="1121"/>
      <c r="O23" s="1121"/>
      <c r="P23" s="1121"/>
      <c r="Q23" s="1121"/>
      <c r="R23" s="1121"/>
      <c r="S23" s="1121"/>
      <c r="T23" s="1121"/>
      <c r="U23" s="1123"/>
    </row>
    <row r="24" spans="1:21" ht="12" customHeight="1">
      <c r="A24" s="1107"/>
      <c r="B24" s="1188"/>
      <c r="C24" s="3968" t="s">
        <v>1292</v>
      </c>
      <c r="D24" s="3968"/>
      <c r="E24" s="3968"/>
      <c r="F24" s="3968"/>
      <c r="G24" s="3968"/>
      <c r="H24" s="3968"/>
      <c r="I24" s="3968"/>
      <c r="J24" s="1140" t="s">
        <v>448</v>
      </c>
      <c r="K24" s="1254">
        <v>0</v>
      </c>
      <c r="L24" s="1121">
        <v>0</v>
      </c>
      <c r="M24" s="1254">
        <v>0</v>
      </c>
      <c r="N24" s="1121">
        <v>0</v>
      </c>
      <c r="O24" s="1121">
        <v>0</v>
      </c>
      <c r="P24" s="1121">
        <v>0</v>
      </c>
      <c r="Q24" s="1121">
        <v>0</v>
      </c>
      <c r="R24" s="1121"/>
      <c r="S24" s="1121"/>
      <c r="T24" s="1121"/>
      <c r="U24" s="1123"/>
    </row>
    <row r="25" spans="1:21" ht="12" customHeight="1">
      <c r="A25" s="1107"/>
      <c r="B25" s="1136">
        <v>2021</v>
      </c>
      <c r="C25" s="3968" t="s">
        <v>1293</v>
      </c>
      <c r="D25" s="3968"/>
      <c r="E25" s="3968"/>
      <c r="F25" s="3968"/>
      <c r="G25" s="3968"/>
      <c r="H25" s="3968"/>
      <c r="I25" s="3968"/>
      <c r="J25" s="1140" t="s">
        <v>594</v>
      </c>
      <c r="K25" s="1180">
        <v>90</v>
      </c>
      <c r="L25" s="1180">
        <v>170</v>
      </c>
      <c r="M25" s="1180">
        <v>260</v>
      </c>
      <c r="N25" s="1180">
        <v>799</v>
      </c>
      <c r="O25" s="1180">
        <v>1059</v>
      </c>
      <c r="P25" s="1180">
        <v>35538</v>
      </c>
      <c r="Q25" s="1180">
        <v>36597</v>
      </c>
      <c r="R25" s="1121"/>
      <c r="S25" s="1121"/>
      <c r="T25" s="1121"/>
      <c r="U25" s="1123"/>
    </row>
    <row r="26" spans="1:21" ht="12" customHeight="1">
      <c r="A26" s="1107"/>
      <c r="B26" s="1188"/>
      <c r="C26" s="3968" t="s">
        <v>1294</v>
      </c>
      <c r="D26" s="3968"/>
      <c r="E26" s="3968"/>
      <c r="F26" s="3968"/>
      <c r="G26" s="3968"/>
      <c r="H26" s="3968"/>
      <c r="I26" s="3968"/>
      <c r="J26" s="1140" t="s">
        <v>652</v>
      </c>
      <c r="K26" s="1180">
        <v>131</v>
      </c>
      <c r="L26" s="1180">
        <v>-394</v>
      </c>
      <c r="M26" s="1180">
        <v>-263</v>
      </c>
      <c r="N26" s="1180">
        <v>438</v>
      </c>
      <c r="O26" s="1180">
        <v>175</v>
      </c>
      <c r="P26" s="1180">
        <v>408</v>
      </c>
      <c r="Q26" s="1180">
        <v>583</v>
      </c>
      <c r="R26" s="1121"/>
      <c r="S26" s="1121"/>
      <c r="T26" s="1121"/>
      <c r="U26" s="1123"/>
    </row>
    <row r="27" spans="1:21" ht="12" customHeight="1">
      <c r="A27" s="1107"/>
      <c r="B27" s="1188"/>
      <c r="C27" s="3968" t="s">
        <v>1291</v>
      </c>
      <c r="D27" s="3968"/>
      <c r="E27" s="3968"/>
      <c r="F27" s="3968"/>
      <c r="G27" s="3968"/>
      <c r="H27" s="3968"/>
      <c r="I27" s="3968"/>
      <c r="J27" s="1140" t="s">
        <v>15</v>
      </c>
      <c r="K27" s="1252">
        <v>32</v>
      </c>
      <c r="L27" s="1180">
        <v>-108</v>
      </c>
      <c r="M27" s="1252">
        <v>-76</v>
      </c>
      <c r="N27" s="1180">
        <v>120</v>
      </c>
      <c r="O27" s="1252">
        <v>44</v>
      </c>
      <c r="P27" s="1180">
        <v>179</v>
      </c>
      <c r="Q27" s="1180">
        <v>223</v>
      </c>
      <c r="R27" s="1121"/>
      <c r="S27" s="1121"/>
      <c r="T27" s="1121"/>
      <c r="U27" s="1123"/>
    </row>
    <row r="28" spans="1:21" ht="12" customHeight="1">
      <c r="A28" s="1107"/>
      <c r="B28" s="1188"/>
      <c r="C28" s="3968" t="s">
        <v>1295</v>
      </c>
      <c r="D28" s="3968"/>
      <c r="E28" s="3968"/>
      <c r="F28" s="3968"/>
      <c r="G28" s="3968"/>
      <c r="H28" s="3968"/>
      <c r="I28" s="3968"/>
      <c r="J28" s="1140" t="s">
        <v>514</v>
      </c>
      <c r="K28" s="1253">
        <f>IF(ISERROR(ROUND((1-(K15+K20+K25+K26+K27)/(K12+K13))*100,2)),"",ROUND((1-(K15+K20+K25+K26+K27)/(K12+K13))*100,2))</f>
        <v>-47.47</v>
      </c>
      <c r="L28" s="1121"/>
      <c r="M28" s="1253">
        <f>IF(ISERROR(ROUND((1-(M20+M25+M26+M27)/(M16+M17))*100,2)),"",ROUND((1-(M20+M25+M26+M27)/(M16+M17))*100,2))</f>
        <v>149.74</v>
      </c>
      <c r="N28" s="1121"/>
      <c r="O28" s="1253">
        <f>IF(ISERROR(ROUND((1-(O25+O26+O27)/(O21+O22))*100,2)),"",ROUND((1-(O25+O26+O27)/(O21+O22))*100,2))</f>
        <v>57.93</v>
      </c>
      <c r="P28" s="1121"/>
      <c r="Q28" s="1121"/>
      <c r="R28" s="1121"/>
      <c r="S28" s="1121"/>
      <c r="T28" s="1121"/>
      <c r="U28" s="1123"/>
    </row>
    <row r="29" spans="1:21" ht="12" customHeight="1">
      <c r="A29" s="1107"/>
      <c r="B29" s="1188"/>
      <c r="C29" s="3968" t="s">
        <v>1292</v>
      </c>
      <c r="D29" s="3968"/>
      <c r="E29" s="3968"/>
      <c r="F29" s="3968"/>
      <c r="G29" s="3968"/>
      <c r="H29" s="3968"/>
      <c r="I29" s="3968"/>
      <c r="J29" s="1140" t="s">
        <v>17</v>
      </c>
      <c r="K29" s="1254">
        <v>0</v>
      </c>
      <c r="L29" s="1121">
        <v>0</v>
      </c>
      <c r="M29" s="1254">
        <v>0</v>
      </c>
      <c r="N29" s="1121">
        <v>0</v>
      </c>
      <c r="O29" s="1254">
        <v>0</v>
      </c>
      <c r="P29" s="1121">
        <v>0</v>
      </c>
      <c r="Q29" s="1121">
        <v>0</v>
      </c>
      <c r="R29" s="1121">
        <v>0</v>
      </c>
      <c r="S29" s="1121">
        <v>0</v>
      </c>
      <c r="T29" s="1121"/>
      <c r="U29" s="1123"/>
    </row>
    <row r="30" spans="1:21" ht="12" customHeight="1">
      <c r="A30" s="1107"/>
      <c r="B30" s="1136">
        <v>2022</v>
      </c>
      <c r="C30" s="3968" t="s">
        <v>1293</v>
      </c>
      <c r="D30" s="3968"/>
      <c r="E30" s="3968"/>
      <c r="F30" s="3968"/>
      <c r="G30" s="3968"/>
      <c r="H30" s="3968"/>
      <c r="I30" s="3968"/>
      <c r="J30" s="1140" t="s">
        <v>193</v>
      </c>
      <c r="K30" s="1180">
        <v>1</v>
      </c>
      <c r="L30" s="1180">
        <v>0</v>
      </c>
      <c r="M30" s="1180">
        <v>1</v>
      </c>
      <c r="N30" s="1180">
        <v>247</v>
      </c>
      <c r="O30" s="1180">
        <v>248</v>
      </c>
      <c r="P30" s="1180">
        <v>-3582</v>
      </c>
      <c r="Q30" s="1180">
        <v>-3334</v>
      </c>
      <c r="R30" s="1180">
        <v>1243</v>
      </c>
      <c r="S30" s="1180">
        <v>-2091</v>
      </c>
      <c r="T30" s="1121"/>
      <c r="U30" s="1123"/>
    </row>
    <row r="31" spans="1:21" ht="12" customHeight="1">
      <c r="A31" s="1107"/>
      <c r="B31" s="1188"/>
      <c r="C31" s="3968" t="s">
        <v>1294</v>
      </c>
      <c r="D31" s="3968"/>
      <c r="E31" s="3968"/>
      <c r="F31" s="3968"/>
      <c r="G31" s="3968"/>
      <c r="H31" s="3968"/>
      <c r="I31" s="3968"/>
      <c r="J31" s="1140" t="s">
        <v>456</v>
      </c>
      <c r="K31" s="1180">
        <v>5</v>
      </c>
      <c r="L31" s="1180">
        <v>0</v>
      </c>
      <c r="M31" s="1180">
        <v>5</v>
      </c>
      <c r="N31" s="1180">
        <v>11</v>
      </c>
      <c r="O31" s="1180">
        <v>16</v>
      </c>
      <c r="P31" s="1180">
        <v>284</v>
      </c>
      <c r="Q31" s="1180">
        <v>300</v>
      </c>
      <c r="R31" s="1180">
        <v>1381</v>
      </c>
      <c r="S31" s="1180">
        <v>1681</v>
      </c>
      <c r="T31" s="1121"/>
      <c r="U31" s="1123"/>
    </row>
    <row r="32" spans="1:21" ht="12" customHeight="1">
      <c r="A32" s="1107"/>
      <c r="B32" s="1188"/>
      <c r="C32" s="3968" t="s">
        <v>1291</v>
      </c>
      <c r="D32" s="3968"/>
      <c r="E32" s="3968"/>
      <c r="F32" s="3968"/>
      <c r="G32" s="3968"/>
      <c r="H32" s="3968"/>
      <c r="I32" s="3968"/>
      <c r="J32" s="1140" t="s">
        <v>460</v>
      </c>
      <c r="K32" s="1252">
        <v>2</v>
      </c>
      <c r="L32" s="1180">
        <v>0</v>
      </c>
      <c r="M32" s="1252">
        <v>2</v>
      </c>
      <c r="N32" s="1180">
        <v>-9</v>
      </c>
      <c r="O32" s="1252">
        <v>-7</v>
      </c>
      <c r="P32" s="1180">
        <v>5</v>
      </c>
      <c r="Q32" s="1252">
        <v>-2</v>
      </c>
      <c r="R32" s="1180">
        <v>-507</v>
      </c>
      <c r="S32" s="1180">
        <v>-509</v>
      </c>
      <c r="T32" s="1121"/>
      <c r="U32" s="1123"/>
    </row>
    <row r="33" spans="1:21" ht="12" customHeight="1">
      <c r="A33" s="1107"/>
      <c r="B33" s="1188"/>
      <c r="C33" s="3968" t="s">
        <v>1295</v>
      </c>
      <c r="D33" s="3968"/>
      <c r="E33" s="3968"/>
      <c r="F33" s="3968"/>
      <c r="G33" s="3968"/>
      <c r="H33" s="3968"/>
      <c r="I33" s="3968"/>
      <c r="J33" s="1140" t="s">
        <v>475</v>
      </c>
      <c r="K33" s="1253">
        <f>IF(ISERROR(ROUND((1-(K15+K20+K25+K30+K31+K32)/(K12+K13))*100,2)),"",ROUND((1-(K15+K20+K25+K30+K31+K32)/(K12+K13))*100,2))</f>
        <v>-118.89</v>
      </c>
      <c r="L33" s="1121"/>
      <c r="M33" s="1253">
        <f>IF(ISERROR(ROUND((1-(M20+M25+M30+M31+M32)/(M16+M17))*100,2)),"",ROUND((1-(M20+M25+M26+M27)/(M16+M17))*100,2))</f>
        <v>149.74</v>
      </c>
      <c r="N33" s="1121"/>
      <c r="O33" s="1253">
        <f>IF(ISERROR(ROUND((1-(O25+O30+O31+O32)/(O21+O22))*100,2)),"",ROUND((1-(O25+O30+O31+O32)/(O21+O22))*100,2))</f>
        <v>56.68</v>
      </c>
      <c r="P33" s="1121"/>
      <c r="Q33" s="1253">
        <f>IF(ISERROR(ROUND((1-(Q30+Q31+Q32)/(Q26+Q27))*100,2)),"",ROUND((1-(Q30+Q31+Q32)/(Q26+Q27))*100,2))</f>
        <v>476.67</v>
      </c>
      <c r="R33" s="1121"/>
      <c r="S33" s="1121"/>
      <c r="T33" s="1121"/>
      <c r="U33" s="1123"/>
    </row>
    <row r="34" spans="1:21" ht="12" customHeight="1">
      <c r="A34" s="1107"/>
      <c r="B34" s="1188"/>
      <c r="C34" s="3968" t="s">
        <v>1292</v>
      </c>
      <c r="D34" s="3968"/>
      <c r="E34" s="3968"/>
      <c r="F34" s="3968"/>
      <c r="G34" s="3968"/>
      <c r="H34" s="3968"/>
      <c r="I34" s="3968"/>
      <c r="J34" s="1140" t="s">
        <v>468</v>
      </c>
      <c r="K34" s="1254">
        <v>0</v>
      </c>
      <c r="L34" s="1121">
        <v>0</v>
      </c>
      <c r="M34" s="1254">
        <v>0</v>
      </c>
      <c r="N34" s="1121">
        <v>0</v>
      </c>
      <c r="O34" s="1254">
        <v>0</v>
      </c>
      <c r="P34" s="1121">
        <v>0</v>
      </c>
      <c r="Q34" s="1254">
        <v>0</v>
      </c>
      <c r="R34" s="1121">
        <v>0</v>
      </c>
      <c r="S34" s="1121">
        <v>0</v>
      </c>
      <c r="T34" s="1121">
        <v>0</v>
      </c>
      <c r="U34" s="1123">
        <v>0</v>
      </c>
    </row>
    <row r="35" spans="1:21" ht="12" customHeight="1">
      <c r="A35" s="1107"/>
      <c r="B35" s="1255">
        <v>2023</v>
      </c>
      <c r="C35" s="3968" t="s">
        <v>1293</v>
      </c>
      <c r="D35" s="3968"/>
      <c r="E35" s="3968"/>
      <c r="F35" s="3968"/>
      <c r="G35" s="3968"/>
      <c r="H35" s="3968"/>
      <c r="I35" s="3968"/>
      <c r="J35" s="1140" t="s">
        <v>528</v>
      </c>
      <c r="K35" s="1180">
        <v>1</v>
      </c>
      <c r="L35" s="1180">
        <v>8</v>
      </c>
      <c r="M35" s="1180">
        <v>9</v>
      </c>
      <c r="N35" s="1180">
        <v>78</v>
      </c>
      <c r="O35" s="1180">
        <v>87</v>
      </c>
      <c r="P35" s="1180">
        <v>601</v>
      </c>
      <c r="Q35" s="1180">
        <v>688</v>
      </c>
      <c r="R35" s="1180">
        <v>12368</v>
      </c>
      <c r="S35" s="1180">
        <v>13056</v>
      </c>
      <c r="T35" s="1180">
        <v>30714</v>
      </c>
      <c r="U35" s="1256">
        <v>43770</v>
      </c>
    </row>
    <row r="36" spans="1:21" ht="12" customHeight="1">
      <c r="A36" s="1107"/>
      <c r="B36" s="1251"/>
      <c r="C36" s="3968" t="s">
        <v>1294</v>
      </c>
      <c r="D36" s="3968"/>
      <c r="E36" s="3968"/>
      <c r="F36" s="3968"/>
      <c r="G36" s="3968"/>
      <c r="H36" s="3968"/>
      <c r="I36" s="3968"/>
      <c r="J36" s="1140" t="s">
        <v>466</v>
      </c>
      <c r="K36" s="1180">
        <v>5</v>
      </c>
      <c r="L36" s="1180">
        <v>0</v>
      </c>
      <c r="M36" s="1180">
        <v>5</v>
      </c>
      <c r="N36" s="1180">
        <v>21</v>
      </c>
      <c r="O36" s="1180">
        <v>26</v>
      </c>
      <c r="P36" s="1180">
        <v>365</v>
      </c>
      <c r="Q36" s="1180">
        <v>391</v>
      </c>
      <c r="R36" s="1180">
        <v>1517</v>
      </c>
      <c r="S36" s="1180">
        <v>1908</v>
      </c>
      <c r="T36" s="1180">
        <v>25831</v>
      </c>
      <c r="U36" s="1256">
        <v>27739</v>
      </c>
    </row>
    <row r="37" spans="1:21" ht="12" customHeight="1">
      <c r="A37" s="1107"/>
      <c r="B37" s="1251"/>
      <c r="C37" s="3968" t="s">
        <v>1291</v>
      </c>
      <c r="D37" s="3968"/>
      <c r="E37" s="3968"/>
      <c r="F37" s="3968"/>
      <c r="G37" s="3968"/>
      <c r="H37" s="3968"/>
      <c r="I37" s="3968"/>
      <c r="J37" s="1140" t="s">
        <v>607</v>
      </c>
      <c r="K37" s="1252">
        <v>2</v>
      </c>
      <c r="L37" s="1252">
        <v>0</v>
      </c>
      <c r="M37" s="1252">
        <v>2</v>
      </c>
      <c r="N37" s="1252">
        <v>-3</v>
      </c>
      <c r="O37" s="1252">
        <v>-1</v>
      </c>
      <c r="P37" s="1252">
        <v>-176</v>
      </c>
      <c r="Q37" s="1252">
        <v>-177</v>
      </c>
      <c r="R37" s="1252">
        <v>-913</v>
      </c>
      <c r="S37" s="1252">
        <v>-1090</v>
      </c>
      <c r="T37" s="1252">
        <v>-11015</v>
      </c>
      <c r="U37" s="1257">
        <v>-12105</v>
      </c>
    </row>
    <row r="38" spans="1:21" ht="12" customHeight="1">
      <c r="A38" s="1107"/>
      <c r="B38" s="1258"/>
      <c r="C38" s="4032" t="s">
        <v>1295</v>
      </c>
      <c r="D38" s="4032"/>
      <c r="E38" s="4032"/>
      <c r="F38" s="4032"/>
      <c r="G38" s="4032"/>
      <c r="H38" s="4032"/>
      <c r="I38" s="4032"/>
      <c r="J38" s="1172" t="s">
        <v>136</v>
      </c>
      <c r="K38" s="1259">
        <f>IF(ISERROR(ROUND((1-(K15+K20+K25+K30+K35+K36+K37)/(K34+K12+K13))*100,2)),"",ROUND((1-(K15+K20+K25+K30+K35+K36+K37)/(K34+K12+K13))*100,2))</f>
        <v>-118.43</v>
      </c>
      <c r="L38" s="1259">
        <f>IF(ISERROR(ROUND((1-(L20+L25+L30+L35+L36+L37)/(L34+L16+L17))*100,2)),"",ROUND((1-(L20+L25+L30+L35+L36+L37)/(L34+L16+L17))*100,2))</f>
        <v>-1388.89</v>
      </c>
      <c r="M38" s="1259">
        <f>IF(ISERROR(ROUND((1-(M20+M25+M30+M35+M36+M37)/(M34+M16+M17))*100,2)),"",ROUND((1-(M20+M25+M30+M35+M36+M37)/(M34+M16+M17))*100,2))</f>
        <v>104.1</v>
      </c>
      <c r="N38" s="1259">
        <f>IF(ISERROR(ROUND((1-(N25+N30+N35+N36+N37)/(N34+N21+N22))*100,2)),"",ROUND((1-(N25+N30+N35+N36+N37)/(N34+N21+N22))*100,2))</f>
        <v>53.56</v>
      </c>
      <c r="O38" s="1259">
        <f>IF(ISERROR(ROUND((1-(O25+O30+O35+O36+O37)/(O34+O21+O22))*100,2)),"",ROUND((1-(O25+O30+O35+O36+O37)/(O34+O21+O22))*100,2))</f>
        <v>53.29</v>
      </c>
      <c r="P38" s="1259">
        <f>IF(ISERROR(ROUND((1-(P30+P35+P36+P37)/(P34+P26+P27))*100,2)),"",ROUND((1-(P30+P35+P36+P37)/(P34+P26+P27))*100,2))</f>
        <v>575.64</v>
      </c>
      <c r="Q38" s="1259">
        <f>IF(ISERROR(ROUND((1-(Q30+Q35+Q36+Q37)/(Q34+Q26+Q27))*100,2)),"",ROUND((1-(Q30+Q35+Q36+Q37)/(Q34+Q26+Q27))*100,2))</f>
        <v>401.74</v>
      </c>
      <c r="R38" s="1259">
        <f>IF(ISERROR(ROUND((1-(R35+R36+R37)/(R34+R31+R32))*100,2)),"",ROUND((1-(R35+R36+R37)/(R34+R31+R32))*100,2))</f>
        <v>-1384.21</v>
      </c>
      <c r="S38" s="1259">
        <f>IF(ISERROR(ROUND((1-(S35+S36+S37)/(S34+S31+S32))*100,2)),"",ROUND((1-(S35+S36+S37)/(S34+S31+S32))*100,2))</f>
        <v>-1083.79</v>
      </c>
      <c r="T38" s="1260"/>
      <c r="U38" s="1261"/>
    </row>
    <row r="39" spans="1:21" ht="12" customHeight="1">
      <c r="A39" s="1107"/>
      <c r="B39" s="1112"/>
      <c r="C39" s="1107"/>
      <c r="D39" s="1107"/>
      <c r="E39" s="1107"/>
      <c r="F39" s="1107"/>
      <c r="G39" s="1107"/>
      <c r="H39" s="1107"/>
      <c r="I39" s="1107"/>
      <c r="J39" s="1108"/>
      <c r="K39" s="1107"/>
      <c r="L39" s="1107"/>
      <c r="M39" s="1107"/>
      <c r="N39" s="1107"/>
      <c r="O39" s="1262"/>
      <c r="P39" s="1107"/>
      <c r="Q39" s="1107"/>
      <c r="R39" s="1107"/>
      <c r="S39" s="1107"/>
      <c r="T39" s="1107"/>
      <c r="U39" s="1262"/>
    </row>
    <row r="40" spans="1:21" ht="12" customHeight="1">
      <c r="A40" s="1107"/>
      <c r="B40" s="3993" t="s">
        <v>1296</v>
      </c>
      <c r="C40" s="3993"/>
      <c r="D40" s="3993"/>
      <c r="E40" s="3993"/>
      <c r="F40" s="3993"/>
      <c r="G40" s="3993"/>
      <c r="H40" s="3993"/>
      <c r="I40" s="3993"/>
      <c r="J40" s="3993"/>
      <c r="K40" s="3993"/>
      <c r="L40" s="3993"/>
      <c r="M40" s="3993"/>
      <c r="N40" s="1107"/>
      <c r="O40" s="1262"/>
      <c r="P40" s="1107"/>
      <c r="Q40" s="1107"/>
      <c r="R40" s="1107"/>
      <c r="S40" s="1107"/>
      <c r="T40" s="1107"/>
      <c r="U40" s="1107"/>
    </row>
    <row r="41" spans="1:21" ht="12" customHeight="1">
      <c r="A41" s="1107"/>
      <c r="B41" s="1107"/>
      <c r="C41" s="1107"/>
      <c r="D41" s="1107"/>
      <c r="E41" s="1107"/>
      <c r="F41" s="1107"/>
      <c r="G41" s="1107"/>
      <c r="H41" s="1107"/>
      <c r="I41" s="1107"/>
      <c r="J41" s="1108"/>
      <c r="K41" s="1107"/>
      <c r="L41" s="1107"/>
      <c r="M41" s="1107"/>
      <c r="N41" s="1107"/>
      <c r="O41" s="1107"/>
      <c r="P41" s="1107"/>
      <c r="Q41" s="1107"/>
      <c r="R41" s="1107"/>
      <c r="S41" s="1107"/>
      <c r="T41" s="1107"/>
      <c r="U41" s="1107"/>
    </row>
    <row r="42" spans="1:21" ht="12" customHeight="1">
      <c r="A42" s="1107"/>
      <c r="B42" s="3967" t="s">
        <v>105</v>
      </c>
      <c r="C42" s="3967"/>
      <c r="D42" s="3967"/>
      <c r="E42" s="3967"/>
      <c r="F42" s="3967"/>
      <c r="G42" s="3967"/>
      <c r="H42" s="3967"/>
      <c r="I42" s="3967"/>
      <c r="J42" s="3967"/>
      <c r="K42" s="3967"/>
      <c r="L42" s="3967"/>
      <c r="M42" s="3967"/>
      <c r="N42" s="3967"/>
      <c r="O42" s="3967"/>
      <c r="P42" s="3967"/>
      <c r="Q42" s="3967"/>
      <c r="R42" s="3967"/>
      <c r="S42" s="3967"/>
      <c r="T42" s="3967"/>
      <c r="U42" s="1107"/>
    </row>
    <row r="43" spans="1:21" ht="12" customHeight="1">
      <c r="A43" s="1107"/>
      <c r="B43" s="44" t="s">
        <v>477</v>
      </c>
      <c r="C43" s="44"/>
      <c r="D43" s="44"/>
      <c r="E43" s="44"/>
      <c r="F43" s="44"/>
      <c r="G43" s="44"/>
      <c r="H43" s="44"/>
      <c r="I43" s="44"/>
      <c r="J43" s="44"/>
      <c r="K43" s="44"/>
      <c r="L43" s="44"/>
      <c r="M43" s="44"/>
      <c r="N43" s="44"/>
      <c r="O43" s="44"/>
      <c r="P43" s="44"/>
      <c r="Q43" s="44"/>
      <c r="R43" s="44"/>
      <c r="S43" s="44"/>
      <c r="T43" s="44"/>
      <c r="U43" s="1107"/>
    </row>
  </sheetData>
  <mergeCells count="34">
    <mergeCell ref="B2:F2"/>
    <mergeCell ref="D4:P4"/>
    <mergeCell ref="C28:I28"/>
    <mergeCell ref="B6:U6"/>
    <mergeCell ref="C12:I12"/>
    <mergeCell ref="C17:I17"/>
    <mergeCell ref="C14:I14"/>
    <mergeCell ref="B5:U5"/>
    <mergeCell ref="C25:I25"/>
    <mergeCell ref="C13:I13"/>
    <mergeCell ref="C15:I15"/>
    <mergeCell ref="C18:I18"/>
    <mergeCell ref="C20:I20"/>
    <mergeCell ref="C19:I19"/>
    <mergeCell ref="C16:I16"/>
    <mergeCell ref="C21:I21"/>
    <mergeCell ref="C22:I22"/>
    <mergeCell ref="C23:I23"/>
    <mergeCell ref="C29:I29"/>
    <mergeCell ref="C30:I30"/>
    <mergeCell ref="C24:I24"/>
    <mergeCell ref="C26:I26"/>
    <mergeCell ref="C27:I27"/>
    <mergeCell ref="B42:T42"/>
    <mergeCell ref="B43:T43"/>
    <mergeCell ref="C31:I31"/>
    <mergeCell ref="C32:I32"/>
    <mergeCell ref="C33:I33"/>
    <mergeCell ref="C35:I35"/>
    <mergeCell ref="C38:I38"/>
    <mergeCell ref="C34:I34"/>
    <mergeCell ref="B40:M40"/>
    <mergeCell ref="C36:I36"/>
    <mergeCell ref="C37:I37"/>
  </mergeCells>
  <hyperlinks>
    <hyperlink ref="B43" r:id="rId1" xr:uid="{00000000-0004-0000-1700-000000000000}"/>
  </hyperlinks>
  <pageMargins left="0.7" right="0.7" top="0.75" bottom="0.75" header="0.3" footer="0.3"/>
  <pageSetup scale="10" orientation="landscape"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
    <pageSetUpPr fitToPage="1"/>
  </sheetPr>
  <dimension ref="A1:U49"/>
  <sheetViews>
    <sheetView showGridLines="0" workbookViewId="0"/>
  </sheetViews>
  <sheetFormatPr defaultColWidth="8" defaultRowHeight="12" customHeight="1"/>
  <cols>
    <col min="1" max="1" width="1.5546875" style="1126" customWidth="1"/>
    <col min="2" max="2" width="6.44140625" style="1126" customWidth="1"/>
    <col min="3" max="5" width="3.27734375" style="1126" customWidth="1"/>
    <col min="6" max="6" width="4.83203125" style="1126" customWidth="1"/>
    <col min="7" max="7" width="7.1640625" style="1126" customWidth="1"/>
    <col min="8" max="8" width="6.1640625" style="1126" customWidth="1"/>
    <col min="9" max="9" width="4.83203125" style="1126" customWidth="1"/>
    <col min="10" max="10" width="2.1640625" style="1138" customWidth="1"/>
    <col min="11" max="11" width="9.1640625" style="1177" bestFit="1" customWidth="1"/>
    <col min="12" max="12" width="7.5546875" style="1177" customWidth="1"/>
    <col min="13" max="13" width="8.5546875" style="1177" bestFit="1" customWidth="1"/>
    <col min="14" max="14" width="7.5546875" style="1177" customWidth="1"/>
    <col min="15" max="15" width="8.5546875" style="1177" bestFit="1" customWidth="1"/>
    <col min="16" max="16" width="7.5546875" style="1177" customWidth="1"/>
    <col min="17" max="17" width="8.5546875" style="1177" bestFit="1" customWidth="1"/>
    <col min="18" max="18" width="7.5546875" style="1177" customWidth="1"/>
    <col min="19" max="19" width="8.5546875" style="1177" bestFit="1" customWidth="1"/>
    <col min="20" max="20" width="7.5546875" style="1177" customWidth="1"/>
    <col min="21" max="21" width="8.5546875" style="1177" bestFit="1" customWidth="1"/>
    <col min="22" max="22" width="8" style="1126" customWidth="1"/>
    <col min="23" max="16384" width="8" style="1126"/>
  </cols>
  <sheetData>
    <row r="1" spans="1:21" ht="12" customHeight="1">
      <c r="A1" s="1107"/>
      <c r="B1" s="1107"/>
      <c r="C1" s="1107"/>
      <c r="D1" s="1107"/>
      <c r="E1" s="1107"/>
      <c r="F1" s="1107"/>
      <c r="G1" s="1107"/>
      <c r="H1" s="1107"/>
      <c r="I1" s="1107"/>
      <c r="J1" s="1108"/>
      <c r="K1" s="1107"/>
      <c r="L1" s="1107"/>
      <c r="M1" s="1107"/>
      <c r="N1" s="1107"/>
      <c r="O1" s="1107"/>
      <c r="P1" s="1107"/>
      <c r="Q1" s="1107"/>
      <c r="R1" s="1107"/>
      <c r="S1" s="1107"/>
      <c r="T1" s="1107"/>
      <c r="U1" s="1107"/>
    </row>
    <row r="2" spans="1:21" ht="12" customHeight="1">
      <c r="A2" s="1107"/>
      <c r="B2" s="3994" t="s">
        <v>478</v>
      </c>
      <c r="C2" s="3995"/>
      <c r="D2" s="3995"/>
      <c r="E2" s="3995"/>
      <c r="F2" s="3995"/>
      <c r="G2" s="1107"/>
      <c r="H2" s="1107"/>
      <c r="I2" s="1107"/>
      <c r="J2" s="1108"/>
      <c r="K2" s="1107"/>
      <c r="L2" s="1107"/>
      <c r="M2" s="1107"/>
      <c r="N2" s="1107"/>
      <c r="O2" s="1107"/>
      <c r="P2" s="1107"/>
      <c r="Q2" s="1107"/>
      <c r="R2" s="1107"/>
      <c r="S2" s="1107"/>
      <c r="T2" s="1107"/>
      <c r="U2" s="1107"/>
    </row>
    <row r="3" spans="1:21" ht="12" customHeight="1">
      <c r="A3" s="1107"/>
      <c r="B3" s="1107"/>
      <c r="C3" s="1107"/>
      <c r="D3" s="1107"/>
      <c r="E3" s="1107"/>
      <c r="F3" s="1107"/>
      <c r="G3" s="1107"/>
      <c r="H3" s="1107"/>
      <c r="I3" s="1107"/>
      <c r="J3" s="1108"/>
      <c r="K3" s="1107"/>
      <c r="L3" s="1107"/>
      <c r="M3" s="1107"/>
      <c r="N3" s="1107"/>
      <c r="O3" s="1107"/>
      <c r="P3" s="1107"/>
      <c r="Q3" s="1107"/>
      <c r="R3" s="1107"/>
      <c r="S3" s="1107"/>
      <c r="T3" s="1107"/>
      <c r="U3" s="1107"/>
    </row>
    <row r="4" spans="1:21" ht="12" customHeight="1">
      <c r="A4" s="1107"/>
      <c r="B4" s="149" t="s">
        <v>1297</v>
      </c>
      <c r="C4" s="149"/>
      <c r="D4" s="28" t="s">
        <v>1298</v>
      </c>
      <c r="E4" s="28"/>
      <c r="F4" s="28"/>
      <c r="G4" s="28"/>
      <c r="H4" s="28"/>
      <c r="I4" s="28"/>
      <c r="J4" s="28"/>
      <c r="K4" s="28"/>
      <c r="L4" s="28"/>
      <c r="M4" s="28"/>
      <c r="N4" s="28"/>
      <c r="O4" s="28"/>
      <c r="P4" s="28"/>
      <c r="Q4" s="28"/>
      <c r="R4" s="1242"/>
      <c r="S4" s="1242"/>
      <c r="T4" s="1242"/>
      <c r="U4" s="1242"/>
    </row>
    <row r="5" spans="1:21" ht="12" customHeight="1">
      <c r="A5" s="1107"/>
      <c r="B5" s="4033" t="s">
        <v>1282</v>
      </c>
      <c r="C5" s="4034"/>
      <c r="D5" s="4034"/>
      <c r="E5" s="4034"/>
      <c r="F5" s="4034"/>
      <c r="G5" s="4034"/>
      <c r="H5" s="4034"/>
      <c r="I5" s="4034"/>
      <c r="J5" s="4034"/>
      <c r="K5" s="4034"/>
      <c r="L5" s="4034"/>
      <c r="M5" s="4034"/>
      <c r="N5" s="4034"/>
      <c r="O5" s="4034"/>
      <c r="P5" s="4034"/>
      <c r="Q5" s="4034"/>
      <c r="R5" s="4034"/>
      <c r="S5" s="4034"/>
      <c r="T5" s="4034"/>
      <c r="U5" s="4034"/>
    </row>
    <row r="6" spans="1:21" ht="2.1" customHeight="1">
      <c r="A6" s="1107"/>
      <c r="B6" s="4033"/>
      <c r="C6" s="4034"/>
      <c r="D6" s="4034"/>
      <c r="E6" s="4034"/>
      <c r="F6" s="4034"/>
      <c r="G6" s="4034"/>
      <c r="H6" s="4034"/>
      <c r="I6" s="4034"/>
      <c r="J6" s="4034"/>
      <c r="K6" s="4034"/>
      <c r="L6" s="4034"/>
      <c r="M6" s="4034"/>
      <c r="N6" s="4034"/>
      <c r="O6" s="4034"/>
      <c r="P6" s="4034"/>
      <c r="Q6" s="4034"/>
      <c r="R6" s="4034"/>
      <c r="S6" s="4034"/>
      <c r="T6" s="4034"/>
      <c r="U6" s="4034"/>
    </row>
    <row r="7" spans="1:21" ht="2.1" customHeight="1">
      <c r="A7" s="1107"/>
      <c r="B7" s="1107"/>
      <c r="C7" s="1107"/>
      <c r="D7" s="1107"/>
      <c r="E7" s="1107"/>
      <c r="F7" s="1107"/>
      <c r="G7" s="1107"/>
      <c r="H7" s="1107"/>
      <c r="I7" s="1107"/>
      <c r="J7" s="1108"/>
      <c r="K7" s="1107"/>
      <c r="L7" s="1107"/>
      <c r="M7" s="1107"/>
      <c r="N7" s="1244"/>
      <c r="O7" s="1107"/>
      <c r="P7" s="1107"/>
      <c r="Q7" s="1107"/>
      <c r="R7" s="1107"/>
      <c r="S7" s="1107"/>
      <c r="T7" s="1107"/>
      <c r="U7" s="1107"/>
    </row>
    <row r="8" spans="1:21" ht="12" customHeight="1">
      <c r="A8" s="1107"/>
      <c r="B8" s="1111"/>
      <c r="C8" s="1112"/>
      <c r="D8" s="1112"/>
      <c r="E8" s="1112"/>
      <c r="F8" s="1112"/>
      <c r="G8" s="1112"/>
      <c r="H8" s="1112"/>
      <c r="I8" s="1112"/>
      <c r="J8" s="1113"/>
      <c r="K8" s="1245">
        <v>2018</v>
      </c>
      <c r="L8" s="1116"/>
      <c r="M8" s="1245">
        <v>2019</v>
      </c>
      <c r="N8" s="1246"/>
      <c r="O8" s="1245">
        <v>2020</v>
      </c>
      <c r="P8" s="1116"/>
      <c r="Q8" s="1245">
        <v>2021</v>
      </c>
      <c r="R8" s="1116"/>
      <c r="S8" s="1245">
        <v>2022</v>
      </c>
      <c r="T8" s="1116"/>
      <c r="U8" s="1247">
        <v>2023</v>
      </c>
    </row>
    <row r="9" spans="1:21" ht="12" customHeight="1">
      <c r="A9" s="1107"/>
      <c r="B9" s="1118"/>
      <c r="C9" s="1107"/>
      <c r="D9" s="1107"/>
      <c r="E9" s="1107"/>
      <c r="F9" s="1107"/>
      <c r="G9" s="1107"/>
      <c r="H9" s="1107"/>
      <c r="I9" s="1107"/>
      <c r="J9" s="1119"/>
      <c r="K9" s="1248" t="s">
        <v>1283</v>
      </c>
      <c r="L9" s="1249">
        <v>2019</v>
      </c>
      <c r="M9" s="1248" t="s">
        <v>1284</v>
      </c>
      <c r="N9" s="1249">
        <v>2020</v>
      </c>
      <c r="O9" s="1248" t="s">
        <v>1284</v>
      </c>
      <c r="P9" s="1249">
        <v>2021</v>
      </c>
      <c r="Q9" s="1248" t="s">
        <v>1284</v>
      </c>
      <c r="R9" s="1249">
        <v>2022</v>
      </c>
      <c r="S9" s="1248" t="s">
        <v>1284</v>
      </c>
      <c r="T9" s="1249">
        <v>2023</v>
      </c>
      <c r="U9" s="1128" t="s">
        <v>1284</v>
      </c>
    </row>
    <row r="10" spans="1:21" ht="12" customHeight="1">
      <c r="A10" s="1107"/>
      <c r="B10" s="1118"/>
      <c r="C10" s="1107"/>
      <c r="D10" s="1107"/>
      <c r="E10" s="1107"/>
      <c r="F10" s="1107"/>
      <c r="G10" s="1107"/>
      <c r="H10" s="1107"/>
      <c r="I10" s="1107"/>
      <c r="J10" s="1119"/>
      <c r="K10" s="1122" t="s">
        <v>1270</v>
      </c>
      <c r="L10" s="1121"/>
      <c r="M10" s="1122" t="s">
        <v>1285</v>
      </c>
      <c r="N10" s="1121"/>
      <c r="O10" s="1122" t="s">
        <v>1286</v>
      </c>
      <c r="P10" s="1121"/>
      <c r="Q10" s="1122" t="s">
        <v>1287</v>
      </c>
      <c r="R10" s="1121"/>
      <c r="S10" s="1122" t="s">
        <v>1288</v>
      </c>
      <c r="T10" s="1121"/>
      <c r="U10" s="1124" t="s">
        <v>1289</v>
      </c>
    </row>
    <row r="11" spans="1:21" ht="12" customHeight="1">
      <c r="A11" s="1107"/>
      <c r="B11" s="1129"/>
      <c r="C11" s="1107"/>
      <c r="D11" s="1107"/>
      <c r="E11" s="1107"/>
      <c r="F11" s="1109"/>
      <c r="G11" s="1107"/>
      <c r="H11" s="1107"/>
      <c r="I11" s="1107"/>
      <c r="J11" s="1131"/>
      <c r="K11" s="1133" t="s">
        <v>126</v>
      </c>
      <c r="L11" s="1133" t="s">
        <v>127</v>
      </c>
      <c r="M11" s="1133" t="s">
        <v>139</v>
      </c>
      <c r="N11" s="1133" t="s">
        <v>140</v>
      </c>
      <c r="O11" s="1133" t="s">
        <v>141</v>
      </c>
      <c r="P11" s="1133" t="s">
        <v>166</v>
      </c>
      <c r="Q11" s="1133" t="s">
        <v>167</v>
      </c>
      <c r="R11" s="1133" t="s">
        <v>168</v>
      </c>
      <c r="S11" s="1133" t="s">
        <v>74</v>
      </c>
      <c r="T11" s="1133" t="s">
        <v>75</v>
      </c>
      <c r="U11" s="1134" t="s">
        <v>81</v>
      </c>
    </row>
    <row r="12" spans="1:21" ht="12" customHeight="1">
      <c r="A12" s="1107"/>
      <c r="B12" s="1136">
        <v>2018</v>
      </c>
      <c r="C12" s="4035" t="s">
        <v>1290</v>
      </c>
      <c r="D12" s="4035"/>
      <c r="E12" s="4035"/>
      <c r="F12" s="4035"/>
      <c r="G12" s="4035"/>
      <c r="H12" s="4035"/>
      <c r="I12" s="4035"/>
      <c r="J12" s="1140" t="s">
        <v>403</v>
      </c>
      <c r="K12" s="1180">
        <v>6810</v>
      </c>
      <c r="L12" s="1121"/>
      <c r="M12" s="1121"/>
      <c r="N12" s="1121"/>
      <c r="O12" s="1121"/>
      <c r="P12" s="1121"/>
      <c r="Q12" s="1121"/>
      <c r="R12" s="1121"/>
      <c r="S12" s="1121"/>
      <c r="T12" s="1121"/>
      <c r="U12" s="1123"/>
    </row>
    <row r="13" spans="1:21" ht="12" customHeight="1">
      <c r="A13" s="1107"/>
      <c r="B13" s="1188"/>
      <c r="C13" s="3968" t="s">
        <v>1291</v>
      </c>
      <c r="D13" s="3968"/>
      <c r="E13" s="3968"/>
      <c r="F13" s="3968"/>
      <c r="G13" s="3968"/>
      <c r="H13" s="3968"/>
      <c r="I13" s="3968"/>
      <c r="J13" s="1140" t="s">
        <v>405</v>
      </c>
      <c r="K13" s="1180">
        <v>-200</v>
      </c>
      <c r="L13" s="1121"/>
      <c r="M13" s="1121"/>
      <c r="N13" s="1121"/>
      <c r="O13" s="1121"/>
      <c r="P13" s="1121"/>
      <c r="Q13" s="1121"/>
      <c r="R13" s="1121"/>
      <c r="S13" s="1121"/>
      <c r="T13" s="1121"/>
      <c r="U13" s="1123"/>
    </row>
    <row r="14" spans="1:21" ht="12" customHeight="1">
      <c r="A14" s="1107"/>
      <c r="B14" s="1188"/>
      <c r="C14" s="3968" t="s">
        <v>1292</v>
      </c>
      <c r="D14" s="3968"/>
      <c r="E14" s="3968"/>
      <c r="F14" s="3968"/>
      <c r="G14" s="3968"/>
      <c r="H14" s="3968"/>
      <c r="I14" s="3968"/>
      <c r="J14" s="1140" t="s">
        <v>413</v>
      </c>
      <c r="K14" s="1180">
        <v>0</v>
      </c>
      <c r="L14" s="1121">
        <v>0</v>
      </c>
      <c r="M14" s="1121">
        <v>0</v>
      </c>
      <c r="N14" s="1121"/>
      <c r="O14" s="1121"/>
      <c r="P14" s="1121"/>
      <c r="Q14" s="1121"/>
      <c r="R14" s="1121"/>
      <c r="S14" s="1121"/>
      <c r="T14" s="1121"/>
      <c r="U14" s="1123"/>
    </row>
    <row r="15" spans="1:21" ht="12" customHeight="1">
      <c r="A15" s="1107"/>
      <c r="B15" s="1136">
        <v>2019</v>
      </c>
      <c r="C15" s="3968" t="s">
        <v>1293</v>
      </c>
      <c r="D15" s="3968"/>
      <c r="E15" s="3968"/>
      <c r="F15" s="3968"/>
      <c r="G15" s="3968"/>
      <c r="H15" s="3968"/>
      <c r="I15" s="3968"/>
      <c r="J15" s="1140" t="s">
        <v>107</v>
      </c>
      <c r="K15" s="1180">
        <v>7188</v>
      </c>
      <c r="L15" s="1180">
        <v>66958</v>
      </c>
      <c r="M15" s="1180">
        <v>74146</v>
      </c>
      <c r="N15" s="1121"/>
      <c r="O15" s="1121"/>
      <c r="P15" s="1121"/>
      <c r="Q15" s="1121"/>
      <c r="R15" s="1121"/>
      <c r="S15" s="1121"/>
      <c r="T15" s="1121"/>
      <c r="U15" s="1123"/>
    </row>
    <row r="16" spans="1:21" ht="12" customHeight="1">
      <c r="A16" s="1107"/>
      <c r="B16" s="1188"/>
      <c r="C16" s="3968" t="s">
        <v>1294</v>
      </c>
      <c r="D16" s="3968"/>
      <c r="E16" s="3968"/>
      <c r="F16" s="3968"/>
      <c r="G16" s="3968"/>
      <c r="H16" s="3968"/>
      <c r="I16" s="3968"/>
      <c r="J16" s="1140" t="s">
        <v>422</v>
      </c>
      <c r="K16" s="1180">
        <v>691</v>
      </c>
      <c r="L16" s="1180">
        <v>12163</v>
      </c>
      <c r="M16" s="1180">
        <v>12854</v>
      </c>
      <c r="N16" s="1121"/>
      <c r="O16" s="1121"/>
      <c r="P16" s="1121"/>
      <c r="Q16" s="1121"/>
      <c r="R16" s="1121"/>
      <c r="S16" s="1121"/>
      <c r="T16" s="1121"/>
      <c r="U16" s="1123"/>
    </row>
    <row r="17" spans="1:21" ht="12" customHeight="1">
      <c r="A17" s="1107"/>
      <c r="B17" s="1188"/>
      <c r="C17" s="3968" t="s">
        <v>1291</v>
      </c>
      <c r="D17" s="3968"/>
      <c r="E17" s="3968"/>
      <c r="F17" s="3968"/>
      <c r="G17" s="3968"/>
      <c r="H17" s="3968"/>
      <c r="I17" s="3968"/>
      <c r="J17" s="1140" t="s">
        <v>425</v>
      </c>
      <c r="K17" s="1252">
        <v>88</v>
      </c>
      <c r="L17" s="1180">
        <v>-1003</v>
      </c>
      <c r="M17" s="1180">
        <v>-915</v>
      </c>
      <c r="N17" s="1121"/>
      <c r="O17" s="1121"/>
      <c r="P17" s="1121"/>
      <c r="Q17" s="1121"/>
      <c r="R17" s="1121"/>
      <c r="S17" s="1121"/>
      <c r="T17" s="1121"/>
      <c r="U17" s="1123"/>
    </row>
    <row r="18" spans="1:21" ht="12" customHeight="1">
      <c r="A18" s="1107"/>
      <c r="B18" s="1188"/>
      <c r="C18" s="3969" t="s">
        <v>1299</v>
      </c>
      <c r="D18" s="3969"/>
      <c r="E18" s="3969"/>
      <c r="F18" s="3969"/>
      <c r="G18" s="3969"/>
      <c r="H18" s="3969"/>
      <c r="I18" s="3969"/>
      <c r="J18" s="1140" t="s">
        <v>428</v>
      </c>
      <c r="K18" s="1252">
        <v>0</v>
      </c>
      <c r="L18" s="1184"/>
      <c r="M18" s="1185"/>
      <c r="N18" s="1121"/>
      <c r="O18" s="1121"/>
      <c r="P18" s="1121"/>
      <c r="Q18" s="1121"/>
      <c r="R18" s="1121"/>
      <c r="S18" s="1121"/>
      <c r="T18" s="1121"/>
      <c r="U18" s="1123"/>
    </row>
    <row r="19" spans="1:21" ht="12" customHeight="1">
      <c r="A19" s="1107"/>
      <c r="B19" s="1188"/>
      <c r="C19" s="3968" t="s">
        <v>1295</v>
      </c>
      <c r="D19" s="3968"/>
      <c r="E19" s="3968"/>
      <c r="F19" s="3968"/>
      <c r="G19" s="3968"/>
      <c r="H19" s="3968"/>
      <c r="I19" s="3968"/>
      <c r="J19" s="1140" t="s">
        <v>108</v>
      </c>
      <c r="K19" s="1263">
        <v>-20.53</v>
      </c>
      <c r="L19" s="1121"/>
      <c r="M19" s="1121"/>
      <c r="N19" s="1121"/>
      <c r="O19" s="1121"/>
      <c r="P19" s="1121"/>
      <c r="Q19" s="1121"/>
      <c r="R19" s="1121"/>
      <c r="S19" s="1121"/>
      <c r="T19" s="1121"/>
      <c r="U19" s="1123"/>
    </row>
    <row r="20" spans="1:21" ht="12" customHeight="1">
      <c r="A20" s="1107"/>
      <c r="B20" s="1188"/>
      <c r="C20" s="3968" t="s">
        <v>1292</v>
      </c>
      <c r="D20" s="3968"/>
      <c r="E20" s="3968"/>
      <c r="F20" s="3968"/>
      <c r="G20" s="3968"/>
      <c r="H20" s="3968"/>
      <c r="I20" s="3968"/>
      <c r="J20" s="1140" t="s">
        <v>435</v>
      </c>
      <c r="K20" s="1264">
        <v>0</v>
      </c>
      <c r="L20" s="1121">
        <v>0</v>
      </c>
      <c r="M20" s="1121">
        <v>0</v>
      </c>
      <c r="N20" s="1121">
        <v>0</v>
      </c>
      <c r="O20" s="1121">
        <v>0</v>
      </c>
      <c r="P20" s="1121"/>
      <c r="Q20" s="1121"/>
      <c r="R20" s="1121"/>
      <c r="S20" s="1121"/>
      <c r="T20" s="1121"/>
      <c r="U20" s="1123"/>
    </row>
    <row r="21" spans="1:21" ht="12" customHeight="1">
      <c r="A21" s="1107"/>
      <c r="B21" s="1136">
        <v>2020</v>
      </c>
      <c r="C21" s="3968" t="s">
        <v>1293</v>
      </c>
      <c r="D21" s="3968"/>
      <c r="E21" s="3968"/>
      <c r="F21" s="3968"/>
      <c r="G21" s="3968"/>
      <c r="H21" s="3968"/>
      <c r="I21" s="3968"/>
      <c r="J21" s="1140" t="s">
        <v>109</v>
      </c>
      <c r="K21" s="1180">
        <v>-309</v>
      </c>
      <c r="L21" s="1180">
        <v>9752</v>
      </c>
      <c r="M21" s="1180">
        <v>9443</v>
      </c>
      <c r="N21" s="1180">
        <v>65528</v>
      </c>
      <c r="O21" s="1180">
        <v>74971</v>
      </c>
      <c r="P21" s="1121"/>
      <c r="Q21" s="1121"/>
      <c r="R21" s="1121"/>
      <c r="S21" s="1121"/>
      <c r="T21" s="1121"/>
      <c r="U21" s="1123"/>
    </row>
    <row r="22" spans="1:21" ht="12" customHeight="1">
      <c r="A22" s="1107"/>
      <c r="B22" s="1188"/>
      <c r="C22" s="3968" t="s">
        <v>1294</v>
      </c>
      <c r="D22" s="3968"/>
      <c r="E22" s="3968"/>
      <c r="F22" s="3968"/>
      <c r="G22" s="3968"/>
      <c r="H22" s="3968"/>
      <c r="I22" s="3968"/>
      <c r="J22" s="1140" t="s">
        <v>110</v>
      </c>
      <c r="K22" s="1180">
        <v>463</v>
      </c>
      <c r="L22" s="1180">
        <v>1970</v>
      </c>
      <c r="M22" s="1180">
        <v>2433</v>
      </c>
      <c r="N22" s="1180">
        <v>39800</v>
      </c>
      <c r="O22" s="1180">
        <v>42233</v>
      </c>
      <c r="P22" s="1121"/>
      <c r="Q22" s="1121"/>
      <c r="R22" s="1121"/>
      <c r="S22" s="1121"/>
      <c r="T22" s="1121"/>
      <c r="U22" s="1123"/>
    </row>
    <row r="23" spans="1:21" ht="12" customHeight="1">
      <c r="A23" s="1107"/>
      <c r="B23" s="1188"/>
      <c r="C23" s="3968" t="s">
        <v>1291</v>
      </c>
      <c r="D23" s="3968"/>
      <c r="E23" s="3968"/>
      <c r="F23" s="3968"/>
      <c r="G23" s="3968"/>
      <c r="H23" s="3968"/>
      <c r="I23" s="3968"/>
      <c r="J23" s="1140" t="s">
        <v>442</v>
      </c>
      <c r="K23" s="1252">
        <v>62</v>
      </c>
      <c r="L23" s="1180">
        <v>265</v>
      </c>
      <c r="M23" s="1252">
        <v>327</v>
      </c>
      <c r="N23" s="1180">
        <v>2882</v>
      </c>
      <c r="O23" s="1180">
        <v>3209</v>
      </c>
      <c r="P23" s="1121"/>
      <c r="Q23" s="1121"/>
      <c r="R23" s="1121"/>
      <c r="S23" s="1121"/>
      <c r="T23" s="1121"/>
      <c r="U23" s="1123"/>
    </row>
    <row r="24" spans="1:21" ht="12" customHeight="1">
      <c r="A24" s="1107"/>
      <c r="B24" s="1188"/>
      <c r="C24" s="3969" t="s">
        <v>1299</v>
      </c>
      <c r="D24" s="3969"/>
      <c r="E24" s="3969"/>
      <c r="F24" s="3969"/>
      <c r="G24" s="3969"/>
      <c r="H24" s="3969"/>
      <c r="I24" s="3969"/>
      <c r="J24" s="1140" t="s">
        <v>444</v>
      </c>
      <c r="K24" s="1252">
        <v>0</v>
      </c>
      <c r="L24" s="1184">
        <v>0</v>
      </c>
      <c r="M24" s="1265">
        <v>0</v>
      </c>
      <c r="N24" s="1184"/>
      <c r="O24" s="1185"/>
      <c r="P24" s="1121"/>
      <c r="Q24" s="1121"/>
      <c r="R24" s="1121"/>
      <c r="S24" s="1121"/>
      <c r="T24" s="1121"/>
      <c r="U24" s="1123"/>
    </row>
    <row r="25" spans="1:21" ht="12" customHeight="1">
      <c r="A25" s="1107"/>
      <c r="B25" s="1188"/>
      <c r="C25" s="3968" t="s">
        <v>1295</v>
      </c>
      <c r="D25" s="3968"/>
      <c r="E25" s="3968"/>
      <c r="F25" s="3968"/>
      <c r="G25" s="3968"/>
      <c r="H25" s="3968"/>
      <c r="I25" s="3968"/>
      <c r="J25" s="1140" t="s">
        <v>194</v>
      </c>
      <c r="K25" s="1263">
        <v>-12.01</v>
      </c>
      <c r="L25" s="1121"/>
      <c r="M25" s="1263">
        <v>-2.21</v>
      </c>
      <c r="N25" s="1121"/>
      <c r="O25" s="1121"/>
      <c r="P25" s="1121"/>
      <c r="Q25" s="1121"/>
      <c r="R25" s="1121"/>
      <c r="S25" s="1121"/>
      <c r="T25" s="1121"/>
      <c r="U25" s="1123"/>
    </row>
    <row r="26" spans="1:21" ht="12" customHeight="1">
      <c r="A26" s="1107"/>
      <c r="B26" s="1188"/>
      <c r="C26" s="3968" t="s">
        <v>1292</v>
      </c>
      <c r="D26" s="3968"/>
      <c r="E26" s="3968"/>
      <c r="F26" s="3968"/>
      <c r="G26" s="3968"/>
      <c r="H26" s="3968"/>
      <c r="I26" s="3968"/>
      <c r="J26" s="1140" t="s">
        <v>448</v>
      </c>
      <c r="K26" s="1264">
        <v>0</v>
      </c>
      <c r="L26" s="1121">
        <v>0</v>
      </c>
      <c r="M26" s="1264">
        <v>0</v>
      </c>
      <c r="N26" s="1121">
        <v>0</v>
      </c>
      <c r="O26" s="1121">
        <v>0</v>
      </c>
      <c r="P26" s="1121">
        <v>0</v>
      </c>
      <c r="Q26" s="1121">
        <v>0</v>
      </c>
      <c r="R26" s="1121"/>
      <c r="S26" s="1121"/>
      <c r="T26" s="1121"/>
      <c r="U26" s="1123"/>
    </row>
    <row r="27" spans="1:21" ht="12" customHeight="1">
      <c r="A27" s="1107"/>
      <c r="B27" s="1136">
        <v>2021</v>
      </c>
      <c r="C27" s="3968" t="s">
        <v>1293</v>
      </c>
      <c r="D27" s="3968"/>
      <c r="E27" s="3968"/>
      <c r="F27" s="3968"/>
      <c r="G27" s="3968"/>
      <c r="H27" s="3968"/>
      <c r="I27" s="3968"/>
      <c r="J27" s="1140" t="s">
        <v>594</v>
      </c>
      <c r="K27" s="1180">
        <v>260</v>
      </c>
      <c r="L27" s="1180">
        <v>799</v>
      </c>
      <c r="M27" s="1180">
        <v>1059</v>
      </c>
      <c r="N27" s="1180">
        <v>35538</v>
      </c>
      <c r="O27" s="1180">
        <v>36597</v>
      </c>
      <c r="P27" s="1180">
        <v>5254</v>
      </c>
      <c r="Q27" s="1180">
        <v>41851</v>
      </c>
      <c r="R27" s="1121"/>
      <c r="S27" s="1121"/>
      <c r="T27" s="1121"/>
      <c r="U27" s="1123"/>
    </row>
    <row r="28" spans="1:21" ht="12" customHeight="1">
      <c r="A28" s="1107"/>
      <c r="B28" s="1188"/>
      <c r="C28" s="3968" t="s">
        <v>1294</v>
      </c>
      <c r="D28" s="3968"/>
      <c r="E28" s="3968"/>
      <c r="F28" s="3968"/>
      <c r="G28" s="3968"/>
      <c r="H28" s="3968"/>
      <c r="I28" s="3968"/>
      <c r="J28" s="1140" t="s">
        <v>652</v>
      </c>
      <c r="K28" s="1180">
        <v>-263</v>
      </c>
      <c r="L28" s="1180">
        <v>438</v>
      </c>
      <c r="M28" s="1180">
        <v>175</v>
      </c>
      <c r="N28" s="1180">
        <v>408</v>
      </c>
      <c r="O28" s="1180">
        <v>583</v>
      </c>
      <c r="P28" s="1180">
        <v>3151</v>
      </c>
      <c r="Q28" s="1180">
        <v>3734</v>
      </c>
      <c r="R28" s="1121"/>
      <c r="S28" s="1121"/>
      <c r="T28" s="1121"/>
      <c r="U28" s="1123"/>
    </row>
    <row r="29" spans="1:21" ht="12" customHeight="1">
      <c r="A29" s="1107"/>
      <c r="B29" s="1188"/>
      <c r="C29" s="3968" t="s">
        <v>1291</v>
      </c>
      <c r="D29" s="3968"/>
      <c r="E29" s="3968"/>
      <c r="F29" s="3968"/>
      <c r="G29" s="3968"/>
      <c r="H29" s="3968"/>
      <c r="I29" s="3968"/>
      <c r="J29" s="1140" t="s">
        <v>15</v>
      </c>
      <c r="K29" s="1252">
        <v>-45</v>
      </c>
      <c r="L29" s="1180">
        <v>69</v>
      </c>
      <c r="M29" s="1252">
        <v>24</v>
      </c>
      <c r="N29" s="1180">
        <v>65</v>
      </c>
      <c r="O29" s="1252">
        <v>89</v>
      </c>
      <c r="P29" s="1180">
        <v>-259</v>
      </c>
      <c r="Q29" s="1180">
        <v>-170</v>
      </c>
      <c r="R29" s="1121"/>
      <c r="S29" s="1121"/>
      <c r="T29" s="1121"/>
      <c r="U29" s="1123"/>
    </row>
    <row r="30" spans="1:21" ht="12" customHeight="1">
      <c r="A30" s="1107"/>
      <c r="B30" s="1188"/>
      <c r="C30" s="3969" t="s">
        <v>1299</v>
      </c>
      <c r="D30" s="3969"/>
      <c r="E30" s="3969"/>
      <c r="F30" s="3969"/>
      <c r="G30" s="3969"/>
      <c r="H30" s="3969"/>
      <c r="I30" s="3969"/>
      <c r="J30" s="1140" t="s">
        <v>458</v>
      </c>
      <c r="K30" s="1252">
        <v>0</v>
      </c>
      <c r="L30" s="1184">
        <v>0</v>
      </c>
      <c r="M30" s="1265">
        <v>0</v>
      </c>
      <c r="N30" s="1184">
        <v>0</v>
      </c>
      <c r="O30" s="1265">
        <v>0</v>
      </c>
      <c r="P30" s="1184"/>
      <c r="Q30" s="1185"/>
      <c r="R30" s="1121"/>
      <c r="S30" s="1121"/>
      <c r="T30" s="1121"/>
      <c r="U30" s="1123"/>
    </row>
    <row r="31" spans="1:21" ht="12" customHeight="1">
      <c r="A31" s="1107"/>
      <c r="B31" s="1188"/>
      <c r="C31" s="3968" t="s">
        <v>1295</v>
      </c>
      <c r="D31" s="3968"/>
      <c r="E31" s="3968"/>
      <c r="F31" s="3968"/>
      <c r="G31" s="3968"/>
      <c r="H31" s="3968"/>
      <c r="I31" s="3968"/>
      <c r="J31" s="1140" t="s">
        <v>514</v>
      </c>
      <c r="K31" s="1263">
        <v>-3.34</v>
      </c>
      <c r="L31" s="1121"/>
      <c r="M31" s="1263">
        <v>10.37</v>
      </c>
      <c r="N31" s="1121"/>
      <c r="O31" s="1263">
        <v>17.989999999999998</v>
      </c>
      <c r="P31" s="1121"/>
      <c r="Q31" s="1121"/>
      <c r="R31" s="1121"/>
      <c r="S31" s="1121"/>
      <c r="T31" s="1121"/>
      <c r="U31" s="1123"/>
    </row>
    <row r="32" spans="1:21" ht="12" customHeight="1">
      <c r="A32" s="1107"/>
      <c r="B32" s="1188"/>
      <c r="C32" s="3968" t="s">
        <v>1292</v>
      </c>
      <c r="D32" s="3968"/>
      <c r="E32" s="3968"/>
      <c r="F32" s="3968"/>
      <c r="G32" s="3968"/>
      <c r="H32" s="3968"/>
      <c r="I32" s="3968"/>
      <c r="J32" s="1140" t="s">
        <v>17</v>
      </c>
      <c r="K32" s="1264">
        <v>0</v>
      </c>
      <c r="L32" s="1121">
        <v>0</v>
      </c>
      <c r="M32" s="1264">
        <v>0</v>
      </c>
      <c r="N32" s="1121">
        <v>0</v>
      </c>
      <c r="O32" s="1264">
        <v>0</v>
      </c>
      <c r="P32" s="1121">
        <v>0</v>
      </c>
      <c r="Q32" s="1121">
        <v>0</v>
      </c>
      <c r="R32" s="1121">
        <v>0</v>
      </c>
      <c r="S32" s="1121">
        <v>0</v>
      </c>
      <c r="T32" s="1121"/>
      <c r="U32" s="1123"/>
    </row>
    <row r="33" spans="1:21" ht="12" customHeight="1">
      <c r="A33" s="1107"/>
      <c r="B33" s="1136">
        <v>2022</v>
      </c>
      <c r="C33" s="3968" t="s">
        <v>1293</v>
      </c>
      <c r="D33" s="3968"/>
      <c r="E33" s="3968"/>
      <c r="F33" s="3968"/>
      <c r="G33" s="3968"/>
      <c r="H33" s="3968"/>
      <c r="I33" s="3968"/>
      <c r="J33" s="1140" t="s">
        <v>193</v>
      </c>
      <c r="K33" s="1180">
        <v>1</v>
      </c>
      <c r="L33" s="1180">
        <v>247</v>
      </c>
      <c r="M33" s="1180">
        <v>248</v>
      </c>
      <c r="N33" s="1180">
        <v>-3582</v>
      </c>
      <c r="O33" s="1180">
        <v>-3334</v>
      </c>
      <c r="P33" s="1180">
        <v>1243</v>
      </c>
      <c r="Q33" s="1180">
        <v>-2091</v>
      </c>
      <c r="R33" s="1180">
        <v>11226</v>
      </c>
      <c r="S33" s="1180">
        <v>9135</v>
      </c>
      <c r="T33" s="1121"/>
      <c r="U33" s="1123"/>
    </row>
    <row r="34" spans="1:21" ht="12" customHeight="1">
      <c r="A34" s="1107"/>
      <c r="B34" s="1188"/>
      <c r="C34" s="3968" t="s">
        <v>1294</v>
      </c>
      <c r="D34" s="3968"/>
      <c r="E34" s="3968"/>
      <c r="F34" s="3968"/>
      <c r="G34" s="3968"/>
      <c r="H34" s="3968"/>
      <c r="I34" s="3968"/>
      <c r="J34" s="1140" t="s">
        <v>456</v>
      </c>
      <c r="K34" s="1180">
        <v>5</v>
      </c>
      <c r="L34" s="1180">
        <v>11</v>
      </c>
      <c r="M34" s="1180">
        <v>16</v>
      </c>
      <c r="N34" s="1180">
        <v>284</v>
      </c>
      <c r="O34" s="1180">
        <v>300</v>
      </c>
      <c r="P34" s="1180">
        <v>1381</v>
      </c>
      <c r="Q34" s="1180">
        <v>1681</v>
      </c>
      <c r="R34" s="1180">
        <v>21424</v>
      </c>
      <c r="S34" s="1180">
        <v>23105</v>
      </c>
      <c r="T34" s="1121"/>
      <c r="U34" s="1123"/>
    </row>
    <row r="35" spans="1:21" ht="12" customHeight="1">
      <c r="A35" s="1107"/>
      <c r="B35" s="1188"/>
      <c r="C35" s="3968" t="s">
        <v>1291</v>
      </c>
      <c r="D35" s="3968"/>
      <c r="E35" s="3968"/>
      <c r="F35" s="3968"/>
      <c r="G35" s="3968"/>
      <c r="H35" s="3968"/>
      <c r="I35" s="3968"/>
      <c r="J35" s="1140" t="s">
        <v>460</v>
      </c>
      <c r="K35" s="1252">
        <v>1</v>
      </c>
      <c r="L35" s="1180">
        <v>-9</v>
      </c>
      <c r="M35" s="1252">
        <v>-8</v>
      </c>
      <c r="N35" s="1180">
        <v>-133</v>
      </c>
      <c r="O35" s="1252">
        <v>-141</v>
      </c>
      <c r="P35" s="1180">
        <v>-644</v>
      </c>
      <c r="Q35" s="1252">
        <v>-785</v>
      </c>
      <c r="R35" s="1180">
        <v>-9429</v>
      </c>
      <c r="S35" s="1180">
        <v>-10214</v>
      </c>
      <c r="T35" s="1121"/>
      <c r="U35" s="1123"/>
    </row>
    <row r="36" spans="1:21" ht="12" customHeight="1">
      <c r="A36" s="1107"/>
      <c r="B36" s="1188"/>
      <c r="C36" s="3969" t="s">
        <v>1299</v>
      </c>
      <c r="D36" s="3969"/>
      <c r="E36" s="3969"/>
      <c r="F36" s="3969"/>
      <c r="G36" s="3969"/>
      <c r="H36" s="3969"/>
      <c r="I36" s="3969"/>
      <c r="J36" s="1140" t="s">
        <v>462</v>
      </c>
      <c r="K36" s="1252">
        <v>0</v>
      </c>
      <c r="L36" s="1184">
        <v>0</v>
      </c>
      <c r="M36" s="1265">
        <v>0</v>
      </c>
      <c r="N36" s="1184">
        <v>0</v>
      </c>
      <c r="O36" s="1265">
        <v>0</v>
      </c>
      <c r="P36" s="1184">
        <v>0</v>
      </c>
      <c r="Q36" s="1265">
        <v>0</v>
      </c>
      <c r="R36" s="1184"/>
      <c r="S36" s="1185"/>
      <c r="T36" s="1121"/>
      <c r="U36" s="1123"/>
    </row>
    <row r="37" spans="1:21" ht="12" customHeight="1">
      <c r="A37" s="1107"/>
      <c r="B37" s="1188"/>
      <c r="C37" s="3968" t="s">
        <v>1295</v>
      </c>
      <c r="D37" s="3968"/>
      <c r="E37" s="3968"/>
      <c r="F37" s="3968"/>
      <c r="G37" s="3968"/>
      <c r="H37" s="3968"/>
      <c r="I37" s="3968"/>
      <c r="J37" s="1140" t="s">
        <v>475</v>
      </c>
      <c r="K37" s="1263">
        <v>-8.11</v>
      </c>
      <c r="L37" s="1121"/>
      <c r="M37" s="1263">
        <v>9.89</v>
      </c>
      <c r="N37" s="1121"/>
      <c r="O37" s="1263">
        <v>26.45</v>
      </c>
      <c r="P37" s="1121"/>
      <c r="Q37" s="1263">
        <v>133.53</v>
      </c>
      <c r="R37" s="1121"/>
      <c r="S37" s="1121"/>
      <c r="T37" s="1121"/>
      <c r="U37" s="1123"/>
    </row>
    <row r="38" spans="1:21" ht="12" customHeight="1">
      <c r="A38" s="1107"/>
      <c r="B38" s="1188"/>
      <c r="C38" s="3968" t="s">
        <v>1292</v>
      </c>
      <c r="D38" s="3968"/>
      <c r="E38" s="3968"/>
      <c r="F38" s="3968"/>
      <c r="G38" s="3968"/>
      <c r="H38" s="3968"/>
      <c r="I38" s="3968"/>
      <c r="J38" s="1140" t="s">
        <v>468</v>
      </c>
      <c r="K38" s="1264">
        <v>0</v>
      </c>
      <c r="L38" s="1121">
        <v>0</v>
      </c>
      <c r="M38" s="1264">
        <v>0</v>
      </c>
      <c r="N38" s="1121">
        <v>0</v>
      </c>
      <c r="O38" s="1264">
        <v>0</v>
      </c>
      <c r="P38" s="1121">
        <v>0</v>
      </c>
      <c r="Q38" s="1264">
        <v>0</v>
      </c>
      <c r="R38" s="1121">
        <v>0</v>
      </c>
      <c r="S38" s="1121">
        <v>0</v>
      </c>
      <c r="T38" s="1121">
        <v>0</v>
      </c>
      <c r="U38" s="1123">
        <v>0</v>
      </c>
    </row>
    <row r="39" spans="1:21" ht="12" customHeight="1">
      <c r="A39" s="1107"/>
      <c r="B39" s="1136">
        <v>2023</v>
      </c>
      <c r="C39" s="3968" t="s">
        <v>1293</v>
      </c>
      <c r="D39" s="3968"/>
      <c r="E39" s="3968"/>
      <c r="F39" s="3968"/>
      <c r="G39" s="3968"/>
      <c r="H39" s="3968"/>
      <c r="I39" s="3968"/>
      <c r="J39" s="1140" t="s">
        <v>528</v>
      </c>
      <c r="K39" s="1180">
        <v>1</v>
      </c>
      <c r="L39" s="1180">
        <v>8</v>
      </c>
      <c r="M39" s="1180">
        <v>9</v>
      </c>
      <c r="N39" s="1180">
        <v>78</v>
      </c>
      <c r="O39" s="1180">
        <v>87</v>
      </c>
      <c r="P39" s="1180">
        <v>601</v>
      </c>
      <c r="Q39" s="1180">
        <v>688</v>
      </c>
      <c r="R39" s="1180">
        <v>12164</v>
      </c>
      <c r="S39" s="1180">
        <v>12852</v>
      </c>
      <c r="T39" s="1180">
        <v>30227</v>
      </c>
      <c r="U39" s="1256">
        <v>43079</v>
      </c>
    </row>
    <row r="40" spans="1:21" ht="12" customHeight="1">
      <c r="A40" s="1107"/>
      <c r="B40" s="1251"/>
      <c r="C40" s="3968" t="s">
        <v>1294</v>
      </c>
      <c r="D40" s="3968"/>
      <c r="E40" s="3968"/>
      <c r="F40" s="3968"/>
      <c r="G40" s="3968"/>
      <c r="H40" s="3968"/>
      <c r="I40" s="3968"/>
      <c r="J40" s="1140" t="s">
        <v>466</v>
      </c>
      <c r="K40" s="1180">
        <v>5</v>
      </c>
      <c r="L40" s="1180">
        <v>0</v>
      </c>
      <c r="M40" s="1180">
        <v>5</v>
      </c>
      <c r="N40" s="1180">
        <v>21</v>
      </c>
      <c r="O40" s="1180">
        <v>26</v>
      </c>
      <c r="P40" s="1180">
        <v>365</v>
      </c>
      <c r="Q40" s="1180">
        <v>391</v>
      </c>
      <c r="R40" s="1180">
        <v>1517</v>
      </c>
      <c r="S40" s="1180">
        <v>1908</v>
      </c>
      <c r="T40" s="1180">
        <v>28216</v>
      </c>
      <c r="U40" s="1256">
        <v>30124</v>
      </c>
    </row>
    <row r="41" spans="1:21" ht="12" customHeight="1">
      <c r="A41" s="1107"/>
      <c r="B41" s="1251"/>
      <c r="C41" s="3968" t="s">
        <v>1291</v>
      </c>
      <c r="D41" s="3968"/>
      <c r="E41" s="3968"/>
      <c r="F41" s="3968"/>
      <c r="G41" s="3968"/>
      <c r="H41" s="3968"/>
      <c r="I41" s="3968"/>
      <c r="J41" s="1140" t="s">
        <v>607</v>
      </c>
      <c r="K41" s="1121">
        <v>1</v>
      </c>
      <c r="L41" s="1121">
        <v>0</v>
      </c>
      <c r="M41" s="1121">
        <v>1</v>
      </c>
      <c r="N41" s="1121">
        <v>107</v>
      </c>
      <c r="O41" s="1121">
        <v>108</v>
      </c>
      <c r="P41" s="1121">
        <v>-207</v>
      </c>
      <c r="Q41" s="1121">
        <v>-99</v>
      </c>
      <c r="R41" s="1121">
        <v>-998</v>
      </c>
      <c r="S41" s="1121">
        <v>-1097</v>
      </c>
      <c r="T41" s="1121">
        <v>-13400</v>
      </c>
      <c r="U41" s="1123">
        <v>-14497</v>
      </c>
    </row>
    <row r="42" spans="1:21" ht="12" customHeight="1">
      <c r="A42" s="1107"/>
      <c r="B42" s="1251"/>
      <c r="C42" s="3969" t="s">
        <v>1299</v>
      </c>
      <c r="D42" s="3969"/>
      <c r="E42" s="3969"/>
      <c r="F42" s="3969"/>
      <c r="G42" s="3969"/>
      <c r="H42" s="3969"/>
      <c r="I42" s="3969"/>
      <c r="J42" s="1140" t="s">
        <v>753</v>
      </c>
      <c r="K42" s="1184">
        <v>0</v>
      </c>
      <c r="L42" s="1184">
        <v>0</v>
      </c>
      <c r="M42" s="1185">
        <v>0</v>
      </c>
      <c r="N42" s="1185">
        <v>0</v>
      </c>
      <c r="O42" s="1185">
        <v>0</v>
      </c>
      <c r="P42" s="1185">
        <v>0</v>
      </c>
      <c r="Q42" s="1185">
        <v>0</v>
      </c>
      <c r="R42" s="1185">
        <v>0</v>
      </c>
      <c r="S42" s="1185">
        <v>0</v>
      </c>
      <c r="T42" s="1185"/>
      <c r="U42" s="1266"/>
    </row>
    <row r="43" spans="1:21" ht="12" customHeight="1">
      <c r="A43" s="1107"/>
      <c r="B43" s="1251"/>
      <c r="C43" s="3969" t="s">
        <v>1300</v>
      </c>
      <c r="D43" s="3969"/>
      <c r="E43" s="3969"/>
      <c r="F43" s="3969"/>
      <c r="G43" s="3969"/>
      <c r="H43" s="3969"/>
      <c r="I43" s="3969"/>
      <c r="J43" s="1140" t="s">
        <v>755</v>
      </c>
      <c r="K43" s="1267">
        <v>-537</v>
      </c>
      <c r="L43" s="1268">
        <v>354</v>
      </c>
      <c r="M43" s="1268">
        <v>1174</v>
      </c>
      <c r="N43" s="1268">
        <v>10520</v>
      </c>
      <c r="O43" s="1268">
        <v>11958</v>
      </c>
      <c r="P43" s="1268">
        <v>890</v>
      </c>
      <c r="Q43" s="1268">
        <v>4675</v>
      </c>
      <c r="R43" s="1268">
        <v>-688</v>
      </c>
      <c r="S43" s="1268">
        <v>-772</v>
      </c>
      <c r="T43" s="1268"/>
      <c r="U43" s="1269"/>
    </row>
    <row r="44" spans="1:21" ht="12" customHeight="1">
      <c r="A44" s="1107"/>
      <c r="B44" s="1258"/>
      <c r="C44" s="4032" t="s">
        <v>1295</v>
      </c>
      <c r="D44" s="4032"/>
      <c r="E44" s="4032"/>
      <c r="F44" s="4032"/>
      <c r="G44" s="4032"/>
      <c r="H44" s="4032"/>
      <c r="I44" s="4032"/>
      <c r="J44" s="1172" t="s">
        <v>136</v>
      </c>
      <c r="K44" s="1270">
        <v>-8.1199999999999992</v>
      </c>
      <c r="L44" s="1270">
        <v>3.17</v>
      </c>
      <c r="M44" s="1270">
        <v>9.83</v>
      </c>
      <c r="N44" s="1270">
        <v>24.65</v>
      </c>
      <c r="O44" s="1270">
        <v>26.31</v>
      </c>
      <c r="P44" s="1270">
        <v>30.77</v>
      </c>
      <c r="Q44" s="1270">
        <v>131.16999999999999</v>
      </c>
      <c r="R44" s="1270">
        <v>-5.74</v>
      </c>
      <c r="S44" s="1270">
        <v>-5.99</v>
      </c>
      <c r="T44" s="1260"/>
      <c r="U44" s="1261"/>
    </row>
    <row r="45" spans="1:21" ht="12" customHeight="1">
      <c r="A45" s="1107"/>
      <c r="B45" s="1112"/>
      <c r="C45" s="1107"/>
      <c r="D45" s="1107"/>
      <c r="E45" s="1107"/>
      <c r="F45" s="1107"/>
      <c r="G45" s="1107"/>
      <c r="H45" s="1107"/>
      <c r="I45" s="1107"/>
      <c r="J45" s="1108"/>
      <c r="K45" s="1107"/>
      <c r="L45" s="1107"/>
      <c r="M45" s="1107"/>
      <c r="N45" s="1107"/>
      <c r="O45" s="1262"/>
      <c r="P45" s="1107"/>
      <c r="Q45" s="1107"/>
      <c r="R45" s="1107"/>
      <c r="S45" s="1107"/>
      <c r="T45" s="1107"/>
      <c r="U45" s="1262"/>
    </row>
    <row r="46" spans="1:21" ht="12" customHeight="1">
      <c r="A46" s="1107"/>
      <c r="B46" s="3993" t="s">
        <v>1296</v>
      </c>
      <c r="C46" s="3993"/>
      <c r="D46" s="3993"/>
      <c r="E46" s="3993"/>
      <c r="F46" s="3993"/>
      <c r="G46" s="3993"/>
      <c r="H46" s="3993"/>
      <c r="I46" s="3993"/>
      <c r="J46" s="3993"/>
      <c r="K46" s="3993"/>
      <c r="L46" s="3993"/>
      <c r="M46" s="1107"/>
      <c r="N46" s="1107"/>
      <c r="O46" s="1262"/>
      <c r="P46" s="1107"/>
      <c r="Q46" s="1107"/>
      <c r="R46" s="1107"/>
      <c r="S46" s="1107"/>
      <c r="T46" s="1107"/>
      <c r="U46" s="1107"/>
    </row>
    <row r="47" spans="1:21" ht="12" customHeight="1">
      <c r="A47" s="1107"/>
      <c r="B47" s="1107"/>
      <c r="C47" s="1107"/>
      <c r="D47" s="1107"/>
      <c r="E47" s="1107"/>
      <c r="F47" s="1107"/>
      <c r="G47" s="1107"/>
      <c r="H47" s="1107"/>
      <c r="I47" s="1107"/>
      <c r="J47" s="1108"/>
      <c r="K47" s="1107"/>
      <c r="L47" s="1107"/>
      <c r="M47" s="1107"/>
      <c r="N47" s="1107"/>
      <c r="O47" s="1107"/>
      <c r="P47" s="1107"/>
      <c r="Q47" s="1107"/>
      <c r="R47" s="1107"/>
      <c r="S47" s="1107"/>
      <c r="T47" s="1107"/>
      <c r="U47" s="1107"/>
    </row>
    <row r="48" spans="1:21" ht="12" customHeight="1">
      <c r="A48" s="1107"/>
      <c r="B48" s="3967" t="s">
        <v>105</v>
      </c>
      <c r="C48" s="3967"/>
      <c r="D48" s="3967"/>
      <c r="E48" s="3967"/>
      <c r="F48" s="3967"/>
      <c r="G48" s="3967"/>
      <c r="H48" s="3967"/>
      <c r="I48" s="3967"/>
      <c r="J48" s="3967"/>
      <c r="K48" s="3967"/>
      <c r="L48" s="3967"/>
      <c r="M48" s="3967"/>
      <c r="N48" s="3967"/>
      <c r="O48" s="3967"/>
      <c r="P48" s="3967"/>
      <c r="Q48" s="3967"/>
      <c r="R48" s="3967"/>
      <c r="S48" s="3967"/>
      <c r="T48" s="1107"/>
      <c r="U48" s="1107"/>
    </row>
    <row r="49" spans="1:21" ht="12" customHeight="1">
      <c r="A49" s="1107"/>
      <c r="B49" s="44" t="s">
        <v>477</v>
      </c>
      <c r="C49" s="44"/>
      <c r="D49" s="44"/>
      <c r="E49" s="44"/>
      <c r="F49" s="44"/>
      <c r="G49" s="44"/>
      <c r="H49" s="44"/>
      <c r="I49" s="44"/>
      <c r="J49" s="44"/>
      <c r="K49" s="44"/>
      <c r="L49" s="44"/>
      <c r="M49" s="44"/>
      <c r="N49" s="44"/>
      <c r="O49" s="44"/>
      <c r="P49" s="44"/>
      <c r="Q49" s="44"/>
      <c r="R49" s="44"/>
      <c r="S49" s="44"/>
      <c r="T49" s="1107"/>
      <c r="U49" s="1107"/>
    </row>
  </sheetData>
  <mergeCells count="40">
    <mergeCell ref="B2:F2"/>
    <mergeCell ref="C26:I26"/>
    <mergeCell ref="C18:I18"/>
    <mergeCell ref="C20:I20"/>
    <mergeCell ref="C23:I23"/>
    <mergeCell ref="D4:Q4"/>
    <mergeCell ref="C19:I19"/>
    <mergeCell ref="C15:I15"/>
    <mergeCell ref="B5:U5"/>
    <mergeCell ref="C14:I14"/>
    <mergeCell ref="B6:U6"/>
    <mergeCell ref="C21:I21"/>
    <mergeCell ref="C12:I12"/>
    <mergeCell ref="C13:I13"/>
    <mergeCell ref="C16:I16"/>
    <mergeCell ref="C17:I17"/>
    <mergeCell ref="B48:S48"/>
    <mergeCell ref="C43:I43"/>
    <mergeCell ref="C31:I31"/>
    <mergeCell ref="C22:I22"/>
    <mergeCell ref="B49:S49"/>
    <mergeCell ref="B46:L46"/>
    <mergeCell ref="C33:I33"/>
    <mergeCell ref="C34:I34"/>
    <mergeCell ref="C36:I36"/>
    <mergeCell ref="C39:I39"/>
    <mergeCell ref="C41:I41"/>
    <mergeCell ref="C44:I44"/>
    <mergeCell ref="C42:I42"/>
    <mergeCell ref="C27:I27"/>
    <mergeCell ref="C24:I24"/>
    <mergeCell ref="C25:I25"/>
    <mergeCell ref="C28:I28"/>
    <mergeCell ref="C29:I29"/>
    <mergeCell ref="C30:I30"/>
    <mergeCell ref="C40:I40"/>
    <mergeCell ref="C32:I32"/>
    <mergeCell ref="C38:I38"/>
    <mergeCell ref="C37:I37"/>
    <mergeCell ref="C35:I35"/>
  </mergeCells>
  <hyperlinks>
    <hyperlink ref="B49" r:id="rId1" xr:uid="{00000000-0004-0000-1800-000000000000}"/>
  </hyperlinks>
  <pageMargins left="0.7" right="0.7" top="0.75" bottom="0.75" header="0.3" footer="0.3"/>
  <pageSetup scale="10" orientation="landscape"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
    <pageSetUpPr fitToPage="1"/>
  </sheetPr>
  <dimension ref="B2:AF41"/>
  <sheetViews>
    <sheetView showGridLines="0" workbookViewId="0"/>
  </sheetViews>
  <sheetFormatPr defaultColWidth="8" defaultRowHeight="12" customHeight="1"/>
  <cols>
    <col min="1" max="1" width="1.5546875" customWidth="1"/>
    <col min="2" max="2" width="2.71875" customWidth="1"/>
    <col min="3" max="18" width="3.27734375" customWidth="1"/>
    <col min="19" max="19" width="3.83203125" customWidth="1"/>
    <col min="20" max="20" width="4" customWidth="1"/>
    <col min="21" max="21" width="9" customWidth="1"/>
    <col min="22" max="22" width="5.5546875" style="190" customWidth="1"/>
    <col min="23" max="23" width="12.71875" customWidth="1"/>
    <col min="24" max="24" width="8" customWidth="1"/>
  </cols>
  <sheetData>
    <row r="2" spans="2:32" ht="15" customHeight="1">
      <c r="B2" s="10" t="s">
        <v>478</v>
      </c>
      <c r="C2" s="9"/>
      <c r="D2" s="9"/>
      <c r="E2" s="9"/>
      <c r="F2" s="9"/>
    </row>
    <row r="4" spans="2:32" ht="12" customHeight="1">
      <c r="B4" s="27" t="s">
        <v>1301</v>
      </c>
      <c r="C4" s="14"/>
      <c r="D4" s="14"/>
      <c r="E4" s="14"/>
      <c r="F4" s="14"/>
      <c r="G4" s="14"/>
      <c r="H4" s="14"/>
      <c r="I4" s="14"/>
      <c r="J4" s="150"/>
      <c r="K4" s="12" t="s">
        <v>852</v>
      </c>
      <c r="L4" s="12"/>
      <c r="M4" s="12"/>
      <c r="N4" s="12"/>
      <c r="O4" s="12"/>
      <c r="P4" s="12"/>
      <c r="Q4" s="12"/>
      <c r="R4" s="12"/>
      <c r="S4" s="12"/>
      <c r="T4" s="12"/>
      <c r="U4" s="12"/>
      <c r="V4" s="152"/>
      <c r="W4" s="152"/>
      <c r="X4" s="152"/>
      <c r="Y4" s="152"/>
      <c r="Z4" s="152"/>
      <c r="AA4" s="152"/>
      <c r="AB4" s="152"/>
      <c r="AC4" s="152"/>
      <c r="AD4" s="152"/>
      <c r="AE4" s="152"/>
      <c r="AF4" s="152"/>
    </row>
    <row r="5" spans="2:32" ht="12" customHeight="1">
      <c r="B5" s="14"/>
      <c r="C5" s="14"/>
      <c r="D5" s="14"/>
      <c r="E5" s="14"/>
      <c r="F5" s="14"/>
      <c r="G5" s="14"/>
      <c r="H5" s="14"/>
      <c r="I5" s="14"/>
      <c r="J5" s="150"/>
      <c r="K5" s="14"/>
      <c r="L5" s="14"/>
      <c r="M5" s="14"/>
      <c r="N5" s="14"/>
      <c r="O5" s="14"/>
      <c r="P5" s="14"/>
      <c r="Q5" s="14"/>
      <c r="R5" s="14"/>
      <c r="S5" s="14"/>
      <c r="T5" s="14"/>
      <c r="U5" s="14"/>
      <c r="V5" s="179"/>
      <c r="W5" s="179"/>
      <c r="X5" s="179"/>
      <c r="Y5" s="179"/>
      <c r="Z5" s="179"/>
      <c r="AA5" s="179"/>
      <c r="AB5" s="179"/>
      <c r="AC5" s="179"/>
      <c r="AD5" s="179"/>
      <c r="AE5" s="179"/>
      <c r="AF5" s="179"/>
    </row>
    <row r="6" spans="2:32" ht="12" customHeight="1">
      <c r="B6" s="27">
        <v>2023.4</v>
      </c>
      <c r="C6" s="14"/>
      <c r="D6" s="14"/>
      <c r="E6" s="14"/>
      <c r="F6" s="14"/>
      <c r="G6" s="14"/>
      <c r="H6" s="14"/>
      <c r="I6" s="14"/>
      <c r="J6" s="150"/>
      <c r="K6" s="27" t="s">
        <v>1302</v>
      </c>
      <c r="L6" s="27"/>
      <c r="M6" s="27"/>
      <c r="N6" s="27"/>
      <c r="O6" s="27"/>
      <c r="P6" s="27"/>
      <c r="Q6" s="27"/>
      <c r="R6" s="27"/>
      <c r="S6" s="27"/>
      <c r="T6" s="27"/>
      <c r="U6" s="27"/>
      <c r="V6" s="179"/>
      <c r="W6" s="179"/>
      <c r="X6" s="179"/>
      <c r="Y6" s="179"/>
      <c r="Z6" s="179"/>
      <c r="AA6" s="179"/>
      <c r="AB6" s="179"/>
      <c r="AC6" s="179"/>
      <c r="AD6" s="179"/>
      <c r="AE6" s="179"/>
      <c r="AF6" s="179"/>
    </row>
    <row r="7" spans="2:32" ht="12" customHeight="1">
      <c r="N7" s="268"/>
    </row>
    <row r="8" spans="2:32" ht="12" customHeight="1">
      <c r="B8" s="1024"/>
      <c r="C8" s="1025"/>
      <c r="D8" s="1025"/>
      <c r="E8" s="1025"/>
      <c r="F8" s="1025"/>
      <c r="G8" s="1025"/>
      <c r="H8" s="1025"/>
      <c r="I8" s="1025"/>
      <c r="J8" s="1025"/>
      <c r="K8" s="1025"/>
      <c r="L8" s="1025"/>
      <c r="M8" s="1025"/>
      <c r="N8" s="1025"/>
      <c r="O8" s="1025"/>
      <c r="P8" s="1025"/>
      <c r="Q8" s="1025"/>
      <c r="R8" s="1025"/>
      <c r="S8" s="1025"/>
      <c r="T8" s="1025"/>
      <c r="U8" s="1025"/>
      <c r="V8" s="1085"/>
      <c r="W8" s="1271"/>
    </row>
    <row r="9" spans="2:32" ht="12" customHeight="1">
      <c r="B9" s="1032"/>
      <c r="C9" s="192"/>
      <c r="D9" s="192"/>
      <c r="E9" s="192"/>
      <c r="F9" s="192"/>
      <c r="G9" s="192"/>
      <c r="H9" s="192"/>
      <c r="I9" s="192"/>
      <c r="J9" s="192"/>
      <c r="K9" s="192"/>
      <c r="L9" s="192"/>
      <c r="M9" s="192"/>
      <c r="N9" s="192"/>
      <c r="O9" s="192"/>
      <c r="P9" s="192"/>
      <c r="Q9" s="192"/>
      <c r="R9" s="192"/>
      <c r="S9" s="192"/>
      <c r="T9" s="192"/>
      <c r="U9" s="192"/>
      <c r="V9" s="1056"/>
      <c r="W9" s="1072" t="s">
        <v>125</v>
      </c>
    </row>
    <row r="10" spans="2:32" ht="12" customHeight="1">
      <c r="B10" s="1028"/>
      <c r="V10" s="181"/>
      <c r="W10" s="1070"/>
    </row>
    <row r="11" spans="2:32" ht="12" customHeight="1">
      <c r="B11" s="4036" t="s">
        <v>1303</v>
      </c>
      <c r="C11" s="27"/>
      <c r="D11" s="27"/>
      <c r="E11" s="27"/>
      <c r="F11" s="27"/>
      <c r="G11" s="27"/>
      <c r="H11" s="27"/>
      <c r="I11" s="27"/>
      <c r="J11" s="27"/>
      <c r="K11" s="27"/>
      <c r="L11" s="27"/>
      <c r="M11" s="27"/>
      <c r="N11" s="27"/>
      <c r="O11" s="27"/>
      <c r="P11" s="27"/>
      <c r="Q11" s="27"/>
      <c r="R11" s="27"/>
      <c r="S11" s="27"/>
      <c r="T11" s="27"/>
      <c r="U11" s="27"/>
      <c r="V11" s="181"/>
      <c r="W11" s="1074"/>
    </row>
    <row r="12" spans="2:32" ht="12" customHeight="1">
      <c r="B12" s="1036"/>
      <c r="C12" s="40" t="s">
        <v>1304</v>
      </c>
      <c r="D12" s="40"/>
      <c r="E12" s="40"/>
      <c r="F12" s="40"/>
      <c r="G12" s="40"/>
      <c r="H12" s="40"/>
      <c r="I12" s="40"/>
      <c r="J12" s="40"/>
      <c r="K12" s="40"/>
      <c r="L12" s="40"/>
      <c r="M12" s="40"/>
      <c r="N12" s="40"/>
      <c r="O12" s="40"/>
      <c r="P12" s="40"/>
      <c r="Q12" s="40"/>
      <c r="R12" s="40"/>
      <c r="S12" s="40"/>
      <c r="T12" s="40"/>
      <c r="U12" s="40"/>
      <c r="V12" s="262" t="s">
        <v>403</v>
      </c>
      <c r="W12" s="1272">
        <v>693</v>
      </c>
    </row>
    <row r="13" spans="2:32" ht="12" customHeight="1">
      <c r="B13" s="1028"/>
      <c r="V13" s="1273"/>
      <c r="W13" s="1074"/>
    </row>
    <row r="14" spans="2:32" ht="12" customHeight="1">
      <c r="B14" s="1028"/>
      <c r="C14" s="9" t="s">
        <v>1305</v>
      </c>
      <c r="D14" s="9"/>
      <c r="E14" s="9"/>
      <c r="F14" s="9"/>
      <c r="G14" s="9"/>
      <c r="H14" s="9"/>
      <c r="I14" s="9"/>
      <c r="J14" s="9"/>
      <c r="K14" s="9"/>
      <c r="L14" s="9"/>
      <c r="M14" s="9"/>
      <c r="N14" s="9"/>
      <c r="O14" s="9"/>
      <c r="P14" s="9"/>
      <c r="Q14" s="9"/>
      <c r="R14" s="9"/>
      <c r="S14" s="9"/>
      <c r="T14" s="9"/>
      <c r="U14" s="9"/>
      <c r="V14" s="1273"/>
      <c r="W14" s="1074"/>
    </row>
    <row r="15" spans="2:32" ht="12" customHeight="1">
      <c r="B15" s="1036"/>
      <c r="C15" s="164"/>
      <c r="D15" s="164" t="s">
        <v>1306</v>
      </c>
      <c r="E15" s="40" t="s">
        <v>1307</v>
      </c>
      <c r="F15" s="40"/>
      <c r="G15" s="40"/>
      <c r="H15" s="40"/>
      <c r="I15" s="40"/>
      <c r="J15" s="40"/>
      <c r="K15" s="40"/>
      <c r="L15" s="40"/>
      <c r="M15" s="40"/>
      <c r="N15" s="40"/>
      <c r="O15" s="40"/>
      <c r="P15" s="40"/>
      <c r="Q15" s="40"/>
      <c r="R15" s="40"/>
      <c r="S15" s="40"/>
      <c r="T15" s="40"/>
      <c r="U15" s="40"/>
      <c r="V15" s="262" t="s">
        <v>107</v>
      </c>
      <c r="W15" s="1074">
        <v>0</v>
      </c>
    </row>
    <row r="16" spans="2:32" ht="12" customHeight="1">
      <c r="B16" s="1039"/>
      <c r="C16" s="169"/>
      <c r="D16" s="169" t="s">
        <v>1308</v>
      </c>
      <c r="E16" s="43" t="s">
        <v>1309</v>
      </c>
      <c r="F16" s="43"/>
      <c r="G16" s="43"/>
      <c r="H16" s="43"/>
      <c r="I16" s="43"/>
      <c r="J16" s="43"/>
      <c r="K16" s="43"/>
      <c r="L16" s="43"/>
      <c r="M16" s="43"/>
      <c r="N16" s="43"/>
      <c r="O16" s="43"/>
      <c r="P16" s="43"/>
      <c r="Q16" s="43"/>
      <c r="R16" s="43"/>
      <c r="S16" s="43"/>
      <c r="T16" s="43"/>
      <c r="U16" s="43"/>
      <c r="V16" s="263" t="s">
        <v>422</v>
      </c>
      <c r="W16" s="1089">
        <v>0</v>
      </c>
    </row>
    <row r="17" spans="2:23" ht="12" customHeight="1">
      <c r="B17" s="1039"/>
      <c r="C17" s="169"/>
      <c r="D17" s="169" t="s">
        <v>1310</v>
      </c>
      <c r="E17" s="43" t="s">
        <v>491</v>
      </c>
      <c r="F17" s="43"/>
      <c r="G17" s="43"/>
      <c r="H17" s="43"/>
      <c r="I17" s="43"/>
      <c r="J17" s="43"/>
      <c r="K17" s="43"/>
      <c r="L17" s="43"/>
      <c r="M17" s="43"/>
      <c r="N17" s="43"/>
      <c r="O17" s="43"/>
      <c r="P17" s="43"/>
      <c r="Q17" s="43"/>
      <c r="R17" s="43"/>
      <c r="S17" s="43"/>
      <c r="T17" s="43"/>
      <c r="U17" s="43"/>
      <c r="V17" s="263" t="s">
        <v>425</v>
      </c>
      <c r="W17" s="1076">
        <v>0</v>
      </c>
    </row>
    <row r="18" spans="2:23" ht="12" customHeight="1">
      <c r="B18" s="1039"/>
      <c r="C18" s="43" t="s">
        <v>1311</v>
      </c>
      <c r="D18" s="43"/>
      <c r="E18" s="43"/>
      <c r="F18" s="43"/>
      <c r="G18" s="43"/>
      <c r="H18" s="43"/>
      <c r="I18" s="43"/>
      <c r="J18" s="43"/>
      <c r="K18" s="43"/>
      <c r="L18" s="43"/>
      <c r="M18" s="43"/>
      <c r="N18" s="43"/>
      <c r="O18" s="43"/>
      <c r="P18" s="43"/>
      <c r="Q18" s="43"/>
      <c r="R18" s="43"/>
      <c r="S18" s="43"/>
      <c r="T18" s="43"/>
      <c r="U18" s="43"/>
      <c r="V18" s="263" t="s">
        <v>108</v>
      </c>
      <c r="W18" s="1076">
        <v>0</v>
      </c>
    </row>
    <row r="19" spans="2:23" ht="12" customHeight="1">
      <c r="B19" s="1039"/>
      <c r="C19" s="43" t="s">
        <v>1312</v>
      </c>
      <c r="D19" s="43"/>
      <c r="E19" s="43"/>
      <c r="F19" s="43"/>
      <c r="G19" s="43"/>
      <c r="H19" s="43"/>
      <c r="I19" s="43"/>
      <c r="J19" s="43"/>
      <c r="K19" s="43"/>
      <c r="L19" s="43"/>
      <c r="M19" s="43"/>
      <c r="N19" s="43"/>
      <c r="O19" s="43"/>
      <c r="P19" s="43"/>
      <c r="Q19" s="43"/>
      <c r="R19" s="43"/>
      <c r="S19" s="43"/>
      <c r="T19" s="43"/>
      <c r="U19" s="43"/>
      <c r="V19" s="263" t="s">
        <v>514</v>
      </c>
      <c r="W19" s="1076">
        <v>693</v>
      </c>
    </row>
    <row r="20" spans="2:23" ht="12" customHeight="1">
      <c r="B20" s="1028"/>
      <c r="V20" s="1273"/>
      <c r="W20" s="1074"/>
    </row>
    <row r="21" spans="2:23" ht="12" customHeight="1">
      <c r="B21" s="4036" t="s">
        <v>1313</v>
      </c>
      <c r="C21" s="27"/>
      <c r="D21" s="27"/>
      <c r="E21" s="27"/>
      <c r="F21" s="27"/>
      <c r="G21" s="27"/>
      <c r="H21" s="27"/>
      <c r="I21" s="27"/>
      <c r="J21" s="27"/>
      <c r="K21" s="27"/>
      <c r="L21" s="27"/>
      <c r="M21" s="27"/>
      <c r="N21" s="27"/>
      <c r="O21" s="27"/>
      <c r="P21" s="27"/>
      <c r="Q21" s="27"/>
      <c r="R21" s="27"/>
      <c r="S21" s="27"/>
      <c r="T21" s="27"/>
      <c r="U21" s="27"/>
      <c r="V21" s="1273"/>
      <c r="W21" s="1074"/>
    </row>
    <row r="22" spans="2:23" ht="12" customHeight="1">
      <c r="B22" s="1036"/>
      <c r="C22" s="40" t="s">
        <v>1314</v>
      </c>
      <c r="D22" s="40"/>
      <c r="E22" s="40"/>
      <c r="F22" s="40"/>
      <c r="G22" s="40"/>
      <c r="H22" s="40"/>
      <c r="I22" s="40"/>
      <c r="J22" s="40"/>
      <c r="K22" s="40"/>
      <c r="L22" s="40"/>
      <c r="M22" s="40"/>
      <c r="N22" s="40"/>
      <c r="O22" s="40"/>
      <c r="P22" s="40"/>
      <c r="Q22" s="40"/>
      <c r="R22" s="40"/>
      <c r="S22" s="40"/>
      <c r="T22" s="40"/>
      <c r="U22" s="40"/>
      <c r="V22" s="262" t="s">
        <v>193</v>
      </c>
      <c r="W22" s="1074">
        <v>1283</v>
      </c>
    </row>
    <row r="23" spans="2:23" ht="12" customHeight="1">
      <c r="B23" s="1039"/>
      <c r="C23" s="43" t="s">
        <v>1315</v>
      </c>
      <c r="D23" s="43"/>
      <c r="E23" s="43"/>
      <c r="F23" s="43"/>
      <c r="G23" s="43"/>
      <c r="H23" s="43"/>
      <c r="I23" s="43"/>
      <c r="J23" s="43"/>
      <c r="K23" s="43"/>
      <c r="L23" s="43"/>
      <c r="M23" s="43"/>
      <c r="N23" s="43"/>
      <c r="O23" s="43"/>
      <c r="P23" s="43"/>
      <c r="Q23" s="43"/>
      <c r="R23" s="43"/>
      <c r="S23" s="43"/>
      <c r="T23" s="43"/>
      <c r="U23" s="43"/>
      <c r="V23" s="263" t="s">
        <v>456</v>
      </c>
      <c r="W23" s="1089">
        <v>0</v>
      </c>
    </row>
    <row r="24" spans="2:23" ht="12" customHeight="1">
      <c r="B24" s="1028"/>
      <c r="V24" s="1273"/>
      <c r="W24" s="1074"/>
    </row>
    <row r="25" spans="2:23" ht="12" customHeight="1">
      <c r="B25" s="1036"/>
      <c r="C25" s="40" t="s">
        <v>1316</v>
      </c>
      <c r="D25" s="40"/>
      <c r="E25" s="40"/>
      <c r="F25" s="40"/>
      <c r="G25" s="40"/>
      <c r="H25" s="40"/>
      <c r="I25" s="40"/>
      <c r="J25" s="40"/>
      <c r="K25" s="40"/>
      <c r="L25" s="40"/>
      <c r="M25" s="40"/>
      <c r="N25" s="40"/>
      <c r="O25" s="40"/>
      <c r="P25" s="40"/>
      <c r="Q25" s="40"/>
      <c r="R25" s="40"/>
      <c r="S25" s="40"/>
      <c r="T25" s="40"/>
      <c r="U25" s="40"/>
      <c r="V25" s="262" t="s">
        <v>460</v>
      </c>
      <c r="W25" s="1074">
        <v>534</v>
      </c>
    </row>
    <row r="26" spans="2:23" ht="12" customHeight="1">
      <c r="B26" s="1039"/>
      <c r="C26" s="43" t="s">
        <v>1317</v>
      </c>
      <c r="D26" s="43"/>
      <c r="E26" s="43"/>
      <c r="F26" s="43"/>
      <c r="G26" s="43"/>
      <c r="H26" s="43"/>
      <c r="I26" s="43"/>
      <c r="J26" s="43"/>
      <c r="K26" s="43"/>
      <c r="L26" s="43"/>
      <c r="M26" s="43"/>
      <c r="N26" s="43"/>
      <c r="O26" s="43"/>
      <c r="P26" s="43"/>
      <c r="Q26" s="43"/>
      <c r="R26" s="43"/>
      <c r="S26" s="43"/>
      <c r="T26" s="43"/>
      <c r="U26" s="43"/>
      <c r="V26" s="263" t="s">
        <v>462</v>
      </c>
      <c r="W26" s="1089">
        <v>0</v>
      </c>
    </row>
    <row r="27" spans="2:23" ht="12" customHeight="1">
      <c r="B27" s="1039"/>
      <c r="C27" s="43" t="s">
        <v>1318</v>
      </c>
      <c r="D27" s="43"/>
      <c r="E27" s="43"/>
      <c r="F27" s="43"/>
      <c r="G27" s="43"/>
      <c r="H27" s="43"/>
      <c r="I27" s="43"/>
      <c r="J27" s="43"/>
      <c r="K27" s="43"/>
      <c r="L27" s="43"/>
      <c r="M27" s="43"/>
      <c r="N27" s="43"/>
      <c r="O27" s="43"/>
      <c r="P27" s="43"/>
      <c r="Q27" s="43"/>
      <c r="R27" s="43"/>
      <c r="S27" s="43"/>
      <c r="T27" s="43"/>
      <c r="U27" s="43"/>
      <c r="V27" s="263" t="s">
        <v>475</v>
      </c>
      <c r="W27" s="1076">
        <v>749</v>
      </c>
    </row>
    <row r="28" spans="2:23" ht="12" customHeight="1">
      <c r="B28" s="1028"/>
      <c r="V28" s="1273"/>
      <c r="W28" s="1074"/>
    </row>
    <row r="29" spans="2:23" ht="12" customHeight="1">
      <c r="B29" s="4037" t="s">
        <v>1319</v>
      </c>
      <c r="C29" s="4038"/>
      <c r="D29" s="4038"/>
      <c r="E29" s="4038"/>
      <c r="F29" s="4038"/>
      <c r="G29" s="4038"/>
      <c r="H29" s="4038"/>
      <c r="I29" s="4038"/>
      <c r="J29" s="4038"/>
      <c r="K29" s="4038"/>
      <c r="L29" s="4038"/>
      <c r="M29" s="4038"/>
      <c r="N29" s="4038"/>
      <c r="O29" s="4038"/>
      <c r="P29" s="4038"/>
      <c r="Q29" s="4038"/>
      <c r="R29" s="4038"/>
      <c r="S29" s="4038"/>
      <c r="T29" s="4038"/>
      <c r="U29" s="4038"/>
      <c r="V29" s="1274" t="s">
        <v>136</v>
      </c>
      <c r="W29" s="1272">
        <v>1442</v>
      </c>
    </row>
    <row r="30" spans="2:23" ht="12" customHeight="1">
      <c r="B30" s="1028"/>
      <c r="V30" s="1273"/>
      <c r="W30" s="1074"/>
    </row>
    <row r="31" spans="2:23" ht="12" customHeight="1">
      <c r="B31" s="3957" t="s">
        <v>1320</v>
      </c>
      <c r="C31" s="40"/>
      <c r="D31" s="40"/>
      <c r="E31" s="40"/>
      <c r="F31" s="40"/>
      <c r="G31" s="40"/>
      <c r="H31" s="40"/>
      <c r="I31" s="40"/>
      <c r="J31" s="40"/>
      <c r="K31" s="40"/>
      <c r="L31" s="40"/>
      <c r="M31" s="40"/>
      <c r="N31" s="40"/>
      <c r="O31" s="40"/>
      <c r="P31" s="40"/>
      <c r="Q31" s="40"/>
      <c r="R31" s="40"/>
      <c r="S31" s="40"/>
      <c r="T31" s="40"/>
      <c r="U31" s="40"/>
      <c r="V31" s="262" t="s">
        <v>613</v>
      </c>
      <c r="W31" s="1076">
        <v>1442</v>
      </c>
    </row>
    <row r="32" spans="2:23" ht="12" customHeight="1">
      <c r="B32" s="1028"/>
      <c r="V32" s="1273"/>
      <c r="W32" s="1074"/>
    </row>
    <row r="33" spans="2:26" ht="12" customHeight="1">
      <c r="B33" s="4039" t="s">
        <v>1321</v>
      </c>
      <c r="C33" s="4040"/>
      <c r="D33" s="4040"/>
      <c r="E33" s="4040"/>
      <c r="F33" s="4040"/>
      <c r="G33" s="4040"/>
      <c r="H33" s="4040"/>
      <c r="I33" s="4040"/>
      <c r="J33" s="4040"/>
      <c r="K33" s="4040"/>
      <c r="L33" s="4040"/>
      <c r="M33" s="4040"/>
      <c r="N33" s="4040"/>
      <c r="O33" s="4040"/>
      <c r="P33" s="4040"/>
      <c r="Q33" s="4040"/>
      <c r="R33" s="4040"/>
      <c r="S33" s="4040"/>
      <c r="T33" s="4040"/>
      <c r="U33" s="4040"/>
      <c r="V33" s="1275" t="s">
        <v>70</v>
      </c>
      <c r="W33" s="1084">
        <v>0</v>
      </c>
    </row>
    <row r="35" spans="2:26" ht="12" customHeight="1">
      <c r="B35" s="65" t="s">
        <v>105</v>
      </c>
      <c r="C35" s="65"/>
      <c r="D35" s="65"/>
      <c r="E35" s="65"/>
      <c r="F35" s="65"/>
      <c r="G35" s="65"/>
      <c r="H35" s="65"/>
      <c r="I35" s="65"/>
      <c r="J35" s="65"/>
      <c r="K35" s="65"/>
      <c r="L35" s="65"/>
      <c r="M35" s="65"/>
      <c r="N35" s="65"/>
      <c r="O35" s="65"/>
      <c r="P35" s="65"/>
      <c r="Q35" s="65"/>
      <c r="R35" s="65"/>
      <c r="S35" s="65"/>
      <c r="T35" s="65"/>
      <c r="U35" s="65"/>
      <c r="V35" s="65"/>
      <c r="W35" s="65"/>
      <c r="X35" s="65"/>
      <c r="Y35" s="65"/>
      <c r="Z35" s="65"/>
    </row>
    <row r="36" spans="2:26" ht="12" customHeight="1">
      <c r="B36" s="44" t="s">
        <v>477</v>
      </c>
      <c r="C36" s="44"/>
      <c r="D36" s="44"/>
      <c r="E36" s="44"/>
      <c r="F36" s="44"/>
      <c r="G36" s="44"/>
      <c r="H36" s="44"/>
      <c r="I36" s="44"/>
      <c r="J36" s="44"/>
      <c r="K36" s="44"/>
      <c r="L36" s="44"/>
      <c r="M36" s="44"/>
      <c r="N36" s="44"/>
      <c r="O36" s="44"/>
      <c r="P36" s="44"/>
      <c r="Q36" s="44"/>
      <c r="R36" s="44"/>
      <c r="S36" s="44"/>
      <c r="T36" s="44"/>
      <c r="U36" s="44"/>
      <c r="V36" s="44"/>
      <c r="W36" s="44"/>
      <c r="X36" s="44"/>
      <c r="Y36" s="44"/>
      <c r="Z36" s="44"/>
    </row>
    <row r="40" spans="2:26" ht="12" customHeight="1">
      <c r="W40" s="195"/>
    </row>
    <row r="41" spans="2:26" ht="12" customHeight="1">
      <c r="W41" s="178"/>
    </row>
  </sheetData>
  <mergeCells count="26">
    <mergeCell ref="C27:U27"/>
    <mergeCell ref="C23:U23"/>
    <mergeCell ref="C25:U25"/>
    <mergeCell ref="C26:U26"/>
    <mergeCell ref="B2:F2"/>
    <mergeCell ref="B35:Z35"/>
    <mergeCell ref="B36:Z36"/>
    <mergeCell ref="B29:U29"/>
    <mergeCell ref="B31:U31"/>
    <mergeCell ref="B33:U33"/>
    <mergeCell ref="B11:U11"/>
    <mergeCell ref="C12:U12"/>
    <mergeCell ref="C14:U14"/>
    <mergeCell ref="E15:U15"/>
    <mergeCell ref="C22:U22"/>
    <mergeCell ref="B21:U21"/>
    <mergeCell ref="E16:U16"/>
    <mergeCell ref="E17:U17"/>
    <mergeCell ref="C18:U18"/>
    <mergeCell ref="C19:U19"/>
    <mergeCell ref="B4:I4"/>
    <mergeCell ref="B5:I5"/>
    <mergeCell ref="B6:I6"/>
    <mergeCell ref="K4:U4"/>
    <mergeCell ref="K5:U5"/>
    <mergeCell ref="K6:U6"/>
  </mergeCells>
  <hyperlinks>
    <hyperlink ref="B36" r:id="rId1" xr:uid="{00000000-0004-0000-1900-000000000000}"/>
  </hyperlinks>
  <pageMargins left="0.7" right="0.7" top="0.75" bottom="0.75" header="0.3" footer="0.3"/>
  <pageSetup orientation="landscape"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
    <pageSetUpPr fitToPage="1"/>
  </sheetPr>
  <dimension ref="B2:AL70"/>
  <sheetViews>
    <sheetView showGridLines="0" workbookViewId="0"/>
  </sheetViews>
  <sheetFormatPr defaultColWidth="8" defaultRowHeight="12" customHeight="1"/>
  <cols>
    <col min="1" max="1" width="1.5546875" customWidth="1"/>
    <col min="2" max="2" width="2.44140625" customWidth="1"/>
    <col min="3" max="3" width="3.27734375" customWidth="1"/>
    <col min="4" max="4" width="2.44140625" customWidth="1"/>
    <col min="5" max="5" width="2.71875" customWidth="1"/>
    <col min="6" max="6" width="3" customWidth="1"/>
    <col min="7" max="8" width="3.27734375" customWidth="1"/>
    <col min="9" max="9" width="18.1640625" customWidth="1"/>
    <col min="10" max="10" width="8.71875" customWidth="1"/>
    <col min="11" max="11" width="16.1640625" customWidth="1"/>
    <col min="12" max="12" width="3.27734375" customWidth="1"/>
    <col min="13" max="27" width="11.83203125" customWidth="1"/>
    <col min="28" max="28" width="8" customWidth="1"/>
  </cols>
  <sheetData>
    <row r="2" spans="2:38" ht="15" customHeight="1">
      <c r="B2" s="10" t="s">
        <v>478</v>
      </c>
      <c r="C2" s="9"/>
      <c r="D2" s="9"/>
      <c r="E2" s="9"/>
      <c r="F2" s="9"/>
    </row>
    <row r="4" spans="2:38" ht="12" customHeight="1">
      <c r="B4" s="29" t="s">
        <v>171</v>
      </c>
      <c r="C4" s="28"/>
      <c r="D4" s="28"/>
      <c r="E4" s="28"/>
      <c r="F4" s="28"/>
      <c r="G4" s="28"/>
      <c r="H4" s="28"/>
      <c r="I4" s="28"/>
      <c r="J4" s="28"/>
      <c r="K4" s="150"/>
      <c r="L4" s="150"/>
      <c r="M4" s="12" t="s">
        <v>852</v>
      </c>
      <c r="N4" s="12"/>
      <c r="O4" s="12"/>
      <c r="P4" s="12"/>
      <c r="Q4" s="12"/>
      <c r="R4" s="12"/>
      <c r="S4" s="12"/>
      <c r="T4" s="152"/>
      <c r="U4" s="152"/>
      <c r="V4" s="152"/>
      <c r="W4" s="152"/>
      <c r="X4" s="152"/>
      <c r="Y4" s="152"/>
      <c r="Z4" s="152"/>
      <c r="AA4" s="152"/>
      <c r="AB4" s="152"/>
      <c r="AC4" s="152"/>
      <c r="AD4" s="152"/>
      <c r="AE4" s="152"/>
      <c r="AF4" s="152"/>
      <c r="AG4" s="152"/>
      <c r="AH4" s="152"/>
      <c r="AI4" s="152"/>
      <c r="AJ4" s="152"/>
      <c r="AK4" s="152"/>
      <c r="AL4" s="152"/>
    </row>
    <row r="5" spans="2:38" ht="12" customHeight="1">
      <c r="B5" s="27">
        <v>2023.4</v>
      </c>
      <c r="C5" s="14"/>
      <c r="D5" s="14"/>
      <c r="E5" s="14"/>
      <c r="F5" s="14"/>
      <c r="G5" s="14"/>
      <c r="H5" s="14"/>
      <c r="I5" s="14"/>
      <c r="J5" s="14"/>
      <c r="K5" s="150"/>
      <c r="L5" s="150"/>
      <c r="M5" s="14" t="s">
        <v>1322</v>
      </c>
      <c r="N5" s="14"/>
      <c r="O5" s="14"/>
      <c r="P5" s="14"/>
      <c r="Q5" s="14"/>
      <c r="R5" s="14"/>
      <c r="S5" s="14"/>
      <c r="T5" s="179"/>
      <c r="U5" s="179"/>
      <c r="V5" s="179"/>
      <c r="W5" s="179"/>
      <c r="X5" s="179"/>
      <c r="Y5" s="179"/>
      <c r="Z5" s="179"/>
      <c r="AA5" s="179"/>
      <c r="AB5" s="179"/>
      <c r="AC5" s="154"/>
      <c r="AD5" s="176"/>
      <c r="AE5" s="179"/>
      <c r="AF5" s="179"/>
      <c r="AG5" s="179"/>
      <c r="AH5" s="179"/>
      <c r="AI5" s="179"/>
      <c r="AJ5" s="179"/>
      <c r="AK5" s="179"/>
      <c r="AL5" s="179"/>
    </row>
    <row r="6" spans="2:38" ht="12" customHeight="1">
      <c r="M6" s="154"/>
      <c r="N6" s="179"/>
      <c r="O6" s="179"/>
      <c r="P6" s="179"/>
      <c r="Q6" s="179"/>
      <c r="R6" s="179"/>
      <c r="S6" s="179"/>
      <c r="T6" s="179"/>
      <c r="U6" s="179"/>
      <c r="V6" s="179"/>
      <c r="W6" s="179"/>
      <c r="X6" s="179"/>
      <c r="Y6" s="179"/>
      <c r="Z6" s="179"/>
      <c r="AA6" s="179"/>
      <c r="AB6" s="179"/>
      <c r="AC6" s="154"/>
      <c r="AD6" s="179"/>
      <c r="AE6" s="179"/>
      <c r="AF6" s="179"/>
      <c r="AG6" s="179"/>
      <c r="AH6" s="179"/>
      <c r="AI6" s="179"/>
      <c r="AJ6" s="179"/>
      <c r="AK6" s="179"/>
      <c r="AL6" s="179"/>
    </row>
    <row r="7" spans="2:38" ht="12" customHeight="1">
      <c r="B7" s="1024"/>
      <c r="C7" s="1025"/>
      <c r="D7" s="1025"/>
      <c r="E7" s="1025"/>
      <c r="F7" s="1025"/>
      <c r="G7" s="1025"/>
      <c r="H7" s="1025"/>
      <c r="I7" s="1025"/>
      <c r="J7" s="1025"/>
      <c r="K7" s="1025"/>
      <c r="L7" s="1025"/>
      <c r="M7" s="1276"/>
      <c r="N7" s="1222" t="s">
        <v>40</v>
      </c>
      <c r="O7" s="1222"/>
      <c r="P7" s="1222" t="s">
        <v>41</v>
      </c>
      <c r="Q7" s="1276"/>
      <c r="R7" s="1276"/>
      <c r="S7" s="1276"/>
      <c r="T7" s="1276"/>
      <c r="U7" s="1276"/>
      <c r="V7" s="1219" t="s">
        <v>42</v>
      </c>
      <c r="W7" s="1276"/>
      <c r="X7" s="1222" t="s">
        <v>43</v>
      </c>
      <c r="Y7" s="1276"/>
      <c r="Z7" s="1219" t="s">
        <v>44</v>
      </c>
      <c r="AA7" s="1277" t="s">
        <v>131</v>
      </c>
    </row>
    <row r="8" spans="2:38" ht="12" customHeight="1">
      <c r="B8" s="1028"/>
      <c r="M8" s="1278" t="s">
        <v>45</v>
      </c>
      <c r="N8" s="1278" t="s">
        <v>46</v>
      </c>
      <c r="O8" s="1278" t="s">
        <v>47</v>
      </c>
      <c r="P8" s="1278" t="s">
        <v>48</v>
      </c>
      <c r="Q8" s="1278" t="s">
        <v>49</v>
      </c>
      <c r="R8" s="1278" t="s">
        <v>50</v>
      </c>
      <c r="S8" s="1278" t="s">
        <v>51</v>
      </c>
      <c r="T8" s="1278" t="s">
        <v>52</v>
      </c>
      <c r="U8" s="1278" t="s">
        <v>83</v>
      </c>
      <c r="V8" s="1279" t="s">
        <v>84</v>
      </c>
      <c r="W8" s="1278" t="s">
        <v>85</v>
      </c>
      <c r="X8" s="1278" t="s">
        <v>86</v>
      </c>
      <c r="Y8" s="1279" t="s">
        <v>87</v>
      </c>
      <c r="Z8" s="1278" t="s">
        <v>88</v>
      </c>
      <c r="AA8" s="1031"/>
    </row>
    <row r="9" spans="2:38" ht="12" customHeight="1">
      <c r="B9" s="3954" t="s">
        <v>1146</v>
      </c>
      <c r="C9" s="3721"/>
      <c r="D9" s="3721"/>
      <c r="E9" s="3721"/>
      <c r="F9" s="3721"/>
      <c r="G9" s="3721"/>
      <c r="H9" s="3721"/>
      <c r="I9" s="3721"/>
      <c r="J9" s="3721"/>
      <c r="K9" s="3721"/>
      <c r="L9" s="259"/>
      <c r="M9" s="1278" t="s">
        <v>89</v>
      </c>
      <c r="N9" s="1278" t="s">
        <v>90</v>
      </c>
      <c r="O9" s="1278"/>
      <c r="P9" s="1278"/>
      <c r="Q9" s="1278"/>
      <c r="R9" s="1278"/>
      <c r="S9" s="1278"/>
      <c r="T9" s="1278"/>
      <c r="U9" s="1278"/>
      <c r="V9" s="1278"/>
      <c r="W9" s="1278"/>
      <c r="X9" s="1278"/>
      <c r="Y9" s="1278"/>
      <c r="Z9" s="1278"/>
      <c r="AA9" s="1031"/>
    </row>
    <row r="10" spans="2:38" ht="12" customHeight="1">
      <c r="B10" s="1032"/>
      <c r="C10" s="192"/>
      <c r="D10" s="192"/>
      <c r="E10" s="192"/>
      <c r="F10" s="192"/>
      <c r="G10" s="192"/>
      <c r="H10" s="192"/>
      <c r="I10" s="192"/>
      <c r="J10" s="192"/>
      <c r="K10" s="192"/>
      <c r="L10" s="192"/>
      <c r="M10" s="1280" t="s">
        <v>125</v>
      </c>
      <c r="N10" s="1280" t="s">
        <v>126</v>
      </c>
      <c r="O10" s="1280" t="s">
        <v>127</v>
      </c>
      <c r="P10" s="1280" t="s">
        <v>139</v>
      </c>
      <c r="Q10" s="1280" t="s">
        <v>140</v>
      </c>
      <c r="R10" s="1280" t="s">
        <v>141</v>
      </c>
      <c r="S10" s="1280" t="s">
        <v>166</v>
      </c>
      <c r="T10" s="1280" t="s">
        <v>167</v>
      </c>
      <c r="U10" s="1280" t="s">
        <v>168</v>
      </c>
      <c r="V10" s="1280" t="s">
        <v>74</v>
      </c>
      <c r="W10" s="1280" t="s">
        <v>75</v>
      </c>
      <c r="X10" s="1280" t="s">
        <v>81</v>
      </c>
      <c r="Y10" s="1280" t="s">
        <v>91</v>
      </c>
      <c r="Z10" s="1280" t="s">
        <v>92</v>
      </c>
      <c r="AA10" s="1281" t="s">
        <v>170</v>
      </c>
    </row>
    <row r="11" spans="2:38" ht="12" customHeight="1">
      <c r="B11" s="4041" t="s">
        <v>1323</v>
      </c>
      <c r="C11" s="3943"/>
      <c r="D11" s="3943"/>
      <c r="E11" s="3943"/>
      <c r="F11" s="3943"/>
      <c r="G11" s="3943"/>
      <c r="H11" s="3943"/>
      <c r="I11" s="3943"/>
      <c r="J11" s="3943"/>
      <c r="K11" s="3943"/>
      <c r="L11" s="1054" t="s">
        <v>403</v>
      </c>
      <c r="M11" s="1282">
        <v>8</v>
      </c>
      <c r="N11" s="1282">
        <v>8</v>
      </c>
      <c r="O11" s="1282">
        <v>8</v>
      </c>
      <c r="P11" s="1282">
        <v>8</v>
      </c>
      <c r="Q11" s="1282">
        <v>8</v>
      </c>
      <c r="R11" s="1282">
        <v>8</v>
      </c>
      <c r="S11" s="1282">
        <v>8</v>
      </c>
      <c r="T11" s="1282">
        <v>8</v>
      </c>
      <c r="U11" s="1282">
        <v>8</v>
      </c>
      <c r="V11" s="1282">
        <v>8</v>
      </c>
      <c r="W11" s="1282">
        <v>8</v>
      </c>
      <c r="X11" s="1282">
        <v>8</v>
      </c>
      <c r="Y11" s="1282">
        <v>8</v>
      </c>
      <c r="Z11" s="1283"/>
      <c r="AA11" s="1284"/>
    </row>
    <row r="12" spans="2:38" ht="12" customHeight="1">
      <c r="B12" s="4042" t="s">
        <v>22</v>
      </c>
      <c r="C12" s="11"/>
      <c r="D12" s="11"/>
      <c r="E12" s="11"/>
      <c r="F12" s="11"/>
      <c r="G12" s="11"/>
      <c r="H12" s="11"/>
      <c r="I12" s="43" t="s">
        <v>1148</v>
      </c>
      <c r="J12" s="43"/>
      <c r="K12" s="43"/>
      <c r="L12" s="171" t="s">
        <v>192</v>
      </c>
      <c r="M12" s="172">
        <v>166</v>
      </c>
      <c r="N12" s="172">
        <v>43</v>
      </c>
      <c r="O12" s="172">
        <v>366</v>
      </c>
      <c r="P12" s="172">
        <v>190</v>
      </c>
      <c r="Q12" s="172">
        <v>8</v>
      </c>
      <c r="R12" s="172">
        <v>4306</v>
      </c>
      <c r="S12" s="172">
        <v>481</v>
      </c>
      <c r="T12" s="172">
        <v>521</v>
      </c>
      <c r="U12" s="172">
        <v>2128</v>
      </c>
      <c r="V12" s="172">
        <v>2653</v>
      </c>
      <c r="W12" s="172">
        <v>22</v>
      </c>
      <c r="X12" s="172">
        <v>33</v>
      </c>
      <c r="Y12" s="172">
        <v>0</v>
      </c>
      <c r="Z12" s="172">
        <v>0</v>
      </c>
      <c r="AA12" s="1285">
        <v>10917</v>
      </c>
    </row>
    <row r="13" spans="2:38" ht="12" customHeight="1">
      <c r="B13" s="1045"/>
      <c r="C13" s="173"/>
      <c r="D13" s="173"/>
      <c r="F13" s="173"/>
      <c r="G13" s="173"/>
      <c r="H13" s="173"/>
      <c r="I13" s="3939" t="s">
        <v>738</v>
      </c>
      <c r="J13" s="8"/>
      <c r="K13" s="8"/>
      <c r="L13" s="171" t="s">
        <v>410</v>
      </c>
      <c r="M13" s="172">
        <v>0</v>
      </c>
      <c r="N13" s="172">
        <v>0</v>
      </c>
      <c r="O13" s="172">
        <v>0</v>
      </c>
      <c r="P13" s="172">
        <v>0</v>
      </c>
      <c r="Q13" s="172"/>
      <c r="R13" s="172">
        <v>0</v>
      </c>
      <c r="S13" s="172">
        <v>0</v>
      </c>
      <c r="T13" s="172">
        <v>0</v>
      </c>
      <c r="U13" s="172">
        <v>0</v>
      </c>
      <c r="V13" s="172">
        <v>0</v>
      </c>
      <c r="W13" s="172">
        <v>0</v>
      </c>
      <c r="X13" s="172">
        <v>0</v>
      </c>
      <c r="Y13" s="172">
        <v>0</v>
      </c>
      <c r="Z13" s="172">
        <v>0</v>
      </c>
      <c r="AA13" s="1285">
        <v>0</v>
      </c>
    </row>
    <row r="14" spans="2:38" ht="12" customHeight="1">
      <c r="B14" s="1045"/>
      <c r="C14" s="173"/>
      <c r="D14" s="173"/>
      <c r="F14" s="173"/>
      <c r="G14" s="173"/>
      <c r="H14" s="173"/>
      <c r="I14" s="3939" t="s">
        <v>739</v>
      </c>
      <c r="J14" s="8"/>
      <c r="K14" s="8"/>
      <c r="L14" s="171" t="s">
        <v>413</v>
      </c>
      <c r="M14" s="172">
        <v>0</v>
      </c>
      <c r="N14" s="172">
        <v>0</v>
      </c>
      <c r="O14" s="172">
        <v>0</v>
      </c>
      <c r="P14" s="172">
        <v>0</v>
      </c>
      <c r="Q14" s="172"/>
      <c r="R14" s="172">
        <v>0</v>
      </c>
      <c r="S14" s="172">
        <v>0</v>
      </c>
      <c r="T14" s="172">
        <v>0</v>
      </c>
      <c r="U14" s="172">
        <v>0</v>
      </c>
      <c r="V14" s="172">
        <v>0</v>
      </c>
      <c r="W14" s="172">
        <v>0</v>
      </c>
      <c r="X14" s="172">
        <v>0</v>
      </c>
      <c r="Y14" s="172">
        <v>0</v>
      </c>
      <c r="Z14" s="172">
        <v>0</v>
      </c>
      <c r="AA14" s="1285">
        <v>0</v>
      </c>
    </row>
    <row r="15" spans="2:38" ht="12" customHeight="1">
      <c r="B15" s="1045"/>
      <c r="C15" s="173"/>
      <c r="D15" s="173"/>
      <c r="F15" s="173"/>
      <c r="G15" s="173"/>
      <c r="H15" s="173"/>
      <c r="I15" s="3939" t="s">
        <v>740</v>
      </c>
      <c r="J15" s="3939"/>
      <c r="K15" s="3939"/>
      <c r="L15" s="171" t="s">
        <v>416</v>
      </c>
      <c r="M15" s="1282">
        <v>166</v>
      </c>
      <c r="N15" s="1282">
        <v>43</v>
      </c>
      <c r="O15" s="1282">
        <v>366</v>
      </c>
      <c r="P15" s="1282">
        <v>190</v>
      </c>
      <c r="Q15" s="1282"/>
      <c r="R15" s="1282">
        <v>4306</v>
      </c>
      <c r="S15" s="1282">
        <v>481</v>
      </c>
      <c r="T15" s="1282">
        <v>521</v>
      </c>
      <c r="U15" s="1282">
        <v>2128</v>
      </c>
      <c r="V15" s="1282">
        <v>2653</v>
      </c>
      <c r="W15" s="1282">
        <v>22</v>
      </c>
      <c r="X15" s="1282">
        <v>33</v>
      </c>
      <c r="Y15" s="1282">
        <v>0</v>
      </c>
      <c r="Z15" s="1282">
        <v>0</v>
      </c>
      <c r="AA15" s="1285">
        <v>10917</v>
      </c>
    </row>
    <row r="16" spans="2:38" ht="12" customHeight="1">
      <c r="B16" s="1039"/>
      <c r="C16" s="169"/>
      <c r="D16" s="169"/>
      <c r="F16" s="169"/>
      <c r="G16" s="169"/>
      <c r="H16" s="169"/>
      <c r="I16" s="43" t="s">
        <v>1149</v>
      </c>
      <c r="J16" s="43"/>
      <c r="K16" s="43"/>
      <c r="L16" s="171" t="s">
        <v>106</v>
      </c>
      <c r="M16" s="1282">
        <v>0</v>
      </c>
      <c r="N16" s="1282">
        <v>0</v>
      </c>
      <c r="O16" s="1282">
        <v>0</v>
      </c>
      <c r="P16" s="1282">
        <v>0</v>
      </c>
      <c r="Q16" s="1282">
        <v>0</v>
      </c>
      <c r="R16" s="1282">
        <v>0</v>
      </c>
      <c r="S16" s="1282">
        <v>0</v>
      </c>
      <c r="T16" s="1282">
        <v>0</v>
      </c>
      <c r="U16" s="1282">
        <v>0</v>
      </c>
      <c r="V16" s="1282">
        <v>0</v>
      </c>
      <c r="W16" s="1282">
        <v>0</v>
      </c>
      <c r="X16" s="1282">
        <v>0</v>
      </c>
      <c r="Y16" s="1282">
        <v>0</v>
      </c>
      <c r="Z16" s="1282">
        <v>0</v>
      </c>
      <c r="AA16" s="1285">
        <v>0</v>
      </c>
    </row>
    <row r="17" spans="2:27" ht="12" customHeight="1">
      <c r="B17" s="4031" t="s">
        <v>1324</v>
      </c>
      <c r="C17" s="42"/>
      <c r="D17" s="42"/>
      <c r="E17" s="42"/>
      <c r="F17" s="42"/>
      <c r="G17" s="42"/>
      <c r="H17" s="42"/>
      <c r="I17" s="42"/>
      <c r="J17" s="42"/>
      <c r="K17" s="42"/>
      <c r="L17" s="171" t="s">
        <v>102</v>
      </c>
      <c r="M17" s="1282">
        <v>166</v>
      </c>
      <c r="N17" s="1282">
        <v>43</v>
      </c>
      <c r="O17" s="1282">
        <v>366</v>
      </c>
      <c r="P17" s="1282">
        <v>190</v>
      </c>
      <c r="Q17" s="1282">
        <v>8</v>
      </c>
      <c r="R17" s="1282">
        <v>4306</v>
      </c>
      <c r="S17" s="1282">
        <v>481</v>
      </c>
      <c r="T17" s="1282">
        <v>521</v>
      </c>
      <c r="U17" s="1282">
        <v>2128</v>
      </c>
      <c r="V17" s="1282">
        <v>2653</v>
      </c>
      <c r="W17" s="1282">
        <v>22</v>
      </c>
      <c r="X17" s="1282">
        <v>33</v>
      </c>
      <c r="Y17" s="1282">
        <v>0</v>
      </c>
      <c r="Z17" s="1282">
        <v>0</v>
      </c>
      <c r="AA17" s="1285">
        <v>10917</v>
      </c>
    </row>
    <row r="18" spans="2:27" ht="12" customHeight="1">
      <c r="B18" s="3952" t="s">
        <v>183</v>
      </c>
      <c r="C18" s="43"/>
      <c r="D18" s="43"/>
      <c r="E18" s="43"/>
      <c r="F18" s="43"/>
      <c r="G18" s="43"/>
      <c r="H18" s="43"/>
      <c r="I18" s="43"/>
      <c r="J18" s="43"/>
      <c r="K18" s="43"/>
      <c r="L18" s="171" t="s">
        <v>107</v>
      </c>
      <c r="M18" s="1286">
        <v>0</v>
      </c>
      <c r="N18" s="1286">
        <v>0</v>
      </c>
      <c r="O18" s="1286">
        <v>0</v>
      </c>
      <c r="P18" s="1286">
        <v>0</v>
      </c>
      <c r="Q18" s="1286">
        <v>0</v>
      </c>
      <c r="R18" s="1286">
        <v>0</v>
      </c>
      <c r="S18" s="1286">
        <v>0</v>
      </c>
      <c r="T18" s="1286">
        <v>0</v>
      </c>
      <c r="U18" s="1286">
        <v>0</v>
      </c>
      <c r="V18" s="1286">
        <v>0</v>
      </c>
      <c r="W18" s="1286">
        <v>0</v>
      </c>
      <c r="X18" s="1286">
        <v>0</v>
      </c>
      <c r="Y18" s="1286">
        <v>0</v>
      </c>
      <c r="Z18" s="1286">
        <v>0</v>
      </c>
      <c r="AA18" s="1287">
        <v>0</v>
      </c>
    </row>
    <row r="19" spans="2:27" ht="12" customHeight="1">
      <c r="B19" s="3949" t="s">
        <v>1210</v>
      </c>
      <c r="C19" s="3950"/>
      <c r="D19" s="3950"/>
      <c r="E19" s="3950"/>
      <c r="F19" s="3950"/>
      <c r="G19" s="3950"/>
      <c r="H19" s="3950"/>
      <c r="I19" s="3950"/>
      <c r="J19" s="3950"/>
      <c r="K19" s="3950"/>
      <c r="L19" s="190"/>
      <c r="M19" s="1288"/>
      <c r="N19" s="1288"/>
      <c r="O19" s="1288"/>
      <c r="P19" s="1288"/>
      <c r="Q19" s="1288"/>
      <c r="R19" s="1288"/>
      <c r="S19" s="1288"/>
      <c r="T19" s="1288"/>
      <c r="U19" s="1288"/>
      <c r="V19" s="1288"/>
      <c r="W19" s="1288"/>
      <c r="X19" s="1288"/>
      <c r="Y19" s="1288"/>
      <c r="Z19" s="1288"/>
      <c r="AA19" s="1289"/>
    </row>
    <row r="20" spans="2:27" ht="12" customHeight="1">
      <c r="B20" s="1230"/>
      <c r="C20" s="3942" t="s">
        <v>1153</v>
      </c>
      <c r="D20" s="3942"/>
      <c r="E20" s="3942"/>
      <c r="F20" s="3942"/>
      <c r="G20" s="3942"/>
      <c r="H20" s="3942"/>
      <c r="I20" s="3942"/>
      <c r="J20" s="3948" t="s">
        <v>176</v>
      </c>
      <c r="K20" s="3948"/>
      <c r="L20" s="166" t="s">
        <v>422</v>
      </c>
      <c r="M20" s="1288">
        <v>0</v>
      </c>
      <c r="N20" s="1288">
        <v>0</v>
      </c>
      <c r="O20" s="1288">
        <v>0</v>
      </c>
      <c r="P20" s="1288">
        <v>0</v>
      </c>
      <c r="Q20" s="1288">
        <v>0</v>
      </c>
      <c r="R20" s="1288">
        <v>0</v>
      </c>
      <c r="S20" s="1288">
        <v>0</v>
      </c>
      <c r="T20" s="1288">
        <v>0</v>
      </c>
      <c r="U20" s="1288">
        <v>0</v>
      </c>
      <c r="V20" s="1288">
        <v>0</v>
      </c>
      <c r="W20" s="1288">
        <v>0</v>
      </c>
      <c r="X20" s="1288">
        <v>0</v>
      </c>
      <c r="Y20" s="1288">
        <v>0</v>
      </c>
      <c r="Z20" s="1288">
        <v>0</v>
      </c>
      <c r="AA20" s="1289">
        <v>0</v>
      </c>
    </row>
    <row r="21" spans="2:27" ht="12" customHeight="1">
      <c r="B21" s="1090"/>
      <c r="C21" s="173"/>
      <c r="D21" s="173"/>
      <c r="E21" s="173"/>
      <c r="F21" s="173"/>
      <c r="G21" s="173"/>
      <c r="I21" s="173"/>
      <c r="J21" s="3939" t="s">
        <v>130</v>
      </c>
      <c r="K21" s="3939"/>
      <c r="L21" s="171" t="s">
        <v>425</v>
      </c>
      <c r="M21" s="1282">
        <v>0</v>
      </c>
      <c r="N21" s="1282">
        <v>0</v>
      </c>
      <c r="O21" s="1282">
        <v>0</v>
      </c>
      <c r="P21" s="1282">
        <v>0</v>
      </c>
      <c r="Q21" s="1282">
        <v>0</v>
      </c>
      <c r="R21" s="1282">
        <v>0</v>
      </c>
      <c r="S21" s="1282">
        <v>0</v>
      </c>
      <c r="T21" s="1282">
        <v>0</v>
      </c>
      <c r="U21" s="1282">
        <v>0</v>
      </c>
      <c r="V21" s="1282">
        <v>0</v>
      </c>
      <c r="W21" s="1282">
        <v>0</v>
      </c>
      <c r="X21" s="1282">
        <v>0</v>
      </c>
      <c r="Y21" s="1282">
        <v>0</v>
      </c>
      <c r="Z21" s="1282">
        <v>0</v>
      </c>
      <c r="AA21" s="1285">
        <v>0</v>
      </c>
    </row>
    <row r="22" spans="2:27" ht="12" customHeight="1">
      <c r="B22" s="1090"/>
      <c r="J22" s="3939" t="s">
        <v>177</v>
      </c>
      <c r="K22" s="3939"/>
      <c r="L22" s="171" t="s">
        <v>428</v>
      </c>
      <c r="M22" s="1288">
        <v>0</v>
      </c>
      <c r="N22" s="1288">
        <v>0</v>
      </c>
      <c r="O22" s="1288">
        <v>0</v>
      </c>
      <c r="P22" s="1288">
        <v>0</v>
      </c>
      <c r="Q22" s="1288">
        <v>0</v>
      </c>
      <c r="R22" s="1288">
        <v>0</v>
      </c>
      <c r="S22" s="1288">
        <v>0</v>
      </c>
      <c r="T22" s="1288">
        <v>0</v>
      </c>
      <c r="U22" s="1288">
        <v>0</v>
      </c>
      <c r="V22" s="1288">
        <v>0</v>
      </c>
      <c r="W22" s="1288">
        <v>0</v>
      </c>
      <c r="X22" s="1288">
        <v>0</v>
      </c>
      <c r="Y22" s="1288">
        <v>0</v>
      </c>
      <c r="Z22" s="1288">
        <v>0</v>
      </c>
      <c r="AA22" s="1289">
        <v>0</v>
      </c>
    </row>
    <row r="23" spans="2:27" ht="12" customHeight="1">
      <c r="B23" s="1230"/>
      <c r="C23" s="4018" t="s">
        <v>1154</v>
      </c>
      <c r="D23" s="4018"/>
      <c r="E23" s="4018"/>
      <c r="F23" s="4018"/>
      <c r="G23" s="4018"/>
      <c r="H23" s="4018"/>
      <c r="I23" s="4018"/>
      <c r="J23" s="31"/>
      <c r="K23" s="31"/>
      <c r="L23" s="171" t="s">
        <v>431</v>
      </c>
      <c r="M23" s="1282">
        <v>0</v>
      </c>
      <c r="N23" s="1282">
        <v>0</v>
      </c>
      <c r="O23" s="1282">
        <v>0</v>
      </c>
      <c r="P23" s="1282">
        <v>0</v>
      </c>
      <c r="Q23" s="1282">
        <v>0</v>
      </c>
      <c r="R23" s="1282">
        <v>0</v>
      </c>
      <c r="S23" s="1282">
        <v>0</v>
      </c>
      <c r="T23" s="1282">
        <v>0</v>
      </c>
      <c r="U23" s="1282">
        <v>0</v>
      </c>
      <c r="V23" s="1282">
        <v>0</v>
      </c>
      <c r="W23" s="1282">
        <v>0</v>
      </c>
      <c r="X23" s="1282">
        <v>0</v>
      </c>
      <c r="Y23" s="1282">
        <v>0</v>
      </c>
      <c r="Z23" s="1282">
        <v>0</v>
      </c>
      <c r="AA23" s="1285">
        <v>0</v>
      </c>
    </row>
    <row r="24" spans="2:27" ht="12" customHeight="1">
      <c r="B24" s="1230"/>
      <c r="C24" s="31" t="s">
        <v>1155</v>
      </c>
      <c r="D24" s="31"/>
      <c r="E24" s="31"/>
      <c r="F24" s="31"/>
      <c r="G24" s="31"/>
      <c r="H24" s="31"/>
      <c r="I24" s="31"/>
      <c r="J24" s="3939" t="s">
        <v>176</v>
      </c>
      <c r="K24" s="3939"/>
      <c r="L24" s="171" t="s">
        <v>435</v>
      </c>
      <c r="M24" s="1288">
        <v>0</v>
      </c>
      <c r="N24" s="1288">
        <v>0</v>
      </c>
      <c r="O24" s="1288">
        <v>0</v>
      </c>
      <c r="P24" s="1288">
        <v>0</v>
      </c>
      <c r="Q24" s="1288">
        <v>0</v>
      </c>
      <c r="R24" s="1288">
        <v>0</v>
      </c>
      <c r="S24" s="1288">
        <v>0</v>
      </c>
      <c r="T24" s="1288">
        <v>0</v>
      </c>
      <c r="U24" s="1288">
        <v>0</v>
      </c>
      <c r="V24" s="1288">
        <v>0</v>
      </c>
      <c r="W24" s="1288">
        <v>0</v>
      </c>
      <c r="X24" s="1288">
        <v>0</v>
      </c>
      <c r="Y24" s="1288">
        <v>0</v>
      </c>
      <c r="Z24" s="1288">
        <v>0</v>
      </c>
      <c r="AA24" s="1289">
        <v>0</v>
      </c>
    </row>
    <row r="25" spans="2:27" ht="12" customHeight="1">
      <c r="B25" s="1230"/>
      <c r="C25" s="173"/>
      <c r="D25" s="173"/>
      <c r="E25" s="173"/>
      <c r="F25" s="173"/>
      <c r="G25" s="173"/>
      <c r="H25" s="173"/>
      <c r="I25" s="173"/>
      <c r="J25" s="3939" t="s">
        <v>130</v>
      </c>
      <c r="K25" s="3939"/>
      <c r="L25" s="171" t="s">
        <v>503</v>
      </c>
      <c r="M25" s="1282">
        <v>0</v>
      </c>
      <c r="N25" s="1282">
        <v>0</v>
      </c>
      <c r="O25" s="1282">
        <v>0</v>
      </c>
      <c r="P25" s="1282">
        <v>0</v>
      </c>
      <c r="Q25" s="1282">
        <v>0</v>
      </c>
      <c r="R25" s="1282">
        <v>0</v>
      </c>
      <c r="S25" s="1282">
        <v>0</v>
      </c>
      <c r="T25" s="1282">
        <v>0</v>
      </c>
      <c r="U25" s="1282">
        <v>0</v>
      </c>
      <c r="V25" s="1282">
        <v>0</v>
      </c>
      <c r="W25" s="1282">
        <v>0</v>
      </c>
      <c r="X25" s="1282">
        <v>0</v>
      </c>
      <c r="Y25" s="1282">
        <v>0</v>
      </c>
      <c r="Z25" s="1282">
        <v>0</v>
      </c>
      <c r="AA25" s="1285">
        <v>0</v>
      </c>
    </row>
    <row r="26" spans="2:27" ht="12" customHeight="1">
      <c r="B26" s="1090"/>
      <c r="J26" s="3939" t="s">
        <v>177</v>
      </c>
      <c r="K26" s="3939"/>
      <c r="L26" s="171" t="s">
        <v>437</v>
      </c>
      <c r="M26" s="1288">
        <v>0</v>
      </c>
      <c r="N26" s="1288">
        <v>0</v>
      </c>
      <c r="O26" s="1288">
        <v>0</v>
      </c>
      <c r="P26" s="1288">
        <v>0</v>
      </c>
      <c r="Q26" s="1288">
        <v>0</v>
      </c>
      <c r="R26" s="1288">
        <v>0</v>
      </c>
      <c r="S26" s="1288">
        <v>0</v>
      </c>
      <c r="T26" s="1288">
        <v>0</v>
      </c>
      <c r="U26" s="1288">
        <v>0</v>
      </c>
      <c r="V26" s="1288">
        <v>0</v>
      </c>
      <c r="W26" s="1288">
        <v>0</v>
      </c>
      <c r="X26" s="1288">
        <v>0</v>
      </c>
      <c r="Y26" s="1288">
        <v>0</v>
      </c>
      <c r="Z26" s="1288">
        <v>0</v>
      </c>
      <c r="AA26" s="1289">
        <v>0</v>
      </c>
    </row>
    <row r="27" spans="2:27" ht="12" customHeight="1">
      <c r="B27" s="1090"/>
      <c r="C27" s="4018" t="s">
        <v>1156</v>
      </c>
      <c r="D27" s="4018"/>
      <c r="E27" s="4018"/>
      <c r="F27" s="4018"/>
      <c r="G27" s="4018"/>
      <c r="H27" s="4018"/>
      <c r="I27" s="4018"/>
      <c r="J27" s="31"/>
      <c r="K27" s="31"/>
      <c r="L27" s="171" t="s">
        <v>439</v>
      </c>
      <c r="M27" s="1282">
        <v>0</v>
      </c>
      <c r="N27" s="1282">
        <v>0</v>
      </c>
      <c r="O27" s="1282">
        <v>0</v>
      </c>
      <c r="P27" s="1282">
        <v>0</v>
      </c>
      <c r="Q27" s="1282">
        <v>0</v>
      </c>
      <c r="R27" s="1282">
        <v>0</v>
      </c>
      <c r="S27" s="1282">
        <v>0</v>
      </c>
      <c r="T27" s="1282">
        <v>0</v>
      </c>
      <c r="U27" s="1282">
        <v>0</v>
      </c>
      <c r="V27" s="1282">
        <v>0</v>
      </c>
      <c r="W27" s="1282">
        <v>0</v>
      </c>
      <c r="X27" s="1282">
        <v>0</v>
      </c>
      <c r="Y27" s="1282">
        <v>0</v>
      </c>
      <c r="Z27" s="1282">
        <v>0</v>
      </c>
      <c r="AA27" s="1285">
        <v>0</v>
      </c>
    </row>
    <row r="28" spans="2:27" ht="12" customHeight="1">
      <c r="B28" s="1090"/>
      <c r="C28" s="8" t="s">
        <v>1157</v>
      </c>
      <c r="D28" s="8"/>
      <c r="E28" s="8"/>
      <c r="F28" s="8"/>
      <c r="G28" s="8"/>
      <c r="H28" s="8"/>
      <c r="I28" s="8"/>
      <c r="J28" s="3939" t="s">
        <v>176</v>
      </c>
      <c r="K28" s="3939"/>
      <c r="L28" s="171" t="s">
        <v>442</v>
      </c>
      <c r="M28" s="1288">
        <v>0</v>
      </c>
      <c r="N28" s="1288">
        <v>0</v>
      </c>
      <c r="O28" s="1288">
        <v>0</v>
      </c>
      <c r="P28" s="1288">
        <v>0</v>
      </c>
      <c r="Q28" s="1288"/>
      <c r="R28" s="1288">
        <v>0</v>
      </c>
      <c r="S28" s="1288">
        <v>0</v>
      </c>
      <c r="T28" s="1288">
        <v>0</v>
      </c>
      <c r="U28" s="1288">
        <v>0</v>
      </c>
      <c r="V28" s="1288"/>
      <c r="W28" s="1288">
        <v>0</v>
      </c>
      <c r="X28" s="1288">
        <v>0</v>
      </c>
      <c r="Y28" s="1288">
        <v>0</v>
      </c>
      <c r="Z28" s="1288">
        <v>0</v>
      </c>
      <c r="AA28" s="1289">
        <v>0</v>
      </c>
    </row>
    <row r="29" spans="2:27" ht="12" customHeight="1">
      <c r="B29" s="1090"/>
      <c r="C29" s="173"/>
      <c r="D29" s="173"/>
      <c r="E29" s="173"/>
      <c r="F29" s="173"/>
      <c r="G29" s="173"/>
      <c r="H29" s="173"/>
      <c r="I29" s="173"/>
      <c r="J29" s="3939" t="s">
        <v>130</v>
      </c>
      <c r="K29" s="3939"/>
      <c r="L29" s="171" t="s">
        <v>444</v>
      </c>
      <c r="M29" s="1282">
        <v>0</v>
      </c>
      <c r="N29" s="1282">
        <v>0</v>
      </c>
      <c r="O29" s="1282">
        <v>0</v>
      </c>
      <c r="P29" s="1282">
        <v>0</v>
      </c>
      <c r="Q29" s="1282"/>
      <c r="R29" s="1282">
        <v>0</v>
      </c>
      <c r="S29" s="1282">
        <v>0</v>
      </c>
      <c r="T29" s="1282">
        <v>0</v>
      </c>
      <c r="U29" s="1282">
        <v>0</v>
      </c>
      <c r="V29" s="1282"/>
      <c r="W29" s="1282">
        <v>0</v>
      </c>
      <c r="X29" s="1282">
        <v>0</v>
      </c>
      <c r="Y29" s="1282">
        <v>0</v>
      </c>
      <c r="Z29" s="1282">
        <v>0</v>
      </c>
      <c r="AA29" s="1285">
        <v>0</v>
      </c>
    </row>
    <row r="30" spans="2:27" ht="12" customHeight="1">
      <c r="B30" s="1090"/>
      <c r="J30" s="3939" t="s">
        <v>177</v>
      </c>
      <c r="K30" s="3939"/>
      <c r="L30" s="171" t="s">
        <v>446</v>
      </c>
      <c r="M30" s="1288">
        <v>0</v>
      </c>
      <c r="N30" s="1288">
        <v>0</v>
      </c>
      <c r="O30" s="1288">
        <v>0</v>
      </c>
      <c r="P30" s="1288">
        <v>0</v>
      </c>
      <c r="Q30" s="1288"/>
      <c r="R30" s="1288">
        <v>0</v>
      </c>
      <c r="S30" s="1288">
        <v>0</v>
      </c>
      <c r="T30" s="1288">
        <v>0</v>
      </c>
      <c r="U30" s="1288">
        <v>0</v>
      </c>
      <c r="V30" s="1288"/>
      <c r="W30" s="1288">
        <v>0</v>
      </c>
      <c r="X30" s="1288">
        <v>0</v>
      </c>
      <c r="Y30" s="1288">
        <v>0</v>
      </c>
      <c r="Z30" s="1288">
        <v>0</v>
      </c>
      <c r="AA30" s="1289">
        <v>0</v>
      </c>
    </row>
    <row r="31" spans="2:27" ht="12" customHeight="1">
      <c r="B31" s="1090"/>
      <c r="C31" s="7" t="s">
        <v>1158</v>
      </c>
      <c r="D31" s="7"/>
      <c r="E31" s="7"/>
      <c r="F31" s="7"/>
      <c r="G31" s="7"/>
      <c r="H31" s="7"/>
      <c r="I31" s="7"/>
      <c r="J31" s="8"/>
      <c r="K31" s="8"/>
      <c r="L31" s="171" t="s">
        <v>448</v>
      </c>
      <c r="M31" s="1282">
        <v>0</v>
      </c>
      <c r="N31" s="1282">
        <v>0</v>
      </c>
      <c r="O31" s="1282">
        <v>0</v>
      </c>
      <c r="P31" s="1282">
        <v>0</v>
      </c>
      <c r="Q31" s="1282"/>
      <c r="R31" s="1282">
        <v>0</v>
      </c>
      <c r="S31" s="1282">
        <v>0</v>
      </c>
      <c r="T31" s="1282">
        <v>0</v>
      </c>
      <c r="U31" s="1282">
        <v>0</v>
      </c>
      <c r="V31" s="1282"/>
      <c r="W31" s="1282">
        <v>0</v>
      </c>
      <c r="X31" s="1282">
        <v>0</v>
      </c>
      <c r="Y31" s="1282">
        <v>0</v>
      </c>
      <c r="Z31" s="1282">
        <v>0</v>
      </c>
      <c r="AA31" s="1285">
        <v>0</v>
      </c>
    </row>
    <row r="32" spans="2:27" ht="12" customHeight="1">
      <c r="B32" s="1090"/>
      <c r="C32" s="3719" t="s">
        <v>1159</v>
      </c>
      <c r="D32" s="3719"/>
      <c r="E32" s="3719"/>
      <c r="F32" s="3719"/>
      <c r="G32" s="3719"/>
      <c r="H32" s="3719"/>
      <c r="I32" s="3719"/>
      <c r="J32" s="3939" t="s">
        <v>176</v>
      </c>
      <c r="K32" s="3939"/>
      <c r="L32" s="171" t="s">
        <v>108</v>
      </c>
      <c r="M32" s="1288">
        <v>0</v>
      </c>
      <c r="N32" s="1288">
        <v>0</v>
      </c>
      <c r="O32" s="1288">
        <v>0</v>
      </c>
      <c r="P32" s="1288">
        <v>0</v>
      </c>
      <c r="Q32" s="1288">
        <v>0</v>
      </c>
      <c r="R32" s="1288">
        <v>0</v>
      </c>
      <c r="S32" s="1288">
        <v>0</v>
      </c>
      <c r="T32" s="1288">
        <v>0</v>
      </c>
      <c r="U32" s="1288">
        <v>0</v>
      </c>
      <c r="V32" s="1288">
        <v>0</v>
      </c>
      <c r="W32" s="1288">
        <v>0</v>
      </c>
      <c r="X32" s="1288">
        <v>0</v>
      </c>
      <c r="Y32" s="1288">
        <v>0</v>
      </c>
      <c r="Z32" s="1288">
        <v>0</v>
      </c>
      <c r="AA32" s="1289">
        <v>0</v>
      </c>
    </row>
    <row r="33" spans="2:27" ht="12" customHeight="1">
      <c r="B33" s="1028"/>
      <c r="C33" s="173"/>
      <c r="D33" s="173"/>
      <c r="E33" s="173"/>
      <c r="F33" s="266"/>
      <c r="G33" s="173"/>
      <c r="H33" s="173"/>
      <c r="J33" s="3939" t="s">
        <v>130</v>
      </c>
      <c r="K33" s="3939"/>
      <c r="L33" s="171" t="s">
        <v>109</v>
      </c>
      <c r="M33" s="1282">
        <v>0</v>
      </c>
      <c r="N33" s="1282">
        <v>0</v>
      </c>
      <c r="O33" s="1282">
        <v>0</v>
      </c>
      <c r="P33" s="1282">
        <v>0</v>
      </c>
      <c r="Q33" s="1282">
        <v>0</v>
      </c>
      <c r="R33" s="1282">
        <v>0</v>
      </c>
      <c r="S33" s="1282">
        <v>0</v>
      </c>
      <c r="T33" s="1282">
        <v>0</v>
      </c>
      <c r="U33" s="1282">
        <v>0</v>
      </c>
      <c r="V33" s="1282">
        <v>0</v>
      </c>
      <c r="W33" s="1282">
        <v>0</v>
      </c>
      <c r="X33" s="1282">
        <v>0</v>
      </c>
      <c r="Y33" s="1282">
        <v>0</v>
      </c>
      <c r="Z33" s="1282">
        <v>0</v>
      </c>
      <c r="AA33" s="1285">
        <v>0</v>
      </c>
    </row>
    <row r="34" spans="2:27" ht="12" customHeight="1">
      <c r="B34" s="1028"/>
      <c r="F34" s="176"/>
      <c r="J34" s="3939" t="s">
        <v>177</v>
      </c>
      <c r="K34" s="3939"/>
      <c r="L34" s="171" t="s">
        <v>110</v>
      </c>
      <c r="M34" s="1290">
        <v>0</v>
      </c>
      <c r="N34" s="1290">
        <v>0</v>
      </c>
      <c r="O34" s="1290">
        <v>0</v>
      </c>
      <c r="P34" s="1290">
        <v>0</v>
      </c>
      <c r="Q34" s="1290">
        <v>0</v>
      </c>
      <c r="R34" s="1290">
        <v>0</v>
      </c>
      <c r="S34" s="1290">
        <v>0</v>
      </c>
      <c r="T34" s="1290">
        <v>0</v>
      </c>
      <c r="U34" s="1290">
        <v>0</v>
      </c>
      <c r="V34" s="1290">
        <v>0</v>
      </c>
      <c r="W34" s="1290">
        <v>0</v>
      </c>
      <c r="X34" s="1290">
        <v>0</v>
      </c>
      <c r="Y34" s="1290">
        <v>0</v>
      </c>
      <c r="Z34" s="1290">
        <v>0</v>
      </c>
      <c r="AA34" s="1291">
        <v>0</v>
      </c>
    </row>
    <row r="35" spans="2:27" ht="12" customHeight="1">
      <c r="B35" s="3951" t="s">
        <v>1325</v>
      </c>
      <c r="C35" s="41"/>
      <c r="D35" s="41"/>
      <c r="E35" s="41"/>
      <c r="F35" s="41"/>
      <c r="G35" s="41"/>
      <c r="H35" s="41"/>
      <c r="I35" s="41"/>
      <c r="J35" s="42"/>
      <c r="K35" s="42"/>
      <c r="L35" s="171" t="s">
        <v>194</v>
      </c>
      <c r="M35" s="1282">
        <v>0</v>
      </c>
      <c r="N35" s="1282">
        <v>0</v>
      </c>
      <c r="O35" s="1282">
        <v>0</v>
      </c>
      <c r="P35" s="1282">
        <v>0</v>
      </c>
      <c r="Q35" s="1282">
        <v>0</v>
      </c>
      <c r="R35" s="1282">
        <v>0</v>
      </c>
      <c r="S35" s="1282">
        <v>0</v>
      </c>
      <c r="T35" s="1282">
        <v>0</v>
      </c>
      <c r="U35" s="1282">
        <v>0</v>
      </c>
      <c r="V35" s="1282">
        <v>0</v>
      </c>
      <c r="W35" s="1282">
        <v>0</v>
      </c>
      <c r="X35" s="1282">
        <v>0</v>
      </c>
      <c r="Y35" s="1282">
        <v>0</v>
      </c>
      <c r="Z35" s="1282">
        <v>0</v>
      </c>
      <c r="AA35" s="1285">
        <v>0</v>
      </c>
    </row>
    <row r="36" spans="2:27" ht="12" customHeight="1">
      <c r="B36" s="3952" t="s">
        <v>1326</v>
      </c>
      <c r="C36" s="43"/>
      <c r="D36" s="43"/>
      <c r="E36" s="43"/>
      <c r="F36" s="43"/>
      <c r="G36" s="43"/>
      <c r="H36" s="43"/>
      <c r="I36" s="43"/>
      <c r="J36" s="43"/>
      <c r="K36" s="43"/>
      <c r="L36" s="171" t="s">
        <v>15</v>
      </c>
      <c r="M36" s="172">
        <v>0</v>
      </c>
      <c r="N36" s="172">
        <v>0</v>
      </c>
      <c r="O36" s="172">
        <v>0</v>
      </c>
      <c r="P36" s="172">
        <v>0</v>
      </c>
      <c r="Q36" s="172">
        <v>0</v>
      </c>
      <c r="R36" s="172">
        <v>0</v>
      </c>
      <c r="S36" s="172">
        <v>0</v>
      </c>
      <c r="T36" s="172">
        <v>0</v>
      </c>
      <c r="U36" s="172">
        <v>0</v>
      </c>
      <c r="V36" s="172">
        <v>0</v>
      </c>
      <c r="W36" s="172">
        <v>0</v>
      </c>
      <c r="X36" s="172">
        <v>0</v>
      </c>
      <c r="Y36" s="172">
        <v>0</v>
      </c>
      <c r="Z36" s="172">
        <v>0</v>
      </c>
      <c r="AA36" s="1285">
        <v>0</v>
      </c>
    </row>
    <row r="37" spans="2:27" ht="12" customHeight="1">
      <c r="B37" s="1093"/>
      <c r="C37" s="170"/>
      <c r="D37" s="170"/>
      <c r="E37" s="170"/>
      <c r="F37" s="170"/>
      <c r="G37" s="170"/>
      <c r="H37" s="170"/>
      <c r="I37" s="43" t="s">
        <v>746</v>
      </c>
      <c r="J37" s="43"/>
      <c r="K37" s="43"/>
      <c r="L37" s="171" t="s">
        <v>458</v>
      </c>
      <c r="M37" s="172">
        <v>0</v>
      </c>
      <c r="N37" s="172">
        <v>0</v>
      </c>
      <c r="O37" s="172">
        <v>0</v>
      </c>
      <c r="P37" s="172">
        <v>0</v>
      </c>
      <c r="Q37" s="172"/>
      <c r="R37" s="172">
        <v>0</v>
      </c>
      <c r="S37" s="172">
        <v>0</v>
      </c>
      <c r="T37" s="172">
        <v>0</v>
      </c>
      <c r="U37" s="172">
        <v>0</v>
      </c>
      <c r="V37" s="172">
        <v>0</v>
      </c>
      <c r="W37" s="172">
        <v>0</v>
      </c>
      <c r="X37" s="172">
        <v>0</v>
      </c>
      <c r="Y37" s="172">
        <v>0</v>
      </c>
      <c r="Z37" s="172">
        <v>0</v>
      </c>
      <c r="AA37" s="1285">
        <v>0</v>
      </c>
    </row>
    <row r="38" spans="2:27" ht="12" customHeight="1">
      <c r="B38" s="3952" t="s">
        <v>186</v>
      </c>
      <c r="C38" s="43"/>
      <c r="D38" s="43"/>
      <c r="E38" s="43"/>
      <c r="F38" s="43"/>
      <c r="G38" s="43"/>
      <c r="H38" s="43"/>
      <c r="I38" s="43"/>
      <c r="J38" s="43"/>
      <c r="K38" s="43"/>
      <c r="L38" s="171" t="s">
        <v>16</v>
      </c>
      <c r="M38" s="1282">
        <v>0</v>
      </c>
      <c r="N38" s="1282">
        <v>0</v>
      </c>
      <c r="O38" s="1282">
        <v>0</v>
      </c>
      <c r="P38" s="1282">
        <v>0</v>
      </c>
      <c r="Q38" s="1282">
        <v>0</v>
      </c>
      <c r="R38" s="1282">
        <v>0</v>
      </c>
      <c r="S38" s="1282">
        <v>0</v>
      </c>
      <c r="T38" s="1282">
        <v>0</v>
      </c>
      <c r="U38" s="1282">
        <v>0</v>
      </c>
      <c r="V38" s="1282">
        <v>0</v>
      </c>
      <c r="W38" s="1282">
        <v>0</v>
      </c>
      <c r="X38" s="1282">
        <v>0</v>
      </c>
      <c r="Y38" s="1282">
        <v>0</v>
      </c>
      <c r="Z38" s="1282">
        <v>0</v>
      </c>
      <c r="AA38" s="1285">
        <v>0</v>
      </c>
    </row>
    <row r="39" spans="2:27" ht="12" customHeight="1">
      <c r="B39" s="3960" t="s">
        <v>747</v>
      </c>
      <c r="C39" s="31"/>
      <c r="D39" s="31"/>
      <c r="E39" s="31"/>
      <c r="F39" s="31"/>
      <c r="G39" s="31"/>
      <c r="H39" s="31"/>
      <c r="I39" s="31"/>
      <c r="J39" s="31"/>
      <c r="K39" s="31"/>
      <c r="L39" s="171" t="s">
        <v>17</v>
      </c>
      <c r="M39" s="1282">
        <v>0</v>
      </c>
      <c r="N39" s="1282">
        <v>0</v>
      </c>
      <c r="O39" s="1282">
        <v>0</v>
      </c>
      <c r="P39" s="1282">
        <v>0</v>
      </c>
      <c r="Q39" s="1282">
        <v>0</v>
      </c>
      <c r="R39" s="1282">
        <v>0</v>
      </c>
      <c r="S39" s="1282">
        <v>0</v>
      </c>
      <c r="T39" s="1282">
        <v>0</v>
      </c>
      <c r="U39" s="1282">
        <v>0</v>
      </c>
      <c r="V39" s="1282">
        <v>0</v>
      </c>
      <c r="W39" s="1282">
        <v>0</v>
      </c>
      <c r="X39" s="1282">
        <v>0</v>
      </c>
      <c r="Y39" s="1282">
        <v>0</v>
      </c>
      <c r="Z39" s="1282">
        <v>0</v>
      </c>
      <c r="AA39" s="1285">
        <v>0</v>
      </c>
    </row>
    <row r="40" spans="2:27" ht="12" customHeight="1">
      <c r="B40" s="3952" t="s">
        <v>119</v>
      </c>
      <c r="C40" s="43"/>
      <c r="D40" s="43"/>
      <c r="E40" s="43"/>
      <c r="F40" s="43"/>
      <c r="G40" s="43"/>
      <c r="H40" s="43"/>
      <c r="I40" s="43"/>
      <c r="J40" s="43"/>
      <c r="K40" s="43"/>
      <c r="L40" s="171" t="s">
        <v>71</v>
      </c>
      <c r="M40" s="1282">
        <v>0</v>
      </c>
      <c r="N40" s="1282">
        <v>0</v>
      </c>
      <c r="O40" s="1282">
        <v>0</v>
      </c>
      <c r="P40" s="1282">
        <v>0</v>
      </c>
      <c r="Q40" s="1282">
        <v>0</v>
      </c>
      <c r="R40" s="1282">
        <v>0</v>
      </c>
      <c r="S40" s="1282">
        <v>0</v>
      </c>
      <c r="T40" s="1282">
        <v>0</v>
      </c>
      <c r="U40" s="1282">
        <v>0</v>
      </c>
      <c r="V40" s="1282">
        <v>0</v>
      </c>
      <c r="W40" s="1282">
        <v>0</v>
      </c>
      <c r="X40" s="1282">
        <v>0</v>
      </c>
      <c r="Y40" s="1282">
        <v>0</v>
      </c>
      <c r="Z40" s="1282">
        <v>0</v>
      </c>
      <c r="AA40" s="1285">
        <v>0</v>
      </c>
    </row>
    <row r="41" spans="2:27" ht="12" customHeight="1">
      <c r="B41" s="3952" t="s">
        <v>120</v>
      </c>
      <c r="C41" s="43"/>
      <c r="D41" s="43"/>
      <c r="E41" s="43"/>
      <c r="F41" s="43"/>
      <c r="G41" s="43"/>
      <c r="H41" s="43"/>
      <c r="I41" s="43"/>
      <c r="J41" s="43"/>
      <c r="K41" s="43"/>
      <c r="L41" s="171" t="s">
        <v>72</v>
      </c>
      <c r="M41" s="1282">
        <v>0</v>
      </c>
      <c r="N41" s="1282">
        <v>0</v>
      </c>
      <c r="O41" s="1282">
        <v>0</v>
      </c>
      <c r="P41" s="1282">
        <v>0</v>
      </c>
      <c r="Q41" s="1282">
        <v>0</v>
      </c>
      <c r="R41" s="1282">
        <v>0</v>
      </c>
      <c r="S41" s="1282">
        <v>0</v>
      </c>
      <c r="T41" s="1282">
        <v>0</v>
      </c>
      <c r="U41" s="1282">
        <v>0</v>
      </c>
      <c r="V41" s="1282">
        <v>0</v>
      </c>
      <c r="W41" s="1282">
        <v>0</v>
      </c>
      <c r="X41" s="1282">
        <v>0</v>
      </c>
      <c r="Y41" s="1282">
        <v>0</v>
      </c>
      <c r="Z41" s="1282">
        <v>0</v>
      </c>
      <c r="AA41" s="1285">
        <v>0</v>
      </c>
    </row>
    <row r="42" spans="2:27" ht="12" customHeight="1">
      <c r="B42" s="3952" t="s">
        <v>748</v>
      </c>
      <c r="C42" s="43"/>
      <c r="D42" s="43"/>
      <c r="E42" s="43"/>
      <c r="F42" s="43"/>
      <c r="G42" s="43"/>
      <c r="H42" s="43"/>
      <c r="I42" s="43"/>
      <c r="J42" s="43"/>
      <c r="K42" s="43"/>
      <c r="L42" s="171" t="s">
        <v>193</v>
      </c>
      <c r="M42" s="1282">
        <v>0</v>
      </c>
      <c r="N42" s="1282">
        <v>0</v>
      </c>
      <c r="O42" s="1282">
        <v>0</v>
      </c>
      <c r="P42" s="1282">
        <v>0</v>
      </c>
      <c r="Q42" s="1282">
        <v>0</v>
      </c>
      <c r="R42" s="1282">
        <v>0</v>
      </c>
      <c r="S42" s="1282">
        <v>0</v>
      </c>
      <c r="T42" s="1282">
        <v>0</v>
      </c>
      <c r="U42" s="1282">
        <v>0</v>
      </c>
      <c r="V42" s="1282">
        <v>0</v>
      </c>
      <c r="W42" s="1282">
        <v>0</v>
      </c>
      <c r="X42" s="1282">
        <v>0</v>
      </c>
      <c r="Y42" s="1282">
        <v>0</v>
      </c>
      <c r="Z42" s="1282">
        <v>0</v>
      </c>
      <c r="AA42" s="1285">
        <v>0</v>
      </c>
    </row>
    <row r="43" spans="2:27" ht="12" customHeight="1">
      <c r="B43" s="4019" t="s">
        <v>112</v>
      </c>
      <c r="C43" s="3719"/>
      <c r="D43" s="3719"/>
      <c r="E43" s="3719"/>
      <c r="F43" s="3719"/>
      <c r="G43" s="3719"/>
      <c r="H43" s="3719"/>
      <c r="I43" s="3719"/>
      <c r="J43" s="3719"/>
      <c r="K43" s="3719"/>
      <c r="L43" s="1046"/>
      <c r="M43" s="1292"/>
      <c r="N43" s="1292"/>
      <c r="O43" s="1292"/>
      <c r="P43" s="1292"/>
      <c r="Q43" s="1292"/>
      <c r="R43" s="1292"/>
      <c r="S43" s="1292"/>
      <c r="T43" s="1292"/>
      <c r="U43" s="1292"/>
      <c r="V43" s="1292"/>
      <c r="W43" s="1292"/>
      <c r="X43" s="1292"/>
      <c r="Y43" s="1292"/>
      <c r="Z43" s="1292"/>
      <c r="AA43" s="1293"/>
    </row>
    <row r="44" spans="2:27" ht="12" customHeight="1">
      <c r="B44" s="1090"/>
      <c r="C44" s="40" t="s">
        <v>749</v>
      </c>
      <c r="D44" s="40"/>
      <c r="E44" s="40"/>
      <c r="F44" s="40"/>
      <c r="G44" s="40"/>
      <c r="H44" s="40"/>
      <c r="I44" s="40"/>
      <c r="J44" s="40"/>
      <c r="K44" s="40"/>
      <c r="L44" s="166" t="s">
        <v>528</v>
      </c>
      <c r="M44" s="1286">
        <v>0</v>
      </c>
      <c r="N44" s="1286">
        <v>0</v>
      </c>
      <c r="O44" s="1286">
        <v>0</v>
      </c>
      <c r="P44" s="1286">
        <v>0</v>
      </c>
      <c r="Q44" s="1286">
        <v>0</v>
      </c>
      <c r="R44" s="1286">
        <v>0</v>
      </c>
      <c r="S44" s="1286">
        <v>0</v>
      </c>
      <c r="T44" s="1286">
        <v>0</v>
      </c>
      <c r="U44" s="1286">
        <v>0</v>
      </c>
      <c r="V44" s="1286">
        <v>0</v>
      </c>
      <c r="W44" s="1286">
        <v>0</v>
      </c>
      <c r="X44" s="1286">
        <v>0</v>
      </c>
      <c r="Y44" s="1286">
        <v>0</v>
      </c>
      <c r="Z44" s="1286">
        <v>0</v>
      </c>
      <c r="AA44" s="1287">
        <v>0</v>
      </c>
    </row>
    <row r="45" spans="2:27" ht="12" customHeight="1">
      <c r="B45" s="1090"/>
      <c r="C45" s="43" t="s">
        <v>750</v>
      </c>
      <c r="D45" s="43"/>
      <c r="E45" s="43"/>
      <c r="F45" s="43"/>
      <c r="G45" s="43"/>
      <c r="H45" s="43"/>
      <c r="I45" s="43"/>
      <c r="J45" s="43"/>
      <c r="K45" s="43"/>
      <c r="L45" s="171" t="s">
        <v>466</v>
      </c>
      <c r="M45" s="1282">
        <v>0</v>
      </c>
      <c r="N45" s="1282">
        <v>0</v>
      </c>
      <c r="O45" s="1282">
        <v>0</v>
      </c>
      <c r="P45" s="1282">
        <v>0</v>
      </c>
      <c r="Q45" s="1282">
        <v>0</v>
      </c>
      <c r="R45" s="1282">
        <v>0</v>
      </c>
      <c r="S45" s="1282">
        <v>0</v>
      </c>
      <c r="T45" s="1282">
        <v>0</v>
      </c>
      <c r="U45" s="1282">
        <v>0</v>
      </c>
      <c r="V45" s="1282">
        <v>0</v>
      </c>
      <c r="W45" s="1282">
        <v>0</v>
      </c>
      <c r="X45" s="1282">
        <v>0</v>
      </c>
      <c r="Y45" s="1282">
        <v>0</v>
      </c>
      <c r="Z45" s="1282">
        <v>0</v>
      </c>
      <c r="AA45" s="1285">
        <v>0</v>
      </c>
    </row>
    <row r="46" spans="2:27" ht="12" customHeight="1">
      <c r="B46" s="1090"/>
      <c r="C46" s="43" t="s">
        <v>751</v>
      </c>
      <c r="D46" s="43"/>
      <c r="E46" s="43"/>
      <c r="F46" s="43"/>
      <c r="G46" s="43"/>
      <c r="H46" s="43"/>
      <c r="I46" s="43"/>
      <c r="J46" s="43"/>
      <c r="K46" s="43"/>
      <c r="L46" s="171" t="s">
        <v>607</v>
      </c>
      <c r="M46" s="1282">
        <v>0</v>
      </c>
      <c r="N46" s="1282">
        <v>0</v>
      </c>
      <c r="O46" s="1282">
        <v>0</v>
      </c>
      <c r="P46" s="1282">
        <v>0</v>
      </c>
      <c r="Q46" s="1282">
        <v>0</v>
      </c>
      <c r="R46" s="1282">
        <v>0</v>
      </c>
      <c r="S46" s="1282">
        <v>0</v>
      </c>
      <c r="T46" s="1282">
        <v>0</v>
      </c>
      <c r="U46" s="1282">
        <v>0</v>
      </c>
      <c r="V46" s="1282">
        <v>0</v>
      </c>
      <c r="W46" s="1282">
        <v>0</v>
      </c>
      <c r="X46" s="1282">
        <v>0</v>
      </c>
      <c r="Y46" s="1282">
        <v>0</v>
      </c>
      <c r="Z46" s="1282">
        <v>0</v>
      </c>
      <c r="AA46" s="1285">
        <v>0</v>
      </c>
    </row>
    <row r="47" spans="2:27" ht="12" customHeight="1">
      <c r="B47" s="1090"/>
      <c r="C47" s="43" t="s">
        <v>752</v>
      </c>
      <c r="D47" s="43"/>
      <c r="E47" s="43"/>
      <c r="F47" s="43"/>
      <c r="G47" s="43"/>
      <c r="H47" s="43"/>
      <c r="I47" s="43"/>
      <c r="J47" s="43"/>
      <c r="K47" s="43"/>
      <c r="L47" s="171" t="s">
        <v>753</v>
      </c>
      <c r="M47" s="1282">
        <v>0</v>
      </c>
      <c r="N47" s="1282">
        <v>0</v>
      </c>
      <c r="O47" s="1282">
        <v>0</v>
      </c>
      <c r="P47" s="1282">
        <v>0</v>
      </c>
      <c r="Q47" s="1282">
        <v>0</v>
      </c>
      <c r="R47" s="1282">
        <v>0</v>
      </c>
      <c r="S47" s="1282">
        <v>0</v>
      </c>
      <c r="T47" s="1282">
        <v>0</v>
      </c>
      <c r="U47" s="1282">
        <v>0</v>
      </c>
      <c r="V47" s="1282">
        <v>0</v>
      </c>
      <c r="W47" s="1282">
        <v>0</v>
      </c>
      <c r="X47" s="1282">
        <v>0</v>
      </c>
      <c r="Y47" s="1282">
        <v>0</v>
      </c>
      <c r="Z47" s="1282">
        <v>0</v>
      </c>
      <c r="AA47" s="1285">
        <v>0</v>
      </c>
    </row>
    <row r="48" spans="2:27" ht="12" customHeight="1">
      <c r="B48" s="1090"/>
      <c r="C48" s="43" t="s">
        <v>754</v>
      </c>
      <c r="D48" s="43"/>
      <c r="E48" s="43"/>
      <c r="F48" s="43"/>
      <c r="G48" s="43"/>
      <c r="H48" s="43"/>
      <c r="I48" s="43"/>
      <c r="J48" s="43"/>
      <c r="K48" s="43"/>
      <c r="L48" s="171" t="s">
        <v>755</v>
      </c>
      <c r="M48" s="1282">
        <v>0</v>
      </c>
      <c r="N48" s="1282">
        <v>0</v>
      </c>
      <c r="O48" s="1282">
        <v>0</v>
      </c>
      <c r="P48" s="1282">
        <v>0</v>
      </c>
      <c r="Q48" s="1282">
        <v>0</v>
      </c>
      <c r="R48" s="1282">
        <v>0</v>
      </c>
      <c r="S48" s="1282">
        <v>0</v>
      </c>
      <c r="T48" s="1282">
        <v>0</v>
      </c>
      <c r="U48" s="1282">
        <v>0</v>
      </c>
      <c r="V48" s="1282">
        <v>0</v>
      </c>
      <c r="W48" s="1282">
        <v>0</v>
      </c>
      <c r="X48" s="1282">
        <v>0</v>
      </c>
      <c r="Y48" s="1282">
        <v>0</v>
      </c>
      <c r="Z48" s="1282">
        <v>0</v>
      </c>
      <c r="AA48" s="1285">
        <v>0</v>
      </c>
    </row>
    <row r="49" spans="2:27" ht="12" customHeight="1">
      <c r="B49" s="1090"/>
      <c r="C49" s="43" t="s">
        <v>756</v>
      </c>
      <c r="D49" s="43"/>
      <c r="E49" s="43"/>
      <c r="F49" s="43"/>
      <c r="G49" s="43"/>
      <c r="H49" s="43"/>
      <c r="I49" s="43"/>
      <c r="J49" s="43"/>
      <c r="K49" s="43"/>
      <c r="L49" s="171" t="s">
        <v>757</v>
      </c>
      <c r="M49" s="1282">
        <v>0</v>
      </c>
      <c r="N49" s="1282">
        <v>0</v>
      </c>
      <c r="O49" s="1282">
        <v>0</v>
      </c>
      <c r="P49" s="1282">
        <v>0</v>
      </c>
      <c r="Q49" s="1282">
        <v>0</v>
      </c>
      <c r="R49" s="1282">
        <v>0</v>
      </c>
      <c r="S49" s="1282">
        <v>0</v>
      </c>
      <c r="T49" s="1282">
        <v>0</v>
      </c>
      <c r="U49" s="1282">
        <v>0</v>
      </c>
      <c r="V49" s="1282">
        <v>0</v>
      </c>
      <c r="W49" s="1282">
        <v>0</v>
      </c>
      <c r="X49" s="1282">
        <v>0</v>
      </c>
      <c r="Y49" s="1282">
        <v>0</v>
      </c>
      <c r="Z49" s="1282">
        <v>0</v>
      </c>
      <c r="AA49" s="1285">
        <v>0</v>
      </c>
    </row>
    <row r="50" spans="2:27" ht="12" customHeight="1">
      <c r="B50" s="1090"/>
      <c r="C50" s="43" t="s">
        <v>758</v>
      </c>
      <c r="D50" s="43"/>
      <c r="E50" s="43"/>
      <c r="F50" s="43"/>
      <c r="G50" s="43"/>
      <c r="H50" s="43"/>
      <c r="I50" s="43"/>
      <c r="J50" s="43"/>
      <c r="K50" s="43"/>
      <c r="L50" s="171" t="s">
        <v>759</v>
      </c>
      <c r="M50" s="1282">
        <v>0</v>
      </c>
      <c r="N50" s="1282">
        <v>0</v>
      </c>
      <c r="O50" s="1282">
        <v>0</v>
      </c>
      <c r="P50" s="1282">
        <v>0</v>
      </c>
      <c r="Q50" s="1282">
        <v>0</v>
      </c>
      <c r="R50" s="1282">
        <v>0</v>
      </c>
      <c r="S50" s="1282">
        <v>0</v>
      </c>
      <c r="T50" s="1282">
        <v>0</v>
      </c>
      <c r="U50" s="1282">
        <v>0</v>
      </c>
      <c r="V50" s="1282">
        <v>0</v>
      </c>
      <c r="W50" s="1282">
        <v>0</v>
      </c>
      <c r="X50" s="1282">
        <v>0</v>
      </c>
      <c r="Y50" s="1282">
        <v>0</v>
      </c>
      <c r="Z50" s="1282">
        <v>0</v>
      </c>
      <c r="AA50" s="1285">
        <v>0</v>
      </c>
    </row>
    <row r="51" spans="2:27" ht="12" customHeight="1">
      <c r="B51" s="1090"/>
      <c r="C51" s="43" t="s">
        <v>760</v>
      </c>
      <c r="D51" s="43"/>
      <c r="E51" s="43"/>
      <c r="F51" s="43"/>
      <c r="G51" s="43"/>
      <c r="H51" s="43"/>
      <c r="I51" s="43"/>
      <c r="J51" s="43"/>
      <c r="K51" s="43"/>
      <c r="L51" s="171" t="s">
        <v>761</v>
      </c>
      <c r="M51" s="1282">
        <v>0</v>
      </c>
      <c r="N51" s="1282">
        <v>0</v>
      </c>
      <c r="O51" s="1282">
        <v>0</v>
      </c>
      <c r="P51" s="1282">
        <v>0</v>
      </c>
      <c r="Q51" s="1282">
        <v>0</v>
      </c>
      <c r="R51" s="1282">
        <v>0</v>
      </c>
      <c r="S51" s="1282">
        <v>0</v>
      </c>
      <c r="T51" s="1282">
        <v>0</v>
      </c>
      <c r="U51" s="1282">
        <v>0</v>
      </c>
      <c r="V51" s="1282">
        <v>0</v>
      </c>
      <c r="W51" s="1282">
        <v>0</v>
      </c>
      <c r="X51" s="1282">
        <v>0</v>
      </c>
      <c r="Y51" s="1282">
        <v>0</v>
      </c>
      <c r="Z51" s="1282">
        <v>0</v>
      </c>
      <c r="AA51" s="1285">
        <v>0</v>
      </c>
    </row>
    <row r="52" spans="2:27" ht="12" customHeight="1">
      <c r="B52" s="1090"/>
      <c r="C52" s="43" t="s">
        <v>762</v>
      </c>
      <c r="D52" s="43"/>
      <c r="E52" s="43"/>
      <c r="F52" s="43"/>
      <c r="G52" s="43"/>
      <c r="H52" s="43"/>
      <c r="I52" s="43"/>
      <c r="J52" s="43"/>
      <c r="K52" s="43"/>
      <c r="L52" s="171" t="s">
        <v>763</v>
      </c>
      <c r="M52" s="1282">
        <v>0</v>
      </c>
      <c r="N52" s="1282">
        <v>0</v>
      </c>
      <c r="O52" s="1282">
        <v>0</v>
      </c>
      <c r="P52" s="1282">
        <v>0</v>
      </c>
      <c r="Q52" s="1282">
        <v>0</v>
      </c>
      <c r="R52" s="1282">
        <v>0</v>
      </c>
      <c r="S52" s="1282">
        <v>0</v>
      </c>
      <c r="T52" s="1282">
        <v>0</v>
      </c>
      <c r="U52" s="1282">
        <v>0</v>
      </c>
      <c r="V52" s="1282">
        <v>0</v>
      </c>
      <c r="W52" s="1282">
        <v>0</v>
      </c>
      <c r="X52" s="1282">
        <v>0</v>
      </c>
      <c r="Y52" s="1282">
        <v>0</v>
      </c>
      <c r="Z52" s="1282">
        <v>0</v>
      </c>
      <c r="AA52" s="1285">
        <v>0</v>
      </c>
    </row>
    <row r="53" spans="2:27" ht="12" customHeight="1">
      <c r="B53" s="3957" t="s">
        <v>764</v>
      </c>
      <c r="C53" s="43"/>
      <c r="D53" s="43"/>
      <c r="E53" s="43"/>
      <c r="F53" s="43"/>
      <c r="G53" s="43"/>
      <c r="H53" s="43"/>
      <c r="I53" s="43"/>
      <c r="J53" s="43"/>
      <c r="K53" s="43"/>
      <c r="L53" s="171" t="s">
        <v>136</v>
      </c>
      <c r="M53" s="1282">
        <v>0</v>
      </c>
      <c r="N53" s="1282">
        <v>0</v>
      </c>
      <c r="O53" s="1282">
        <v>0</v>
      </c>
      <c r="P53" s="1282">
        <v>0</v>
      </c>
      <c r="Q53" s="1282">
        <v>0</v>
      </c>
      <c r="R53" s="1282">
        <v>0</v>
      </c>
      <c r="S53" s="1282">
        <v>0</v>
      </c>
      <c r="T53" s="1282">
        <v>0</v>
      </c>
      <c r="U53" s="1282">
        <v>0</v>
      </c>
      <c r="V53" s="1282">
        <v>0</v>
      </c>
      <c r="W53" s="1282">
        <v>0</v>
      </c>
      <c r="X53" s="1282">
        <v>0</v>
      </c>
      <c r="Y53" s="1282">
        <v>0</v>
      </c>
      <c r="Z53" s="1282">
        <v>0</v>
      </c>
      <c r="AA53" s="1285">
        <v>0</v>
      </c>
    </row>
    <row r="54" spans="2:27" ht="12" customHeight="1">
      <c r="B54" s="3952" t="s">
        <v>113</v>
      </c>
      <c r="C54" s="43"/>
      <c r="D54" s="43"/>
      <c r="E54" s="43"/>
      <c r="F54" s="43"/>
      <c r="G54" s="43"/>
      <c r="H54" s="43"/>
      <c r="I54" s="43"/>
      <c r="J54" s="43"/>
      <c r="K54" s="43"/>
      <c r="L54" s="171" t="s">
        <v>142</v>
      </c>
      <c r="M54" s="1282">
        <v>0</v>
      </c>
      <c r="N54" s="1282">
        <v>0</v>
      </c>
      <c r="O54" s="1282">
        <v>0</v>
      </c>
      <c r="P54" s="1282">
        <v>0</v>
      </c>
      <c r="Q54" s="1282">
        <v>0</v>
      </c>
      <c r="R54" s="1282">
        <v>0</v>
      </c>
      <c r="S54" s="1282">
        <v>0</v>
      </c>
      <c r="T54" s="1282">
        <v>0</v>
      </c>
      <c r="U54" s="1282">
        <v>0</v>
      </c>
      <c r="V54" s="1282">
        <v>0</v>
      </c>
      <c r="W54" s="1282">
        <v>0</v>
      </c>
      <c r="X54" s="1282">
        <v>0</v>
      </c>
      <c r="Y54" s="1282">
        <v>0</v>
      </c>
      <c r="Z54" s="1282">
        <v>0</v>
      </c>
      <c r="AA54" s="1285">
        <v>0</v>
      </c>
    </row>
    <row r="55" spans="2:27" ht="12" customHeight="1">
      <c r="B55" s="3960" t="s">
        <v>765</v>
      </c>
      <c r="C55" s="31"/>
      <c r="D55" s="31"/>
      <c r="E55" s="31"/>
      <c r="F55" s="31"/>
      <c r="G55" s="31"/>
      <c r="H55" s="31"/>
      <c r="I55" s="31"/>
      <c r="J55" s="31"/>
      <c r="K55" s="31"/>
      <c r="L55" s="171" t="s">
        <v>143</v>
      </c>
      <c r="M55" s="1282">
        <v>0</v>
      </c>
      <c r="N55" s="1282">
        <v>0</v>
      </c>
      <c r="O55" s="1282">
        <v>0</v>
      </c>
      <c r="P55" s="1282">
        <v>0</v>
      </c>
      <c r="Q55" s="1282"/>
      <c r="R55" s="1282">
        <v>0</v>
      </c>
      <c r="S55" s="1282">
        <v>0</v>
      </c>
      <c r="T55" s="1282">
        <v>0</v>
      </c>
      <c r="U55" s="1282">
        <v>0</v>
      </c>
      <c r="V55" s="1282">
        <v>0</v>
      </c>
      <c r="W55" s="1282">
        <v>0</v>
      </c>
      <c r="X55" s="1282">
        <v>0</v>
      </c>
      <c r="Y55" s="1282">
        <v>0</v>
      </c>
      <c r="Z55" s="1282">
        <v>0</v>
      </c>
      <c r="AA55" s="1285">
        <v>0</v>
      </c>
    </row>
    <row r="56" spans="2:27" ht="12" customHeight="1">
      <c r="B56" s="4019" t="s">
        <v>115</v>
      </c>
      <c r="C56" s="3719"/>
      <c r="D56" s="3719"/>
      <c r="E56" s="3719"/>
      <c r="F56" s="3719"/>
      <c r="G56" s="3719"/>
      <c r="H56" s="3719"/>
      <c r="I56" s="3719"/>
      <c r="J56" s="3719"/>
      <c r="K56" s="3719"/>
      <c r="L56" s="1046"/>
      <c r="M56" s="1292"/>
      <c r="N56" s="1292"/>
      <c r="O56" s="1292"/>
      <c r="P56" s="1292"/>
      <c r="Q56" s="1292"/>
      <c r="R56" s="1292"/>
      <c r="S56" s="1292"/>
      <c r="T56" s="1292"/>
      <c r="U56" s="1292"/>
      <c r="V56" s="1292"/>
      <c r="W56" s="1292"/>
      <c r="X56" s="1292"/>
      <c r="Y56" s="1292"/>
      <c r="Z56" s="1292"/>
      <c r="AA56" s="1293"/>
    </row>
    <row r="57" spans="2:27" ht="12" customHeight="1">
      <c r="B57" s="1095"/>
      <c r="C57" s="40" t="s">
        <v>766</v>
      </c>
      <c r="D57" s="4018"/>
      <c r="E57" s="4018"/>
      <c r="F57" s="4018"/>
      <c r="G57" s="4018"/>
      <c r="H57" s="4018"/>
      <c r="I57" s="4018"/>
      <c r="J57" s="4018"/>
      <c r="K57" s="4018"/>
      <c r="L57" s="166" t="s">
        <v>610</v>
      </c>
      <c r="M57" s="1286">
        <v>0</v>
      </c>
      <c r="N57" s="1286">
        <v>0</v>
      </c>
      <c r="O57" s="1286">
        <v>0</v>
      </c>
      <c r="P57" s="1286">
        <v>0</v>
      </c>
      <c r="Q57" s="1286">
        <v>0</v>
      </c>
      <c r="R57" s="1286">
        <v>0</v>
      </c>
      <c r="S57" s="1286">
        <v>0</v>
      </c>
      <c r="T57" s="1286">
        <v>0</v>
      </c>
      <c r="U57" s="1286">
        <v>0</v>
      </c>
      <c r="V57" s="1286">
        <v>0</v>
      </c>
      <c r="W57" s="1286">
        <v>0</v>
      </c>
      <c r="X57" s="1286">
        <v>0</v>
      </c>
      <c r="Y57" s="1286">
        <v>0</v>
      </c>
      <c r="Z57" s="1286">
        <v>0</v>
      </c>
      <c r="AA57" s="1287">
        <v>0</v>
      </c>
    </row>
    <row r="58" spans="2:27" ht="12" customHeight="1">
      <c r="B58" s="1097"/>
      <c r="C58" s="43" t="s">
        <v>767</v>
      </c>
      <c r="D58" s="31"/>
      <c r="E58" s="31"/>
      <c r="F58" s="31"/>
      <c r="G58" s="31"/>
      <c r="H58" s="31"/>
      <c r="I58" s="31"/>
      <c r="J58" s="31"/>
      <c r="K58" s="31"/>
      <c r="L58" s="171" t="s">
        <v>671</v>
      </c>
      <c r="M58" s="1282">
        <v>0</v>
      </c>
      <c r="N58" s="1282">
        <v>0</v>
      </c>
      <c r="O58" s="1282">
        <v>0</v>
      </c>
      <c r="P58" s="1282">
        <v>0</v>
      </c>
      <c r="Q58" s="1282">
        <v>0</v>
      </c>
      <c r="R58" s="1282">
        <v>0</v>
      </c>
      <c r="S58" s="1282">
        <v>0</v>
      </c>
      <c r="T58" s="1282">
        <v>0</v>
      </c>
      <c r="U58" s="1282">
        <v>0</v>
      </c>
      <c r="V58" s="1282">
        <v>0</v>
      </c>
      <c r="W58" s="1282">
        <v>0</v>
      </c>
      <c r="X58" s="1282">
        <v>0</v>
      </c>
      <c r="Y58" s="1282">
        <v>0</v>
      </c>
      <c r="Z58" s="1282">
        <v>0</v>
      </c>
      <c r="AA58" s="1285">
        <v>0</v>
      </c>
    </row>
    <row r="59" spans="2:27" ht="12" customHeight="1">
      <c r="B59" s="3952" t="s">
        <v>768</v>
      </c>
      <c r="C59" s="43"/>
      <c r="D59" s="43"/>
      <c r="E59" s="43"/>
      <c r="F59" s="43"/>
      <c r="G59" s="43"/>
      <c r="H59" s="43"/>
      <c r="I59" s="43"/>
      <c r="J59" s="43"/>
      <c r="K59" s="43"/>
      <c r="L59" s="171" t="s">
        <v>144</v>
      </c>
      <c r="M59" s="1282">
        <v>0</v>
      </c>
      <c r="N59" s="1282">
        <v>0</v>
      </c>
      <c r="O59" s="1282">
        <v>0</v>
      </c>
      <c r="P59" s="1282">
        <v>0</v>
      </c>
      <c r="Q59" s="1282">
        <v>0</v>
      </c>
      <c r="R59" s="1282">
        <v>0</v>
      </c>
      <c r="S59" s="1282">
        <v>0</v>
      </c>
      <c r="T59" s="1282">
        <v>0</v>
      </c>
      <c r="U59" s="1282">
        <v>0</v>
      </c>
      <c r="V59" s="1282">
        <v>0</v>
      </c>
      <c r="W59" s="1282">
        <v>0</v>
      </c>
      <c r="X59" s="1282">
        <v>0</v>
      </c>
      <c r="Y59" s="1282">
        <v>0</v>
      </c>
      <c r="Z59" s="1282">
        <v>0</v>
      </c>
      <c r="AA59" s="1285">
        <v>0</v>
      </c>
    </row>
    <row r="60" spans="2:27" ht="12" customHeight="1">
      <c r="B60" s="3952" t="s">
        <v>78</v>
      </c>
      <c r="C60" s="43"/>
      <c r="D60" s="43"/>
      <c r="E60" s="43"/>
      <c r="F60" s="43"/>
      <c r="G60" s="43"/>
      <c r="H60" s="43"/>
      <c r="I60" s="43"/>
      <c r="J60" s="43"/>
      <c r="K60" s="43"/>
      <c r="L60" s="171" t="s">
        <v>189</v>
      </c>
      <c r="M60" s="1282">
        <v>0</v>
      </c>
      <c r="N60" s="1282">
        <v>0</v>
      </c>
      <c r="O60" s="1282">
        <v>0</v>
      </c>
      <c r="P60" s="1282">
        <v>0</v>
      </c>
      <c r="Q60" s="1282">
        <v>0</v>
      </c>
      <c r="R60" s="1282">
        <v>0</v>
      </c>
      <c r="S60" s="1282">
        <v>0</v>
      </c>
      <c r="T60" s="1282">
        <v>0</v>
      </c>
      <c r="U60" s="1282">
        <v>0</v>
      </c>
      <c r="V60" s="1282">
        <v>0</v>
      </c>
      <c r="W60" s="1282">
        <v>0</v>
      </c>
      <c r="X60" s="1282">
        <v>0</v>
      </c>
      <c r="Y60" s="1282">
        <v>0</v>
      </c>
      <c r="Z60" s="1282">
        <v>0</v>
      </c>
      <c r="AA60" s="1285">
        <v>0</v>
      </c>
    </row>
    <row r="61" spans="2:27" ht="12" customHeight="1">
      <c r="B61" s="3952" t="s">
        <v>73</v>
      </c>
      <c r="C61" s="43"/>
      <c r="D61" s="43"/>
      <c r="E61" s="43"/>
      <c r="F61" s="43"/>
      <c r="G61" s="43"/>
      <c r="H61" s="43"/>
      <c r="I61" s="43"/>
      <c r="J61" s="43"/>
      <c r="K61" s="43"/>
      <c r="L61" s="171" t="s">
        <v>190</v>
      </c>
      <c r="M61" s="1282">
        <v>0</v>
      </c>
      <c r="N61" s="1282">
        <v>0</v>
      </c>
      <c r="O61" s="1282">
        <v>0</v>
      </c>
      <c r="P61" s="1282">
        <v>0</v>
      </c>
      <c r="Q61" s="1282">
        <v>0</v>
      </c>
      <c r="R61" s="1282">
        <v>0</v>
      </c>
      <c r="S61" s="1282">
        <v>0</v>
      </c>
      <c r="T61" s="1282">
        <v>0</v>
      </c>
      <c r="U61" s="1282">
        <v>0</v>
      </c>
      <c r="V61" s="1282">
        <v>0</v>
      </c>
      <c r="W61" s="1282">
        <v>0</v>
      </c>
      <c r="X61" s="1282">
        <v>0</v>
      </c>
      <c r="Y61" s="1282">
        <v>0</v>
      </c>
      <c r="Z61" s="1282">
        <v>0</v>
      </c>
      <c r="AA61" s="1285">
        <v>0</v>
      </c>
    </row>
    <row r="62" spans="2:27" ht="12" customHeight="1">
      <c r="B62" s="3952" t="s">
        <v>769</v>
      </c>
      <c r="C62" s="43"/>
      <c r="D62" s="43"/>
      <c r="E62" s="43"/>
      <c r="F62" s="43"/>
      <c r="G62" s="43"/>
      <c r="H62" s="43"/>
      <c r="I62" s="43"/>
      <c r="J62" s="43"/>
      <c r="K62" s="43"/>
      <c r="L62" s="171" t="s">
        <v>191</v>
      </c>
      <c r="M62" s="1286">
        <v>1055</v>
      </c>
      <c r="N62" s="1286">
        <v>316</v>
      </c>
      <c r="O62" s="1286">
        <v>2698</v>
      </c>
      <c r="P62" s="1286">
        <v>1241</v>
      </c>
      <c r="Q62" s="1286">
        <v>10688</v>
      </c>
      <c r="R62" s="1286">
        <v>39300</v>
      </c>
      <c r="S62" s="1286">
        <v>3169</v>
      </c>
      <c r="T62" s="1286">
        <v>3124</v>
      </c>
      <c r="U62" s="1286">
        <v>14293</v>
      </c>
      <c r="V62" s="1286">
        <v>19618</v>
      </c>
      <c r="W62" s="1286">
        <v>190</v>
      </c>
      <c r="X62" s="1286">
        <v>212</v>
      </c>
      <c r="Y62" s="1286">
        <v>24</v>
      </c>
      <c r="Z62" s="1286">
        <v>0</v>
      </c>
      <c r="AA62" s="1287">
        <v>95928</v>
      </c>
    </row>
    <row r="63" spans="2:27" ht="12" customHeight="1">
      <c r="B63" s="4031" t="s">
        <v>1327</v>
      </c>
      <c r="C63" s="42"/>
      <c r="D63" s="42"/>
      <c r="E63" s="42"/>
      <c r="F63" s="42"/>
      <c r="G63" s="42"/>
      <c r="H63" s="42"/>
      <c r="I63" s="42"/>
      <c r="J63" s="42"/>
      <c r="K63" s="42"/>
      <c r="L63" s="171" t="s">
        <v>70</v>
      </c>
      <c r="M63" s="1282">
        <v>1221</v>
      </c>
      <c r="N63" s="1282">
        <v>359</v>
      </c>
      <c r="O63" s="1282">
        <v>3064</v>
      </c>
      <c r="P63" s="1282">
        <v>1431</v>
      </c>
      <c r="Q63" s="1282">
        <v>10696</v>
      </c>
      <c r="R63" s="1282">
        <v>43606</v>
      </c>
      <c r="S63" s="1282">
        <v>3650</v>
      </c>
      <c r="T63" s="1282">
        <v>3645</v>
      </c>
      <c r="U63" s="1282">
        <v>16421</v>
      </c>
      <c r="V63" s="1282">
        <v>22271</v>
      </c>
      <c r="W63" s="1282">
        <v>212</v>
      </c>
      <c r="X63" s="1282">
        <v>245</v>
      </c>
      <c r="Y63" s="1282">
        <v>24</v>
      </c>
      <c r="Z63" s="1282">
        <v>0</v>
      </c>
      <c r="AA63" s="1285">
        <v>106845</v>
      </c>
    </row>
    <row r="64" spans="2:27" ht="12" customHeight="1">
      <c r="B64" s="3952" t="s">
        <v>1328</v>
      </c>
      <c r="C64" s="43"/>
      <c r="D64" s="43"/>
      <c r="E64" s="43"/>
      <c r="F64" s="43"/>
      <c r="G64" s="43"/>
      <c r="H64" s="43"/>
      <c r="I64" s="43"/>
      <c r="J64" s="43"/>
      <c r="K64" s="43"/>
      <c r="L64" s="171" t="s">
        <v>7</v>
      </c>
      <c r="M64" s="1286">
        <v>0</v>
      </c>
      <c r="N64" s="1286">
        <v>0</v>
      </c>
      <c r="O64" s="1286">
        <v>0</v>
      </c>
      <c r="P64" s="1286">
        <v>0</v>
      </c>
      <c r="Q64" s="1286">
        <v>1282</v>
      </c>
      <c r="R64" s="1286">
        <v>0</v>
      </c>
      <c r="S64" s="1286">
        <v>0</v>
      </c>
      <c r="T64" s="1286">
        <v>0</v>
      </c>
      <c r="U64" s="1286">
        <v>0</v>
      </c>
      <c r="V64" s="1286">
        <v>0</v>
      </c>
      <c r="W64" s="1286">
        <v>0</v>
      </c>
      <c r="X64" s="1286">
        <v>0</v>
      </c>
      <c r="Y64" s="1286">
        <v>0</v>
      </c>
      <c r="Z64" s="1286">
        <v>0</v>
      </c>
      <c r="AA64" s="1287">
        <v>1282</v>
      </c>
    </row>
    <row r="65" spans="2:27" ht="12" customHeight="1">
      <c r="B65" s="3961" t="s">
        <v>1329</v>
      </c>
      <c r="C65" s="3962"/>
      <c r="D65" s="3962"/>
      <c r="E65" s="3962"/>
      <c r="F65" s="3962"/>
      <c r="G65" s="3962"/>
      <c r="H65" s="3962"/>
      <c r="I65" s="3962"/>
      <c r="J65" s="3962"/>
      <c r="K65" s="3962"/>
      <c r="L65" s="194" t="s">
        <v>103</v>
      </c>
      <c r="M65" s="1286">
        <v>26</v>
      </c>
      <c r="N65" s="1286">
        <v>7</v>
      </c>
      <c r="O65" s="1286">
        <v>60</v>
      </c>
      <c r="P65" s="1286">
        <v>29</v>
      </c>
      <c r="Q65" s="1286">
        <v>217</v>
      </c>
      <c r="R65" s="1286">
        <v>873</v>
      </c>
      <c r="S65" s="1286">
        <v>77</v>
      </c>
      <c r="T65" s="1286">
        <v>80</v>
      </c>
      <c r="U65" s="1286">
        <v>374</v>
      </c>
      <c r="V65" s="1286">
        <v>457</v>
      </c>
      <c r="W65" s="1286">
        <v>4</v>
      </c>
      <c r="X65" s="1286">
        <v>6</v>
      </c>
      <c r="Y65" s="1286">
        <v>0</v>
      </c>
      <c r="Z65" s="1286">
        <v>0</v>
      </c>
      <c r="AA65" s="1287">
        <v>2210</v>
      </c>
    </row>
    <row r="66" spans="2:27" ht="12" customHeight="1">
      <c r="B66" s="3963" t="s">
        <v>1330</v>
      </c>
      <c r="C66" s="3964"/>
      <c r="D66" s="3964"/>
      <c r="E66" s="3964"/>
      <c r="F66" s="3964"/>
      <c r="G66" s="3964"/>
      <c r="H66" s="3964"/>
      <c r="I66" s="3964"/>
      <c r="J66" s="3964"/>
      <c r="K66" s="3964"/>
      <c r="L66" s="1294" t="s">
        <v>104</v>
      </c>
      <c r="M66" s="1295">
        <v>1195</v>
      </c>
      <c r="N66" s="1295">
        <v>352</v>
      </c>
      <c r="O66" s="1295">
        <v>3004</v>
      </c>
      <c r="P66" s="1295">
        <v>1402</v>
      </c>
      <c r="Q66" s="1295">
        <v>11761</v>
      </c>
      <c r="R66" s="1295">
        <v>42733</v>
      </c>
      <c r="S66" s="1295">
        <v>3573</v>
      </c>
      <c r="T66" s="1295">
        <v>3565</v>
      </c>
      <c r="U66" s="1295">
        <v>16047</v>
      </c>
      <c r="V66" s="1295">
        <v>21814</v>
      </c>
      <c r="W66" s="1295">
        <v>208</v>
      </c>
      <c r="X66" s="1295">
        <v>239</v>
      </c>
      <c r="Y66" s="1295">
        <v>24</v>
      </c>
      <c r="Z66" s="1295">
        <v>0</v>
      </c>
      <c r="AA66" s="1296">
        <v>105917</v>
      </c>
    </row>
    <row r="67" spans="2:27" ht="12" customHeight="1">
      <c r="B67" s="4043" t="s">
        <v>1331</v>
      </c>
      <c r="C67" s="4044"/>
      <c r="D67" s="4044"/>
      <c r="E67" s="4044"/>
      <c r="F67" s="4044"/>
      <c r="G67" s="4044"/>
      <c r="H67" s="4044"/>
      <c r="I67" s="4044"/>
      <c r="J67" s="4044"/>
      <c r="K67" s="4044"/>
      <c r="L67" s="1239" t="s">
        <v>574</v>
      </c>
      <c r="M67" s="1297">
        <v>0</v>
      </c>
      <c r="N67" s="1297">
        <v>0</v>
      </c>
      <c r="O67" s="1297">
        <v>0</v>
      </c>
      <c r="P67" s="1297">
        <v>0</v>
      </c>
      <c r="Q67" s="1297">
        <v>0</v>
      </c>
      <c r="R67" s="1297">
        <v>0</v>
      </c>
      <c r="S67" s="1297">
        <v>0</v>
      </c>
      <c r="T67" s="1297">
        <v>0</v>
      </c>
      <c r="U67" s="1297">
        <v>0</v>
      </c>
      <c r="V67" s="1297">
        <v>0</v>
      </c>
      <c r="W67" s="1297">
        <v>0</v>
      </c>
      <c r="X67" s="1297">
        <v>0</v>
      </c>
      <c r="Y67" s="1297">
        <v>0</v>
      </c>
      <c r="Z67" s="1297">
        <v>0</v>
      </c>
      <c r="AA67" s="1298">
        <v>0</v>
      </c>
    </row>
    <row r="68" spans="2:27" ht="12" customHeight="1">
      <c r="AA68" s="195"/>
    </row>
    <row r="69" spans="2:27" ht="12" customHeight="1">
      <c r="B69" s="65" t="s">
        <v>105</v>
      </c>
      <c r="C69" s="65"/>
      <c r="D69" s="65"/>
      <c r="E69" s="65"/>
      <c r="F69" s="65"/>
      <c r="G69" s="65"/>
      <c r="H69" s="65"/>
      <c r="I69" s="65"/>
      <c r="J69" s="65"/>
      <c r="K69" s="65"/>
      <c r="L69" s="65"/>
      <c r="M69" s="65"/>
      <c r="N69" s="65"/>
      <c r="O69" s="65"/>
      <c r="P69" s="65"/>
      <c r="Q69" s="65"/>
      <c r="AA69" s="178"/>
    </row>
    <row r="70" spans="2:27" ht="12" customHeight="1">
      <c r="B70" s="44" t="s">
        <v>477</v>
      </c>
      <c r="C70" s="44"/>
      <c r="D70" s="44"/>
      <c r="E70" s="44"/>
      <c r="F70" s="44"/>
      <c r="G70" s="44"/>
      <c r="H70" s="44"/>
      <c r="I70" s="44"/>
      <c r="J70" s="44"/>
      <c r="K70" s="44"/>
      <c r="L70" s="44"/>
      <c r="M70" s="44"/>
      <c r="N70" s="44"/>
      <c r="O70" s="44"/>
      <c r="P70" s="44"/>
      <c r="Q70" s="44"/>
    </row>
  </sheetData>
  <mergeCells count="70">
    <mergeCell ref="B2:F2"/>
    <mergeCell ref="B63:K63"/>
    <mergeCell ref="B62:K62"/>
    <mergeCell ref="B43:K43"/>
    <mergeCell ref="C44:K44"/>
    <mergeCell ref="B60:K60"/>
    <mergeCell ref="B55:K55"/>
    <mergeCell ref="B59:K59"/>
    <mergeCell ref="C47:K47"/>
    <mergeCell ref="B56:K56"/>
    <mergeCell ref="C57:K57"/>
    <mergeCell ref="M4:S4"/>
    <mergeCell ref="M5:S5"/>
    <mergeCell ref="I13:K13"/>
    <mergeCell ref="B61:K61"/>
    <mergeCell ref="C58:K58"/>
    <mergeCell ref="B54:K54"/>
    <mergeCell ref="B53:K53"/>
    <mergeCell ref="B39:K39"/>
    <mergeCell ref="I37:K37"/>
    <mergeCell ref="C32:I32"/>
    <mergeCell ref="B70:Q70"/>
    <mergeCell ref="B64:K64"/>
    <mergeCell ref="B65:K65"/>
    <mergeCell ref="B66:K66"/>
    <mergeCell ref="B67:K67"/>
    <mergeCell ref="B69:Q69"/>
    <mergeCell ref="C27:K27"/>
    <mergeCell ref="B35:K35"/>
    <mergeCell ref="C48:K48"/>
    <mergeCell ref="B38:K38"/>
    <mergeCell ref="B41:K41"/>
    <mergeCell ref="C28:I28"/>
    <mergeCell ref="J30:K30"/>
    <mergeCell ref="J32:K32"/>
    <mergeCell ref="C31:K31"/>
    <mergeCell ref="C52:K52"/>
    <mergeCell ref="B40:K40"/>
    <mergeCell ref="C50:K50"/>
    <mergeCell ref="C51:K51"/>
    <mergeCell ref="C49:K49"/>
    <mergeCell ref="B42:K42"/>
    <mergeCell ref="C45:K45"/>
    <mergeCell ref="C46:K46"/>
    <mergeCell ref="I15:K15"/>
    <mergeCell ref="I12:K12"/>
    <mergeCell ref="J26:K26"/>
    <mergeCell ref="J22:K22"/>
    <mergeCell ref="J24:K24"/>
    <mergeCell ref="I16:K16"/>
    <mergeCell ref="J21:K21"/>
    <mergeCell ref="J25:K25"/>
    <mergeCell ref="C20:I20"/>
    <mergeCell ref="J20:K20"/>
    <mergeCell ref="B4:J4"/>
    <mergeCell ref="B5:J5"/>
    <mergeCell ref="B36:K36"/>
    <mergeCell ref="J34:K34"/>
    <mergeCell ref="J28:K28"/>
    <mergeCell ref="J29:K29"/>
    <mergeCell ref="J33:K33"/>
    <mergeCell ref="C23:K23"/>
    <mergeCell ref="C24:I24"/>
    <mergeCell ref="B9:K9"/>
    <mergeCell ref="B11:K11"/>
    <mergeCell ref="B17:K17"/>
    <mergeCell ref="B18:K18"/>
    <mergeCell ref="B19:K19"/>
    <mergeCell ref="I14:K14"/>
    <mergeCell ref="B12:H12"/>
  </mergeCells>
  <hyperlinks>
    <hyperlink ref="B70" r:id="rId1" xr:uid="{00000000-0004-0000-1A00-000000000000}"/>
  </hyperlinks>
  <pageMargins left="0.7" right="0.7" top="0.75" bottom="0.75" header="0.3" footer="0.3"/>
  <pageSetup scale="10" orientation="landscape"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
    <pageSetUpPr fitToPage="1"/>
  </sheetPr>
  <dimension ref="B2:AL68"/>
  <sheetViews>
    <sheetView showGridLines="0" workbookViewId="0"/>
  </sheetViews>
  <sheetFormatPr defaultColWidth="8" defaultRowHeight="12" customHeight="1"/>
  <cols>
    <col min="1" max="1" width="1.5546875" customWidth="1"/>
    <col min="2" max="2" width="2.5546875" customWidth="1"/>
    <col min="3" max="3" width="3.27734375" customWidth="1"/>
    <col min="4" max="5" width="3" customWidth="1"/>
    <col min="6" max="6" width="3.27734375" customWidth="1"/>
    <col min="7" max="7" width="3.5546875" customWidth="1"/>
    <col min="8" max="8" width="3.71875" customWidth="1"/>
    <col min="9" max="9" width="8.71875" customWidth="1"/>
    <col min="10" max="10" width="7.44140625" customWidth="1"/>
    <col min="11" max="11" width="18.83203125" customWidth="1"/>
    <col min="12" max="12" width="3.27734375" customWidth="1"/>
    <col min="13" max="27" width="11.83203125" customWidth="1"/>
    <col min="28" max="28" width="8" customWidth="1"/>
  </cols>
  <sheetData>
    <row r="2" spans="2:38" ht="15" customHeight="1">
      <c r="B2" s="10" t="s">
        <v>478</v>
      </c>
      <c r="C2" s="9"/>
      <c r="D2" s="9"/>
      <c r="E2" s="9"/>
      <c r="F2" s="9"/>
    </row>
    <row r="4" spans="2:38" ht="12" customHeight="1">
      <c r="B4" s="29" t="s">
        <v>172</v>
      </c>
      <c r="C4" s="28"/>
      <c r="D4" s="28"/>
      <c r="E4" s="28"/>
      <c r="F4" s="28"/>
      <c r="G4" s="28"/>
      <c r="H4" s="28"/>
      <c r="I4" s="28"/>
      <c r="J4" s="28"/>
      <c r="K4" s="150"/>
      <c r="L4" s="150"/>
      <c r="M4" s="12" t="s">
        <v>852</v>
      </c>
      <c r="N4" s="12"/>
      <c r="O4" s="12"/>
      <c r="P4" s="12"/>
      <c r="Q4" s="12"/>
      <c r="R4" s="12"/>
      <c r="S4" s="12"/>
      <c r="T4" s="12"/>
      <c r="U4" s="1299"/>
      <c r="V4" s="1299"/>
      <c r="W4" s="1299"/>
      <c r="X4" s="1299"/>
      <c r="Y4" s="1299"/>
      <c r="Z4" s="1299"/>
      <c r="AA4" s="1299"/>
      <c r="AB4" s="1299"/>
      <c r="AC4" s="1299"/>
      <c r="AD4" s="1299"/>
      <c r="AE4" s="1299"/>
      <c r="AF4" s="1299"/>
      <c r="AG4" s="1299"/>
      <c r="AH4" s="1299"/>
      <c r="AI4" s="1299"/>
      <c r="AJ4" s="1299"/>
      <c r="AK4" s="1299"/>
      <c r="AL4" s="1299"/>
    </row>
    <row r="5" spans="2:38" ht="12" customHeight="1">
      <c r="B5" s="27">
        <v>2023.4</v>
      </c>
      <c r="C5" s="14"/>
      <c r="D5" s="14"/>
      <c r="E5" s="14"/>
      <c r="F5" s="14"/>
      <c r="G5" s="14"/>
      <c r="H5" s="14"/>
      <c r="I5" s="14"/>
      <c r="J5" s="14"/>
      <c r="K5" s="150"/>
      <c r="L5" s="150"/>
      <c r="M5" s="14" t="s">
        <v>1332</v>
      </c>
      <c r="N5" s="14"/>
      <c r="O5" s="14"/>
      <c r="P5" s="14"/>
      <c r="Q5" s="14"/>
      <c r="R5" s="14"/>
      <c r="S5" s="14"/>
      <c r="T5" s="14"/>
      <c r="U5" s="179"/>
      <c r="V5" s="179"/>
      <c r="W5" s="179"/>
      <c r="X5" s="179"/>
      <c r="Y5" s="179"/>
      <c r="Z5" s="179"/>
      <c r="AA5" s="179"/>
      <c r="AB5" s="179"/>
      <c r="AC5" s="154"/>
      <c r="AD5" s="176"/>
      <c r="AE5" s="179"/>
      <c r="AF5" s="179"/>
      <c r="AG5" s="179"/>
      <c r="AH5" s="179"/>
      <c r="AI5" s="179"/>
      <c r="AJ5" s="179"/>
      <c r="AK5" s="179"/>
      <c r="AL5" s="179"/>
    </row>
    <row r="6" spans="2:38" ht="12" customHeight="1">
      <c r="M6" s="154"/>
      <c r="N6" s="179"/>
      <c r="O6" s="179"/>
      <c r="P6" s="179"/>
      <c r="Q6" s="179"/>
      <c r="R6" s="179"/>
      <c r="S6" s="179"/>
      <c r="T6" s="179"/>
      <c r="U6" s="179"/>
      <c r="V6" s="179"/>
      <c r="W6" s="179"/>
      <c r="X6" s="179"/>
      <c r="Y6" s="179"/>
      <c r="Z6" s="179"/>
      <c r="AA6" s="179"/>
      <c r="AB6" s="179"/>
      <c r="AC6" s="154"/>
      <c r="AD6" s="179"/>
      <c r="AE6" s="179"/>
      <c r="AF6" s="179"/>
      <c r="AG6" s="179"/>
      <c r="AH6" s="179"/>
      <c r="AI6" s="179"/>
      <c r="AJ6" s="179"/>
      <c r="AK6" s="179"/>
      <c r="AL6" s="179"/>
    </row>
    <row r="7" spans="2:38" ht="12" customHeight="1">
      <c r="B7" s="1024"/>
      <c r="C7" s="1025"/>
      <c r="D7" s="1025"/>
      <c r="E7" s="1025"/>
      <c r="F7" s="1025"/>
      <c r="G7" s="1025"/>
      <c r="H7" s="1025"/>
      <c r="I7" s="1025"/>
      <c r="J7" s="1025"/>
      <c r="K7" s="1025"/>
      <c r="L7" s="1025"/>
      <c r="M7" s="1276"/>
      <c r="N7" s="1222" t="s">
        <v>40</v>
      </c>
      <c r="O7" s="1222"/>
      <c r="P7" s="1222" t="s">
        <v>41</v>
      </c>
      <c r="Q7" s="1276"/>
      <c r="R7" s="1276"/>
      <c r="S7" s="1276"/>
      <c r="T7" s="1276"/>
      <c r="U7" s="1276"/>
      <c r="V7" s="1219" t="s">
        <v>42</v>
      </c>
      <c r="W7" s="1276"/>
      <c r="X7" s="1222" t="s">
        <v>43</v>
      </c>
      <c r="Y7" s="1276"/>
      <c r="Z7" s="1219" t="s">
        <v>44</v>
      </c>
      <c r="AA7" s="1277" t="s">
        <v>131</v>
      </c>
    </row>
    <row r="8" spans="2:38" ht="12" customHeight="1">
      <c r="B8" s="1028"/>
      <c r="M8" s="1278" t="s">
        <v>45</v>
      </c>
      <c r="N8" s="1278" t="s">
        <v>46</v>
      </c>
      <c r="O8" s="1278" t="s">
        <v>47</v>
      </c>
      <c r="P8" s="1278" t="s">
        <v>48</v>
      </c>
      <c r="Q8" s="1278" t="s">
        <v>49</v>
      </c>
      <c r="R8" s="1278" t="s">
        <v>50</v>
      </c>
      <c r="S8" s="1278" t="s">
        <v>51</v>
      </c>
      <c r="T8" s="1278" t="s">
        <v>52</v>
      </c>
      <c r="U8" s="1278" t="s">
        <v>83</v>
      </c>
      <c r="V8" s="1279" t="s">
        <v>84</v>
      </c>
      <c r="W8" s="1278" t="s">
        <v>85</v>
      </c>
      <c r="X8" s="1278" t="s">
        <v>86</v>
      </c>
      <c r="Y8" s="1279" t="s">
        <v>87</v>
      </c>
      <c r="Z8" s="1278" t="s">
        <v>88</v>
      </c>
      <c r="AA8" s="1031"/>
    </row>
    <row r="9" spans="2:38" ht="12" customHeight="1">
      <c r="B9" s="1300" t="s">
        <v>1146</v>
      </c>
      <c r="C9" s="259"/>
      <c r="D9" s="259"/>
      <c r="E9" s="259"/>
      <c r="F9" s="259"/>
      <c r="G9" s="259"/>
      <c r="H9" s="259"/>
      <c r="I9" s="259"/>
      <c r="J9" s="259"/>
      <c r="K9" s="259"/>
      <c r="L9" s="259"/>
      <c r="M9" s="1278" t="s">
        <v>89</v>
      </c>
      <c r="N9" s="1278" t="s">
        <v>90</v>
      </c>
      <c r="O9" s="1278"/>
      <c r="P9" s="1278"/>
      <c r="Q9" s="1278"/>
      <c r="R9" s="1278"/>
      <c r="S9" s="1278"/>
      <c r="T9" s="1278"/>
      <c r="U9" s="1278"/>
      <c r="V9" s="1278"/>
      <c r="W9" s="1278"/>
      <c r="X9" s="1278"/>
      <c r="Y9" s="1278"/>
      <c r="Z9" s="1278"/>
      <c r="AA9" s="1031"/>
    </row>
    <row r="10" spans="2:38" ht="12" customHeight="1">
      <c r="B10" s="1032"/>
      <c r="C10" s="192"/>
      <c r="D10" s="192"/>
      <c r="E10" s="192"/>
      <c r="F10" s="192"/>
      <c r="G10" s="192"/>
      <c r="H10" s="192"/>
      <c r="I10" s="192"/>
      <c r="J10" s="192"/>
      <c r="K10" s="192"/>
      <c r="L10" s="192"/>
      <c r="M10" s="1280" t="s">
        <v>125</v>
      </c>
      <c r="N10" s="1280" t="s">
        <v>126</v>
      </c>
      <c r="O10" s="1280" t="s">
        <v>127</v>
      </c>
      <c r="P10" s="1280" t="s">
        <v>139</v>
      </c>
      <c r="Q10" s="1280" t="s">
        <v>140</v>
      </c>
      <c r="R10" s="1280" t="s">
        <v>141</v>
      </c>
      <c r="S10" s="1280" t="s">
        <v>166</v>
      </c>
      <c r="T10" s="1280" t="s">
        <v>167</v>
      </c>
      <c r="U10" s="1280" t="s">
        <v>168</v>
      </c>
      <c r="V10" s="1280" t="s">
        <v>74</v>
      </c>
      <c r="W10" s="1280" t="s">
        <v>75</v>
      </c>
      <c r="X10" s="1280" t="s">
        <v>81</v>
      </c>
      <c r="Y10" s="1280" t="s">
        <v>91</v>
      </c>
      <c r="Z10" s="1280" t="s">
        <v>92</v>
      </c>
      <c r="AA10" s="1281" t="s">
        <v>170</v>
      </c>
    </row>
    <row r="11" spans="2:38" ht="12" customHeight="1">
      <c r="B11" s="4045" t="s">
        <v>22</v>
      </c>
      <c r="C11" s="4046"/>
      <c r="D11" s="4046"/>
      <c r="E11" s="4046"/>
      <c r="F11" s="4046"/>
      <c r="G11" s="3953" t="s">
        <v>1148</v>
      </c>
      <c r="H11" s="3953"/>
      <c r="I11" s="3953"/>
      <c r="J11" s="3953"/>
      <c r="K11" s="3953"/>
      <c r="L11" s="1225" t="s">
        <v>192</v>
      </c>
      <c r="M11" s="1282">
        <v>166</v>
      </c>
      <c r="N11" s="1282">
        <v>43</v>
      </c>
      <c r="O11" s="1282">
        <v>366</v>
      </c>
      <c r="P11" s="1282">
        <v>190</v>
      </c>
      <c r="Q11" s="1282">
        <v>8</v>
      </c>
      <c r="R11" s="1282">
        <v>4306</v>
      </c>
      <c r="S11" s="1282">
        <v>481</v>
      </c>
      <c r="T11" s="1282">
        <v>521</v>
      </c>
      <c r="U11" s="1282">
        <v>2128</v>
      </c>
      <c r="V11" s="1282">
        <v>2653</v>
      </c>
      <c r="W11" s="1282">
        <v>22</v>
      </c>
      <c r="X11" s="1282">
        <v>33</v>
      </c>
      <c r="Y11" s="1282">
        <v>0</v>
      </c>
      <c r="Z11" s="1282">
        <v>0</v>
      </c>
      <c r="AA11" s="1285">
        <v>10917</v>
      </c>
    </row>
    <row r="12" spans="2:38" ht="12" customHeight="1">
      <c r="B12" s="1028"/>
      <c r="G12" s="3939" t="s">
        <v>738</v>
      </c>
      <c r="H12" s="3939"/>
      <c r="I12" s="3939"/>
      <c r="J12" s="3939"/>
      <c r="K12" s="3939"/>
      <c r="L12" s="166" t="s">
        <v>410</v>
      </c>
      <c r="M12" s="1282">
        <v>0</v>
      </c>
      <c r="N12" s="1282">
        <v>0</v>
      </c>
      <c r="O12" s="1282">
        <v>0</v>
      </c>
      <c r="P12" s="1282">
        <v>0</v>
      </c>
      <c r="Q12" s="1282"/>
      <c r="R12" s="1282">
        <v>0</v>
      </c>
      <c r="S12" s="1282">
        <v>0</v>
      </c>
      <c r="T12" s="1282">
        <v>0</v>
      </c>
      <c r="U12" s="1282">
        <v>0</v>
      </c>
      <c r="V12" s="1282">
        <v>0</v>
      </c>
      <c r="W12" s="1282">
        <v>0</v>
      </c>
      <c r="X12" s="1282">
        <v>0</v>
      </c>
      <c r="Y12" s="1282">
        <v>0</v>
      </c>
      <c r="Z12" s="1282">
        <v>0</v>
      </c>
      <c r="AA12" s="1285">
        <v>0</v>
      </c>
    </row>
    <row r="13" spans="2:38" ht="12" customHeight="1">
      <c r="B13" s="1028"/>
      <c r="G13" s="3939" t="s">
        <v>739</v>
      </c>
      <c r="H13" s="3939"/>
      <c r="I13" s="3939"/>
      <c r="J13" s="3939"/>
      <c r="K13" s="3939"/>
      <c r="L13" s="166" t="s">
        <v>413</v>
      </c>
      <c r="M13" s="1282">
        <v>0</v>
      </c>
      <c r="N13" s="1282">
        <v>0</v>
      </c>
      <c r="O13" s="1282">
        <v>0</v>
      </c>
      <c r="P13" s="1282">
        <v>0</v>
      </c>
      <c r="Q13" s="1282"/>
      <c r="R13" s="1282">
        <v>0</v>
      </c>
      <c r="S13" s="1282">
        <v>0</v>
      </c>
      <c r="T13" s="1282">
        <v>0</v>
      </c>
      <c r="U13" s="1282">
        <v>0</v>
      </c>
      <c r="V13" s="1282">
        <v>0</v>
      </c>
      <c r="W13" s="1282">
        <v>0</v>
      </c>
      <c r="X13" s="1282">
        <v>0</v>
      </c>
      <c r="Y13" s="1282">
        <v>0</v>
      </c>
      <c r="Z13" s="1282">
        <v>0</v>
      </c>
      <c r="AA13" s="1285">
        <v>0</v>
      </c>
    </row>
    <row r="14" spans="2:38" ht="12" customHeight="1">
      <c r="B14" s="1028"/>
      <c r="G14" s="3939" t="s">
        <v>740</v>
      </c>
      <c r="H14" s="3939"/>
      <c r="I14" s="3939"/>
      <c r="J14" s="3939"/>
      <c r="K14" s="3939"/>
      <c r="L14" s="166" t="s">
        <v>416</v>
      </c>
      <c r="M14" s="1282">
        <v>166</v>
      </c>
      <c r="N14" s="1282">
        <v>43</v>
      </c>
      <c r="O14" s="1282">
        <v>366</v>
      </c>
      <c r="P14" s="1282">
        <v>190</v>
      </c>
      <c r="Q14" s="1282"/>
      <c r="R14" s="1282">
        <v>4306</v>
      </c>
      <c r="S14" s="1282">
        <v>481</v>
      </c>
      <c r="T14" s="1282">
        <v>521</v>
      </c>
      <c r="U14" s="1282">
        <v>2128</v>
      </c>
      <c r="V14" s="1282">
        <v>2653</v>
      </c>
      <c r="W14" s="1282">
        <v>22</v>
      </c>
      <c r="X14" s="1282">
        <v>33</v>
      </c>
      <c r="Y14" s="1282">
        <v>0</v>
      </c>
      <c r="Z14" s="1282">
        <v>0</v>
      </c>
      <c r="AA14" s="1285">
        <v>10917</v>
      </c>
    </row>
    <row r="15" spans="2:38" ht="12" customHeight="1">
      <c r="B15" s="1036"/>
      <c r="C15" s="164"/>
      <c r="D15" s="164"/>
      <c r="F15" s="164"/>
      <c r="G15" s="43" t="s">
        <v>1149</v>
      </c>
      <c r="H15" s="43"/>
      <c r="I15" s="43"/>
      <c r="J15" s="43"/>
      <c r="K15" s="43"/>
      <c r="L15" s="171" t="s">
        <v>106</v>
      </c>
      <c r="M15" s="1282">
        <v>0</v>
      </c>
      <c r="N15" s="1282">
        <v>0</v>
      </c>
      <c r="O15" s="1282">
        <v>0</v>
      </c>
      <c r="P15" s="1282">
        <v>0</v>
      </c>
      <c r="Q15" s="1282">
        <v>0</v>
      </c>
      <c r="R15" s="1282">
        <v>0</v>
      </c>
      <c r="S15" s="1282">
        <v>0</v>
      </c>
      <c r="T15" s="1282">
        <v>0</v>
      </c>
      <c r="U15" s="1282">
        <v>0</v>
      </c>
      <c r="V15" s="1282">
        <v>0</v>
      </c>
      <c r="W15" s="1282">
        <v>0</v>
      </c>
      <c r="X15" s="1282">
        <v>0</v>
      </c>
      <c r="Y15" s="1282">
        <v>0</v>
      </c>
      <c r="Z15" s="1282">
        <v>0</v>
      </c>
      <c r="AA15" s="1285">
        <v>0</v>
      </c>
    </row>
    <row r="16" spans="2:38" ht="12" customHeight="1">
      <c r="B16" s="4031" t="s">
        <v>1324</v>
      </c>
      <c r="C16" s="42"/>
      <c r="D16" s="42"/>
      <c r="E16" s="42"/>
      <c r="F16" s="42"/>
      <c r="G16" s="42"/>
      <c r="H16" s="42"/>
      <c r="I16" s="42"/>
      <c r="J16" s="42"/>
      <c r="K16" s="42"/>
      <c r="L16" s="171" t="s">
        <v>102</v>
      </c>
      <c r="M16" s="1282">
        <v>166</v>
      </c>
      <c r="N16" s="1282">
        <v>43</v>
      </c>
      <c r="O16" s="1282">
        <v>366</v>
      </c>
      <c r="P16" s="1282">
        <v>190</v>
      </c>
      <c r="Q16" s="1282">
        <v>8</v>
      </c>
      <c r="R16" s="1282">
        <v>4306</v>
      </c>
      <c r="S16" s="1282">
        <v>481</v>
      </c>
      <c r="T16" s="1282">
        <v>521</v>
      </c>
      <c r="U16" s="1282">
        <v>2128</v>
      </c>
      <c r="V16" s="1282">
        <v>2653</v>
      </c>
      <c r="W16" s="1282">
        <v>22</v>
      </c>
      <c r="X16" s="1282">
        <v>33</v>
      </c>
      <c r="Y16" s="1282">
        <v>0</v>
      </c>
      <c r="Z16" s="1282">
        <v>0</v>
      </c>
      <c r="AA16" s="1285">
        <v>10917</v>
      </c>
    </row>
    <row r="17" spans="2:27" ht="12" customHeight="1">
      <c r="B17" s="3952" t="s">
        <v>183</v>
      </c>
      <c r="C17" s="43"/>
      <c r="D17" s="43"/>
      <c r="E17" s="43"/>
      <c r="F17" s="43"/>
      <c r="G17" s="43"/>
      <c r="H17" s="43"/>
      <c r="I17" s="43"/>
      <c r="J17" s="43"/>
      <c r="K17" s="43"/>
      <c r="L17" s="171" t="s">
        <v>107</v>
      </c>
      <c r="M17" s="1286">
        <v>0</v>
      </c>
      <c r="N17" s="1286">
        <v>0</v>
      </c>
      <c r="O17" s="1286">
        <v>0</v>
      </c>
      <c r="P17" s="1286">
        <v>0</v>
      </c>
      <c r="Q17" s="1286">
        <v>0</v>
      </c>
      <c r="R17" s="1286">
        <v>0</v>
      </c>
      <c r="S17" s="1286">
        <v>0</v>
      </c>
      <c r="T17" s="1286">
        <v>0</v>
      </c>
      <c r="U17" s="1286">
        <v>0</v>
      </c>
      <c r="V17" s="1286">
        <v>0</v>
      </c>
      <c r="W17" s="1286">
        <v>0</v>
      </c>
      <c r="X17" s="1286">
        <v>0</v>
      </c>
      <c r="Y17" s="1286">
        <v>0</v>
      </c>
      <c r="Z17" s="1286">
        <v>0</v>
      </c>
      <c r="AA17" s="1287">
        <v>0</v>
      </c>
    </row>
    <row r="18" spans="2:27" ht="12" customHeight="1">
      <c r="B18" s="3949" t="s">
        <v>1210</v>
      </c>
      <c r="C18" s="3950"/>
      <c r="D18" s="3950"/>
      <c r="E18" s="3950"/>
      <c r="F18" s="3950"/>
      <c r="G18" s="3950"/>
      <c r="H18" s="3950"/>
      <c r="I18" s="3950"/>
      <c r="J18" s="3950"/>
      <c r="K18" s="3950"/>
      <c r="L18" s="190"/>
      <c r="M18" s="1288"/>
      <c r="N18" s="1288"/>
      <c r="O18" s="1288"/>
      <c r="P18" s="1288"/>
      <c r="Q18" s="1288"/>
      <c r="R18" s="1288"/>
      <c r="S18" s="1288"/>
      <c r="T18" s="1288"/>
      <c r="U18" s="1288"/>
      <c r="V18" s="1288"/>
      <c r="W18" s="1288"/>
      <c r="X18" s="1288"/>
      <c r="Y18" s="1288"/>
      <c r="Z18" s="1288"/>
      <c r="AA18" s="1289"/>
    </row>
    <row r="19" spans="2:27" ht="12" customHeight="1">
      <c r="B19" s="1230"/>
      <c r="C19" s="3942" t="s">
        <v>1153</v>
      </c>
      <c r="D19" s="3942"/>
      <c r="E19" s="3942"/>
      <c r="F19" s="3942"/>
      <c r="G19" s="3942"/>
      <c r="H19" s="3942"/>
      <c r="I19" s="3942"/>
      <c r="J19" s="3948" t="s">
        <v>176</v>
      </c>
      <c r="K19" s="3948"/>
      <c r="L19" s="166" t="s">
        <v>422</v>
      </c>
      <c r="M19" s="1288">
        <v>0</v>
      </c>
      <c r="N19" s="1288">
        <v>0</v>
      </c>
      <c r="O19" s="1288">
        <v>0</v>
      </c>
      <c r="P19" s="1288">
        <v>0</v>
      </c>
      <c r="Q19" s="1288">
        <v>0</v>
      </c>
      <c r="R19" s="1288">
        <v>0</v>
      </c>
      <c r="S19" s="1288">
        <v>0</v>
      </c>
      <c r="T19" s="1288">
        <v>0</v>
      </c>
      <c r="U19" s="1288">
        <v>0</v>
      </c>
      <c r="V19" s="1288">
        <v>0</v>
      </c>
      <c r="W19" s="1288">
        <v>0</v>
      </c>
      <c r="X19" s="1288">
        <v>0</v>
      </c>
      <c r="Y19" s="1288">
        <v>0</v>
      </c>
      <c r="Z19" s="1288">
        <v>0</v>
      </c>
      <c r="AA19" s="1289">
        <v>0</v>
      </c>
    </row>
    <row r="20" spans="2:27" ht="12" customHeight="1">
      <c r="B20" s="1090"/>
      <c r="C20" s="173"/>
      <c r="D20" s="173"/>
      <c r="E20" s="173"/>
      <c r="F20" s="173"/>
      <c r="G20" s="173"/>
      <c r="I20" s="173"/>
      <c r="J20" s="3939" t="s">
        <v>130</v>
      </c>
      <c r="K20" s="3939"/>
      <c r="L20" s="171" t="s">
        <v>425</v>
      </c>
      <c r="M20" s="1282">
        <v>0</v>
      </c>
      <c r="N20" s="1282">
        <v>0</v>
      </c>
      <c r="O20" s="1282">
        <v>0</v>
      </c>
      <c r="P20" s="1282">
        <v>0</v>
      </c>
      <c r="Q20" s="1282">
        <v>0</v>
      </c>
      <c r="R20" s="1282">
        <v>0</v>
      </c>
      <c r="S20" s="1282">
        <v>0</v>
      </c>
      <c r="T20" s="1282">
        <v>0</v>
      </c>
      <c r="U20" s="1282">
        <v>0</v>
      </c>
      <c r="V20" s="1282">
        <v>0</v>
      </c>
      <c r="W20" s="1282">
        <v>0</v>
      </c>
      <c r="X20" s="1282">
        <v>0</v>
      </c>
      <c r="Y20" s="1282">
        <v>0</v>
      </c>
      <c r="Z20" s="1282">
        <v>0</v>
      </c>
      <c r="AA20" s="1285">
        <v>0</v>
      </c>
    </row>
    <row r="21" spans="2:27" ht="12" customHeight="1">
      <c r="B21" s="1090"/>
      <c r="J21" s="3939" t="s">
        <v>177</v>
      </c>
      <c r="K21" s="3939"/>
      <c r="L21" s="171" t="s">
        <v>428</v>
      </c>
      <c r="M21" s="1288">
        <v>0</v>
      </c>
      <c r="N21" s="1288">
        <v>0</v>
      </c>
      <c r="O21" s="1288">
        <v>0</v>
      </c>
      <c r="P21" s="1288">
        <v>0</v>
      </c>
      <c r="Q21" s="1288">
        <v>0</v>
      </c>
      <c r="R21" s="1288">
        <v>0</v>
      </c>
      <c r="S21" s="1288">
        <v>0</v>
      </c>
      <c r="T21" s="1288">
        <v>0</v>
      </c>
      <c r="U21" s="1288">
        <v>0</v>
      </c>
      <c r="V21" s="1288">
        <v>0</v>
      </c>
      <c r="W21" s="1288">
        <v>0</v>
      </c>
      <c r="X21" s="1288">
        <v>0</v>
      </c>
      <c r="Y21" s="1288">
        <v>0</v>
      </c>
      <c r="Z21" s="1288">
        <v>0</v>
      </c>
      <c r="AA21" s="1289">
        <v>0</v>
      </c>
    </row>
    <row r="22" spans="2:27" ht="12" customHeight="1">
      <c r="B22" s="1230"/>
      <c r="C22" s="4018" t="s">
        <v>1154</v>
      </c>
      <c r="D22" s="4018"/>
      <c r="E22" s="4018"/>
      <c r="F22" s="4018"/>
      <c r="G22" s="4018"/>
      <c r="H22" s="4018"/>
      <c r="I22" s="4018"/>
      <c r="J22" s="31"/>
      <c r="K22" s="31"/>
      <c r="L22" s="171" t="s">
        <v>431</v>
      </c>
      <c r="M22" s="1282">
        <v>0</v>
      </c>
      <c r="N22" s="1282">
        <v>0</v>
      </c>
      <c r="O22" s="1282">
        <v>0</v>
      </c>
      <c r="P22" s="1282">
        <v>0</v>
      </c>
      <c r="Q22" s="1282">
        <v>0</v>
      </c>
      <c r="R22" s="1282">
        <v>0</v>
      </c>
      <c r="S22" s="1282">
        <v>0</v>
      </c>
      <c r="T22" s="1282">
        <v>0</v>
      </c>
      <c r="U22" s="1282">
        <v>0</v>
      </c>
      <c r="V22" s="1282">
        <v>0</v>
      </c>
      <c r="W22" s="1282">
        <v>0</v>
      </c>
      <c r="X22" s="1282">
        <v>0</v>
      </c>
      <c r="Y22" s="1282">
        <v>0</v>
      </c>
      <c r="Z22" s="1282">
        <v>0</v>
      </c>
      <c r="AA22" s="1285">
        <v>0</v>
      </c>
    </row>
    <row r="23" spans="2:27" ht="12" customHeight="1">
      <c r="B23" s="1230"/>
      <c r="C23" s="31" t="s">
        <v>1155</v>
      </c>
      <c r="D23" s="31"/>
      <c r="E23" s="31"/>
      <c r="F23" s="31"/>
      <c r="G23" s="31"/>
      <c r="H23" s="31"/>
      <c r="I23" s="31"/>
      <c r="J23" s="3939" t="s">
        <v>176</v>
      </c>
      <c r="K23" s="3939"/>
      <c r="L23" s="171" t="s">
        <v>435</v>
      </c>
      <c r="M23" s="1288">
        <v>0</v>
      </c>
      <c r="N23" s="1288">
        <v>0</v>
      </c>
      <c r="O23" s="1288">
        <v>0</v>
      </c>
      <c r="P23" s="1288">
        <v>0</v>
      </c>
      <c r="Q23" s="1288">
        <v>0</v>
      </c>
      <c r="R23" s="1288">
        <v>0</v>
      </c>
      <c r="S23" s="1288">
        <v>0</v>
      </c>
      <c r="T23" s="1288">
        <v>0</v>
      </c>
      <c r="U23" s="1288">
        <v>0</v>
      </c>
      <c r="V23" s="1288">
        <v>0</v>
      </c>
      <c r="W23" s="1288">
        <v>0</v>
      </c>
      <c r="X23" s="1288">
        <v>0</v>
      </c>
      <c r="Y23" s="1288">
        <v>0</v>
      </c>
      <c r="Z23" s="1288">
        <v>0</v>
      </c>
      <c r="AA23" s="1289">
        <v>0</v>
      </c>
    </row>
    <row r="24" spans="2:27" ht="12" customHeight="1">
      <c r="B24" s="1230"/>
      <c r="C24" s="173"/>
      <c r="D24" s="173"/>
      <c r="E24" s="173"/>
      <c r="F24" s="173"/>
      <c r="G24" s="173"/>
      <c r="H24" s="173"/>
      <c r="I24" s="173"/>
      <c r="J24" s="3939" t="s">
        <v>130</v>
      </c>
      <c r="K24" s="3939"/>
      <c r="L24" s="171" t="s">
        <v>503</v>
      </c>
      <c r="M24" s="1282">
        <v>0</v>
      </c>
      <c r="N24" s="1282">
        <v>0</v>
      </c>
      <c r="O24" s="1282">
        <v>0</v>
      </c>
      <c r="P24" s="1282">
        <v>0</v>
      </c>
      <c r="Q24" s="1282">
        <v>0</v>
      </c>
      <c r="R24" s="1282">
        <v>0</v>
      </c>
      <c r="S24" s="1282">
        <v>0</v>
      </c>
      <c r="T24" s="1282">
        <v>0</v>
      </c>
      <c r="U24" s="1282">
        <v>0</v>
      </c>
      <c r="V24" s="1282">
        <v>0</v>
      </c>
      <c r="W24" s="1282">
        <v>0</v>
      </c>
      <c r="X24" s="1282">
        <v>0</v>
      </c>
      <c r="Y24" s="1282">
        <v>0</v>
      </c>
      <c r="Z24" s="1282">
        <v>0</v>
      </c>
      <c r="AA24" s="1285">
        <v>0</v>
      </c>
    </row>
    <row r="25" spans="2:27" ht="12" customHeight="1">
      <c r="B25" s="1090"/>
      <c r="J25" s="3939" t="s">
        <v>177</v>
      </c>
      <c r="K25" s="3939"/>
      <c r="L25" s="171" t="s">
        <v>437</v>
      </c>
      <c r="M25" s="1288">
        <v>0</v>
      </c>
      <c r="N25" s="1288">
        <v>0</v>
      </c>
      <c r="O25" s="1288">
        <v>0</v>
      </c>
      <c r="P25" s="1288">
        <v>0</v>
      </c>
      <c r="Q25" s="1288">
        <v>0</v>
      </c>
      <c r="R25" s="1288">
        <v>0</v>
      </c>
      <c r="S25" s="1288">
        <v>0</v>
      </c>
      <c r="T25" s="1288">
        <v>0</v>
      </c>
      <c r="U25" s="1288">
        <v>0</v>
      </c>
      <c r="V25" s="1288">
        <v>0</v>
      </c>
      <c r="W25" s="1288">
        <v>0</v>
      </c>
      <c r="X25" s="1288">
        <v>0</v>
      </c>
      <c r="Y25" s="1288">
        <v>0</v>
      </c>
      <c r="Z25" s="1288">
        <v>0</v>
      </c>
      <c r="AA25" s="1289">
        <v>0</v>
      </c>
    </row>
    <row r="26" spans="2:27" ht="12" customHeight="1">
      <c r="B26" s="1090"/>
      <c r="C26" s="4018" t="s">
        <v>1156</v>
      </c>
      <c r="D26" s="4018"/>
      <c r="E26" s="4018"/>
      <c r="F26" s="4018"/>
      <c r="G26" s="4018"/>
      <c r="H26" s="4018"/>
      <c r="I26" s="4018"/>
      <c r="J26" s="31"/>
      <c r="K26" s="31"/>
      <c r="L26" s="171" t="s">
        <v>439</v>
      </c>
      <c r="M26" s="1282">
        <v>0</v>
      </c>
      <c r="N26" s="1282">
        <v>0</v>
      </c>
      <c r="O26" s="1282">
        <v>0</v>
      </c>
      <c r="P26" s="1282">
        <v>0</v>
      </c>
      <c r="Q26" s="1282">
        <v>0</v>
      </c>
      <c r="R26" s="1282">
        <v>0</v>
      </c>
      <c r="S26" s="1282">
        <v>0</v>
      </c>
      <c r="T26" s="1282">
        <v>0</v>
      </c>
      <c r="U26" s="1282">
        <v>0</v>
      </c>
      <c r="V26" s="1282">
        <v>0</v>
      </c>
      <c r="W26" s="1282">
        <v>0</v>
      </c>
      <c r="X26" s="1282">
        <v>0</v>
      </c>
      <c r="Y26" s="1282">
        <v>0</v>
      </c>
      <c r="Z26" s="1282">
        <v>0</v>
      </c>
      <c r="AA26" s="1285">
        <v>0</v>
      </c>
    </row>
    <row r="27" spans="2:27" ht="12" customHeight="1">
      <c r="B27" s="1090"/>
      <c r="C27" s="8" t="s">
        <v>1157</v>
      </c>
      <c r="D27" s="8"/>
      <c r="E27" s="8"/>
      <c r="F27" s="8"/>
      <c r="G27" s="8"/>
      <c r="H27" s="8"/>
      <c r="I27" s="8"/>
      <c r="J27" s="3939" t="s">
        <v>176</v>
      </c>
      <c r="K27" s="3939"/>
      <c r="L27" s="171" t="s">
        <v>442</v>
      </c>
      <c r="M27" s="1288">
        <v>0</v>
      </c>
      <c r="N27" s="1288">
        <v>0</v>
      </c>
      <c r="O27" s="1288">
        <v>0</v>
      </c>
      <c r="P27" s="1288">
        <v>0</v>
      </c>
      <c r="Q27" s="1288"/>
      <c r="R27" s="1288">
        <v>0</v>
      </c>
      <c r="S27" s="1288">
        <v>0</v>
      </c>
      <c r="T27" s="1288">
        <v>0</v>
      </c>
      <c r="U27" s="1288">
        <v>0</v>
      </c>
      <c r="V27" s="1288"/>
      <c r="W27" s="1288">
        <v>0</v>
      </c>
      <c r="X27" s="1288">
        <v>0</v>
      </c>
      <c r="Y27" s="1288">
        <v>0</v>
      </c>
      <c r="Z27" s="1288">
        <v>0</v>
      </c>
      <c r="AA27" s="1289">
        <v>0</v>
      </c>
    </row>
    <row r="28" spans="2:27" ht="12" customHeight="1">
      <c r="B28" s="1090"/>
      <c r="C28" s="173"/>
      <c r="D28" s="173"/>
      <c r="E28" s="173"/>
      <c r="F28" s="173"/>
      <c r="G28" s="173"/>
      <c r="H28" s="173"/>
      <c r="I28" s="173"/>
      <c r="J28" s="3939" t="s">
        <v>130</v>
      </c>
      <c r="K28" s="3939"/>
      <c r="L28" s="171" t="s">
        <v>444</v>
      </c>
      <c r="M28" s="1282">
        <v>0</v>
      </c>
      <c r="N28" s="1282">
        <v>0</v>
      </c>
      <c r="O28" s="1282">
        <v>0</v>
      </c>
      <c r="P28" s="1282">
        <v>0</v>
      </c>
      <c r="Q28" s="1282"/>
      <c r="R28" s="1282">
        <v>0</v>
      </c>
      <c r="S28" s="1282">
        <v>0</v>
      </c>
      <c r="T28" s="1282">
        <v>0</v>
      </c>
      <c r="U28" s="1282">
        <v>0</v>
      </c>
      <c r="V28" s="1282"/>
      <c r="W28" s="1282">
        <v>0</v>
      </c>
      <c r="X28" s="1282">
        <v>0</v>
      </c>
      <c r="Y28" s="1282">
        <v>0</v>
      </c>
      <c r="Z28" s="1282">
        <v>0</v>
      </c>
      <c r="AA28" s="1285">
        <v>0</v>
      </c>
    </row>
    <row r="29" spans="2:27" ht="12" customHeight="1">
      <c r="B29" s="1090"/>
      <c r="J29" s="3939" t="s">
        <v>177</v>
      </c>
      <c r="K29" s="3939"/>
      <c r="L29" s="171" t="s">
        <v>446</v>
      </c>
      <c r="M29" s="1288">
        <v>0</v>
      </c>
      <c r="N29" s="1288">
        <v>0</v>
      </c>
      <c r="O29" s="1288">
        <v>0</v>
      </c>
      <c r="P29" s="1288">
        <v>0</v>
      </c>
      <c r="Q29" s="1288"/>
      <c r="R29" s="1288">
        <v>0</v>
      </c>
      <c r="S29" s="1288">
        <v>0</v>
      </c>
      <c r="T29" s="1288">
        <v>0</v>
      </c>
      <c r="U29" s="1288">
        <v>0</v>
      </c>
      <c r="V29" s="1288"/>
      <c r="W29" s="1288">
        <v>0</v>
      </c>
      <c r="X29" s="1288">
        <v>0</v>
      </c>
      <c r="Y29" s="1288">
        <v>0</v>
      </c>
      <c r="Z29" s="1288">
        <v>0</v>
      </c>
      <c r="AA29" s="1289">
        <v>0</v>
      </c>
    </row>
    <row r="30" spans="2:27" ht="12" customHeight="1">
      <c r="B30" s="1090"/>
      <c r="C30" s="7" t="s">
        <v>1158</v>
      </c>
      <c r="D30" s="7"/>
      <c r="E30" s="7"/>
      <c r="F30" s="7"/>
      <c r="G30" s="7"/>
      <c r="H30" s="7"/>
      <c r="I30" s="7"/>
      <c r="J30" s="8"/>
      <c r="K30" s="8"/>
      <c r="L30" s="171" t="s">
        <v>448</v>
      </c>
      <c r="M30" s="1282">
        <v>0</v>
      </c>
      <c r="N30" s="1282">
        <v>0</v>
      </c>
      <c r="O30" s="1282">
        <v>0</v>
      </c>
      <c r="P30" s="1282">
        <v>0</v>
      </c>
      <c r="Q30" s="1282"/>
      <c r="R30" s="1282">
        <v>0</v>
      </c>
      <c r="S30" s="1282">
        <v>0</v>
      </c>
      <c r="T30" s="1282">
        <v>0</v>
      </c>
      <c r="U30" s="1282">
        <v>0</v>
      </c>
      <c r="V30" s="1282"/>
      <c r="W30" s="1282">
        <v>0</v>
      </c>
      <c r="X30" s="1282">
        <v>0</v>
      </c>
      <c r="Y30" s="1282">
        <v>0</v>
      </c>
      <c r="Z30" s="1282">
        <v>0</v>
      </c>
      <c r="AA30" s="1285">
        <v>0</v>
      </c>
    </row>
    <row r="31" spans="2:27" ht="12" customHeight="1">
      <c r="B31" s="1090"/>
      <c r="C31" s="43" t="s">
        <v>1159</v>
      </c>
      <c r="D31" s="43"/>
      <c r="E31" s="43"/>
      <c r="F31" s="43"/>
      <c r="G31" s="43"/>
      <c r="H31" s="43"/>
      <c r="I31" s="43"/>
      <c r="J31" s="3939" t="s">
        <v>176</v>
      </c>
      <c r="K31" s="3939"/>
      <c r="L31" s="171" t="s">
        <v>108</v>
      </c>
      <c r="M31" s="1288">
        <v>0</v>
      </c>
      <c r="N31" s="1288">
        <v>0</v>
      </c>
      <c r="O31" s="1288">
        <v>0</v>
      </c>
      <c r="P31" s="1288">
        <v>0</v>
      </c>
      <c r="Q31" s="1288">
        <v>0</v>
      </c>
      <c r="R31" s="1288">
        <v>0</v>
      </c>
      <c r="S31" s="1288">
        <v>0</v>
      </c>
      <c r="T31" s="1288">
        <v>0</v>
      </c>
      <c r="U31" s="1288">
        <v>0</v>
      </c>
      <c r="V31" s="1288">
        <v>0</v>
      </c>
      <c r="W31" s="1288">
        <v>0</v>
      </c>
      <c r="X31" s="1288">
        <v>0</v>
      </c>
      <c r="Y31" s="1288">
        <v>0</v>
      </c>
      <c r="Z31" s="1288">
        <v>0</v>
      </c>
      <c r="AA31" s="1289">
        <v>0</v>
      </c>
    </row>
    <row r="32" spans="2:27" ht="12" customHeight="1">
      <c r="B32" s="1028"/>
      <c r="F32" s="176"/>
      <c r="J32" s="3939" t="s">
        <v>130</v>
      </c>
      <c r="K32" s="3939"/>
      <c r="L32" s="171" t="s">
        <v>109</v>
      </c>
      <c r="M32" s="1282">
        <v>0</v>
      </c>
      <c r="N32" s="1282">
        <v>0</v>
      </c>
      <c r="O32" s="1282">
        <v>0</v>
      </c>
      <c r="P32" s="1282">
        <v>0</v>
      </c>
      <c r="Q32" s="1282">
        <v>0</v>
      </c>
      <c r="R32" s="1282">
        <v>0</v>
      </c>
      <c r="S32" s="1282">
        <v>0</v>
      </c>
      <c r="T32" s="1282">
        <v>0</v>
      </c>
      <c r="U32" s="1282">
        <v>0</v>
      </c>
      <c r="V32" s="1282">
        <v>0</v>
      </c>
      <c r="W32" s="1282">
        <v>0</v>
      </c>
      <c r="X32" s="1282">
        <v>0</v>
      </c>
      <c r="Y32" s="1282">
        <v>0</v>
      </c>
      <c r="Z32" s="1282">
        <v>0</v>
      </c>
      <c r="AA32" s="1285">
        <v>0</v>
      </c>
    </row>
    <row r="33" spans="2:27" ht="12" customHeight="1">
      <c r="B33" s="1028"/>
      <c r="F33" s="176"/>
      <c r="J33" s="3939" t="s">
        <v>177</v>
      </c>
      <c r="K33" s="3939"/>
      <c r="L33" s="171" t="s">
        <v>110</v>
      </c>
      <c r="M33" s="1290">
        <v>0</v>
      </c>
      <c r="N33" s="1290">
        <v>0</v>
      </c>
      <c r="O33" s="1290">
        <v>0</v>
      </c>
      <c r="P33" s="1290">
        <v>0</v>
      </c>
      <c r="Q33" s="1290">
        <v>0</v>
      </c>
      <c r="R33" s="1290">
        <v>0</v>
      </c>
      <c r="S33" s="1290">
        <v>0</v>
      </c>
      <c r="T33" s="1290">
        <v>0</v>
      </c>
      <c r="U33" s="1290">
        <v>0</v>
      </c>
      <c r="V33" s="1290">
        <v>0</v>
      </c>
      <c r="W33" s="1290">
        <v>0</v>
      </c>
      <c r="X33" s="1290">
        <v>0</v>
      </c>
      <c r="Y33" s="1290">
        <v>0</v>
      </c>
      <c r="Z33" s="1290">
        <v>0</v>
      </c>
      <c r="AA33" s="1291">
        <v>0</v>
      </c>
    </row>
    <row r="34" spans="2:27" ht="12" customHeight="1">
      <c r="B34" s="3951" t="s">
        <v>1325</v>
      </c>
      <c r="C34" s="41"/>
      <c r="D34" s="41"/>
      <c r="E34" s="41"/>
      <c r="F34" s="41"/>
      <c r="G34" s="41"/>
      <c r="H34" s="41"/>
      <c r="I34" s="41"/>
      <c r="J34" s="42"/>
      <c r="K34" s="42"/>
      <c r="L34" s="171" t="s">
        <v>194</v>
      </c>
      <c r="M34" s="1282">
        <v>0</v>
      </c>
      <c r="N34" s="1282">
        <v>0</v>
      </c>
      <c r="O34" s="1282">
        <v>0</v>
      </c>
      <c r="P34" s="1282">
        <v>0</v>
      </c>
      <c r="Q34" s="1282">
        <v>0</v>
      </c>
      <c r="R34" s="1282">
        <v>0</v>
      </c>
      <c r="S34" s="1282">
        <v>0</v>
      </c>
      <c r="T34" s="1282">
        <v>0</v>
      </c>
      <c r="U34" s="1282">
        <v>0</v>
      </c>
      <c r="V34" s="1282">
        <v>0</v>
      </c>
      <c r="W34" s="1282">
        <v>0</v>
      </c>
      <c r="X34" s="1282">
        <v>0</v>
      </c>
      <c r="Y34" s="1282">
        <v>0</v>
      </c>
      <c r="Z34" s="1282">
        <v>0</v>
      </c>
      <c r="AA34" s="1285">
        <v>0</v>
      </c>
    </row>
    <row r="35" spans="2:27" ht="12" customHeight="1">
      <c r="B35" s="3952" t="s">
        <v>1326</v>
      </c>
      <c r="C35" s="43"/>
      <c r="D35" s="43"/>
      <c r="E35" s="43"/>
      <c r="F35" s="43"/>
      <c r="G35" s="43"/>
      <c r="H35" s="43"/>
      <c r="I35" s="43"/>
      <c r="J35" s="43"/>
      <c r="K35" s="43"/>
      <c r="L35" s="171" t="s">
        <v>15</v>
      </c>
      <c r="M35" s="1282">
        <v>0</v>
      </c>
      <c r="N35" s="1282">
        <v>0</v>
      </c>
      <c r="O35" s="1282">
        <v>0</v>
      </c>
      <c r="P35" s="1282">
        <v>0</v>
      </c>
      <c r="Q35" s="1282">
        <v>0</v>
      </c>
      <c r="R35" s="1282">
        <v>0</v>
      </c>
      <c r="S35" s="1282">
        <v>0</v>
      </c>
      <c r="T35" s="1282">
        <v>0</v>
      </c>
      <c r="U35" s="1282">
        <v>0</v>
      </c>
      <c r="V35" s="1282">
        <v>0</v>
      </c>
      <c r="W35" s="1282">
        <v>0</v>
      </c>
      <c r="X35" s="1282">
        <v>0</v>
      </c>
      <c r="Y35" s="1282">
        <v>0</v>
      </c>
      <c r="Z35" s="1282">
        <v>0</v>
      </c>
      <c r="AA35" s="1285">
        <v>0</v>
      </c>
    </row>
    <row r="36" spans="2:27" ht="12" customHeight="1">
      <c r="B36" s="1093"/>
      <c r="C36" s="170"/>
      <c r="D36" s="170"/>
      <c r="E36" s="170"/>
      <c r="F36" s="170" t="s">
        <v>746</v>
      </c>
      <c r="G36" s="170"/>
      <c r="H36" s="170"/>
      <c r="I36" s="170"/>
      <c r="J36" s="170"/>
      <c r="K36" s="170"/>
      <c r="L36" s="171" t="s">
        <v>458</v>
      </c>
      <c r="M36" s="1288">
        <v>0</v>
      </c>
      <c r="N36" s="1288">
        <v>0</v>
      </c>
      <c r="O36" s="1288">
        <v>0</v>
      </c>
      <c r="P36" s="1288">
        <v>0</v>
      </c>
      <c r="Q36" s="1288"/>
      <c r="R36" s="1288">
        <v>0</v>
      </c>
      <c r="S36" s="1288">
        <v>0</v>
      </c>
      <c r="T36" s="1288">
        <v>0</v>
      </c>
      <c r="U36" s="1288">
        <v>0</v>
      </c>
      <c r="V36" s="1288">
        <v>0</v>
      </c>
      <c r="W36" s="1288">
        <v>0</v>
      </c>
      <c r="X36" s="1288">
        <v>0</v>
      </c>
      <c r="Y36" s="1288">
        <v>0</v>
      </c>
      <c r="Z36" s="1288">
        <v>0</v>
      </c>
      <c r="AA36" s="1289">
        <v>0</v>
      </c>
    </row>
    <row r="37" spans="2:27" ht="12" customHeight="1">
      <c r="B37" s="3952" t="s">
        <v>186</v>
      </c>
      <c r="C37" s="43"/>
      <c r="D37" s="43"/>
      <c r="E37" s="43"/>
      <c r="F37" s="43"/>
      <c r="G37" s="43"/>
      <c r="H37" s="43"/>
      <c r="I37" s="43"/>
      <c r="J37" s="43"/>
      <c r="K37" s="43"/>
      <c r="L37" s="171" t="s">
        <v>16</v>
      </c>
      <c r="M37" s="1282">
        <v>0</v>
      </c>
      <c r="N37" s="1282">
        <v>0</v>
      </c>
      <c r="O37" s="1282">
        <v>0</v>
      </c>
      <c r="P37" s="1282">
        <v>0</v>
      </c>
      <c r="Q37" s="1282">
        <v>0</v>
      </c>
      <c r="R37" s="1282">
        <v>0</v>
      </c>
      <c r="S37" s="1282">
        <v>0</v>
      </c>
      <c r="T37" s="1282">
        <v>0</v>
      </c>
      <c r="U37" s="1282">
        <v>0</v>
      </c>
      <c r="V37" s="1282">
        <v>0</v>
      </c>
      <c r="W37" s="1282">
        <v>0</v>
      </c>
      <c r="X37" s="1282">
        <v>0</v>
      </c>
      <c r="Y37" s="1282">
        <v>0</v>
      </c>
      <c r="Z37" s="1282">
        <v>0</v>
      </c>
      <c r="AA37" s="1285">
        <v>0</v>
      </c>
    </row>
    <row r="38" spans="2:27" ht="12" customHeight="1">
      <c r="B38" s="3960" t="s">
        <v>747</v>
      </c>
      <c r="C38" s="31"/>
      <c r="D38" s="31"/>
      <c r="E38" s="31"/>
      <c r="F38" s="31"/>
      <c r="G38" s="31"/>
      <c r="H38" s="31"/>
      <c r="I38" s="31"/>
      <c r="J38" s="31"/>
      <c r="K38" s="31"/>
      <c r="L38" s="171" t="s">
        <v>17</v>
      </c>
      <c r="M38" s="1282">
        <v>0</v>
      </c>
      <c r="N38" s="1282">
        <v>0</v>
      </c>
      <c r="O38" s="1282">
        <v>0</v>
      </c>
      <c r="P38" s="1282">
        <v>0</v>
      </c>
      <c r="Q38" s="1282">
        <v>0</v>
      </c>
      <c r="R38" s="1282">
        <v>0</v>
      </c>
      <c r="S38" s="1282">
        <v>0</v>
      </c>
      <c r="T38" s="1282">
        <v>0</v>
      </c>
      <c r="U38" s="1282">
        <v>0</v>
      </c>
      <c r="V38" s="1282">
        <v>0</v>
      </c>
      <c r="W38" s="1282">
        <v>0</v>
      </c>
      <c r="X38" s="1282">
        <v>0</v>
      </c>
      <c r="Y38" s="1282">
        <v>0</v>
      </c>
      <c r="Z38" s="1282">
        <v>0</v>
      </c>
      <c r="AA38" s="1285">
        <v>0</v>
      </c>
    </row>
    <row r="39" spans="2:27" ht="12" customHeight="1">
      <c r="B39" s="3952" t="s">
        <v>119</v>
      </c>
      <c r="C39" s="43"/>
      <c r="D39" s="43"/>
      <c r="E39" s="43"/>
      <c r="F39" s="43"/>
      <c r="G39" s="43"/>
      <c r="H39" s="43"/>
      <c r="I39" s="43"/>
      <c r="J39" s="43"/>
      <c r="K39" s="43"/>
      <c r="L39" s="171" t="s">
        <v>71</v>
      </c>
      <c r="M39" s="1282">
        <v>0</v>
      </c>
      <c r="N39" s="1282">
        <v>0</v>
      </c>
      <c r="O39" s="1282">
        <v>0</v>
      </c>
      <c r="P39" s="1282">
        <v>0</v>
      </c>
      <c r="Q39" s="1282">
        <v>0</v>
      </c>
      <c r="R39" s="1282">
        <v>0</v>
      </c>
      <c r="S39" s="1282">
        <v>0</v>
      </c>
      <c r="T39" s="1282">
        <v>0</v>
      </c>
      <c r="U39" s="1282">
        <v>0</v>
      </c>
      <c r="V39" s="1282">
        <v>0</v>
      </c>
      <c r="W39" s="1282">
        <v>0</v>
      </c>
      <c r="X39" s="1282">
        <v>0</v>
      </c>
      <c r="Y39" s="1282">
        <v>0</v>
      </c>
      <c r="Z39" s="1282">
        <v>0</v>
      </c>
      <c r="AA39" s="1285">
        <v>0</v>
      </c>
    </row>
    <row r="40" spans="2:27" ht="12" customHeight="1">
      <c r="B40" s="3952" t="s">
        <v>120</v>
      </c>
      <c r="C40" s="43"/>
      <c r="D40" s="43"/>
      <c r="E40" s="43"/>
      <c r="F40" s="43"/>
      <c r="G40" s="43"/>
      <c r="H40" s="43"/>
      <c r="I40" s="43"/>
      <c r="J40" s="43"/>
      <c r="K40" s="43"/>
      <c r="L40" s="171" t="s">
        <v>72</v>
      </c>
      <c r="M40" s="1282">
        <v>0</v>
      </c>
      <c r="N40" s="1282">
        <v>0</v>
      </c>
      <c r="O40" s="1282">
        <v>0</v>
      </c>
      <c r="P40" s="1282">
        <v>0</v>
      </c>
      <c r="Q40" s="1282">
        <v>0</v>
      </c>
      <c r="R40" s="1282">
        <v>0</v>
      </c>
      <c r="S40" s="1282">
        <v>0</v>
      </c>
      <c r="T40" s="1282">
        <v>0</v>
      </c>
      <c r="U40" s="1282">
        <v>0</v>
      </c>
      <c r="V40" s="1282">
        <v>0</v>
      </c>
      <c r="W40" s="1282">
        <v>0</v>
      </c>
      <c r="X40" s="1282">
        <v>0</v>
      </c>
      <c r="Y40" s="1282">
        <v>0</v>
      </c>
      <c r="Z40" s="1282">
        <v>0</v>
      </c>
      <c r="AA40" s="1285">
        <v>0</v>
      </c>
    </row>
    <row r="41" spans="2:27" ht="12" customHeight="1">
      <c r="B41" s="3952" t="s">
        <v>748</v>
      </c>
      <c r="C41" s="43"/>
      <c r="D41" s="43"/>
      <c r="E41" s="43"/>
      <c r="F41" s="43"/>
      <c r="G41" s="43"/>
      <c r="H41" s="43"/>
      <c r="I41" s="43"/>
      <c r="J41" s="43"/>
      <c r="K41" s="43"/>
      <c r="L41" s="171" t="s">
        <v>193</v>
      </c>
      <c r="M41" s="1282">
        <v>0</v>
      </c>
      <c r="N41" s="1282">
        <v>0</v>
      </c>
      <c r="O41" s="1282">
        <v>0</v>
      </c>
      <c r="P41" s="1282">
        <v>0</v>
      </c>
      <c r="Q41" s="1282">
        <v>0</v>
      </c>
      <c r="R41" s="1282">
        <v>0</v>
      </c>
      <c r="S41" s="1282">
        <v>0</v>
      </c>
      <c r="T41" s="1282">
        <v>0</v>
      </c>
      <c r="U41" s="1282">
        <v>0</v>
      </c>
      <c r="V41" s="1282">
        <v>0</v>
      </c>
      <c r="W41" s="1282">
        <v>0</v>
      </c>
      <c r="X41" s="1282">
        <v>0</v>
      </c>
      <c r="Y41" s="1282">
        <v>0</v>
      </c>
      <c r="Z41" s="1282">
        <v>0</v>
      </c>
      <c r="AA41" s="1285">
        <v>0</v>
      </c>
    </row>
    <row r="42" spans="2:27" ht="12" customHeight="1">
      <c r="B42" s="4019" t="s">
        <v>112</v>
      </c>
      <c r="C42" s="3719"/>
      <c r="D42" s="3719"/>
      <c r="E42" s="3719"/>
      <c r="F42" s="3719"/>
      <c r="G42" s="3719"/>
      <c r="H42" s="3719"/>
      <c r="I42" s="3719"/>
      <c r="J42" s="3719"/>
      <c r="K42" s="3719"/>
      <c r="L42" s="1046"/>
      <c r="M42" s="1292"/>
      <c r="N42" s="1292"/>
      <c r="O42" s="1292"/>
      <c r="P42" s="1292"/>
      <c r="Q42" s="1292"/>
      <c r="R42" s="1292"/>
      <c r="S42" s="1292"/>
      <c r="T42" s="1292"/>
      <c r="U42" s="1292"/>
      <c r="V42" s="1292"/>
      <c r="W42" s="1292"/>
      <c r="X42" s="1292"/>
      <c r="Y42" s="1292"/>
      <c r="Z42" s="1292"/>
      <c r="AA42" s="1293"/>
    </row>
    <row r="43" spans="2:27" ht="12" customHeight="1">
      <c r="B43" s="1090"/>
      <c r="C43" s="40" t="s">
        <v>749</v>
      </c>
      <c r="D43" s="40"/>
      <c r="E43" s="40"/>
      <c r="F43" s="40"/>
      <c r="G43" s="40"/>
      <c r="H43" s="40"/>
      <c r="I43" s="40"/>
      <c r="J43" s="40"/>
      <c r="K43" s="40"/>
      <c r="L43" s="166" t="s">
        <v>528</v>
      </c>
      <c r="M43" s="1286">
        <v>0</v>
      </c>
      <c r="N43" s="1286">
        <v>0</v>
      </c>
      <c r="O43" s="1286">
        <v>0</v>
      </c>
      <c r="P43" s="1286">
        <v>0</v>
      </c>
      <c r="Q43" s="1286">
        <v>0</v>
      </c>
      <c r="R43" s="1286">
        <v>0</v>
      </c>
      <c r="S43" s="1286">
        <v>0</v>
      </c>
      <c r="T43" s="1286">
        <v>0</v>
      </c>
      <c r="U43" s="1286">
        <v>0</v>
      </c>
      <c r="V43" s="1286">
        <v>0</v>
      </c>
      <c r="W43" s="1286">
        <v>0</v>
      </c>
      <c r="X43" s="1286">
        <v>0</v>
      </c>
      <c r="Y43" s="1286">
        <v>0</v>
      </c>
      <c r="Z43" s="1286">
        <v>0</v>
      </c>
      <c r="AA43" s="1287">
        <v>0</v>
      </c>
    </row>
    <row r="44" spans="2:27" ht="12" customHeight="1">
      <c r="B44" s="1090"/>
      <c r="C44" s="43" t="s">
        <v>750</v>
      </c>
      <c r="D44" s="43"/>
      <c r="E44" s="43"/>
      <c r="F44" s="43"/>
      <c r="G44" s="43"/>
      <c r="H44" s="43"/>
      <c r="I44" s="43"/>
      <c r="J44" s="43"/>
      <c r="K44" s="43"/>
      <c r="L44" s="171" t="s">
        <v>466</v>
      </c>
      <c r="M44" s="1282">
        <v>0</v>
      </c>
      <c r="N44" s="1282">
        <v>0</v>
      </c>
      <c r="O44" s="1282">
        <v>0</v>
      </c>
      <c r="P44" s="1282">
        <v>0</v>
      </c>
      <c r="Q44" s="1282">
        <v>0</v>
      </c>
      <c r="R44" s="1282">
        <v>0</v>
      </c>
      <c r="S44" s="1282">
        <v>0</v>
      </c>
      <c r="T44" s="1282">
        <v>0</v>
      </c>
      <c r="U44" s="1282">
        <v>0</v>
      </c>
      <c r="V44" s="1282">
        <v>0</v>
      </c>
      <c r="W44" s="1282">
        <v>0</v>
      </c>
      <c r="X44" s="1282">
        <v>0</v>
      </c>
      <c r="Y44" s="1282">
        <v>0</v>
      </c>
      <c r="Z44" s="1282">
        <v>0</v>
      </c>
      <c r="AA44" s="1285">
        <v>0</v>
      </c>
    </row>
    <row r="45" spans="2:27" ht="12" customHeight="1">
      <c r="B45" s="1090"/>
      <c r="C45" s="43" t="s">
        <v>751</v>
      </c>
      <c r="D45" s="43"/>
      <c r="E45" s="43"/>
      <c r="F45" s="43"/>
      <c r="G45" s="43"/>
      <c r="H45" s="43"/>
      <c r="I45" s="43"/>
      <c r="J45" s="43"/>
      <c r="K45" s="43"/>
      <c r="L45" s="171" t="s">
        <v>607</v>
      </c>
      <c r="M45" s="1282">
        <v>0</v>
      </c>
      <c r="N45" s="1282">
        <v>0</v>
      </c>
      <c r="O45" s="1282">
        <v>0</v>
      </c>
      <c r="P45" s="1282">
        <v>0</v>
      </c>
      <c r="Q45" s="1282">
        <v>0</v>
      </c>
      <c r="R45" s="1282">
        <v>0</v>
      </c>
      <c r="S45" s="1282">
        <v>0</v>
      </c>
      <c r="T45" s="1282">
        <v>0</v>
      </c>
      <c r="U45" s="1282">
        <v>0</v>
      </c>
      <c r="V45" s="1282">
        <v>0</v>
      </c>
      <c r="W45" s="1282">
        <v>0</v>
      </c>
      <c r="X45" s="1282">
        <v>0</v>
      </c>
      <c r="Y45" s="1282">
        <v>0</v>
      </c>
      <c r="Z45" s="1282">
        <v>0</v>
      </c>
      <c r="AA45" s="1285">
        <v>0</v>
      </c>
    </row>
    <row r="46" spans="2:27" ht="12" customHeight="1">
      <c r="B46" s="1090"/>
      <c r="C46" s="43" t="s">
        <v>752</v>
      </c>
      <c r="D46" s="43"/>
      <c r="E46" s="43"/>
      <c r="F46" s="43"/>
      <c r="G46" s="43"/>
      <c r="H46" s="43"/>
      <c r="I46" s="43"/>
      <c r="J46" s="43"/>
      <c r="K46" s="43"/>
      <c r="L46" s="171" t="s">
        <v>753</v>
      </c>
      <c r="M46" s="1282">
        <v>0</v>
      </c>
      <c r="N46" s="1282">
        <v>0</v>
      </c>
      <c r="O46" s="1282">
        <v>0</v>
      </c>
      <c r="P46" s="1282">
        <v>0</v>
      </c>
      <c r="Q46" s="1282">
        <v>0</v>
      </c>
      <c r="R46" s="1282">
        <v>0</v>
      </c>
      <c r="S46" s="1282">
        <v>0</v>
      </c>
      <c r="T46" s="1282">
        <v>0</v>
      </c>
      <c r="U46" s="1282">
        <v>0</v>
      </c>
      <c r="V46" s="1282">
        <v>0</v>
      </c>
      <c r="W46" s="1282">
        <v>0</v>
      </c>
      <c r="X46" s="1282">
        <v>0</v>
      </c>
      <c r="Y46" s="1282">
        <v>0</v>
      </c>
      <c r="Z46" s="1282">
        <v>0</v>
      </c>
      <c r="AA46" s="1285">
        <v>0</v>
      </c>
    </row>
    <row r="47" spans="2:27" ht="12" customHeight="1">
      <c r="B47" s="1090"/>
      <c r="C47" s="43" t="s">
        <v>754</v>
      </c>
      <c r="D47" s="43"/>
      <c r="E47" s="43"/>
      <c r="F47" s="43"/>
      <c r="G47" s="43"/>
      <c r="H47" s="43"/>
      <c r="I47" s="43"/>
      <c r="J47" s="43"/>
      <c r="K47" s="43"/>
      <c r="L47" s="171" t="s">
        <v>755</v>
      </c>
      <c r="M47" s="1282">
        <v>0</v>
      </c>
      <c r="N47" s="1282">
        <v>0</v>
      </c>
      <c r="O47" s="1282">
        <v>0</v>
      </c>
      <c r="P47" s="1282">
        <v>0</v>
      </c>
      <c r="Q47" s="1282">
        <v>0</v>
      </c>
      <c r="R47" s="1282">
        <v>0</v>
      </c>
      <c r="S47" s="1282">
        <v>0</v>
      </c>
      <c r="T47" s="1282">
        <v>0</v>
      </c>
      <c r="U47" s="1282">
        <v>0</v>
      </c>
      <c r="V47" s="1282">
        <v>0</v>
      </c>
      <c r="W47" s="1282">
        <v>0</v>
      </c>
      <c r="X47" s="1282">
        <v>0</v>
      </c>
      <c r="Y47" s="1282">
        <v>0</v>
      </c>
      <c r="Z47" s="1282">
        <v>0</v>
      </c>
      <c r="AA47" s="1285">
        <v>0</v>
      </c>
    </row>
    <row r="48" spans="2:27" ht="12" customHeight="1">
      <c r="B48" s="1090"/>
      <c r="C48" s="43" t="s">
        <v>756</v>
      </c>
      <c r="D48" s="43"/>
      <c r="E48" s="43"/>
      <c r="F48" s="43"/>
      <c r="G48" s="43"/>
      <c r="H48" s="43"/>
      <c r="I48" s="43"/>
      <c r="J48" s="43"/>
      <c r="K48" s="43"/>
      <c r="L48" s="171" t="s">
        <v>757</v>
      </c>
      <c r="M48" s="1282">
        <v>0</v>
      </c>
      <c r="N48" s="1282">
        <v>0</v>
      </c>
      <c r="O48" s="1282">
        <v>0</v>
      </c>
      <c r="P48" s="1282">
        <v>0</v>
      </c>
      <c r="Q48" s="1282">
        <v>0</v>
      </c>
      <c r="R48" s="1282">
        <v>0</v>
      </c>
      <c r="S48" s="1282">
        <v>0</v>
      </c>
      <c r="T48" s="1282">
        <v>0</v>
      </c>
      <c r="U48" s="1282">
        <v>0</v>
      </c>
      <c r="V48" s="1282">
        <v>0</v>
      </c>
      <c r="W48" s="1282">
        <v>0</v>
      </c>
      <c r="X48" s="1282">
        <v>0</v>
      </c>
      <c r="Y48" s="1282">
        <v>0</v>
      </c>
      <c r="Z48" s="1282">
        <v>0</v>
      </c>
      <c r="AA48" s="1285">
        <v>0</v>
      </c>
    </row>
    <row r="49" spans="2:27" ht="12" customHeight="1">
      <c r="B49" s="1090"/>
      <c r="C49" s="43" t="s">
        <v>758</v>
      </c>
      <c r="D49" s="43"/>
      <c r="E49" s="43"/>
      <c r="F49" s="43"/>
      <c r="G49" s="43"/>
      <c r="H49" s="43"/>
      <c r="I49" s="43"/>
      <c r="J49" s="43"/>
      <c r="K49" s="43"/>
      <c r="L49" s="171" t="s">
        <v>759</v>
      </c>
      <c r="M49" s="1282">
        <v>0</v>
      </c>
      <c r="N49" s="1282">
        <v>0</v>
      </c>
      <c r="O49" s="1282">
        <v>0</v>
      </c>
      <c r="P49" s="1282">
        <v>0</v>
      </c>
      <c r="Q49" s="1282">
        <v>0</v>
      </c>
      <c r="R49" s="1282">
        <v>0</v>
      </c>
      <c r="S49" s="1282">
        <v>0</v>
      </c>
      <c r="T49" s="1282">
        <v>0</v>
      </c>
      <c r="U49" s="1282">
        <v>0</v>
      </c>
      <c r="V49" s="1282">
        <v>0</v>
      </c>
      <c r="W49" s="1282">
        <v>0</v>
      </c>
      <c r="X49" s="1282">
        <v>0</v>
      </c>
      <c r="Y49" s="1282">
        <v>0</v>
      </c>
      <c r="Z49" s="1282">
        <v>0</v>
      </c>
      <c r="AA49" s="1285">
        <v>0</v>
      </c>
    </row>
    <row r="50" spans="2:27" ht="12" customHeight="1">
      <c r="B50" s="1090"/>
      <c r="C50" s="43" t="s">
        <v>760</v>
      </c>
      <c r="D50" s="43"/>
      <c r="E50" s="43"/>
      <c r="F50" s="43"/>
      <c r="G50" s="43"/>
      <c r="H50" s="43"/>
      <c r="I50" s="43"/>
      <c r="J50" s="43"/>
      <c r="K50" s="43"/>
      <c r="L50" s="171" t="s">
        <v>761</v>
      </c>
      <c r="M50" s="1282">
        <v>0</v>
      </c>
      <c r="N50" s="1282">
        <v>0</v>
      </c>
      <c r="O50" s="1282">
        <v>0</v>
      </c>
      <c r="P50" s="1282">
        <v>0</v>
      </c>
      <c r="Q50" s="1282">
        <v>0</v>
      </c>
      <c r="R50" s="1282">
        <v>0</v>
      </c>
      <c r="S50" s="1282">
        <v>0</v>
      </c>
      <c r="T50" s="1282">
        <v>0</v>
      </c>
      <c r="U50" s="1282">
        <v>0</v>
      </c>
      <c r="V50" s="1282">
        <v>0</v>
      </c>
      <c r="W50" s="1282">
        <v>0</v>
      </c>
      <c r="X50" s="1282">
        <v>0</v>
      </c>
      <c r="Y50" s="1282">
        <v>0</v>
      </c>
      <c r="Z50" s="1282">
        <v>0</v>
      </c>
      <c r="AA50" s="1285">
        <v>0</v>
      </c>
    </row>
    <row r="51" spans="2:27" ht="12" customHeight="1">
      <c r="B51" s="1090"/>
      <c r="C51" s="43" t="s">
        <v>762</v>
      </c>
      <c r="D51" s="43"/>
      <c r="E51" s="43"/>
      <c r="F51" s="43"/>
      <c r="G51" s="43"/>
      <c r="H51" s="43"/>
      <c r="I51" s="43"/>
      <c r="J51" s="43"/>
      <c r="K51" s="43"/>
      <c r="L51" s="171" t="s">
        <v>763</v>
      </c>
      <c r="M51" s="1282">
        <v>0</v>
      </c>
      <c r="N51" s="1282">
        <v>0</v>
      </c>
      <c r="O51" s="1282">
        <v>0</v>
      </c>
      <c r="P51" s="1282">
        <v>0</v>
      </c>
      <c r="Q51" s="1282">
        <v>0</v>
      </c>
      <c r="R51" s="1282">
        <v>0</v>
      </c>
      <c r="S51" s="1282">
        <v>0</v>
      </c>
      <c r="T51" s="1282">
        <v>0</v>
      </c>
      <c r="U51" s="1282">
        <v>0</v>
      </c>
      <c r="V51" s="1282">
        <v>0</v>
      </c>
      <c r="W51" s="1282">
        <v>0</v>
      </c>
      <c r="X51" s="1282">
        <v>0</v>
      </c>
      <c r="Y51" s="1282">
        <v>0</v>
      </c>
      <c r="Z51" s="1282">
        <v>0</v>
      </c>
      <c r="AA51" s="1285">
        <v>0</v>
      </c>
    </row>
    <row r="52" spans="2:27" ht="12" customHeight="1">
      <c r="B52" s="3957" t="s">
        <v>764</v>
      </c>
      <c r="C52" s="43"/>
      <c r="D52" s="43"/>
      <c r="E52" s="43"/>
      <c r="F52" s="43"/>
      <c r="G52" s="43"/>
      <c r="H52" s="43"/>
      <c r="I52" s="43"/>
      <c r="J52" s="43"/>
      <c r="K52" s="43"/>
      <c r="L52" s="171" t="s">
        <v>136</v>
      </c>
      <c r="M52" s="1282">
        <v>0</v>
      </c>
      <c r="N52" s="1282">
        <v>0</v>
      </c>
      <c r="O52" s="1282">
        <v>0</v>
      </c>
      <c r="P52" s="1282">
        <v>0</v>
      </c>
      <c r="Q52" s="1282">
        <v>0</v>
      </c>
      <c r="R52" s="1282">
        <v>0</v>
      </c>
      <c r="S52" s="1282">
        <v>0</v>
      </c>
      <c r="T52" s="1282">
        <v>0</v>
      </c>
      <c r="U52" s="1282">
        <v>0</v>
      </c>
      <c r="V52" s="1282">
        <v>0</v>
      </c>
      <c r="W52" s="1282">
        <v>0</v>
      </c>
      <c r="X52" s="1282">
        <v>0</v>
      </c>
      <c r="Y52" s="1282">
        <v>0</v>
      </c>
      <c r="Z52" s="1282">
        <v>0</v>
      </c>
      <c r="AA52" s="1285">
        <v>0</v>
      </c>
    </row>
    <row r="53" spans="2:27" ht="12" customHeight="1">
      <c r="B53" s="3952" t="s">
        <v>113</v>
      </c>
      <c r="C53" s="43"/>
      <c r="D53" s="43"/>
      <c r="E53" s="43"/>
      <c r="F53" s="43"/>
      <c r="G53" s="43"/>
      <c r="H53" s="43"/>
      <c r="I53" s="43"/>
      <c r="J53" s="43"/>
      <c r="K53" s="43"/>
      <c r="L53" s="171" t="s">
        <v>142</v>
      </c>
      <c r="M53" s="1282">
        <v>0</v>
      </c>
      <c r="N53" s="1282">
        <v>0</v>
      </c>
      <c r="O53" s="1282">
        <v>0</v>
      </c>
      <c r="P53" s="1282">
        <v>0</v>
      </c>
      <c r="Q53" s="1282">
        <v>0</v>
      </c>
      <c r="R53" s="1282">
        <v>0</v>
      </c>
      <c r="S53" s="1282">
        <v>0</v>
      </c>
      <c r="T53" s="1282">
        <v>0</v>
      </c>
      <c r="U53" s="1282">
        <v>0</v>
      </c>
      <c r="V53" s="1282">
        <v>0</v>
      </c>
      <c r="W53" s="1282">
        <v>0</v>
      </c>
      <c r="X53" s="1282">
        <v>0</v>
      </c>
      <c r="Y53" s="1282">
        <v>0</v>
      </c>
      <c r="Z53" s="1282">
        <v>0</v>
      </c>
      <c r="AA53" s="1285">
        <v>0</v>
      </c>
    </row>
    <row r="54" spans="2:27" ht="12" customHeight="1">
      <c r="B54" s="3960" t="s">
        <v>765</v>
      </c>
      <c r="C54" s="31"/>
      <c r="D54" s="31"/>
      <c r="E54" s="31"/>
      <c r="F54" s="31"/>
      <c r="G54" s="31"/>
      <c r="H54" s="31"/>
      <c r="I54" s="31"/>
      <c r="J54" s="31"/>
      <c r="K54" s="31"/>
      <c r="L54" s="171" t="s">
        <v>143</v>
      </c>
      <c r="M54" s="1282">
        <v>0</v>
      </c>
      <c r="N54" s="1282">
        <v>0</v>
      </c>
      <c r="O54" s="1282">
        <v>0</v>
      </c>
      <c r="P54" s="1282">
        <v>0</v>
      </c>
      <c r="Q54" s="1282"/>
      <c r="R54" s="1282">
        <v>0</v>
      </c>
      <c r="S54" s="1282">
        <v>0</v>
      </c>
      <c r="T54" s="1282">
        <v>0</v>
      </c>
      <c r="U54" s="1282">
        <v>0</v>
      </c>
      <c r="V54" s="1282">
        <v>0</v>
      </c>
      <c r="W54" s="1282">
        <v>0</v>
      </c>
      <c r="X54" s="1282">
        <v>0</v>
      </c>
      <c r="Y54" s="1282">
        <v>0</v>
      </c>
      <c r="Z54" s="1282">
        <v>0</v>
      </c>
      <c r="AA54" s="1285">
        <v>0</v>
      </c>
    </row>
    <row r="55" spans="2:27" ht="12" customHeight="1">
      <c r="B55" s="4019" t="s">
        <v>115</v>
      </c>
      <c r="C55" s="3719"/>
      <c r="D55" s="3719"/>
      <c r="E55" s="3719"/>
      <c r="F55" s="3719"/>
      <c r="G55" s="3719"/>
      <c r="H55" s="3719"/>
      <c r="I55" s="3719"/>
      <c r="J55" s="3719"/>
      <c r="K55" s="3719"/>
      <c r="L55" s="1046"/>
      <c r="M55" s="1292"/>
      <c r="N55" s="1292"/>
      <c r="O55" s="1292"/>
      <c r="P55" s="1292"/>
      <c r="Q55" s="1292"/>
      <c r="R55" s="1292"/>
      <c r="S55" s="1292"/>
      <c r="T55" s="1292"/>
      <c r="U55" s="1292"/>
      <c r="V55" s="1292"/>
      <c r="W55" s="1292"/>
      <c r="X55" s="1292"/>
      <c r="Y55" s="1292"/>
      <c r="Z55" s="1292"/>
      <c r="AA55" s="1293"/>
    </row>
    <row r="56" spans="2:27" ht="12" customHeight="1">
      <c r="B56" s="1095"/>
      <c r="C56" s="40" t="s">
        <v>766</v>
      </c>
      <c r="D56" s="4018"/>
      <c r="E56" s="4018"/>
      <c r="F56" s="4018"/>
      <c r="G56" s="4018"/>
      <c r="H56" s="4018"/>
      <c r="I56" s="4018"/>
      <c r="J56" s="4018"/>
      <c r="K56" s="4018"/>
      <c r="L56" s="166" t="s">
        <v>610</v>
      </c>
      <c r="M56" s="1286">
        <v>0</v>
      </c>
      <c r="N56" s="1286">
        <v>0</v>
      </c>
      <c r="O56" s="1286">
        <v>0</v>
      </c>
      <c r="P56" s="1286">
        <v>0</v>
      </c>
      <c r="Q56" s="1286">
        <v>0</v>
      </c>
      <c r="R56" s="1286">
        <v>0</v>
      </c>
      <c r="S56" s="1286">
        <v>0</v>
      </c>
      <c r="T56" s="1286">
        <v>0</v>
      </c>
      <c r="U56" s="1286">
        <v>0</v>
      </c>
      <c r="V56" s="1286">
        <v>0</v>
      </c>
      <c r="W56" s="1286">
        <v>0</v>
      </c>
      <c r="X56" s="1286">
        <v>0</v>
      </c>
      <c r="Y56" s="1286">
        <v>0</v>
      </c>
      <c r="Z56" s="1286">
        <v>0</v>
      </c>
      <c r="AA56" s="1287">
        <v>0</v>
      </c>
    </row>
    <row r="57" spans="2:27" ht="12" customHeight="1">
      <c r="B57" s="1097"/>
      <c r="C57" s="43" t="s">
        <v>767</v>
      </c>
      <c r="D57" s="31"/>
      <c r="E57" s="31"/>
      <c r="F57" s="31"/>
      <c r="G57" s="31"/>
      <c r="H57" s="31"/>
      <c r="I57" s="31"/>
      <c r="J57" s="31"/>
      <c r="K57" s="31"/>
      <c r="L57" s="171" t="s">
        <v>671</v>
      </c>
      <c r="M57" s="1282">
        <v>0</v>
      </c>
      <c r="N57" s="1282">
        <v>0</v>
      </c>
      <c r="O57" s="1282">
        <v>0</v>
      </c>
      <c r="P57" s="1282">
        <v>0</v>
      </c>
      <c r="Q57" s="1282">
        <v>0</v>
      </c>
      <c r="R57" s="1282">
        <v>0</v>
      </c>
      <c r="S57" s="1282">
        <v>0</v>
      </c>
      <c r="T57" s="1282">
        <v>0</v>
      </c>
      <c r="U57" s="1282">
        <v>0</v>
      </c>
      <c r="V57" s="1282">
        <v>0</v>
      </c>
      <c r="W57" s="1282">
        <v>0</v>
      </c>
      <c r="X57" s="1282">
        <v>0</v>
      </c>
      <c r="Y57" s="1282">
        <v>0</v>
      </c>
      <c r="Z57" s="1282">
        <v>0</v>
      </c>
      <c r="AA57" s="1285">
        <v>0</v>
      </c>
    </row>
    <row r="58" spans="2:27" ht="12" customHeight="1">
      <c r="B58" s="3952" t="s">
        <v>768</v>
      </c>
      <c r="C58" s="43"/>
      <c r="D58" s="43"/>
      <c r="E58" s="43"/>
      <c r="F58" s="43"/>
      <c r="G58" s="43"/>
      <c r="H58" s="43"/>
      <c r="I58" s="43"/>
      <c r="J58" s="43"/>
      <c r="K58" s="43"/>
      <c r="L58" s="171" t="s">
        <v>144</v>
      </c>
      <c r="M58" s="1282">
        <v>0</v>
      </c>
      <c r="N58" s="1282">
        <v>0</v>
      </c>
      <c r="O58" s="1282">
        <v>0</v>
      </c>
      <c r="P58" s="1282">
        <v>0</v>
      </c>
      <c r="Q58" s="1282">
        <v>0</v>
      </c>
      <c r="R58" s="1282">
        <v>0</v>
      </c>
      <c r="S58" s="1282">
        <v>0</v>
      </c>
      <c r="T58" s="1282">
        <v>0</v>
      </c>
      <c r="U58" s="1282">
        <v>0</v>
      </c>
      <c r="V58" s="1282">
        <v>0</v>
      </c>
      <c r="W58" s="1282">
        <v>0</v>
      </c>
      <c r="X58" s="1282">
        <v>0</v>
      </c>
      <c r="Y58" s="1282">
        <v>0</v>
      </c>
      <c r="Z58" s="1282">
        <v>0</v>
      </c>
      <c r="AA58" s="1285">
        <v>0</v>
      </c>
    </row>
    <row r="59" spans="2:27" ht="12" customHeight="1">
      <c r="B59" s="3952" t="s">
        <v>78</v>
      </c>
      <c r="C59" s="43"/>
      <c r="D59" s="43"/>
      <c r="E59" s="43"/>
      <c r="F59" s="43"/>
      <c r="G59" s="43"/>
      <c r="H59" s="43"/>
      <c r="I59" s="43"/>
      <c r="J59" s="43"/>
      <c r="K59" s="43"/>
      <c r="L59" s="171" t="s">
        <v>189</v>
      </c>
      <c r="M59" s="1282">
        <v>0</v>
      </c>
      <c r="N59" s="1282">
        <v>0</v>
      </c>
      <c r="O59" s="1282">
        <v>0</v>
      </c>
      <c r="P59" s="1282">
        <v>0</v>
      </c>
      <c r="Q59" s="1282">
        <v>0</v>
      </c>
      <c r="R59" s="1282">
        <v>0</v>
      </c>
      <c r="S59" s="1282">
        <v>0</v>
      </c>
      <c r="T59" s="1282">
        <v>0</v>
      </c>
      <c r="U59" s="1282">
        <v>0</v>
      </c>
      <c r="V59" s="1282">
        <v>0</v>
      </c>
      <c r="W59" s="1282">
        <v>0</v>
      </c>
      <c r="X59" s="1282">
        <v>0</v>
      </c>
      <c r="Y59" s="1282">
        <v>0</v>
      </c>
      <c r="Z59" s="1282">
        <v>0</v>
      </c>
      <c r="AA59" s="1285">
        <v>0</v>
      </c>
    </row>
    <row r="60" spans="2:27" ht="12" customHeight="1">
      <c r="B60" s="3952" t="s">
        <v>73</v>
      </c>
      <c r="C60" s="43"/>
      <c r="D60" s="43"/>
      <c r="E60" s="43"/>
      <c r="F60" s="43"/>
      <c r="G60" s="43"/>
      <c r="H60" s="43"/>
      <c r="I60" s="43"/>
      <c r="J60" s="43"/>
      <c r="K60" s="43"/>
      <c r="L60" s="171" t="s">
        <v>190</v>
      </c>
      <c r="M60" s="1282">
        <v>0</v>
      </c>
      <c r="N60" s="1282">
        <v>0</v>
      </c>
      <c r="O60" s="1282">
        <v>0</v>
      </c>
      <c r="P60" s="1282">
        <v>0</v>
      </c>
      <c r="Q60" s="1282">
        <v>0</v>
      </c>
      <c r="R60" s="1282">
        <v>0</v>
      </c>
      <c r="S60" s="1282">
        <v>0</v>
      </c>
      <c r="T60" s="1282">
        <v>0</v>
      </c>
      <c r="U60" s="1282">
        <v>0</v>
      </c>
      <c r="V60" s="1282">
        <v>0</v>
      </c>
      <c r="W60" s="1282">
        <v>0</v>
      </c>
      <c r="X60" s="1282">
        <v>0</v>
      </c>
      <c r="Y60" s="1282">
        <v>0</v>
      </c>
      <c r="Z60" s="1282">
        <v>0</v>
      </c>
      <c r="AA60" s="1285">
        <v>0</v>
      </c>
    </row>
    <row r="61" spans="2:27" ht="12" customHeight="1">
      <c r="B61" s="3952" t="s">
        <v>769</v>
      </c>
      <c r="C61" s="43"/>
      <c r="D61" s="43"/>
      <c r="E61" s="43"/>
      <c r="F61" s="43"/>
      <c r="G61" s="43"/>
      <c r="H61" s="43"/>
      <c r="I61" s="43"/>
      <c r="J61" s="43"/>
      <c r="K61" s="43"/>
      <c r="L61" s="171" t="s">
        <v>191</v>
      </c>
      <c r="M61" s="1286">
        <v>1035</v>
      </c>
      <c r="N61" s="1286">
        <v>308</v>
      </c>
      <c r="O61" s="1286">
        <v>2635</v>
      </c>
      <c r="P61" s="1286">
        <v>1214</v>
      </c>
      <c r="Q61" s="1286">
        <v>10475</v>
      </c>
      <c r="R61" s="1286">
        <v>38506</v>
      </c>
      <c r="S61" s="1286">
        <v>3107</v>
      </c>
      <c r="T61" s="1286">
        <v>2985</v>
      </c>
      <c r="U61" s="1286">
        <v>13927</v>
      </c>
      <c r="V61" s="1286">
        <v>19065</v>
      </c>
      <c r="W61" s="1286">
        <v>189</v>
      </c>
      <c r="X61" s="1286">
        <v>207</v>
      </c>
      <c r="Y61" s="1286">
        <v>21</v>
      </c>
      <c r="Z61" s="1286">
        <v>0</v>
      </c>
      <c r="AA61" s="1287">
        <v>93674</v>
      </c>
    </row>
    <row r="62" spans="2:27" ht="12" customHeight="1">
      <c r="B62" s="4031" t="s">
        <v>1327</v>
      </c>
      <c r="C62" s="42"/>
      <c r="D62" s="42"/>
      <c r="E62" s="42"/>
      <c r="F62" s="42"/>
      <c r="G62" s="42"/>
      <c r="H62" s="42"/>
      <c r="I62" s="42"/>
      <c r="J62" s="42"/>
      <c r="K62" s="42"/>
      <c r="L62" s="171" t="s">
        <v>70</v>
      </c>
      <c r="M62" s="1282">
        <v>1201</v>
      </c>
      <c r="N62" s="1282">
        <v>351</v>
      </c>
      <c r="O62" s="1282">
        <v>3001</v>
      </c>
      <c r="P62" s="1282">
        <v>1404</v>
      </c>
      <c r="Q62" s="1282">
        <v>10483</v>
      </c>
      <c r="R62" s="1282">
        <v>42812</v>
      </c>
      <c r="S62" s="1282">
        <v>3588</v>
      </c>
      <c r="T62" s="1282">
        <v>3506</v>
      </c>
      <c r="U62" s="1282">
        <v>16055</v>
      </c>
      <c r="V62" s="1282">
        <v>21718</v>
      </c>
      <c r="W62" s="1282">
        <v>211</v>
      </c>
      <c r="X62" s="1282">
        <v>240</v>
      </c>
      <c r="Y62" s="1282">
        <v>21</v>
      </c>
      <c r="Z62" s="1282">
        <v>0</v>
      </c>
      <c r="AA62" s="1285">
        <v>104591</v>
      </c>
    </row>
    <row r="63" spans="2:27" ht="12" customHeight="1">
      <c r="B63" s="3952" t="s">
        <v>1328</v>
      </c>
      <c r="C63" s="43"/>
      <c r="D63" s="43"/>
      <c r="E63" s="43"/>
      <c r="F63" s="43"/>
      <c r="G63" s="43"/>
      <c r="H63" s="43"/>
      <c r="I63" s="43"/>
      <c r="J63" s="43"/>
      <c r="K63" s="43"/>
      <c r="L63" s="171" t="s">
        <v>7</v>
      </c>
      <c r="M63" s="1286">
        <v>0</v>
      </c>
      <c r="N63" s="1286">
        <v>0</v>
      </c>
      <c r="O63" s="1286">
        <v>0</v>
      </c>
      <c r="P63" s="1286">
        <v>0</v>
      </c>
      <c r="Q63" s="1286">
        <v>1280</v>
      </c>
      <c r="R63" s="1286">
        <v>0</v>
      </c>
      <c r="S63" s="1286">
        <v>0</v>
      </c>
      <c r="T63" s="1286">
        <v>0</v>
      </c>
      <c r="U63" s="1286">
        <v>0</v>
      </c>
      <c r="V63" s="1286">
        <v>0</v>
      </c>
      <c r="W63" s="1286">
        <v>0</v>
      </c>
      <c r="X63" s="1286">
        <v>0</v>
      </c>
      <c r="Y63" s="1286">
        <v>0</v>
      </c>
      <c r="Z63" s="1286">
        <v>0</v>
      </c>
      <c r="AA63" s="1287">
        <v>1280</v>
      </c>
    </row>
    <row r="64" spans="2:27" ht="12" customHeight="1">
      <c r="B64" s="3961" t="s">
        <v>1329</v>
      </c>
      <c r="C64" s="3962"/>
      <c r="D64" s="3962"/>
      <c r="E64" s="3962"/>
      <c r="F64" s="3962"/>
      <c r="G64" s="3962"/>
      <c r="H64" s="3962"/>
      <c r="I64" s="3962"/>
      <c r="J64" s="3962"/>
      <c r="K64" s="3962"/>
      <c r="L64" s="194" t="s">
        <v>103</v>
      </c>
      <c r="M64" s="1286">
        <v>26</v>
      </c>
      <c r="N64" s="1286">
        <v>7</v>
      </c>
      <c r="O64" s="1286">
        <v>60</v>
      </c>
      <c r="P64" s="1286">
        <v>29</v>
      </c>
      <c r="Q64" s="1286">
        <v>217</v>
      </c>
      <c r="R64" s="1286">
        <v>873</v>
      </c>
      <c r="S64" s="1286">
        <v>77</v>
      </c>
      <c r="T64" s="1286">
        <v>80</v>
      </c>
      <c r="U64" s="1286">
        <v>374</v>
      </c>
      <c r="V64" s="1286">
        <v>457</v>
      </c>
      <c r="W64" s="1286">
        <v>4</v>
      </c>
      <c r="X64" s="1286">
        <v>6</v>
      </c>
      <c r="Y64" s="1286">
        <v>0</v>
      </c>
      <c r="Z64" s="1286">
        <v>0</v>
      </c>
      <c r="AA64" s="1287">
        <v>2210</v>
      </c>
    </row>
    <row r="65" spans="2:27" ht="12" customHeight="1">
      <c r="B65" s="3963" t="s">
        <v>1330</v>
      </c>
      <c r="C65" s="3964"/>
      <c r="D65" s="3964"/>
      <c r="E65" s="3964"/>
      <c r="F65" s="3964"/>
      <c r="G65" s="3964"/>
      <c r="H65" s="3964"/>
      <c r="I65" s="3964"/>
      <c r="J65" s="3964"/>
      <c r="K65" s="3964"/>
      <c r="L65" s="1294" t="s">
        <v>104</v>
      </c>
      <c r="M65" s="1295">
        <v>1175</v>
      </c>
      <c r="N65" s="1295">
        <v>344</v>
      </c>
      <c r="O65" s="1295">
        <v>2941</v>
      </c>
      <c r="P65" s="1295">
        <v>1375</v>
      </c>
      <c r="Q65" s="1295">
        <v>11546</v>
      </c>
      <c r="R65" s="1295">
        <v>41939</v>
      </c>
      <c r="S65" s="1295">
        <v>3511</v>
      </c>
      <c r="T65" s="1295">
        <v>3426</v>
      </c>
      <c r="U65" s="1295">
        <v>15681</v>
      </c>
      <c r="V65" s="1295">
        <v>21261</v>
      </c>
      <c r="W65" s="1295">
        <v>207</v>
      </c>
      <c r="X65" s="1295">
        <v>234</v>
      </c>
      <c r="Y65" s="1295">
        <v>21</v>
      </c>
      <c r="Z65" s="1295">
        <v>0</v>
      </c>
      <c r="AA65" s="1296">
        <v>103661</v>
      </c>
    </row>
    <row r="66" spans="2:27" ht="12" customHeight="1">
      <c r="B66" s="1025"/>
      <c r="AA66" s="195"/>
    </row>
    <row r="67" spans="2:27" ht="12" customHeight="1">
      <c r="B67" s="65" t="s">
        <v>105</v>
      </c>
      <c r="C67" s="65"/>
      <c r="D67" s="65"/>
      <c r="E67" s="65"/>
      <c r="F67" s="65"/>
      <c r="G67" s="65"/>
      <c r="H67" s="65"/>
      <c r="I67" s="65"/>
      <c r="J67" s="65"/>
      <c r="K67" s="65"/>
      <c r="L67" s="65"/>
      <c r="M67" s="65"/>
      <c r="N67" s="65"/>
      <c r="O67" s="65"/>
      <c r="P67" s="65"/>
      <c r="Q67" s="65"/>
      <c r="R67" s="65"/>
      <c r="AA67" s="178"/>
    </row>
    <row r="68" spans="2:27" ht="12" customHeight="1">
      <c r="B68" s="44" t="s">
        <v>477</v>
      </c>
      <c r="C68" s="44"/>
      <c r="D68" s="44"/>
      <c r="E68" s="44"/>
      <c r="F68" s="44"/>
      <c r="G68" s="44"/>
      <c r="H68" s="44"/>
      <c r="I68" s="44"/>
      <c r="J68" s="44"/>
      <c r="K68" s="44"/>
      <c r="L68" s="44"/>
      <c r="M68" s="44"/>
      <c r="N68" s="44"/>
      <c r="O68" s="44"/>
      <c r="P68" s="44"/>
      <c r="Q68" s="44"/>
      <c r="R68" s="44"/>
    </row>
  </sheetData>
  <mergeCells count="66">
    <mergeCell ref="B2:F2"/>
    <mergeCell ref="B58:K58"/>
    <mergeCell ref="B60:K60"/>
    <mergeCell ref="B68:R68"/>
    <mergeCell ref="B62:K62"/>
    <mergeCell ref="B63:K63"/>
    <mergeCell ref="B64:K64"/>
    <mergeCell ref="B65:K65"/>
    <mergeCell ref="B67:R67"/>
    <mergeCell ref="B61:K61"/>
    <mergeCell ref="B59:K59"/>
    <mergeCell ref="C22:K22"/>
    <mergeCell ref="J19:K19"/>
    <mergeCell ref="B17:K17"/>
    <mergeCell ref="G15:K15"/>
    <mergeCell ref="M4:T4"/>
    <mergeCell ref="M5:T5"/>
    <mergeCell ref="B4:J4"/>
    <mergeCell ref="B5:J5"/>
    <mergeCell ref="B11:F11"/>
    <mergeCell ref="G11:K11"/>
    <mergeCell ref="G12:K12"/>
    <mergeCell ref="G13:K13"/>
    <mergeCell ref="J21:K21"/>
    <mergeCell ref="G14:K14"/>
    <mergeCell ref="J20:K20"/>
    <mergeCell ref="C19:I19"/>
    <mergeCell ref="B16:K16"/>
    <mergeCell ref="B18:K18"/>
    <mergeCell ref="C57:K57"/>
    <mergeCell ref="C45:K45"/>
    <mergeCell ref="B37:K37"/>
    <mergeCell ref="B38:K38"/>
    <mergeCell ref="C30:K30"/>
    <mergeCell ref="C56:K56"/>
    <mergeCell ref="B55:K55"/>
    <mergeCell ref="B42:K42"/>
    <mergeCell ref="C31:I31"/>
    <mergeCell ref="B53:K53"/>
    <mergeCell ref="B52:K52"/>
    <mergeCell ref="C51:K51"/>
    <mergeCell ref="C49:K49"/>
    <mergeCell ref="C23:I23"/>
    <mergeCell ref="C26:K26"/>
    <mergeCell ref="B39:K39"/>
    <mergeCell ref="B40:K40"/>
    <mergeCell ref="C43:K43"/>
    <mergeCell ref="B41:K41"/>
    <mergeCell ref="B34:K34"/>
    <mergeCell ref="B35:K35"/>
    <mergeCell ref="J24:K24"/>
    <mergeCell ref="J27:K27"/>
    <mergeCell ref="C27:I27"/>
    <mergeCell ref="J23:K23"/>
    <mergeCell ref="J28:K28"/>
    <mergeCell ref="J29:K29"/>
    <mergeCell ref="J25:K25"/>
    <mergeCell ref="J33:K33"/>
    <mergeCell ref="J31:K31"/>
    <mergeCell ref="B54:K54"/>
    <mergeCell ref="J32:K32"/>
    <mergeCell ref="C46:K46"/>
    <mergeCell ref="C47:K47"/>
    <mergeCell ref="C48:K48"/>
    <mergeCell ref="C50:K50"/>
    <mergeCell ref="C44:K44"/>
  </mergeCells>
  <hyperlinks>
    <hyperlink ref="B68" r:id="rId1" xr:uid="{00000000-0004-0000-1B00-000000000000}"/>
  </hyperlinks>
  <pageMargins left="0.7" right="0.7" top="0.75" bottom="0.75" header="0.3" footer="0.3"/>
  <pageSetup scale="10" orientation="landscape"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
    <pageSetUpPr fitToPage="1"/>
  </sheetPr>
  <dimension ref="B2:AL68"/>
  <sheetViews>
    <sheetView showGridLines="0" workbookViewId="0"/>
  </sheetViews>
  <sheetFormatPr defaultColWidth="8" defaultRowHeight="12" customHeight="1"/>
  <cols>
    <col min="1" max="1" width="1.5546875" customWidth="1"/>
    <col min="2" max="2" width="2.71875" customWidth="1"/>
    <col min="3" max="3" width="3.27734375" customWidth="1"/>
    <col min="4" max="4" width="3.1640625" customWidth="1"/>
    <col min="5" max="5" width="2.5546875" customWidth="1"/>
    <col min="6" max="6" width="3" customWidth="1"/>
    <col min="7" max="7" width="3.1640625" customWidth="1"/>
    <col min="8" max="8" width="3.27734375" customWidth="1"/>
    <col min="9" max="9" width="2.44140625" customWidth="1"/>
    <col min="10" max="10" width="12.83203125" customWidth="1"/>
    <col min="11" max="11" width="21.5546875" customWidth="1"/>
    <col min="12" max="12" width="3.27734375" customWidth="1"/>
    <col min="13" max="27" width="11.83203125" customWidth="1"/>
    <col min="28" max="28" width="8" customWidth="1"/>
  </cols>
  <sheetData>
    <row r="2" spans="2:38" ht="15" customHeight="1">
      <c r="B2" s="10" t="s">
        <v>478</v>
      </c>
      <c r="C2" s="9"/>
      <c r="D2" s="9"/>
      <c r="E2" s="9"/>
      <c r="F2" s="9"/>
    </row>
    <row r="4" spans="2:38" ht="12" customHeight="1">
      <c r="B4" s="29" t="s">
        <v>173</v>
      </c>
      <c r="C4" s="28"/>
      <c r="D4" s="28"/>
      <c r="E4" s="28"/>
      <c r="F4" s="28"/>
      <c r="G4" s="28"/>
      <c r="H4" s="28"/>
      <c r="I4" s="28"/>
      <c r="J4" s="28"/>
      <c r="K4" s="150"/>
      <c r="L4" s="150"/>
      <c r="M4" s="12" t="s">
        <v>852</v>
      </c>
      <c r="N4" s="12"/>
      <c r="O4" s="12"/>
      <c r="P4" s="12"/>
      <c r="Q4" s="12"/>
      <c r="R4" s="12"/>
      <c r="S4" s="12"/>
      <c r="T4" s="12"/>
      <c r="U4" s="12"/>
      <c r="V4" s="12"/>
      <c r="W4" s="1299"/>
      <c r="X4" s="1299"/>
      <c r="Y4" s="1299"/>
      <c r="Z4" s="1299"/>
      <c r="AA4" s="1299"/>
      <c r="AB4" s="1299"/>
      <c r="AC4" s="1299"/>
      <c r="AD4" s="1299"/>
      <c r="AE4" s="1299"/>
      <c r="AF4" s="1299"/>
      <c r="AG4" s="1299"/>
      <c r="AH4" s="1299"/>
      <c r="AI4" s="1299"/>
      <c r="AJ4" s="1299"/>
      <c r="AK4" s="1299"/>
      <c r="AL4" s="1299"/>
    </row>
    <row r="5" spans="2:38" ht="12" customHeight="1">
      <c r="B5" s="27">
        <v>2023.4</v>
      </c>
      <c r="C5" s="14"/>
      <c r="D5" s="14"/>
      <c r="E5" s="14"/>
      <c r="F5" s="14"/>
      <c r="G5" s="14"/>
      <c r="H5" s="14"/>
      <c r="I5" s="14"/>
      <c r="J5" s="14"/>
      <c r="K5" s="150"/>
      <c r="L5" s="150"/>
      <c r="M5" s="14" t="s">
        <v>1333</v>
      </c>
      <c r="N5" s="14"/>
      <c r="O5" s="14"/>
      <c r="P5" s="14"/>
      <c r="Q5" s="14"/>
      <c r="R5" s="14"/>
      <c r="S5" s="14"/>
      <c r="T5" s="14"/>
      <c r="U5" s="14"/>
      <c r="V5" s="14"/>
      <c r="W5" s="179"/>
      <c r="X5" s="179"/>
      <c r="Y5" s="179"/>
      <c r="Z5" s="179"/>
      <c r="AA5" s="179"/>
      <c r="AB5" s="179"/>
      <c r="AC5" s="154"/>
      <c r="AD5" s="176"/>
      <c r="AE5" s="179"/>
      <c r="AF5" s="179"/>
      <c r="AG5" s="179"/>
      <c r="AH5" s="179"/>
      <c r="AI5" s="179"/>
      <c r="AJ5" s="179"/>
      <c r="AK5" s="179"/>
      <c r="AL5" s="179"/>
    </row>
    <row r="6" spans="2:38" ht="12" customHeight="1">
      <c r="M6" s="154"/>
      <c r="N6" s="179"/>
      <c r="O6" s="179"/>
      <c r="P6" s="179"/>
      <c r="Q6" s="179"/>
      <c r="R6" s="179"/>
      <c r="S6" s="179"/>
      <c r="T6" s="179"/>
      <c r="U6" s="179"/>
      <c r="V6" s="179"/>
      <c r="W6" s="179"/>
      <c r="X6" s="179"/>
      <c r="Y6" s="179"/>
      <c r="Z6" s="179"/>
      <c r="AA6" s="179"/>
      <c r="AB6" s="179"/>
      <c r="AC6" s="154"/>
      <c r="AD6" s="179"/>
      <c r="AE6" s="179"/>
      <c r="AF6" s="179"/>
      <c r="AG6" s="179"/>
      <c r="AH6" s="179"/>
      <c r="AI6" s="179"/>
      <c r="AJ6" s="179"/>
      <c r="AK6" s="179"/>
      <c r="AL6" s="179"/>
    </row>
    <row r="7" spans="2:38" ht="12" customHeight="1">
      <c r="B7" s="1024"/>
      <c r="C7" s="1025"/>
      <c r="D7" s="1025"/>
      <c r="E7" s="1025"/>
      <c r="F7" s="1025"/>
      <c r="G7" s="1025"/>
      <c r="H7" s="1025"/>
      <c r="I7" s="1025"/>
      <c r="J7" s="1025"/>
      <c r="K7" s="1025"/>
      <c r="L7" s="1025"/>
      <c r="M7" s="1276"/>
      <c r="N7" s="1222" t="s">
        <v>40</v>
      </c>
      <c r="O7" s="1222"/>
      <c r="P7" s="1222" t="s">
        <v>41</v>
      </c>
      <c r="Q7" s="1276"/>
      <c r="R7" s="1276"/>
      <c r="S7" s="1276"/>
      <c r="T7" s="1276"/>
      <c r="U7" s="1276"/>
      <c r="V7" s="1219" t="s">
        <v>42</v>
      </c>
      <c r="W7" s="1276"/>
      <c r="X7" s="1222" t="s">
        <v>43</v>
      </c>
      <c r="Y7" s="1276"/>
      <c r="Z7" s="1219" t="s">
        <v>44</v>
      </c>
      <c r="AA7" s="1277" t="s">
        <v>131</v>
      </c>
    </row>
    <row r="8" spans="2:38" ht="12" customHeight="1">
      <c r="B8" s="1028"/>
      <c r="M8" s="1278" t="s">
        <v>45</v>
      </c>
      <c r="N8" s="1278" t="s">
        <v>46</v>
      </c>
      <c r="O8" s="1278" t="s">
        <v>47</v>
      </c>
      <c r="P8" s="1278" t="s">
        <v>48</v>
      </c>
      <c r="Q8" s="1278" t="s">
        <v>49</v>
      </c>
      <c r="R8" s="1278" t="s">
        <v>50</v>
      </c>
      <c r="S8" s="1278" t="s">
        <v>51</v>
      </c>
      <c r="T8" s="1278" t="s">
        <v>52</v>
      </c>
      <c r="U8" s="1278" t="s">
        <v>83</v>
      </c>
      <c r="V8" s="1279" t="s">
        <v>84</v>
      </c>
      <c r="W8" s="1278" t="s">
        <v>85</v>
      </c>
      <c r="X8" s="1278" t="s">
        <v>86</v>
      </c>
      <c r="Y8" s="1279" t="s">
        <v>87</v>
      </c>
      <c r="Z8" s="1278" t="s">
        <v>88</v>
      </c>
      <c r="AA8" s="1031"/>
    </row>
    <row r="9" spans="2:38" ht="12" customHeight="1">
      <c r="B9" s="1300" t="s">
        <v>1146</v>
      </c>
      <c r="C9" s="259"/>
      <c r="D9" s="259"/>
      <c r="E9" s="259"/>
      <c r="F9" s="259"/>
      <c r="G9" s="259"/>
      <c r="H9" s="259"/>
      <c r="I9" s="259"/>
      <c r="J9" s="259"/>
      <c r="K9" s="259"/>
      <c r="L9" s="259"/>
      <c r="M9" s="1278" t="s">
        <v>89</v>
      </c>
      <c r="N9" s="1278" t="s">
        <v>90</v>
      </c>
      <c r="O9" s="1278"/>
      <c r="P9" s="1278"/>
      <c r="Q9" s="1278"/>
      <c r="R9" s="1278"/>
      <c r="S9" s="1278"/>
      <c r="T9" s="1278"/>
      <c r="U9" s="1278"/>
      <c r="V9" s="1278"/>
      <c r="W9" s="1278"/>
      <c r="X9" s="1278"/>
      <c r="Y9" s="1278"/>
      <c r="Z9" s="1278"/>
      <c r="AA9" s="1031"/>
    </row>
    <row r="10" spans="2:38" ht="12" customHeight="1">
      <c r="B10" s="1032"/>
      <c r="C10" s="192"/>
      <c r="D10" s="192"/>
      <c r="E10" s="192"/>
      <c r="F10" s="192"/>
      <c r="G10" s="192"/>
      <c r="H10" s="192"/>
      <c r="I10" s="192"/>
      <c r="J10" s="192"/>
      <c r="K10" s="192"/>
      <c r="L10" s="192"/>
      <c r="M10" s="1280" t="s">
        <v>125</v>
      </c>
      <c r="N10" s="1280" t="s">
        <v>126</v>
      </c>
      <c r="O10" s="1280" t="s">
        <v>127</v>
      </c>
      <c r="P10" s="1280" t="s">
        <v>139</v>
      </c>
      <c r="Q10" s="1280" t="s">
        <v>140</v>
      </c>
      <c r="R10" s="1280" t="s">
        <v>141</v>
      </c>
      <c r="S10" s="1280" t="s">
        <v>166</v>
      </c>
      <c r="T10" s="1280" t="s">
        <v>167</v>
      </c>
      <c r="U10" s="1280" t="s">
        <v>168</v>
      </c>
      <c r="V10" s="1280" t="s">
        <v>74</v>
      </c>
      <c r="W10" s="1280" t="s">
        <v>75</v>
      </c>
      <c r="X10" s="1280" t="s">
        <v>81</v>
      </c>
      <c r="Y10" s="1280" t="s">
        <v>91</v>
      </c>
      <c r="Z10" s="1280" t="s">
        <v>92</v>
      </c>
      <c r="AA10" s="1281" t="s">
        <v>170</v>
      </c>
    </row>
    <row r="11" spans="2:38" ht="12" customHeight="1">
      <c r="B11" s="4045" t="s">
        <v>22</v>
      </c>
      <c r="C11" s="4046"/>
      <c r="D11" s="4046"/>
      <c r="E11" s="4046"/>
      <c r="F11" s="4046"/>
      <c r="G11" s="3953" t="s">
        <v>1148</v>
      </c>
      <c r="H11" s="3953"/>
      <c r="I11" s="3953"/>
      <c r="J11" s="3953"/>
      <c r="K11" s="3953"/>
      <c r="L11" s="1225" t="s">
        <v>192</v>
      </c>
      <c r="M11" s="1288">
        <v>54</v>
      </c>
      <c r="N11" s="1288">
        <v>19</v>
      </c>
      <c r="O11" s="1288">
        <v>136</v>
      </c>
      <c r="P11" s="1288">
        <v>53</v>
      </c>
      <c r="Q11" s="1288">
        <v>36</v>
      </c>
      <c r="R11" s="1288">
        <v>1592</v>
      </c>
      <c r="S11" s="1288">
        <v>172</v>
      </c>
      <c r="T11" s="1288">
        <v>136</v>
      </c>
      <c r="U11" s="1288">
        <v>463</v>
      </c>
      <c r="V11" s="1288">
        <v>905</v>
      </c>
      <c r="W11" s="1288">
        <v>17</v>
      </c>
      <c r="X11" s="1288">
        <v>8</v>
      </c>
      <c r="Y11" s="1288">
        <v>2</v>
      </c>
      <c r="Z11" s="1288">
        <v>0</v>
      </c>
      <c r="AA11" s="1289">
        <v>3593</v>
      </c>
    </row>
    <row r="12" spans="2:38" ht="12" customHeight="1">
      <c r="B12" s="1028"/>
      <c r="G12" s="3939" t="s">
        <v>738</v>
      </c>
      <c r="H12" s="8"/>
      <c r="I12" s="8"/>
      <c r="J12" s="8"/>
      <c r="K12" s="8"/>
      <c r="L12" s="166" t="s">
        <v>410</v>
      </c>
      <c r="M12" s="172">
        <v>0</v>
      </c>
      <c r="N12" s="172">
        <v>0</v>
      </c>
      <c r="O12" s="172">
        <v>0</v>
      </c>
      <c r="P12" s="172">
        <v>0</v>
      </c>
      <c r="Q12" s="172"/>
      <c r="R12" s="172">
        <v>0</v>
      </c>
      <c r="S12" s="172">
        <v>0</v>
      </c>
      <c r="T12" s="172">
        <v>0</v>
      </c>
      <c r="U12" s="172">
        <v>0</v>
      </c>
      <c r="V12" s="172">
        <v>0</v>
      </c>
      <c r="W12" s="172">
        <v>0</v>
      </c>
      <c r="X12" s="172">
        <v>0</v>
      </c>
      <c r="Y12" s="172">
        <v>0</v>
      </c>
      <c r="Z12" s="172">
        <v>0</v>
      </c>
      <c r="AA12" s="1285">
        <v>0</v>
      </c>
    </row>
    <row r="13" spans="2:38" ht="12" customHeight="1">
      <c r="B13" s="1028"/>
      <c r="G13" s="3939" t="s">
        <v>739</v>
      </c>
      <c r="H13" s="8"/>
      <c r="I13" s="8"/>
      <c r="J13" s="8"/>
      <c r="K13" s="8"/>
      <c r="L13" s="166" t="s">
        <v>413</v>
      </c>
      <c r="M13" s="172">
        <v>0</v>
      </c>
      <c r="N13" s="172">
        <v>0</v>
      </c>
      <c r="O13" s="172">
        <v>0</v>
      </c>
      <c r="P13" s="172">
        <v>0</v>
      </c>
      <c r="Q13" s="172"/>
      <c r="R13" s="172">
        <v>0</v>
      </c>
      <c r="S13" s="172">
        <v>0</v>
      </c>
      <c r="T13" s="172">
        <v>0</v>
      </c>
      <c r="U13" s="172">
        <v>0</v>
      </c>
      <c r="V13" s="172">
        <v>0</v>
      </c>
      <c r="W13" s="172">
        <v>0</v>
      </c>
      <c r="X13" s="172">
        <v>0</v>
      </c>
      <c r="Y13" s="172">
        <v>0</v>
      </c>
      <c r="Z13" s="172">
        <v>0</v>
      </c>
      <c r="AA13" s="1285">
        <v>0</v>
      </c>
    </row>
    <row r="14" spans="2:38" ht="12" customHeight="1">
      <c r="B14" s="1028"/>
      <c r="G14" s="3939" t="s">
        <v>740</v>
      </c>
      <c r="H14" s="3939"/>
      <c r="I14" s="3939"/>
      <c r="J14" s="3939"/>
      <c r="K14" s="3939"/>
      <c r="L14" s="166" t="s">
        <v>416</v>
      </c>
      <c r="M14" s="1282">
        <v>54</v>
      </c>
      <c r="N14" s="1282">
        <v>19</v>
      </c>
      <c r="O14" s="1282">
        <v>136</v>
      </c>
      <c r="P14" s="1282">
        <v>53</v>
      </c>
      <c r="Q14" s="1282"/>
      <c r="R14" s="1282">
        <v>1592</v>
      </c>
      <c r="S14" s="1282">
        <v>172</v>
      </c>
      <c r="T14" s="1282">
        <v>136</v>
      </c>
      <c r="U14" s="1282">
        <v>463</v>
      </c>
      <c r="V14" s="1282">
        <v>905</v>
      </c>
      <c r="W14" s="1282">
        <v>17</v>
      </c>
      <c r="X14" s="1282">
        <v>8</v>
      </c>
      <c r="Y14" s="1282">
        <v>2</v>
      </c>
      <c r="Z14" s="1282">
        <v>0</v>
      </c>
      <c r="AA14" s="1285">
        <v>3593</v>
      </c>
    </row>
    <row r="15" spans="2:38" ht="12" customHeight="1">
      <c r="B15" s="1036"/>
      <c r="C15" s="164"/>
      <c r="D15" s="164"/>
      <c r="E15" s="164"/>
      <c r="F15" s="164"/>
      <c r="G15" s="43" t="s">
        <v>1149</v>
      </c>
      <c r="H15" s="43"/>
      <c r="I15" s="43"/>
      <c r="J15" s="43"/>
      <c r="K15" s="43"/>
      <c r="L15" s="171" t="s">
        <v>106</v>
      </c>
      <c r="M15" s="1282">
        <v>0</v>
      </c>
      <c r="N15" s="1282">
        <v>0</v>
      </c>
      <c r="O15" s="1282">
        <v>0</v>
      </c>
      <c r="P15" s="1282">
        <v>0</v>
      </c>
      <c r="Q15" s="1282">
        <v>0</v>
      </c>
      <c r="R15" s="1282">
        <v>0</v>
      </c>
      <c r="S15" s="1282">
        <v>0</v>
      </c>
      <c r="T15" s="1282">
        <v>0</v>
      </c>
      <c r="U15" s="1282">
        <v>0</v>
      </c>
      <c r="V15" s="1282">
        <v>0</v>
      </c>
      <c r="W15" s="1282">
        <v>0</v>
      </c>
      <c r="X15" s="1282">
        <v>0</v>
      </c>
      <c r="Y15" s="1282">
        <v>0</v>
      </c>
      <c r="Z15" s="1282">
        <v>0</v>
      </c>
      <c r="AA15" s="1285">
        <v>0</v>
      </c>
    </row>
    <row r="16" spans="2:38" ht="12" customHeight="1">
      <c r="B16" s="4031" t="s">
        <v>1324</v>
      </c>
      <c r="C16" s="42"/>
      <c r="D16" s="42"/>
      <c r="E16" s="42"/>
      <c r="F16" s="42"/>
      <c r="G16" s="42"/>
      <c r="H16" s="42"/>
      <c r="I16" s="42"/>
      <c r="J16" s="42"/>
      <c r="K16" s="169"/>
      <c r="L16" s="171" t="s">
        <v>102</v>
      </c>
      <c r="M16" s="1282">
        <v>54</v>
      </c>
      <c r="N16" s="1282">
        <v>19</v>
      </c>
      <c r="O16" s="1282">
        <v>136</v>
      </c>
      <c r="P16" s="1282">
        <v>53</v>
      </c>
      <c r="Q16" s="1282">
        <v>36</v>
      </c>
      <c r="R16" s="1282">
        <v>1592</v>
      </c>
      <c r="S16" s="1282">
        <v>172</v>
      </c>
      <c r="T16" s="1282">
        <v>136</v>
      </c>
      <c r="U16" s="1282">
        <v>463</v>
      </c>
      <c r="V16" s="1282">
        <v>905</v>
      </c>
      <c r="W16" s="1282">
        <v>17</v>
      </c>
      <c r="X16" s="1282">
        <v>8</v>
      </c>
      <c r="Y16" s="1282">
        <v>2</v>
      </c>
      <c r="Z16" s="1282">
        <v>0</v>
      </c>
      <c r="AA16" s="1285">
        <v>3593</v>
      </c>
    </row>
    <row r="17" spans="2:27" ht="12" customHeight="1">
      <c r="B17" s="3952" t="s">
        <v>183</v>
      </c>
      <c r="C17" s="43"/>
      <c r="D17" s="43"/>
      <c r="E17" s="43"/>
      <c r="F17" s="43"/>
      <c r="G17" s="43"/>
      <c r="H17" s="43"/>
      <c r="I17" s="43"/>
      <c r="J17" s="43"/>
      <c r="K17" s="169"/>
      <c r="L17" s="171" t="s">
        <v>107</v>
      </c>
      <c r="M17" s="1286">
        <v>0</v>
      </c>
      <c r="N17" s="1286">
        <v>0</v>
      </c>
      <c r="O17" s="1286">
        <v>0</v>
      </c>
      <c r="P17" s="1286">
        <v>0</v>
      </c>
      <c r="Q17" s="1286">
        <v>0</v>
      </c>
      <c r="R17" s="1286">
        <v>0</v>
      </c>
      <c r="S17" s="1286">
        <v>0</v>
      </c>
      <c r="T17" s="1286">
        <v>0</v>
      </c>
      <c r="U17" s="1286">
        <v>0</v>
      </c>
      <c r="V17" s="1286">
        <v>0</v>
      </c>
      <c r="W17" s="1286">
        <v>0</v>
      </c>
      <c r="X17" s="1286">
        <v>0</v>
      </c>
      <c r="Y17" s="1286">
        <v>0</v>
      </c>
      <c r="Z17" s="1286">
        <v>0</v>
      </c>
      <c r="AA17" s="1287">
        <v>0</v>
      </c>
    </row>
    <row r="18" spans="2:27" ht="12" customHeight="1">
      <c r="B18" s="3949" t="s">
        <v>1210</v>
      </c>
      <c r="C18" s="3950"/>
      <c r="D18" s="3950"/>
      <c r="E18" s="3950"/>
      <c r="F18" s="3950"/>
      <c r="G18" s="3950"/>
      <c r="H18" s="3950"/>
      <c r="I18" s="3950"/>
      <c r="J18" s="3950"/>
      <c r="L18" s="190"/>
      <c r="M18" s="1288"/>
      <c r="N18" s="1288"/>
      <c r="O18" s="1288"/>
      <c r="P18" s="1288"/>
      <c r="Q18" s="1288"/>
      <c r="R18" s="1288"/>
      <c r="S18" s="1288"/>
      <c r="T18" s="1288"/>
      <c r="U18" s="1288"/>
      <c r="V18" s="1288"/>
      <c r="W18" s="1288"/>
      <c r="X18" s="1288"/>
      <c r="Y18" s="1288"/>
      <c r="Z18" s="1288"/>
      <c r="AA18" s="1289"/>
    </row>
    <row r="19" spans="2:27" ht="12" customHeight="1">
      <c r="B19" s="1230"/>
      <c r="C19" s="3942" t="s">
        <v>1153</v>
      </c>
      <c r="D19" s="3942"/>
      <c r="E19" s="3942"/>
      <c r="F19" s="3942"/>
      <c r="G19" s="3942"/>
      <c r="H19" s="3942"/>
      <c r="I19" s="3942"/>
      <c r="J19" s="3942"/>
      <c r="K19" s="1096" t="s">
        <v>176</v>
      </c>
      <c r="L19" s="166" t="s">
        <v>422</v>
      </c>
      <c r="M19" s="1288">
        <v>0</v>
      </c>
      <c r="N19" s="1288">
        <v>0</v>
      </c>
      <c r="O19" s="1288">
        <v>0</v>
      </c>
      <c r="P19" s="1288">
        <v>0</v>
      </c>
      <c r="Q19" s="1288">
        <v>0</v>
      </c>
      <c r="R19" s="1288">
        <v>0</v>
      </c>
      <c r="S19" s="1288">
        <v>0</v>
      </c>
      <c r="T19" s="1288">
        <v>0</v>
      </c>
      <c r="U19" s="1288">
        <v>0</v>
      </c>
      <c r="V19" s="1288">
        <v>0</v>
      </c>
      <c r="W19" s="1288">
        <v>0</v>
      </c>
      <c r="X19" s="1288">
        <v>0</v>
      </c>
      <c r="Y19" s="1288">
        <v>0</v>
      </c>
      <c r="Z19" s="1288">
        <v>0</v>
      </c>
      <c r="AA19" s="1289">
        <v>0</v>
      </c>
    </row>
    <row r="20" spans="2:27" ht="12" customHeight="1">
      <c r="B20" s="1090"/>
      <c r="C20" s="9"/>
      <c r="D20" s="9"/>
      <c r="E20" s="9"/>
      <c r="F20" s="9"/>
      <c r="G20" s="9"/>
      <c r="H20" s="9"/>
      <c r="I20" s="9"/>
      <c r="J20" s="9"/>
      <c r="K20" s="1042" t="s">
        <v>1334</v>
      </c>
      <c r="L20" s="171" t="s">
        <v>425</v>
      </c>
      <c r="M20" s="1282">
        <v>0</v>
      </c>
      <c r="N20" s="1282">
        <v>0</v>
      </c>
      <c r="O20" s="1282">
        <v>0</v>
      </c>
      <c r="P20" s="1282">
        <v>0</v>
      </c>
      <c r="Q20" s="1282">
        <v>0</v>
      </c>
      <c r="R20" s="1282">
        <v>0</v>
      </c>
      <c r="S20" s="1282">
        <v>0</v>
      </c>
      <c r="T20" s="1282">
        <v>0</v>
      </c>
      <c r="U20" s="1282">
        <v>0</v>
      </c>
      <c r="V20" s="1282">
        <v>0</v>
      </c>
      <c r="W20" s="1282">
        <v>0</v>
      </c>
      <c r="X20" s="1282">
        <v>0</v>
      </c>
      <c r="Y20" s="1282">
        <v>0</v>
      </c>
      <c r="Z20" s="1282">
        <v>0</v>
      </c>
      <c r="AA20" s="1285">
        <v>0</v>
      </c>
    </row>
    <row r="21" spans="2:27" ht="12" customHeight="1">
      <c r="B21" s="1090"/>
      <c r="C21" s="9"/>
      <c r="D21" s="9"/>
      <c r="E21" s="9"/>
      <c r="F21" s="9"/>
      <c r="G21" s="9"/>
      <c r="H21" s="9"/>
      <c r="I21" s="9"/>
      <c r="J21" s="9"/>
      <c r="K21" s="1042" t="s">
        <v>177</v>
      </c>
      <c r="L21" s="171" t="s">
        <v>428</v>
      </c>
      <c r="M21" s="1288">
        <v>0</v>
      </c>
      <c r="N21" s="1288">
        <v>0</v>
      </c>
      <c r="O21" s="1288">
        <v>0</v>
      </c>
      <c r="P21" s="1288">
        <v>0</v>
      </c>
      <c r="Q21" s="1288">
        <v>0</v>
      </c>
      <c r="R21" s="1288">
        <v>0</v>
      </c>
      <c r="S21" s="1288">
        <v>0</v>
      </c>
      <c r="T21" s="1288">
        <v>0</v>
      </c>
      <c r="U21" s="1288">
        <v>0</v>
      </c>
      <c r="V21" s="1288">
        <v>0</v>
      </c>
      <c r="W21" s="1288">
        <v>0</v>
      </c>
      <c r="X21" s="1288">
        <v>0</v>
      </c>
      <c r="Y21" s="1288">
        <v>0</v>
      </c>
      <c r="Z21" s="1288">
        <v>0</v>
      </c>
      <c r="AA21" s="1289">
        <v>0</v>
      </c>
    </row>
    <row r="22" spans="2:27" ht="12" customHeight="1">
      <c r="B22" s="1230"/>
      <c r="C22" s="4018" t="s">
        <v>1154</v>
      </c>
      <c r="D22" s="4018"/>
      <c r="E22" s="4018"/>
      <c r="F22" s="4018"/>
      <c r="G22" s="4018"/>
      <c r="H22" s="4018"/>
      <c r="I22" s="4018"/>
      <c r="J22" s="4018"/>
      <c r="K22" s="169"/>
      <c r="L22" s="171" t="s">
        <v>431</v>
      </c>
      <c r="M22" s="1282">
        <v>0</v>
      </c>
      <c r="N22" s="1282">
        <v>0</v>
      </c>
      <c r="O22" s="1282">
        <v>0</v>
      </c>
      <c r="P22" s="1282">
        <v>0</v>
      </c>
      <c r="Q22" s="1282">
        <v>0</v>
      </c>
      <c r="R22" s="1282">
        <v>0</v>
      </c>
      <c r="S22" s="1282">
        <v>0</v>
      </c>
      <c r="T22" s="1282">
        <v>0</v>
      </c>
      <c r="U22" s="1282">
        <v>0</v>
      </c>
      <c r="V22" s="1282">
        <v>0</v>
      </c>
      <c r="W22" s="1282">
        <v>0</v>
      </c>
      <c r="X22" s="1282">
        <v>0</v>
      </c>
      <c r="Y22" s="1282">
        <v>0</v>
      </c>
      <c r="Z22" s="1282">
        <v>0</v>
      </c>
      <c r="AA22" s="1285">
        <v>0</v>
      </c>
    </row>
    <row r="23" spans="2:27" ht="12" customHeight="1">
      <c r="B23" s="1230"/>
      <c r="C23" s="31" t="s">
        <v>1155</v>
      </c>
      <c r="D23" s="31"/>
      <c r="E23" s="31"/>
      <c r="F23" s="31"/>
      <c r="G23" s="31"/>
      <c r="H23" s="31"/>
      <c r="I23" s="31"/>
      <c r="J23" s="31"/>
      <c r="K23" s="1096" t="s">
        <v>176</v>
      </c>
      <c r="L23" s="171" t="s">
        <v>435</v>
      </c>
      <c r="M23" s="1288">
        <v>0</v>
      </c>
      <c r="N23" s="1288">
        <v>0</v>
      </c>
      <c r="O23" s="1288">
        <v>0</v>
      </c>
      <c r="P23" s="1288">
        <v>0</v>
      </c>
      <c r="Q23" s="1288">
        <v>0</v>
      </c>
      <c r="R23" s="1288">
        <v>0</v>
      </c>
      <c r="S23" s="1288">
        <v>0</v>
      </c>
      <c r="T23" s="1288">
        <v>0</v>
      </c>
      <c r="U23" s="1288">
        <v>0</v>
      </c>
      <c r="V23" s="1288">
        <v>0</v>
      </c>
      <c r="W23" s="1288">
        <v>0</v>
      </c>
      <c r="X23" s="1288">
        <v>0</v>
      </c>
      <c r="Y23" s="1288">
        <v>0</v>
      </c>
      <c r="Z23" s="1288">
        <v>0</v>
      </c>
      <c r="AA23" s="1289">
        <v>0</v>
      </c>
    </row>
    <row r="24" spans="2:27" ht="12" customHeight="1">
      <c r="B24" s="1230"/>
      <c r="C24" s="173"/>
      <c r="D24" s="173"/>
      <c r="E24" s="173"/>
      <c r="F24" s="173"/>
      <c r="G24" s="173"/>
      <c r="H24" s="173"/>
      <c r="I24" s="173"/>
      <c r="J24" s="173"/>
      <c r="K24" s="1042" t="s">
        <v>130</v>
      </c>
      <c r="L24" s="171" t="s">
        <v>503</v>
      </c>
      <c r="M24" s="1282">
        <v>0</v>
      </c>
      <c r="N24" s="1282">
        <v>0</v>
      </c>
      <c r="O24" s="1282">
        <v>0</v>
      </c>
      <c r="P24" s="1282">
        <v>0</v>
      </c>
      <c r="Q24" s="1282">
        <v>0</v>
      </c>
      <c r="R24" s="1282">
        <v>0</v>
      </c>
      <c r="S24" s="1282">
        <v>0</v>
      </c>
      <c r="T24" s="1282">
        <v>0</v>
      </c>
      <c r="U24" s="1282">
        <v>0</v>
      </c>
      <c r="V24" s="1282">
        <v>0</v>
      </c>
      <c r="W24" s="1282">
        <v>0</v>
      </c>
      <c r="X24" s="1282">
        <v>0</v>
      </c>
      <c r="Y24" s="1282">
        <v>0</v>
      </c>
      <c r="Z24" s="1282">
        <v>0</v>
      </c>
      <c r="AA24" s="1285">
        <v>0</v>
      </c>
    </row>
    <row r="25" spans="2:27" ht="12" customHeight="1">
      <c r="B25" s="1090"/>
      <c r="K25" s="1042" t="s">
        <v>177</v>
      </c>
      <c r="L25" s="171" t="s">
        <v>437</v>
      </c>
      <c r="M25" s="1288">
        <v>0</v>
      </c>
      <c r="N25" s="1288">
        <v>0</v>
      </c>
      <c r="O25" s="1288">
        <v>0</v>
      </c>
      <c r="P25" s="1288">
        <v>0</v>
      </c>
      <c r="Q25" s="1288">
        <v>0</v>
      </c>
      <c r="R25" s="1288">
        <v>0</v>
      </c>
      <c r="S25" s="1288">
        <v>0</v>
      </c>
      <c r="T25" s="1288">
        <v>0</v>
      </c>
      <c r="U25" s="1288">
        <v>0</v>
      </c>
      <c r="V25" s="1288">
        <v>0</v>
      </c>
      <c r="W25" s="1288">
        <v>0</v>
      </c>
      <c r="X25" s="1288">
        <v>0</v>
      </c>
      <c r="Y25" s="1288">
        <v>0</v>
      </c>
      <c r="Z25" s="1288">
        <v>0</v>
      </c>
      <c r="AA25" s="1289">
        <v>0</v>
      </c>
    </row>
    <row r="26" spans="2:27" ht="12" customHeight="1">
      <c r="B26" s="1090"/>
      <c r="C26" s="4018" t="s">
        <v>1156</v>
      </c>
      <c r="D26" s="4018"/>
      <c r="E26" s="4018"/>
      <c r="F26" s="4018"/>
      <c r="G26" s="4018"/>
      <c r="H26" s="4018"/>
      <c r="I26" s="4018"/>
      <c r="J26" s="4018"/>
      <c r="K26" s="31"/>
      <c r="L26" s="171" t="s">
        <v>439</v>
      </c>
      <c r="M26" s="1282">
        <v>0</v>
      </c>
      <c r="N26" s="1282">
        <v>0</v>
      </c>
      <c r="O26" s="1282">
        <v>0</v>
      </c>
      <c r="P26" s="1282">
        <v>0</v>
      </c>
      <c r="Q26" s="1282">
        <v>0</v>
      </c>
      <c r="R26" s="1282">
        <v>0</v>
      </c>
      <c r="S26" s="1282">
        <v>0</v>
      </c>
      <c r="T26" s="1282">
        <v>0</v>
      </c>
      <c r="U26" s="1282">
        <v>0</v>
      </c>
      <c r="V26" s="1282">
        <v>0</v>
      </c>
      <c r="W26" s="1282">
        <v>0</v>
      </c>
      <c r="X26" s="1282">
        <v>0</v>
      </c>
      <c r="Y26" s="1282">
        <v>0</v>
      </c>
      <c r="Z26" s="1282">
        <v>0</v>
      </c>
      <c r="AA26" s="1285">
        <v>0</v>
      </c>
    </row>
    <row r="27" spans="2:27" ht="12" customHeight="1">
      <c r="B27" s="1090"/>
      <c r="C27" s="8" t="s">
        <v>1157</v>
      </c>
      <c r="D27" s="8"/>
      <c r="E27" s="8"/>
      <c r="F27" s="8"/>
      <c r="G27" s="8"/>
      <c r="H27" s="8"/>
      <c r="I27" s="8"/>
      <c r="J27" s="8"/>
      <c r="K27" s="1096" t="s">
        <v>176</v>
      </c>
      <c r="L27" s="171" t="s">
        <v>442</v>
      </c>
      <c r="M27" s="1288">
        <v>0</v>
      </c>
      <c r="N27" s="1288">
        <v>0</v>
      </c>
      <c r="O27" s="1288">
        <v>0</v>
      </c>
      <c r="P27" s="1288">
        <v>0</v>
      </c>
      <c r="Q27" s="1288"/>
      <c r="R27" s="1288">
        <v>0</v>
      </c>
      <c r="S27" s="1288">
        <v>0</v>
      </c>
      <c r="T27" s="1288">
        <v>0</v>
      </c>
      <c r="U27" s="1288">
        <v>0</v>
      </c>
      <c r="V27" s="1288"/>
      <c r="W27" s="1288">
        <v>0</v>
      </c>
      <c r="X27" s="1288">
        <v>0</v>
      </c>
      <c r="Y27" s="1288">
        <v>0</v>
      </c>
      <c r="Z27" s="1288">
        <v>0</v>
      </c>
      <c r="AA27" s="1289">
        <v>0</v>
      </c>
    </row>
    <row r="28" spans="2:27" ht="12" customHeight="1">
      <c r="B28" s="1090"/>
      <c r="C28" s="173"/>
      <c r="D28" s="173"/>
      <c r="E28" s="173"/>
      <c r="F28" s="173"/>
      <c r="G28" s="173"/>
      <c r="H28" s="173"/>
      <c r="I28" s="173"/>
      <c r="J28" s="173"/>
      <c r="K28" s="1042" t="s">
        <v>130</v>
      </c>
      <c r="L28" s="171" t="s">
        <v>444</v>
      </c>
      <c r="M28" s="1282">
        <v>0</v>
      </c>
      <c r="N28" s="1282">
        <v>0</v>
      </c>
      <c r="O28" s="1282">
        <v>0</v>
      </c>
      <c r="P28" s="1282">
        <v>0</v>
      </c>
      <c r="Q28" s="1282"/>
      <c r="R28" s="1282">
        <v>0</v>
      </c>
      <c r="S28" s="1282">
        <v>0</v>
      </c>
      <c r="T28" s="1282">
        <v>0</v>
      </c>
      <c r="U28" s="1282">
        <v>0</v>
      </c>
      <c r="V28" s="1282"/>
      <c r="W28" s="1282">
        <v>0</v>
      </c>
      <c r="X28" s="1282">
        <v>0</v>
      </c>
      <c r="Y28" s="1282">
        <v>0</v>
      </c>
      <c r="Z28" s="1282">
        <v>0</v>
      </c>
      <c r="AA28" s="1285">
        <v>0</v>
      </c>
    </row>
    <row r="29" spans="2:27" ht="12" customHeight="1">
      <c r="B29" s="1090"/>
      <c r="K29" s="1042" t="s">
        <v>177</v>
      </c>
      <c r="L29" s="171" t="s">
        <v>446</v>
      </c>
      <c r="M29" s="1288">
        <v>0</v>
      </c>
      <c r="N29" s="1288">
        <v>0</v>
      </c>
      <c r="O29" s="1288">
        <v>0</v>
      </c>
      <c r="P29" s="1288">
        <v>0</v>
      </c>
      <c r="Q29" s="1288"/>
      <c r="R29" s="1288">
        <v>0</v>
      </c>
      <c r="S29" s="1288">
        <v>0</v>
      </c>
      <c r="T29" s="1288">
        <v>0</v>
      </c>
      <c r="U29" s="1288">
        <v>0</v>
      </c>
      <c r="V29" s="1288"/>
      <c r="W29" s="1288">
        <v>0</v>
      </c>
      <c r="X29" s="1288">
        <v>0</v>
      </c>
      <c r="Y29" s="1288">
        <v>0</v>
      </c>
      <c r="Z29" s="1288">
        <v>0</v>
      </c>
      <c r="AA29" s="1289">
        <v>0</v>
      </c>
    </row>
    <row r="30" spans="2:27" ht="12" customHeight="1">
      <c r="B30" s="1090"/>
      <c r="C30" s="7" t="s">
        <v>1158</v>
      </c>
      <c r="D30" s="7"/>
      <c r="E30" s="7"/>
      <c r="F30" s="7"/>
      <c r="G30" s="7"/>
      <c r="H30" s="7"/>
      <c r="I30" s="7"/>
      <c r="J30" s="7"/>
      <c r="K30" s="8"/>
      <c r="L30" s="171" t="s">
        <v>448</v>
      </c>
      <c r="M30" s="1282">
        <v>0</v>
      </c>
      <c r="N30" s="1282">
        <v>0</v>
      </c>
      <c r="O30" s="1282">
        <v>0</v>
      </c>
      <c r="P30" s="1282">
        <v>0</v>
      </c>
      <c r="Q30" s="1282"/>
      <c r="R30" s="1282">
        <v>0</v>
      </c>
      <c r="S30" s="1282">
        <v>0</v>
      </c>
      <c r="T30" s="1282">
        <v>0</v>
      </c>
      <c r="U30" s="1282">
        <v>0</v>
      </c>
      <c r="V30" s="1282"/>
      <c r="W30" s="1282">
        <v>0</v>
      </c>
      <c r="X30" s="1282">
        <v>0</v>
      </c>
      <c r="Y30" s="1282">
        <v>0</v>
      </c>
      <c r="Z30" s="1282">
        <v>0</v>
      </c>
      <c r="AA30" s="1285">
        <v>0</v>
      </c>
    </row>
    <row r="31" spans="2:27" ht="12" customHeight="1">
      <c r="B31" s="1090"/>
      <c r="C31" s="43" t="s">
        <v>1159</v>
      </c>
      <c r="D31" s="43"/>
      <c r="E31" s="43"/>
      <c r="F31" s="43"/>
      <c r="G31" s="43"/>
      <c r="H31" s="43"/>
      <c r="I31" s="43"/>
      <c r="J31" s="43"/>
      <c r="K31" s="1096" t="s">
        <v>176</v>
      </c>
      <c r="L31" s="171" t="s">
        <v>108</v>
      </c>
      <c r="M31" s="1288">
        <v>0</v>
      </c>
      <c r="N31" s="1288">
        <v>0</v>
      </c>
      <c r="O31" s="1288">
        <v>0</v>
      </c>
      <c r="P31" s="1288">
        <v>0</v>
      </c>
      <c r="Q31" s="1288">
        <v>0</v>
      </c>
      <c r="R31" s="1288">
        <v>0</v>
      </c>
      <c r="S31" s="1288">
        <v>0</v>
      </c>
      <c r="T31" s="1288">
        <v>0</v>
      </c>
      <c r="U31" s="1288">
        <v>0</v>
      </c>
      <c r="V31" s="1288">
        <v>0</v>
      </c>
      <c r="W31" s="1288">
        <v>0</v>
      </c>
      <c r="X31" s="1288">
        <v>0</v>
      </c>
      <c r="Y31" s="1288">
        <v>0</v>
      </c>
      <c r="Z31" s="1288">
        <v>0</v>
      </c>
      <c r="AA31" s="1289">
        <v>0</v>
      </c>
    </row>
    <row r="32" spans="2:27" ht="12" customHeight="1">
      <c r="B32" s="1028"/>
      <c r="F32" s="176"/>
      <c r="K32" s="1042" t="s">
        <v>130</v>
      </c>
      <c r="L32" s="171" t="s">
        <v>109</v>
      </c>
      <c r="M32" s="1282">
        <v>0</v>
      </c>
      <c r="N32" s="1282">
        <v>0</v>
      </c>
      <c r="O32" s="1282">
        <v>0</v>
      </c>
      <c r="P32" s="1282">
        <v>0</v>
      </c>
      <c r="Q32" s="1282">
        <v>0</v>
      </c>
      <c r="R32" s="1282">
        <v>0</v>
      </c>
      <c r="S32" s="1282">
        <v>0</v>
      </c>
      <c r="T32" s="1282">
        <v>0</v>
      </c>
      <c r="U32" s="1282">
        <v>0</v>
      </c>
      <c r="V32" s="1282">
        <v>0</v>
      </c>
      <c r="W32" s="1282">
        <v>0</v>
      </c>
      <c r="X32" s="1282">
        <v>0</v>
      </c>
      <c r="Y32" s="1282">
        <v>0</v>
      </c>
      <c r="Z32" s="1282">
        <v>0</v>
      </c>
      <c r="AA32" s="1285">
        <v>0</v>
      </c>
    </row>
    <row r="33" spans="2:27" ht="12" customHeight="1">
      <c r="B33" s="1028"/>
      <c r="F33" s="176"/>
      <c r="K33" s="1042" t="s">
        <v>177</v>
      </c>
      <c r="L33" s="171" t="s">
        <v>110</v>
      </c>
      <c r="M33" s="1290">
        <v>0</v>
      </c>
      <c r="N33" s="1290">
        <v>0</v>
      </c>
      <c r="O33" s="1290">
        <v>0</v>
      </c>
      <c r="P33" s="1290">
        <v>0</v>
      </c>
      <c r="Q33" s="1290">
        <v>0</v>
      </c>
      <c r="R33" s="1290">
        <v>0</v>
      </c>
      <c r="S33" s="1290">
        <v>0</v>
      </c>
      <c r="T33" s="1290">
        <v>0</v>
      </c>
      <c r="U33" s="1290">
        <v>0</v>
      </c>
      <c r="V33" s="1290">
        <v>0</v>
      </c>
      <c r="W33" s="1290">
        <v>0</v>
      </c>
      <c r="X33" s="1290">
        <v>0</v>
      </c>
      <c r="Y33" s="1290">
        <v>0</v>
      </c>
      <c r="Z33" s="1290">
        <v>0</v>
      </c>
      <c r="AA33" s="1291">
        <v>0</v>
      </c>
    </row>
    <row r="34" spans="2:27" ht="12" customHeight="1">
      <c r="B34" s="3951" t="s">
        <v>1325</v>
      </c>
      <c r="C34" s="41"/>
      <c r="D34" s="41"/>
      <c r="E34" s="41"/>
      <c r="F34" s="41"/>
      <c r="G34" s="41"/>
      <c r="H34" s="41"/>
      <c r="I34" s="41"/>
      <c r="J34" s="41"/>
      <c r="K34" s="42"/>
      <c r="L34" s="171" t="s">
        <v>194</v>
      </c>
      <c r="M34" s="1282">
        <v>0</v>
      </c>
      <c r="N34" s="1282">
        <v>0</v>
      </c>
      <c r="O34" s="1282">
        <v>0</v>
      </c>
      <c r="P34" s="1282">
        <v>0</v>
      </c>
      <c r="Q34" s="1282">
        <v>0</v>
      </c>
      <c r="R34" s="1282">
        <v>0</v>
      </c>
      <c r="S34" s="1282">
        <v>0</v>
      </c>
      <c r="T34" s="1282">
        <v>0</v>
      </c>
      <c r="U34" s="1282">
        <v>0</v>
      </c>
      <c r="V34" s="1282">
        <v>0</v>
      </c>
      <c r="W34" s="1282">
        <v>0</v>
      </c>
      <c r="X34" s="1282">
        <v>0</v>
      </c>
      <c r="Y34" s="1282">
        <v>0</v>
      </c>
      <c r="Z34" s="1282">
        <v>0</v>
      </c>
      <c r="AA34" s="1285">
        <v>0</v>
      </c>
    </row>
    <row r="35" spans="2:27" ht="12" customHeight="1">
      <c r="B35" s="3952" t="s">
        <v>1326</v>
      </c>
      <c r="C35" s="43"/>
      <c r="D35" s="43"/>
      <c r="E35" s="43"/>
      <c r="F35" s="43"/>
      <c r="G35" s="43"/>
      <c r="H35" s="43"/>
      <c r="I35" s="43"/>
      <c r="J35" s="43"/>
      <c r="K35" s="43"/>
      <c r="L35" s="171" t="s">
        <v>15</v>
      </c>
      <c r="M35" s="172">
        <v>0</v>
      </c>
      <c r="N35" s="172">
        <v>0</v>
      </c>
      <c r="O35" s="172">
        <v>0</v>
      </c>
      <c r="P35" s="172">
        <v>0</v>
      </c>
      <c r="Q35" s="172">
        <v>0</v>
      </c>
      <c r="R35" s="172">
        <v>0</v>
      </c>
      <c r="S35" s="172">
        <v>0</v>
      </c>
      <c r="T35" s="172">
        <v>0</v>
      </c>
      <c r="U35" s="172">
        <v>0</v>
      </c>
      <c r="V35" s="172">
        <v>0</v>
      </c>
      <c r="W35" s="172">
        <v>0</v>
      </c>
      <c r="X35" s="172">
        <v>0</v>
      </c>
      <c r="Y35" s="172">
        <v>0</v>
      </c>
      <c r="Z35" s="172">
        <v>0</v>
      </c>
      <c r="AA35" s="1285">
        <v>0</v>
      </c>
    </row>
    <row r="36" spans="2:27" ht="12" customHeight="1">
      <c r="B36" s="1093"/>
      <c r="C36" s="170"/>
      <c r="D36" s="170"/>
      <c r="E36" s="43" t="s">
        <v>746</v>
      </c>
      <c r="F36" s="43"/>
      <c r="G36" s="43"/>
      <c r="H36" s="43"/>
      <c r="I36" s="43"/>
      <c r="J36" s="43"/>
      <c r="K36" s="43"/>
      <c r="L36" s="171" t="s">
        <v>458</v>
      </c>
      <c r="M36" s="172">
        <v>0</v>
      </c>
      <c r="N36" s="172">
        <v>0</v>
      </c>
      <c r="O36" s="172">
        <v>0</v>
      </c>
      <c r="P36" s="172">
        <v>0</v>
      </c>
      <c r="Q36" s="172"/>
      <c r="R36" s="172">
        <v>0</v>
      </c>
      <c r="S36" s="172">
        <v>0</v>
      </c>
      <c r="T36" s="172">
        <v>0</v>
      </c>
      <c r="U36" s="172">
        <v>0</v>
      </c>
      <c r="V36" s="172">
        <v>0</v>
      </c>
      <c r="W36" s="172">
        <v>0</v>
      </c>
      <c r="X36" s="172">
        <v>0</v>
      </c>
      <c r="Y36" s="172">
        <v>0</v>
      </c>
      <c r="Z36" s="172">
        <v>0</v>
      </c>
      <c r="AA36" s="1285">
        <v>0</v>
      </c>
    </row>
    <row r="37" spans="2:27" ht="12" customHeight="1">
      <c r="B37" s="3952" t="s">
        <v>186</v>
      </c>
      <c r="C37" s="43"/>
      <c r="D37" s="43"/>
      <c r="E37" s="43"/>
      <c r="F37" s="43"/>
      <c r="G37" s="43"/>
      <c r="H37" s="43"/>
      <c r="I37" s="43"/>
      <c r="J37" s="43"/>
      <c r="K37" s="43"/>
      <c r="L37" s="171" t="s">
        <v>16</v>
      </c>
      <c r="M37" s="1282">
        <v>0</v>
      </c>
      <c r="N37" s="1282">
        <v>0</v>
      </c>
      <c r="O37" s="1282">
        <v>0</v>
      </c>
      <c r="P37" s="1282">
        <v>0</v>
      </c>
      <c r="Q37" s="1282">
        <v>0</v>
      </c>
      <c r="R37" s="1282">
        <v>0</v>
      </c>
      <c r="S37" s="1282">
        <v>0</v>
      </c>
      <c r="T37" s="1282">
        <v>0</v>
      </c>
      <c r="U37" s="1282">
        <v>0</v>
      </c>
      <c r="V37" s="1282">
        <v>0</v>
      </c>
      <c r="W37" s="1282">
        <v>0</v>
      </c>
      <c r="X37" s="1282">
        <v>0</v>
      </c>
      <c r="Y37" s="1282">
        <v>0</v>
      </c>
      <c r="Z37" s="1282">
        <v>0</v>
      </c>
      <c r="AA37" s="1285">
        <v>0</v>
      </c>
    </row>
    <row r="38" spans="2:27" ht="12" customHeight="1">
      <c r="B38" s="3960" t="s">
        <v>747</v>
      </c>
      <c r="C38" s="31"/>
      <c r="D38" s="31"/>
      <c r="E38" s="31"/>
      <c r="F38" s="31"/>
      <c r="G38" s="31"/>
      <c r="H38" s="31"/>
      <c r="I38" s="31"/>
      <c r="J38" s="31"/>
      <c r="K38" s="31"/>
      <c r="L38" s="171" t="s">
        <v>17</v>
      </c>
      <c r="M38" s="1282">
        <v>0</v>
      </c>
      <c r="N38" s="1282">
        <v>0</v>
      </c>
      <c r="O38" s="1282">
        <v>0</v>
      </c>
      <c r="P38" s="1282">
        <v>0</v>
      </c>
      <c r="Q38" s="1282">
        <v>0</v>
      </c>
      <c r="R38" s="1282">
        <v>0</v>
      </c>
      <c r="S38" s="1282">
        <v>0</v>
      </c>
      <c r="T38" s="1282">
        <v>0</v>
      </c>
      <c r="U38" s="1282">
        <v>0</v>
      </c>
      <c r="V38" s="1282">
        <v>0</v>
      </c>
      <c r="W38" s="1282">
        <v>0</v>
      </c>
      <c r="X38" s="1282">
        <v>0</v>
      </c>
      <c r="Y38" s="1282">
        <v>0</v>
      </c>
      <c r="Z38" s="1282">
        <v>0</v>
      </c>
      <c r="AA38" s="1285">
        <v>0</v>
      </c>
    </row>
    <row r="39" spans="2:27" ht="12" customHeight="1">
      <c r="B39" s="3952" t="s">
        <v>119</v>
      </c>
      <c r="C39" s="43"/>
      <c r="D39" s="43"/>
      <c r="E39" s="43"/>
      <c r="F39" s="43"/>
      <c r="G39" s="43"/>
      <c r="H39" s="43"/>
      <c r="I39" s="43"/>
      <c r="J39" s="43"/>
      <c r="K39" s="43"/>
      <c r="L39" s="171" t="s">
        <v>71</v>
      </c>
      <c r="M39" s="1282">
        <v>0</v>
      </c>
      <c r="N39" s="1282">
        <v>0</v>
      </c>
      <c r="O39" s="1282">
        <v>0</v>
      </c>
      <c r="P39" s="1282">
        <v>0</v>
      </c>
      <c r="Q39" s="1282">
        <v>0</v>
      </c>
      <c r="R39" s="1282">
        <v>0</v>
      </c>
      <c r="S39" s="1282">
        <v>0</v>
      </c>
      <c r="T39" s="1282">
        <v>0</v>
      </c>
      <c r="U39" s="1282">
        <v>0</v>
      </c>
      <c r="V39" s="1282">
        <v>0</v>
      </c>
      <c r="W39" s="1282">
        <v>0</v>
      </c>
      <c r="X39" s="1282">
        <v>0</v>
      </c>
      <c r="Y39" s="1282">
        <v>0</v>
      </c>
      <c r="Z39" s="1282">
        <v>0</v>
      </c>
      <c r="AA39" s="1285">
        <v>0</v>
      </c>
    </row>
    <row r="40" spans="2:27" ht="12" customHeight="1">
      <c r="B40" s="3952" t="s">
        <v>120</v>
      </c>
      <c r="C40" s="43"/>
      <c r="D40" s="43"/>
      <c r="E40" s="43"/>
      <c r="F40" s="43"/>
      <c r="G40" s="43"/>
      <c r="H40" s="43"/>
      <c r="I40" s="43"/>
      <c r="J40" s="43"/>
      <c r="K40" s="43"/>
      <c r="L40" s="171" t="s">
        <v>72</v>
      </c>
      <c r="M40" s="1282">
        <v>0</v>
      </c>
      <c r="N40" s="1282">
        <v>0</v>
      </c>
      <c r="O40" s="1282">
        <v>0</v>
      </c>
      <c r="P40" s="1282">
        <v>0</v>
      </c>
      <c r="Q40" s="1282">
        <v>0</v>
      </c>
      <c r="R40" s="1282">
        <v>0</v>
      </c>
      <c r="S40" s="1282">
        <v>0</v>
      </c>
      <c r="T40" s="1282">
        <v>0</v>
      </c>
      <c r="U40" s="1282">
        <v>0</v>
      </c>
      <c r="V40" s="1282">
        <v>0</v>
      </c>
      <c r="W40" s="1282">
        <v>0</v>
      </c>
      <c r="X40" s="1282">
        <v>0</v>
      </c>
      <c r="Y40" s="1282">
        <v>0</v>
      </c>
      <c r="Z40" s="1282">
        <v>0</v>
      </c>
      <c r="AA40" s="1285">
        <v>0</v>
      </c>
    </row>
    <row r="41" spans="2:27" ht="12" customHeight="1">
      <c r="B41" s="3952" t="s">
        <v>748</v>
      </c>
      <c r="C41" s="43"/>
      <c r="D41" s="43"/>
      <c r="E41" s="43"/>
      <c r="F41" s="43"/>
      <c r="G41" s="43"/>
      <c r="H41" s="43"/>
      <c r="I41" s="43"/>
      <c r="J41" s="43"/>
      <c r="K41" s="43"/>
      <c r="L41" s="171" t="s">
        <v>193</v>
      </c>
      <c r="M41" s="1282">
        <v>0</v>
      </c>
      <c r="N41" s="1282">
        <v>0</v>
      </c>
      <c r="O41" s="1282">
        <v>0</v>
      </c>
      <c r="P41" s="1282">
        <v>0</v>
      </c>
      <c r="Q41" s="1282">
        <v>0</v>
      </c>
      <c r="R41" s="1282">
        <v>0</v>
      </c>
      <c r="S41" s="1282">
        <v>0</v>
      </c>
      <c r="T41" s="1282">
        <v>0</v>
      </c>
      <c r="U41" s="1282">
        <v>0</v>
      </c>
      <c r="V41" s="1282">
        <v>0</v>
      </c>
      <c r="W41" s="1282">
        <v>0</v>
      </c>
      <c r="X41" s="1282">
        <v>0</v>
      </c>
      <c r="Y41" s="1282">
        <v>0</v>
      </c>
      <c r="Z41" s="1282">
        <v>0</v>
      </c>
      <c r="AA41" s="1285">
        <v>0</v>
      </c>
    </row>
    <row r="42" spans="2:27" ht="12" customHeight="1">
      <c r="B42" s="4019" t="s">
        <v>112</v>
      </c>
      <c r="C42" s="3719"/>
      <c r="D42" s="3719"/>
      <c r="E42" s="3719"/>
      <c r="F42" s="3719"/>
      <c r="G42" s="3719"/>
      <c r="H42" s="3719"/>
      <c r="I42" s="3719"/>
      <c r="J42" s="3719"/>
      <c r="K42" s="3719"/>
      <c r="L42" s="1046"/>
      <c r="M42" s="1292"/>
      <c r="N42" s="1292"/>
      <c r="O42" s="1292"/>
      <c r="P42" s="1292"/>
      <c r="Q42" s="1292"/>
      <c r="R42" s="1292"/>
      <c r="S42" s="1292"/>
      <c r="T42" s="1292"/>
      <c r="U42" s="1292"/>
      <c r="V42" s="1292"/>
      <c r="W42" s="1292"/>
      <c r="X42" s="1292"/>
      <c r="Y42" s="1292"/>
      <c r="Z42" s="1292"/>
      <c r="AA42" s="1293"/>
    </row>
    <row r="43" spans="2:27" ht="12" customHeight="1">
      <c r="B43" s="1100"/>
      <c r="C43" s="40" t="s">
        <v>749</v>
      </c>
      <c r="D43" s="40"/>
      <c r="E43" s="40"/>
      <c r="F43" s="40"/>
      <c r="G43" s="40"/>
      <c r="H43" s="40"/>
      <c r="I43" s="40"/>
      <c r="J43" s="40"/>
      <c r="K43" s="40"/>
      <c r="L43" s="166" t="s">
        <v>528</v>
      </c>
      <c r="M43" s="1286">
        <v>0</v>
      </c>
      <c r="N43" s="1286">
        <v>0</v>
      </c>
      <c r="O43" s="1286">
        <v>0</v>
      </c>
      <c r="P43" s="1286">
        <v>0</v>
      </c>
      <c r="Q43" s="1286">
        <v>0</v>
      </c>
      <c r="R43" s="1286">
        <v>0</v>
      </c>
      <c r="S43" s="1286">
        <v>0</v>
      </c>
      <c r="T43" s="1286">
        <v>0</v>
      </c>
      <c r="U43" s="1286">
        <v>0</v>
      </c>
      <c r="V43" s="1286">
        <v>0</v>
      </c>
      <c r="W43" s="1286">
        <v>0</v>
      </c>
      <c r="X43" s="1286">
        <v>0</v>
      </c>
      <c r="Y43" s="1286">
        <v>0</v>
      </c>
      <c r="Z43" s="1286">
        <v>0</v>
      </c>
      <c r="AA43" s="1287">
        <v>0</v>
      </c>
    </row>
    <row r="44" spans="2:27" ht="12" customHeight="1">
      <c r="B44" s="1093"/>
      <c r="C44" s="43" t="s">
        <v>750</v>
      </c>
      <c r="D44" s="43"/>
      <c r="E44" s="43"/>
      <c r="F44" s="43"/>
      <c r="G44" s="43"/>
      <c r="H44" s="43"/>
      <c r="I44" s="43"/>
      <c r="J44" s="43"/>
      <c r="K44" s="43"/>
      <c r="L44" s="171" t="s">
        <v>466</v>
      </c>
      <c r="M44" s="1282">
        <v>0</v>
      </c>
      <c r="N44" s="1282">
        <v>0</v>
      </c>
      <c r="O44" s="1282">
        <v>0</v>
      </c>
      <c r="P44" s="1282">
        <v>0</v>
      </c>
      <c r="Q44" s="1282">
        <v>0</v>
      </c>
      <c r="R44" s="1282">
        <v>0</v>
      </c>
      <c r="S44" s="1282">
        <v>0</v>
      </c>
      <c r="T44" s="1282">
        <v>0</v>
      </c>
      <c r="U44" s="1282">
        <v>0</v>
      </c>
      <c r="V44" s="1282">
        <v>0</v>
      </c>
      <c r="W44" s="1282">
        <v>0</v>
      </c>
      <c r="X44" s="1282">
        <v>0</v>
      </c>
      <c r="Y44" s="1282">
        <v>0</v>
      </c>
      <c r="Z44" s="1282">
        <v>0</v>
      </c>
      <c r="AA44" s="1285">
        <v>0</v>
      </c>
    </row>
    <row r="45" spans="2:27" ht="12" customHeight="1">
      <c r="B45" s="1093"/>
      <c r="C45" s="43" t="s">
        <v>751</v>
      </c>
      <c r="D45" s="43"/>
      <c r="E45" s="43"/>
      <c r="F45" s="43"/>
      <c r="G45" s="43"/>
      <c r="H45" s="43"/>
      <c r="I45" s="43"/>
      <c r="J45" s="43"/>
      <c r="K45" s="43"/>
      <c r="L45" s="171" t="s">
        <v>607</v>
      </c>
      <c r="M45" s="1282">
        <v>0</v>
      </c>
      <c r="N45" s="1282">
        <v>0</v>
      </c>
      <c r="O45" s="1282">
        <v>0</v>
      </c>
      <c r="P45" s="1282">
        <v>0</v>
      </c>
      <c r="Q45" s="1282">
        <v>0</v>
      </c>
      <c r="R45" s="1282">
        <v>0</v>
      </c>
      <c r="S45" s="1282">
        <v>0</v>
      </c>
      <c r="T45" s="1282">
        <v>0</v>
      </c>
      <c r="U45" s="1282">
        <v>0</v>
      </c>
      <c r="V45" s="1282">
        <v>0</v>
      </c>
      <c r="W45" s="1282">
        <v>0</v>
      </c>
      <c r="X45" s="1282">
        <v>0</v>
      </c>
      <c r="Y45" s="1282">
        <v>0</v>
      </c>
      <c r="Z45" s="1282">
        <v>0</v>
      </c>
      <c r="AA45" s="1285">
        <v>0</v>
      </c>
    </row>
    <row r="46" spans="2:27" ht="12" customHeight="1">
      <c r="B46" s="1093"/>
      <c r="C46" s="43" t="s">
        <v>752</v>
      </c>
      <c r="D46" s="43"/>
      <c r="E46" s="43"/>
      <c r="F46" s="43"/>
      <c r="G46" s="43"/>
      <c r="H46" s="43"/>
      <c r="I46" s="43"/>
      <c r="J46" s="43"/>
      <c r="K46" s="43"/>
      <c r="L46" s="171" t="s">
        <v>753</v>
      </c>
      <c r="M46" s="1282">
        <v>0</v>
      </c>
      <c r="N46" s="1282">
        <v>0</v>
      </c>
      <c r="O46" s="1282">
        <v>0</v>
      </c>
      <c r="P46" s="1282">
        <v>0</v>
      </c>
      <c r="Q46" s="1282">
        <v>0</v>
      </c>
      <c r="R46" s="1282">
        <v>0</v>
      </c>
      <c r="S46" s="1282">
        <v>0</v>
      </c>
      <c r="T46" s="1282">
        <v>0</v>
      </c>
      <c r="U46" s="1282">
        <v>0</v>
      </c>
      <c r="V46" s="1282">
        <v>0</v>
      </c>
      <c r="W46" s="1282">
        <v>0</v>
      </c>
      <c r="X46" s="1282">
        <v>0</v>
      </c>
      <c r="Y46" s="1282">
        <v>0</v>
      </c>
      <c r="Z46" s="1282">
        <v>0</v>
      </c>
      <c r="AA46" s="1285">
        <v>0</v>
      </c>
    </row>
    <row r="47" spans="2:27" ht="12" customHeight="1">
      <c r="B47" s="1093"/>
      <c r="C47" s="43" t="s">
        <v>754</v>
      </c>
      <c r="D47" s="43"/>
      <c r="E47" s="43"/>
      <c r="F47" s="43"/>
      <c r="G47" s="43"/>
      <c r="H47" s="43"/>
      <c r="I47" s="43"/>
      <c r="J47" s="43"/>
      <c r="K47" s="43"/>
      <c r="L47" s="171" t="s">
        <v>755</v>
      </c>
      <c r="M47" s="1282">
        <v>0</v>
      </c>
      <c r="N47" s="1282">
        <v>0</v>
      </c>
      <c r="O47" s="1282">
        <v>0</v>
      </c>
      <c r="P47" s="1282">
        <v>0</v>
      </c>
      <c r="Q47" s="1282">
        <v>0</v>
      </c>
      <c r="R47" s="1282">
        <v>0</v>
      </c>
      <c r="S47" s="1282">
        <v>0</v>
      </c>
      <c r="T47" s="1282">
        <v>0</v>
      </c>
      <c r="U47" s="1282">
        <v>0</v>
      </c>
      <c r="V47" s="1282">
        <v>0</v>
      </c>
      <c r="W47" s="1282">
        <v>0</v>
      </c>
      <c r="X47" s="1282">
        <v>0</v>
      </c>
      <c r="Y47" s="1282">
        <v>0</v>
      </c>
      <c r="Z47" s="1282">
        <v>0</v>
      </c>
      <c r="AA47" s="1285">
        <v>0</v>
      </c>
    </row>
    <row r="48" spans="2:27" ht="12" customHeight="1">
      <c r="B48" s="1093"/>
      <c r="C48" s="43" t="s">
        <v>756</v>
      </c>
      <c r="D48" s="43"/>
      <c r="E48" s="43"/>
      <c r="F48" s="43"/>
      <c r="G48" s="43"/>
      <c r="H48" s="43"/>
      <c r="I48" s="43"/>
      <c r="J48" s="43"/>
      <c r="K48" s="43"/>
      <c r="L48" s="171" t="s">
        <v>757</v>
      </c>
      <c r="M48" s="1282">
        <v>0</v>
      </c>
      <c r="N48" s="1282">
        <v>0</v>
      </c>
      <c r="O48" s="1282">
        <v>0</v>
      </c>
      <c r="P48" s="1282">
        <v>0</v>
      </c>
      <c r="Q48" s="1282">
        <v>0</v>
      </c>
      <c r="R48" s="1282">
        <v>0</v>
      </c>
      <c r="S48" s="1282">
        <v>0</v>
      </c>
      <c r="T48" s="1282">
        <v>0</v>
      </c>
      <c r="U48" s="1282">
        <v>0</v>
      </c>
      <c r="V48" s="1282">
        <v>0</v>
      </c>
      <c r="W48" s="1282">
        <v>0</v>
      </c>
      <c r="X48" s="1282">
        <v>0</v>
      </c>
      <c r="Y48" s="1282">
        <v>0</v>
      </c>
      <c r="Z48" s="1282">
        <v>0</v>
      </c>
      <c r="AA48" s="1285">
        <v>0</v>
      </c>
    </row>
    <row r="49" spans="2:27" ht="12" customHeight="1">
      <c r="B49" s="1093"/>
      <c r="C49" s="43" t="s">
        <v>758</v>
      </c>
      <c r="D49" s="43"/>
      <c r="E49" s="43"/>
      <c r="F49" s="43"/>
      <c r="G49" s="43"/>
      <c r="H49" s="43"/>
      <c r="I49" s="43"/>
      <c r="J49" s="43"/>
      <c r="K49" s="43"/>
      <c r="L49" s="171" t="s">
        <v>759</v>
      </c>
      <c r="M49" s="1282">
        <v>0</v>
      </c>
      <c r="N49" s="1282">
        <v>0</v>
      </c>
      <c r="O49" s="1282">
        <v>0</v>
      </c>
      <c r="P49" s="1282">
        <v>0</v>
      </c>
      <c r="Q49" s="1282">
        <v>0</v>
      </c>
      <c r="R49" s="1282">
        <v>0</v>
      </c>
      <c r="S49" s="1282">
        <v>0</v>
      </c>
      <c r="T49" s="1282">
        <v>0</v>
      </c>
      <c r="U49" s="1282">
        <v>0</v>
      </c>
      <c r="V49" s="1282">
        <v>0</v>
      </c>
      <c r="W49" s="1282">
        <v>0</v>
      </c>
      <c r="X49" s="1282">
        <v>0</v>
      </c>
      <c r="Y49" s="1282">
        <v>0</v>
      </c>
      <c r="Z49" s="1282">
        <v>0</v>
      </c>
      <c r="AA49" s="1285">
        <v>0</v>
      </c>
    </row>
    <row r="50" spans="2:27" ht="12" customHeight="1">
      <c r="B50" s="1093"/>
      <c r="C50" s="43" t="s">
        <v>760</v>
      </c>
      <c r="D50" s="43"/>
      <c r="E50" s="43"/>
      <c r="F50" s="43"/>
      <c r="G50" s="43"/>
      <c r="H50" s="43"/>
      <c r="I50" s="43"/>
      <c r="J50" s="43"/>
      <c r="K50" s="43"/>
      <c r="L50" s="171" t="s">
        <v>761</v>
      </c>
      <c r="M50" s="1282">
        <v>0</v>
      </c>
      <c r="N50" s="1282">
        <v>0</v>
      </c>
      <c r="O50" s="1282">
        <v>0</v>
      </c>
      <c r="P50" s="1282">
        <v>0</v>
      </c>
      <c r="Q50" s="1282">
        <v>0</v>
      </c>
      <c r="R50" s="1282">
        <v>0</v>
      </c>
      <c r="S50" s="1282">
        <v>0</v>
      </c>
      <c r="T50" s="1282">
        <v>0</v>
      </c>
      <c r="U50" s="1282">
        <v>0</v>
      </c>
      <c r="V50" s="1282">
        <v>0</v>
      </c>
      <c r="W50" s="1282">
        <v>0</v>
      </c>
      <c r="X50" s="1282">
        <v>0</v>
      </c>
      <c r="Y50" s="1282">
        <v>0</v>
      </c>
      <c r="Z50" s="1282">
        <v>0</v>
      </c>
      <c r="AA50" s="1285">
        <v>0</v>
      </c>
    </row>
    <row r="51" spans="2:27" ht="12" customHeight="1">
      <c r="B51" s="1093"/>
      <c r="C51" s="43" t="s">
        <v>762</v>
      </c>
      <c r="D51" s="43"/>
      <c r="E51" s="43"/>
      <c r="F51" s="43"/>
      <c r="G51" s="43"/>
      <c r="H51" s="43"/>
      <c r="I51" s="43"/>
      <c r="J51" s="43"/>
      <c r="K51" s="43"/>
      <c r="L51" s="171" t="s">
        <v>763</v>
      </c>
      <c r="M51" s="1282">
        <v>0</v>
      </c>
      <c r="N51" s="1282">
        <v>0</v>
      </c>
      <c r="O51" s="1282">
        <v>0</v>
      </c>
      <c r="P51" s="1282">
        <v>0</v>
      </c>
      <c r="Q51" s="1282">
        <v>0</v>
      </c>
      <c r="R51" s="1282">
        <v>0</v>
      </c>
      <c r="S51" s="1282">
        <v>0</v>
      </c>
      <c r="T51" s="1282">
        <v>0</v>
      </c>
      <c r="U51" s="1282">
        <v>0</v>
      </c>
      <c r="V51" s="1282">
        <v>0</v>
      </c>
      <c r="W51" s="1282">
        <v>0</v>
      </c>
      <c r="X51" s="1282">
        <v>0</v>
      </c>
      <c r="Y51" s="1282">
        <v>0</v>
      </c>
      <c r="Z51" s="1282">
        <v>0</v>
      </c>
      <c r="AA51" s="1285">
        <v>0</v>
      </c>
    </row>
    <row r="52" spans="2:27" ht="12" customHeight="1">
      <c r="B52" s="3952" t="s">
        <v>764</v>
      </c>
      <c r="C52" s="43"/>
      <c r="D52" s="43"/>
      <c r="E52" s="43"/>
      <c r="F52" s="43"/>
      <c r="G52" s="43"/>
      <c r="H52" s="43"/>
      <c r="I52" s="43"/>
      <c r="J52" s="43"/>
      <c r="K52" s="43"/>
      <c r="L52" s="171" t="s">
        <v>136</v>
      </c>
      <c r="M52" s="1282">
        <v>0</v>
      </c>
      <c r="N52" s="1282">
        <v>0</v>
      </c>
      <c r="O52" s="1282">
        <v>0</v>
      </c>
      <c r="P52" s="1282">
        <v>0</v>
      </c>
      <c r="Q52" s="1282">
        <v>0</v>
      </c>
      <c r="R52" s="1282">
        <v>0</v>
      </c>
      <c r="S52" s="1282">
        <v>0</v>
      </c>
      <c r="T52" s="1282">
        <v>0</v>
      </c>
      <c r="U52" s="1282">
        <v>0</v>
      </c>
      <c r="V52" s="1282">
        <v>0</v>
      </c>
      <c r="W52" s="1282">
        <v>0</v>
      </c>
      <c r="X52" s="1282">
        <v>0</v>
      </c>
      <c r="Y52" s="1282">
        <v>0</v>
      </c>
      <c r="Z52" s="1282">
        <v>0</v>
      </c>
      <c r="AA52" s="1285">
        <v>0</v>
      </c>
    </row>
    <row r="53" spans="2:27" ht="12" customHeight="1">
      <c r="B53" s="3952" t="s">
        <v>113</v>
      </c>
      <c r="C53" s="43"/>
      <c r="D53" s="43"/>
      <c r="E53" s="43"/>
      <c r="F53" s="43"/>
      <c r="G53" s="43"/>
      <c r="H53" s="43"/>
      <c r="I53" s="43"/>
      <c r="J53" s="43"/>
      <c r="K53" s="43"/>
      <c r="L53" s="171" t="s">
        <v>142</v>
      </c>
      <c r="M53" s="1282">
        <v>0</v>
      </c>
      <c r="N53" s="1282">
        <v>0</v>
      </c>
      <c r="O53" s="1282">
        <v>0</v>
      </c>
      <c r="P53" s="1282">
        <v>0</v>
      </c>
      <c r="Q53" s="1282">
        <v>0</v>
      </c>
      <c r="R53" s="1282">
        <v>0</v>
      </c>
      <c r="S53" s="1282">
        <v>0</v>
      </c>
      <c r="T53" s="1282">
        <v>0</v>
      </c>
      <c r="U53" s="1282">
        <v>0</v>
      </c>
      <c r="V53" s="1282">
        <v>0</v>
      </c>
      <c r="W53" s="1282">
        <v>0</v>
      </c>
      <c r="X53" s="1282">
        <v>0</v>
      </c>
      <c r="Y53" s="1282">
        <v>0</v>
      </c>
      <c r="Z53" s="1282">
        <v>0</v>
      </c>
      <c r="AA53" s="1285">
        <v>0</v>
      </c>
    </row>
    <row r="54" spans="2:27" ht="12" customHeight="1">
      <c r="B54" s="3960" t="s">
        <v>765</v>
      </c>
      <c r="C54" s="31"/>
      <c r="D54" s="31"/>
      <c r="E54" s="31"/>
      <c r="F54" s="31"/>
      <c r="G54" s="31"/>
      <c r="H54" s="31"/>
      <c r="I54" s="31"/>
      <c r="J54" s="31"/>
      <c r="K54" s="31"/>
      <c r="L54" s="171" t="s">
        <v>143</v>
      </c>
      <c r="M54" s="1282">
        <v>0</v>
      </c>
      <c r="N54" s="1282">
        <v>0</v>
      </c>
      <c r="O54" s="1282">
        <v>0</v>
      </c>
      <c r="P54" s="1282">
        <v>0</v>
      </c>
      <c r="Q54" s="1282"/>
      <c r="R54" s="1282">
        <v>0</v>
      </c>
      <c r="S54" s="1282">
        <v>0</v>
      </c>
      <c r="T54" s="1282">
        <v>0</v>
      </c>
      <c r="U54" s="1282">
        <v>0</v>
      </c>
      <c r="V54" s="1282">
        <v>0</v>
      </c>
      <c r="W54" s="1282">
        <v>0</v>
      </c>
      <c r="X54" s="1282">
        <v>0</v>
      </c>
      <c r="Y54" s="1282">
        <v>0</v>
      </c>
      <c r="Z54" s="1282">
        <v>0</v>
      </c>
      <c r="AA54" s="1285">
        <v>0</v>
      </c>
    </row>
    <row r="55" spans="2:27" ht="12" customHeight="1">
      <c r="B55" s="4019" t="s">
        <v>115</v>
      </c>
      <c r="C55" s="3719"/>
      <c r="D55" s="3719"/>
      <c r="E55" s="3719"/>
      <c r="F55" s="3719"/>
      <c r="G55" s="3719"/>
      <c r="H55" s="3719"/>
      <c r="I55" s="3719"/>
      <c r="J55" s="3719"/>
      <c r="K55" s="3719"/>
      <c r="L55" s="1046"/>
      <c r="M55" s="1292"/>
      <c r="N55" s="1292"/>
      <c r="O55" s="1292"/>
      <c r="P55" s="1292"/>
      <c r="Q55" s="1292"/>
      <c r="R55" s="1292"/>
      <c r="S55" s="1292"/>
      <c r="T55" s="1292"/>
      <c r="U55" s="1292"/>
      <c r="V55" s="1292"/>
      <c r="W55" s="1292"/>
      <c r="X55" s="1292"/>
      <c r="Y55" s="1292"/>
      <c r="Z55" s="1292"/>
      <c r="AA55" s="1293"/>
    </row>
    <row r="56" spans="2:27" ht="12" customHeight="1">
      <c r="B56" s="1095"/>
      <c r="C56" s="40" t="s">
        <v>766</v>
      </c>
      <c r="D56" s="4018"/>
      <c r="E56" s="4018"/>
      <c r="F56" s="4018"/>
      <c r="G56" s="4018"/>
      <c r="H56" s="4018"/>
      <c r="I56" s="4018"/>
      <c r="J56" s="4018"/>
      <c r="K56" s="4018"/>
      <c r="L56" s="166" t="s">
        <v>610</v>
      </c>
      <c r="M56" s="1286">
        <v>0</v>
      </c>
      <c r="N56" s="1286">
        <v>0</v>
      </c>
      <c r="O56" s="1286">
        <v>0</v>
      </c>
      <c r="P56" s="1286">
        <v>0</v>
      </c>
      <c r="Q56" s="1286">
        <v>0</v>
      </c>
      <c r="R56" s="1286">
        <v>0</v>
      </c>
      <c r="S56" s="1286">
        <v>0</v>
      </c>
      <c r="T56" s="1286">
        <v>0</v>
      </c>
      <c r="U56" s="1286">
        <v>0</v>
      </c>
      <c r="V56" s="1286">
        <v>0</v>
      </c>
      <c r="W56" s="1286">
        <v>0</v>
      </c>
      <c r="X56" s="1286">
        <v>0</v>
      </c>
      <c r="Y56" s="1286">
        <v>0</v>
      </c>
      <c r="Z56" s="1286">
        <v>0</v>
      </c>
      <c r="AA56" s="1287">
        <v>0</v>
      </c>
    </row>
    <row r="57" spans="2:27" ht="12" customHeight="1">
      <c r="B57" s="1097"/>
      <c r="C57" s="43" t="s">
        <v>767</v>
      </c>
      <c r="D57" s="31"/>
      <c r="E57" s="31"/>
      <c r="F57" s="31"/>
      <c r="G57" s="31"/>
      <c r="H57" s="31"/>
      <c r="I57" s="31"/>
      <c r="J57" s="31"/>
      <c r="K57" s="31"/>
      <c r="L57" s="171" t="s">
        <v>671</v>
      </c>
      <c r="M57" s="1282">
        <v>0</v>
      </c>
      <c r="N57" s="1282">
        <v>0</v>
      </c>
      <c r="O57" s="1282">
        <v>0</v>
      </c>
      <c r="P57" s="1282">
        <v>0</v>
      </c>
      <c r="Q57" s="1282">
        <v>0</v>
      </c>
      <c r="R57" s="1282">
        <v>0</v>
      </c>
      <c r="S57" s="1282">
        <v>0</v>
      </c>
      <c r="T57" s="1282">
        <v>0</v>
      </c>
      <c r="U57" s="1282">
        <v>0</v>
      </c>
      <c r="V57" s="1282">
        <v>0</v>
      </c>
      <c r="W57" s="1282">
        <v>0</v>
      </c>
      <c r="X57" s="1282">
        <v>0</v>
      </c>
      <c r="Y57" s="1282">
        <v>0</v>
      </c>
      <c r="Z57" s="1282">
        <v>0</v>
      </c>
      <c r="AA57" s="1285">
        <v>0</v>
      </c>
    </row>
    <row r="58" spans="2:27" ht="12" customHeight="1">
      <c r="B58" s="3952" t="s">
        <v>768</v>
      </c>
      <c r="C58" s="43"/>
      <c r="D58" s="43"/>
      <c r="E58" s="43"/>
      <c r="F58" s="43"/>
      <c r="G58" s="43"/>
      <c r="H58" s="43"/>
      <c r="I58" s="43"/>
      <c r="J58" s="43"/>
      <c r="K58" s="43"/>
      <c r="L58" s="171" t="s">
        <v>144</v>
      </c>
      <c r="M58" s="1282">
        <v>0</v>
      </c>
      <c r="N58" s="1282">
        <v>0</v>
      </c>
      <c r="O58" s="1282">
        <v>0</v>
      </c>
      <c r="P58" s="1282">
        <v>0</v>
      </c>
      <c r="Q58" s="1282">
        <v>0</v>
      </c>
      <c r="R58" s="1282">
        <v>0</v>
      </c>
      <c r="S58" s="1282">
        <v>0</v>
      </c>
      <c r="T58" s="1282">
        <v>0</v>
      </c>
      <c r="U58" s="1282">
        <v>0</v>
      </c>
      <c r="V58" s="1282">
        <v>0</v>
      </c>
      <c r="W58" s="1282">
        <v>0</v>
      </c>
      <c r="X58" s="1282">
        <v>0</v>
      </c>
      <c r="Y58" s="1282">
        <v>0</v>
      </c>
      <c r="Z58" s="1282">
        <v>0</v>
      </c>
      <c r="AA58" s="1285">
        <v>0</v>
      </c>
    </row>
    <row r="59" spans="2:27" ht="12" customHeight="1">
      <c r="B59" s="3952" t="s">
        <v>78</v>
      </c>
      <c r="C59" s="43"/>
      <c r="D59" s="43"/>
      <c r="E59" s="43"/>
      <c r="F59" s="43"/>
      <c r="G59" s="43"/>
      <c r="H59" s="43"/>
      <c r="I59" s="43"/>
      <c r="J59" s="43"/>
      <c r="K59" s="43"/>
      <c r="L59" s="171" t="s">
        <v>189</v>
      </c>
      <c r="M59" s="1282">
        <v>0</v>
      </c>
      <c r="N59" s="1282">
        <v>0</v>
      </c>
      <c r="O59" s="1282">
        <v>0</v>
      </c>
      <c r="P59" s="1282">
        <v>0</v>
      </c>
      <c r="Q59" s="1282">
        <v>0</v>
      </c>
      <c r="R59" s="1282">
        <v>0</v>
      </c>
      <c r="S59" s="1282">
        <v>0</v>
      </c>
      <c r="T59" s="1282">
        <v>0</v>
      </c>
      <c r="U59" s="1282">
        <v>0</v>
      </c>
      <c r="V59" s="1282">
        <v>0</v>
      </c>
      <c r="W59" s="1282">
        <v>0</v>
      </c>
      <c r="X59" s="1282">
        <v>0</v>
      </c>
      <c r="Y59" s="1282">
        <v>0</v>
      </c>
      <c r="Z59" s="1282">
        <v>0</v>
      </c>
      <c r="AA59" s="1285">
        <v>0</v>
      </c>
    </row>
    <row r="60" spans="2:27" ht="12" customHeight="1">
      <c r="B60" s="3952" t="s">
        <v>73</v>
      </c>
      <c r="C60" s="43"/>
      <c r="D60" s="43"/>
      <c r="E60" s="43"/>
      <c r="F60" s="43"/>
      <c r="G60" s="43"/>
      <c r="H60" s="43"/>
      <c r="I60" s="43"/>
      <c r="J60" s="43"/>
      <c r="K60" s="43"/>
      <c r="L60" s="171" t="s">
        <v>190</v>
      </c>
      <c r="M60" s="1282">
        <v>0</v>
      </c>
      <c r="N60" s="1282">
        <v>0</v>
      </c>
      <c r="O60" s="1282">
        <v>0</v>
      </c>
      <c r="P60" s="1282">
        <v>0</v>
      </c>
      <c r="Q60" s="1282">
        <v>0</v>
      </c>
      <c r="R60" s="1282">
        <v>0</v>
      </c>
      <c r="S60" s="1282">
        <v>0</v>
      </c>
      <c r="T60" s="1282">
        <v>0</v>
      </c>
      <c r="U60" s="1282">
        <v>0</v>
      </c>
      <c r="V60" s="1282">
        <v>0</v>
      </c>
      <c r="W60" s="1282">
        <v>0</v>
      </c>
      <c r="X60" s="1282">
        <v>0</v>
      </c>
      <c r="Y60" s="1282">
        <v>0</v>
      </c>
      <c r="Z60" s="1282">
        <v>0</v>
      </c>
      <c r="AA60" s="1285">
        <v>0</v>
      </c>
    </row>
    <row r="61" spans="2:27" ht="12" customHeight="1">
      <c r="B61" s="3952" t="s">
        <v>769</v>
      </c>
      <c r="C61" s="43"/>
      <c r="D61" s="43"/>
      <c r="E61" s="43"/>
      <c r="F61" s="43"/>
      <c r="G61" s="43"/>
      <c r="H61" s="43"/>
      <c r="I61" s="43"/>
      <c r="J61" s="43"/>
      <c r="K61" s="43"/>
      <c r="L61" s="171" t="s">
        <v>191</v>
      </c>
      <c r="M61" s="1286">
        <v>412</v>
      </c>
      <c r="N61" s="1286">
        <v>92</v>
      </c>
      <c r="O61" s="1286">
        <v>831</v>
      </c>
      <c r="P61" s="1286">
        <v>1096</v>
      </c>
      <c r="Q61" s="1286">
        <v>4665</v>
      </c>
      <c r="R61" s="1286">
        <v>19738</v>
      </c>
      <c r="S61" s="1286">
        <v>1006</v>
      </c>
      <c r="T61" s="1286">
        <v>824</v>
      </c>
      <c r="U61" s="1286">
        <v>4206</v>
      </c>
      <c r="V61" s="1286">
        <v>8690</v>
      </c>
      <c r="W61" s="1286">
        <v>275</v>
      </c>
      <c r="X61" s="1286">
        <v>18</v>
      </c>
      <c r="Y61" s="1286">
        <v>7</v>
      </c>
      <c r="Z61" s="1286">
        <v>0</v>
      </c>
      <c r="AA61" s="1287">
        <v>41860</v>
      </c>
    </row>
    <row r="62" spans="2:27" ht="12" customHeight="1">
      <c r="B62" s="4031" t="s">
        <v>1327</v>
      </c>
      <c r="C62" s="42"/>
      <c r="D62" s="42"/>
      <c r="E62" s="42"/>
      <c r="F62" s="42"/>
      <c r="G62" s="42"/>
      <c r="H62" s="42"/>
      <c r="I62" s="42"/>
      <c r="J62" s="42"/>
      <c r="K62" s="42"/>
      <c r="L62" s="171" t="s">
        <v>70</v>
      </c>
      <c r="M62" s="1282">
        <v>466</v>
      </c>
      <c r="N62" s="1282">
        <v>111</v>
      </c>
      <c r="O62" s="1282">
        <v>967</v>
      </c>
      <c r="P62" s="1282">
        <v>1149</v>
      </c>
      <c r="Q62" s="1282">
        <v>4701</v>
      </c>
      <c r="R62" s="1282">
        <v>21330</v>
      </c>
      <c r="S62" s="1282">
        <v>1178</v>
      </c>
      <c r="T62" s="1282">
        <v>960</v>
      </c>
      <c r="U62" s="1282">
        <v>4669</v>
      </c>
      <c r="V62" s="1282">
        <v>9595</v>
      </c>
      <c r="W62" s="1282">
        <v>292</v>
      </c>
      <c r="X62" s="1282">
        <v>26</v>
      </c>
      <c r="Y62" s="1282">
        <v>9</v>
      </c>
      <c r="Z62" s="1282">
        <v>0</v>
      </c>
      <c r="AA62" s="1285">
        <v>45453</v>
      </c>
    </row>
    <row r="63" spans="2:27" ht="12" customHeight="1">
      <c r="B63" s="3952" t="s">
        <v>1328</v>
      </c>
      <c r="C63" s="43"/>
      <c r="D63" s="43"/>
      <c r="E63" s="43"/>
      <c r="F63" s="43"/>
      <c r="G63" s="43"/>
      <c r="H63" s="43"/>
      <c r="I63" s="43"/>
      <c r="J63" s="43"/>
      <c r="K63" s="43"/>
      <c r="L63" s="171" t="s">
        <v>7</v>
      </c>
      <c r="M63" s="1286">
        <v>0</v>
      </c>
      <c r="N63" s="1286">
        <v>0</v>
      </c>
      <c r="O63" s="1286">
        <v>0</v>
      </c>
      <c r="P63" s="1286">
        <v>0</v>
      </c>
      <c r="Q63" s="1286">
        <v>348</v>
      </c>
      <c r="R63" s="1286">
        <v>0</v>
      </c>
      <c r="S63" s="1286">
        <v>0</v>
      </c>
      <c r="T63" s="1286">
        <v>0</v>
      </c>
      <c r="U63" s="1286">
        <v>0</v>
      </c>
      <c r="V63" s="1286">
        <v>0</v>
      </c>
      <c r="W63" s="1286">
        <v>0</v>
      </c>
      <c r="X63" s="1286">
        <v>0</v>
      </c>
      <c r="Y63" s="1286">
        <v>0</v>
      </c>
      <c r="Z63" s="1286">
        <v>0</v>
      </c>
      <c r="AA63" s="1287">
        <v>348</v>
      </c>
    </row>
    <row r="64" spans="2:27" ht="12" customHeight="1">
      <c r="B64" s="3961" t="s">
        <v>1329</v>
      </c>
      <c r="C64" s="3962"/>
      <c r="D64" s="3962"/>
      <c r="E64" s="3962"/>
      <c r="F64" s="3962"/>
      <c r="G64" s="3962"/>
      <c r="H64" s="3962"/>
      <c r="I64" s="3962"/>
      <c r="J64" s="3962"/>
      <c r="K64" s="3962"/>
      <c r="L64" s="194" t="s">
        <v>103</v>
      </c>
      <c r="M64" s="1286">
        <v>0</v>
      </c>
      <c r="N64" s="1286">
        <v>0</v>
      </c>
      <c r="O64" s="1286">
        <v>0</v>
      </c>
      <c r="P64" s="1286">
        <v>0</v>
      </c>
      <c r="Q64" s="1286">
        <v>0</v>
      </c>
      <c r="R64" s="1286">
        <v>0</v>
      </c>
      <c r="S64" s="1286">
        <v>0</v>
      </c>
      <c r="T64" s="1286">
        <v>0</v>
      </c>
      <c r="U64" s="1286">
        <v>-13</v>
      </c>
      <c r="V64" s="1286">
        <v>0</v>
      </c>
      <c r="W64" s="1286">
        <v>0</v>
      </c>
      <c r="X64" s="1286">
        <v>0</v>
      </c>
      <c r="Y64" s="1286">
        <v>0</v>
      </c>
      <c r="Z64" s="1286">
        <v>0</v>
      </c>
      <c r="AA64" s="1287">
        <v>-13</v>
      </c>
    </row>
    <row r="65" spans="2:27" ht="12" customHeight="1">
      <c r="B65" s="3963" t="s">
        <v>1330</v>
      </c>
      <c r="C65" s="3964"/>
      <c r="D65" s="3964"/>
      <c r="E65" s="3964"/>
      <c r="F65" s="3964"/>
      <c r="G65" s="3964"/>
      <c r="H65" s="3964"/>
      <c r="I65" s="3964"/>
      <c r="J65" s="3964"/>
      <c r="K65" s="3964"/>
      <c r="L65" s="1294" t="s">
        <v>104</v>
      </c>
      <c r="M65" s="1295">
        <v>466</v>
      </c>
      <c r="N65" s="1295">
        <v>111</v>
      </c>
      <c r="O65" s="1295">
        <v>967</v>
      </c>
      <c r="P65" s="1295">
        <v>1149</v>
      </c>
      <c r="Q65" s="1295">
        <v>5049</v>
      </c>
      <c r="R65" s="1295">
        <v>21330</v>
      </c>
      <c r="S65" s="1295">
        <v>1178</v>
      </c>
      <c r="T65" s="1295">
        <v>960</v>
      </c>
      <c r="U65" s="1295">
        <v>4682</v>
      </c>
      <c r="V65" s="1295">
        <v>9595</v>
      </c>
      <c r="W65" s="1295">
        <v>292</v>
      </c>
      <c r="X65" s="1295">
        <v>26</v>
      </c>
      <c r="Y65" s="1295">
        <v>9</v>
      </c>
      <c r="Z65" s="1295">
        <v>0</v>
      </c>
      <c r="AA65" s="1296">
        <v>45814</v>
      </c>
    </row>
    <row r="66" spans="2:27" ht="12" customHeight="1">
      <c r="AA66" s="195"/>
    </row>
    <row r="67" spans="2:27" ht="12" customHeight="1">
      <c r="B67" s="65" t="s">
        <v>105</v>
      </c>
      <c r="C67" s="65"/>
      <c r="D67" s="65"/>
      <c r="E67" s="65"/>
      <c r="F67" s="65"/>
      <c r="G67" s="65"/>
      <c r="H67" s="65"/>
      <c r="I67" s="65"/>
      <c r="J67" s="65"/>
      <c r="K67" s="65"/>
      <c r="L67" s="65"/>
      <c r="M67" s="65"/>
      <c r="N67" s="65"/>
      <c r="O67" s="65"/>
      <c r="P67" s="65"/>
      <c r="Q67" s="65"/>
      <c r="AA67" s="178"/>
    </row>
    <row r="68" spans="2:27" ht="12" customHeight="1">
      <c r="B68" s="44" t="s">
        <v>477</v>
      </c>
      <c r="C68" s="44"/>
      <c r="D68" s="44"/>
      <c r="E68" s="44"/>
      <c r="F68" s="44"/>
      <c r="G68" s="44"/>
      <c r="H68" s="44"/>
      <c r="I68" s="44"/>
      <c r="J68" s="44"/>
      <c r="K68" s="44"/>
      <c r="L68" s="44"/>
      <c r="M68" s="44"/>
      <c r="N68" s="44"/>
      <c r="O68" s="44"/>
      <c r="P68" s="44"/>
      <c r="Q68" s="44"/>
    </row>
  </sheetData>
  <mergeCells count="57">
    <mergeCell ref="B2:F2"/>
    <mergeCell ref="B52:K52"/>
    <mergeCell ref="B54:K54"/>
    <mergeCell ref="B39:K39"/>
    <mergeCell ref="B65:K65"/>
    <mergeCell ref="B63:K63"/>
    <mergeCell ref="B64:K64"/>
    <mergeCell ref="B53:K53"/>
    <mergeCell ref="C56:K56"/>
    <mergeCell ref="C57:K57"/>
    <mergeCell ref="B55:K55"/>
    <mergeCell ref="B62:K62"/>
    <mergeCell ref="B68:Q68"/>
    <mergeCell ref="B67:Q67"/>
    <mergeCell ref="M4:V4"/>
    <mergeCell ref="M5:V5"/>
    <mergeCell ref="B59:K59"/>
    <mergeCell ref="B60:K60"/>
    <mergeCell ref="B61:K61"/>
    <mergeCell ref="G11:K11"/>
    <mergeCell ref="G12:K12"/>
    <mergeCell ref="G13:K13"/>
    <mergeCell ref="B58:K58"/>
    <mergeCell ref="B35:K35"/>
    <mergeCell ref="B37:K37"/>
    <mergeCell ref="B38:K38"/>
    <mergeCell ref="E36:K36"/>
    <mergeCell ref="C47:K47"/>
    <mergeCell ref="B4:J4"/>
    <mergeCell ref="B5:J5"/>
    <mergeCell ref="B16:J16"/>
    <mergeCell ref="B17:J17"/>
    <mergeCell ref="G15:K15"/>
    <mergeCell ref="G14:K14"/>
    <mergeCell ref="B11:F11"/>
    <mergeCell ref="C51:K51"/>
    <mergeCell ref="B41:K41"/>
    <mergeCell ref="C20:J20"/>
    <mergeCell ref="C19:J19"/>
    <mergeCell ref="B34:K34"/>
    <mergeCell ref="C27:J27"/>
    <mergeCell ref="C30:K30"/>
    <mergeCell ref="B42:K42"/>
    <mergeCell ref="C43:K43"/>
    <mergeCell ref="C44:K44"/>
    <mergeCell ref="C48:K48"/>
    <mergeCell ref="C49:K49"/>
    <mergeCell ref="B40:K40"/>
    <mergeCell ref="C46:K46"/>
    <mergeCell ref="C31:J31"/>
    <mergeCell ref="B18:J18"/>
    <mergeCell ref="C50:K50"/>
    <mergeCell ref="C45:K45"/>
    <mergeCell ref="C21:J21"/>
    <mergeCell ref="C22:J22"/>
    <mergeCell ref="C23:J23"/>
    <mergeCell ref="C26:K26"/>
  </mergeCells>
  <hyperlinks>
    <hyperlink ref="B68" r:id="rId1" xr:uid="{00000000-0004-0000-1C00-000000000000}"/>
  </hyperlinks>
  <pageMargins left="0.7" right="0.7" top="0.75" bottom="0.75" header="0.3" footer="0.3"/>
  <pageSetup scale="10"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dimension ref="A2:X135"/>
  <sheetViews>
    <sheetView workbookViewId="0">
      <selection activeCell="B3" sqref="B3"/>
    </sheetView>
  </sheetViews>
  <sheetFormatPr defaultColWidth="9.1640625" defaultRowHeight="12.3"/>
  <cols>
    <col min="1" max="1" width="17.5546875" style="113" customWidth="1"/>
    <col min="2" max="2" width="16.1640625" style="113" customWidth="1"/>
    <col min="3" max="3" width="16.5546875" style="113" customWidth="1"/>
    <col min="4" max="27" width="10.71875" style="113" customWidth="1"/>
    <col min="28" max="28" width="9.1640625" style="113" customWidth="1"/>
    <col min="29" max="16384" width="9.1640625" style="113"/>
  </cols>
  <sheetData>
    <row r="2" spans="1:24" ht="12.6">
      <c r="G2" s="115" t="s">
        <v>171</v>
      </c>
      <c r="J2" s="135"/>
      <c r="K2" s="136" t="s">
        <v>40</v>
      </c>
      <c r="L2" s="137"/>
      <c r="M2" s="136" t="s">
        <v>41</v>
      </c>
      <c r="N2" s="135"/>
      <c r="O2" s="135"/>
      <c r="P2" s="135"/>
      <c r="Q2" s="135"/>
      <c r="R2" s="135"/>
      <c r="S2" s="136" t="s">
        <v>42</v>
      </c>
      <c r="T2" s="135"/>
      <c r="U2" s="136" t="s">
        <v>43</v>
      </c>
      <c r="V2" s="135"/>
      <c r="W2" s="136" t="s">
        <v>44</v>
      </c>
      <c r="X2" s="138" t="s">
        <v>131</v>
      </c>
    </row>
    <row r="3" spans="1:24" ht="12.6">
      <c r="G3" s="113" t="s">
        <v>122</v>
      </c>
      <c r="J3" s="116" t="s">
        <v>45</v>
      </c>
      <c r="K3" s="116" t="s">
        <v>46</v>
      </c>
      <c r="L3" s="116" t="s">
        <v>47</v>
      </c>
      <c r="M3" s="116" t="s">
        <v>48</v>
      </c>
      <c r="N3" s="116" t="s">
        <v>49</v>
      </c>
      <c r="O3" s="116" t="s">
        <v>50</v>
      </c>
      <c r="P3" s="116" t="s">
        <v>51</v>
      </c>
      <c r="Q3" s="116" t="s">
        <v>52</v>
      </c>
      <c r="R3" s="116" t="s">
        <v>83</v>
      </c>
      <c r="S3" s="116" t="s">
        <v>84</v>
      </c>
      <c r="T3" s="116" t="s">
        <v>85</v>
      </c>
      <c r="U3" s="116" t="s">
        <v>86</v>
      </c>
      <c r="V3" s="116" t="s">
        <v>87</v>
      </c>
      <c r="W3" s="116" t="s">
        <v>88</v>
      </c>
      <c r="X3" s="117"/>
    </row>
    <row r="4" spans="1:24" ht="12.6">
      <c r="J4" s="116" t="s">
        <v>89</v>
      </c>
      <c r="K4" s="116" t="s">
        <v>90</v>
      </c>
      <c r="L4" s="139"/>
      <c r="M4" s="139"/>
      <c r="N4" s="139"/>
      <c r="O4" s="139"/>
      <c r="P4" s="139"/>
      <c r="Q4" s="139"/>
      <c r="R4" s="139"/>
      <c r="S4" s="139"/>
      <c r="T4" s="139"/>
      <c r="U4" s="139"/>
      <c r="V4" s="139"/>
      <c r="W4" s="139"/>
      <c r="X4" s="117"/>
    </row>
    <row r="5" spans="1:24" ht="12.6">
      <c r="J5" s="118" t="s">
        <v>125</v>
      </c>
      <c r="K5" s="118" t="s">
        <v>126</v>
      </c>
      <c r="L5" s="118" t="s">
        <v>127</v>
      </c>
      <c r="M5" s="118" t="s">
        <v>139</v>
      </c>
      <c r="N5" s="118" t="s">
        <v>140</v>
      </c>
      <c r="O5" s="118" t="s">
        <v>141</v>
      </c>
      <c r="P5" s="118" t="s">
        <v>166</v>
      </c>
      <c r="Q5" s="118" t="s">
        <v>167</v>
      </c>
      <c r="R5" s="118" t="s">
        <v>168</v>
      </c>
      <c r="S5" s="118" t="s">
        <v>74</v>
      </c>
      <c r="T5" s="118" t="s">
        <v>75</v>
      </c>
      <c r="U5" s="118" t="s">
        <v>81</v>
      </c>
      <c r="V5" s="118" t="s">
        <v>91</v>
      </c>
      <c r="W5" s="118" t="s">
        <v>92</v>
      </c>
      <c r="X5" s="119" t="s">
        <v>170</v>
      </c>
    </row>
    <row r="6" spans="1:24" ht="12.6">
      <c r="A6" s="115" t="str">
        <f ca="1">"9330"&amp;Type&amp;IF(Type="_e!","L12:aa68","M12:AB68")</f>
        <v>9330_e!L12:aa68</v>
      </c>
      <c r="B6" s="115" t="str">
        <f ca="1">"9330"&amp;Type&amp;IF(Type="_e!","L12:L68","M12:M68")</f>
        <v>9330_e!L12:L68</v>
      </c>
      <c r="C6" s="115" t="str">
        <f ca="1">"9330"&amp;Type&amp;IF(Type="_e!","m11:AA11","N11:AB11")</f>
        <v>9330_e!m11:AA11</v>
      </c>
      <c r="G6" s="120" t="s">
        <v>22</v>
      </c>
      <c r="H6" s="121" t="s">
        <v>93</v>
      </c>
      <c r="I6" s="122" t="s">
        <v>192</v>
      </c>
      <c r="J6" s="113">
        <f t="shared" ref="J6:X15" ca="1" si="0">INDEX(INDIRECT($A6),MATCH($I6,INDIRECT($B6),0),MATCH(J$5,INDIRECT($C6),0)+1)</f>
        <v>166</v>
      </c>
      <c r="K6" s="113">
        <f t="shared" ca="1" si="0"/>
        <v>43</v>
      </c>
      <c r="L6" s="113">
        <f t="shared" ca="1" si="0"/>
        <v>366</v>
      </c>
      <c r="M6" s="113">
        <f t="shared" ca="1" si="0"/>
        <v>190</v>
      </c>
      <c r="N6" s="113">
        <f t="shared" ca="1" si="0"/>
        <v>8</v>
      </c>
      <c r="O6" s="113">
        <f t="shared" ca="1" si="0"/>
        <v>4306</v>
      </c>
      <c r="P6" s="113">
        <f t="shared" ca="1" si="0"/>
        <v>481</v>
      </c>
      <c r="Q6" s="113">
        <f t="shared" ca="1" si="0"/>
        <v>521</v>
      </c>
      <c r="R6" s="113">
        <f t="shared" ca="1" si="0"/>
        <v>2128</v>
      </c>
      <c r="S6" s="113">
        <f t="shared" ca="1" si="0"/>
        <v>2653</v>
      </c>
      <c r="T6" s="113">
        <f t="shared" ca="1" si="0"/>
        <v>22</v>
      </c>
      <c r="U6" s="113">
        <f t="shared" ca="1" si="0"/>
        <v>33</v>
      </c>
      <c r="V6" s="113">
        <f t="shared" ca="1" si="0"/>
        <v>0</v>
      </c>
      <c r="W6" s="113">
        <f t="shared" ca="1" si="0"/>
        <v>0</v>
      </c>
      <c r="X6" s="113">
        <f t="shared" ca="1" si="0"/>
        <v>10917</v>
      </c>
    </row>
    <row r="7" spans="1:24" ht="12.6">
      <c r="A7" s="113" t="str">
        <f t="shared" ref="A7:A26" ca="1" si="1">A6</f>
        <v>9330_e!L12:aa68</v>
      </c>
      <c r="B7" s="113" t="str">
        <f t="shared" ref="B7:B26" ca="1" si="2">B6</f>
        <v>9330_e!L12:L68</v>
      </c>
      <c r="C7" s="113" t="str">
        <f t="shared" ref="C7:C26" ca="1" si="3">C6</f>
        <v>9330_e!m11:AA11</v>
      </c>
      <c r="G7" s="123"/>
      <c r="H7" s="121" t="s">
        <v>94</v>
      </c>
      <c r="I7" s="122" t="s">
        <v>106</v>
      </c>
      <c r="J7" s="113">
        <f t="shared" ca="1" si="0"/>
        <v>0</v>
      </c>
      <c r="K7" s="113">
        <f t="shared" ca="1" si="0"/>
        <v>0</v>
      </c>
      <c r="L7" s="113">
        <f t="shared" ca="1" si="0"/>
        <v>0</v>
      </c>
      <c r="M7" s="113">
        <f t="shared" ca="1" si="0"/>
        <v>0</v>
      </c>
      <c r="N7" s="113">
        <f t="shared" ca="1" si="0"/>
        <v>0</v>
      </c>
      <c r="O7" s="113">
        <f t="shared" ca="1" si="0"/>
        <v>0</v>
      </c>
      <c r="P7" s="113">
        <f t="shared" ca="1" si="0"/>
        <v>0</v>
      </c>
      <c r="Q7" s="113">
        <f t="shared" ca="1" si="0"/>
        <v>0</v>
      </c>
      <c r="R7" s="113">
        <f t="shared" ca="1" si="0"/>
        <v>0</v>
      </c>
      <c r="S7" s="113">
        <f t="shared" ca="1" si="0"/>
        <v>0</v>
      </c>
      <c r="T7" s="113">
        <f t="shared" ca="1" si="0"/>
        <v>0</v>
      </c>
      <c r="U7" s="113">
        <f t="shared" ca="1" si="0"/>
        <v>0</v>
      </c>
      <c r="V7" s="113">
        <f t="shared" ca="1" si="0"/>
        <v>0</v>
      </c>
      <c r="W7" s="113">
        <f t="shared" ca="1" si="0"/>
        <v>0</v>
      </c>
      <c r="X7" s="113">
        <f t="shared" ca="1" si="0"/>
        <v>0</v>
      </c>
    </row>
    <row r="8" spans="1:24" ht="12.6">
      <c r="A8" s="113" t="str">
        <f t="shared" ca="1" si="1"/>
        <v>9330_e!L12:aa68</v>
      </c>
      <c r="B8" s="113" t="str">
        <f t="shared" ca="1" si="2"/>
        <v>9330_e!L12:L68</v>
      </c>
      <c r="C8" s="113" t="str">
        <f t="shared" ca="1" si="3"/>
        <v>9330_e!m11:AA11</v>
      </c>
      <c r="G8" s="120" t="s">
        <v>124</v>
      </c>
      <c r="H8" s="124"/>
      <c r="I8" s="122" t="s">
        <v>107</v>
      </c>
      <c r="J8" s="113">
        <f t="shared" ca="1" si="0"/>
        <v>0</v>
      </c>
      <c r="K8" s="113">
        <f t="shared" ca="1" si="0"/>
        <v>0</v>
      </c>
      <c r="L8" s="113">
        <f t="shared" ca="1" si="0"/>
        <v>0</v>
      </c>
      <c r="M8" s="113">
        <f t="shared" ca="1" si="0"/>
        <v>0</v>
      </c>
      <c r="N8" s="113">
        <f t="shared" ca="1" si="0"/>
        <v>0</v>
      </c>
      <c r="O8" s="113">
        <f t="shared" ca="1" si="0"/>
        <v>0</v>
      </c>
      <c r="P8" s="113">
        <f t="shared" ca="1" si="0"/>
        <v>0</v>
      </c>
      <c r="Q8" s="113">
        <f t="shared" ca="1" si="0"/>
        <v>0</v>
      </c>
      <c r="R8" s="113">
        <f t="shared" ca="1" si="0"/>
        <v>0</v>
      </c>
      <c r="S8" s="113">
        <f t="shared" ca="1" si="0"/>
        <v>0</v>
      </c>
      <c r="T8" s="113">
        <f t="shared" ca="1" si="0"/>
        <v>0</v>
      </c>
      <c r="U8" s="113">
        <f t="shared" ca="1" si="0"/>
        <v>0</v>
      </c>
      <c r="V8" s="113">
        <f t="shared" ca="1" si="0"/>
        <v>0</v>
      </c>
      <c r="W8" s="113">
        <f t="shared" ca="1" si="0"/>
        <v>0</v>
      </c>
      <c r="X8" s="113">
        <f t="shared" ca="1" si="0"/>
        <v>0</v>
      </c>
    </row>
    <row r="9" spans="1:24" ht="12.6">
      <c r="A9" s="113" t="str">
        <f t="shared" ca="1" si="1"/>
        <v>9330_e!L12:aa68</v>
      </c>
      <c r="B9" s="113" t="str">
        <f t="shared" ca="1" si="2"/>
        <v>9330_e!L12:L68</v>
      </c>
      <c r="C9" s="113" t="str">
        <f t="shared" ca="1" si="3"/>
        <v>9330_e!m11:AA11</v>
      </c>
      <c r="G9" s="125" t="s">
        <v>100</v>
      </c>
      <c r="H9" s="124"/>
      <c r="I9" s="122" t="s">
        <v>194</v>
      </c>
      <c r="J9" s="113">
        <f t="shared" ca="1" si="0"/>
        <v>0</v>
      </c>
      <c r="K9" s="113">
        <f t="shared" ca="1" si="0"/>
        <v>0</v>
      </c>
      <c r="L9" s="113">
        <f t="shared" ca="1" si="0"/>
        <v>0</v>
      </c>
      <c r="M9" s="113">
        <f t="shared" ca="1" si="0"/>
        <v>0</v>
      </c>
      <c r="N9" s="113">
        <f t="shared" ca="1" si="0"/>
        <v>0</v>
      </c>
      <c r="O9" s="113">
        <f t="shared" ca="1" si="0"/>
        <v>0</v>
      </c>
      <c r="P9" s="113">
        <f t="shared" ca="1" si="0"/>
        <v>0</v>
      </c>
      <c r="Q9" s="113">
        <f t="shared" ca="1" si="0"/>
        <v>0</v>
      </c>
      <c r="R9" s="113">
        <f t="shared" ca="1" si="0"/>
        <v>0</v>
      </c>
      <c r="S9" s="113">
        <f t="shared" ca="1" si="0"/>
        <v>0</v>
      </c>
      <c r="T9" s="113">
        <f t="shared" ca="1" si="0"/>
        <v>0</v>
      </c>
      <c r="U9" s="113">
        <f t="shared" ca="1" si="0"/>
        <v>0</v>
      </c>
      <c r="V9" s="113">
        <f t="shared" ca="1" si="0"/>
        <v>0</v>
      </c>
      <c r="W9" s="113">
        <f t="shared" ca="1" si="0"/>
        <v>0</v>
      </c>
      <c r="X9" s="113">
        <f t="shared" ca="1" si="0"/>
        <v>0</v>
      </c>
    </row>
    <row r="10" spans="1:24" ht="12.6">
      <c r="A10" s="113" t="str">
        <f t="shared" ca="1" si="1"/>
        <v>9330_e!L12:aa68</v>
      </c>
      <c r="B10" s="113" t="str">
        <f t="shared" ca="1" si="2"/>
        <v>9330_e!L12:L68</v>
      </c>
      <c r="C10" s="113" t="str">
        <f t="shared" ca="1" si="3"/>
        <v>9330_e!m11:AA11</v>
      </c>
      <c r="G10" s="120" t="s">
        <v>101</v>
      </c>
      <c r="H10" s="124"/>
      <c r="I10" s="122" t="s">
        <v>15</v>
      </c>
      <c r="J10" s="113">
        <f t="shared" ca="1" si="0"/>
        <v>0</v>
      </c>
      <c r="K10" s="113">
        <f t="shared" ca="1" si="0"/>
        <v>0</v>
      </c>
      <c r="L10" s="113">
        <f t="shared" ca="1" si="0"/>
        <v>0</v>
      </c>
      <c r="M10" s="113">
        <f t="shared" ca="1" si="0"/>
        <v>0</v>
      </c>
      <c r="N10" s="113">
        <f t="shared" ca="1" si="0"/>
        <v>0</v>
      </c>
      <c r="O10" s="113">
        <f t="shared" ca="1" si="0"/>
        <v>0</v>
      </c>
      <c r="P10" s="113">
        <f t="shared" ca="1" si="0"/>
        <v>0</v>
      </c>
      <c r="Q10" s="113">
        <f t="shared" ca="1" si="0"/>
        <v>0</v>
      </c>
      <c r="R10" s="113">
        <f t="shared" ca="1" si="0"/>
        <v>0</v>
      </c>
      <c r="S10" s="113">
        <f t="shared" ca="1" si="0"/>
        <v>0</v>
      </c>
      <c r="T10" s="113">
        <f t="shared" ca="1" si="0"/>
        <v>0</v>
      </c>
      <c r="U10" s="113">
        <f t="shared" ca="1" si="0"/>
        <v>0</v>
      </c>
      <c r="V10" s="113">
        <f t="shared" ca="1" si="0"/>
        <v>0</v>
      </c>
      <c r="W10" s="113">
        <f t="shared" ca="1" si="0"/>
        <v>0</v>
      </c>
      <c r="X10" s="113">
        <f t="shared" ca="1" si="0"/>
        <v>0</v>
      </c>
    </row>
    <row r="11" spans="1:24" ht="12.6">
      <c r="A11" s="113" t="str">
        <f t="shared" ca="1" si="1"/>
        <v>9330_e!L12:aa68</v>
      </c>
      <c r="B11" s="113" t="str">
        <f t="shared" ca="1" si="2"/>
        <v>9330_e!L12:L68</v>
      </c>
      <c r="C11" s="113" t="str">
        <f t="shared" ca="1" si="3"/>
        <v>9330_e!m11:AA11</v>
      </c>
      <c r="G11" s="120" t="s">
        <v>147</v>
      </c>
      <c r="H11" s="124"/>
      <c r="I11" s="122" t="s">
        <v>16</v>
      </c>
      <c r="J11" s="113">
        <f t="shared" ca="1" si="0"/>
        <v>0</v>
      </c>
      <c r="K11" s="113">
        <f t="shared" ca="1" si="0"/>
        <v>0</v>
      </c>
      <c r="L11" s="113">
        <f t="shared" ca="1" si="0"/>
        <v>0</v>
      </c>
      <c r="M11" s="113">
        <f t="shared" ca="1" si="0"/>
        <v>0</v>
      </c>
      <c r="N11" s="113">
        <f t="shared" ca="1" si="0"/>
        <v>0</v>
      </c>
      <c r="O11" s="113">
        <f t="shared" ca="1" si="0"/>
        <v>0</v>
      </c>
      <c r="P11" s="113">
        <f t="shared" ca="1" si="0"/>
        <v>0</v>
      </c>
      <c r="Q11" s="113">
        <f t="shared" ca="1" si="0"/>
        <v>0</v>
      </c>
      <c r="R11" s="113">
        <f t="shared" ca="1" si="0"/>
        <v>0</v>
      </c>
      <c r="S11" s="113">
        <f t="shared" ca="1" si="0"/>
        <v>0</v>
      </c>
      <c r="T11" s="113">
        <f t="shared" ca="1" si="0"/>
        <v>0</v>
      </c>
      <c r="U11" s="113">
        <f t="shared" ca="1" si="0"/>
        <v>0</v>
      </c>
      <c r="V11" s="113">
        <f t="shared" ca="1" si="0"/>
        <v>0</v>
      </c>
      <c r="W11" s="113">
        <f t="shared" ca="1" si="0"/>
        <v>0</v>
      </c>
      <c r="X11" s="113">
        <f t="shared" ca="1" si="0"/>
        <v>0</v>
      </c>
    </row>
    <row r="12" spans="1:24" ht="12.6">
      <c r="A12" s="113" t="str">
        <f t="shared" ca="1" si="1"/>
        <v>9330_e!L12:aa68</v>
      </c>
      <c r="B12" s="113" t="str">
        <f t="shared" ca="1" si="2"/>
        <v>9330_e!L12:L68</v>
      </c>
      <c r="C12" s="113" t="str">
        <f t="shared" ca="1" si="3"/>
        <v>9330_e!m11:AA11</v>
      </c>
      <c r="G12" s="120" t="s">
        <v>148</v>
      </c>
      <c r="H12" s="124"/>
      <c r="I12" s="122" t="s">
        <v>17</v>
      </c>
      <c r="J12" s="113">
        <f t="shared" ca="1" si="0"/>
        <v>0</v>
      </c>
      <c r="K12" s="113">
        <f t="shared" ca="1" si="0"/>
        <v>0</v>
      </c>
      <c r="L12" s="113">
        <f t="shared" ca="1" si="0"/>
        <v>0</v>
      </c>
      <c r="M12" s="113">
        <f t="shared" ca="1" si="0"/>
        <v>0</v>
      </c>
      <c r="N12" s="113">
        <f t="shared" ca="1" si="0"/>
        <v>0</v>
      </c>
      <c r="O12" s="113">
        <f t="shared" ca="1" si="0"/>
        <v>0</v>
      </c>
      <c r="P12" s="113">
        <f t="shared" ca="1" si="0"/>
        <v>0</v>
      </c>
      <c r="Q12" s="113">
        <f t="shared" ca="1" si="0"/>
        <v>0</v>
      </c>
      <c r="R12" s="113">
        <f t="shared" ca="1" si="0"/>
        <v>0</v>
      </c>
      <c r="S12" s="113">
        <f t="shared" ca="1" si="0"/>
        <v>0</v>
      </c>
      <c r="T12" s="113">
        <f t="shared" ca="1" si="0"/>
        <v>0</v>
      </c>
      <c r="U12" s="113">
        <f t="shared" ca="1" si="0"/>
        <v>0</v>
      </c>
      <c r="V12" s="113">
        <f t="shared" ca="1" si="0"/>
        <v>0</v>
      </c>
      <c r="W12" s="113">
        <f t="shared" ca="1" si="0"/>
        <v>0</v>
      </c>
      <c r="X12" s="113">
        <f t="shared" ca="1" si="0"/>
        <v>0</v>
      </c>
    </row>
    <row r="13" spans="1:24" ht="12.6">
      <c r="A13" s="113" t="str">
        <f t="shared" ca="1" si="1"/>
        <v>9330_e!L12:aa68</v>
      </c>
      <c r="B13" s="113" t="str">
        <f t="shared" ca="1" si="2"/>
        <v>9330_e!L12:L68</v>
      </c>
      <c r="C13" s="113" t="str">
        <f t="shared" ca="1" si="3"/>
        <v>9330_e!m11:AA11</v>
      </c>
      <c r="G13" s="120" t="s">
        <v>149</v>
      </c>
      <c r="H13" s="124"/>
      <c r="I13" s="122" t="s">
        <v>71</v>
      </c>
      <c r="J13" s="113">
        <f t="shared" ca="1" si="0"/>
        <v>0</v>
      </c>
      <c r="K13" s="113">
        <f t="shared" ca="1" si="0"/>
        <v>0</v>
      </c>
      <c r="L13" s="113">
        <f t="shared" ca="1" si="0"/>
        <v>0</v>
      </c>
      <c r="M13" s="113">
        <f t="shared" ca="1" si="0"/>
        <v>0</v>
      </c>
      <c r="N13" s="113">
        <f t="shared" ca="1" si="0"/>
        <v>0</v>
      </c>
      <c r="O13" s="113">
        <f t="shared" ca="1" si="0"/>
        <v>0</v>
      </c>
      <c r="P13" s="113">
        <f t="shared" ca="1" si="0"/>
        <v>0</v>
      </c>
      <c r="Q13" s="113">
        <f t="shared" ca="1" si="0"/>
        <v>0</v>
      </c>
      <c r="R13" s="113">
        <f t="shared" ca="1" si="0"/>
        <v>0</v>
      </c>
      <c r="S13" s="113">
        <f t="shared" ca="1" si="0"/>
        <v>0</v>
      </c>
      <c r="T13" s="113">
        <f t="shared" ca="1" si="0"/>
        <v>0</v>
      </c>
      <c r="U13" s="113">
        <f t="shared" ca="1" si="0"/>
        <v>0</v>
      </c>
      <c r="V13" s="113">
        <f t="shared" ca="1" si="0"/>
        <v>0</v>
      </c>
      <c r="W13" s="113">
        <f t="shared" ca="1" si="0"/>
        <v>0</v>
      </c>
      <c r="X13" s="113">
        <f t="shared" ca="1" si="0"/>
        <v>0</v>
      </c>
    </row>
    <row r="14" spans="1:24" ht="12.6">
      <c r="A14" s="113" t="str">
        <f t="shared" ca="1" si="1"/>
        <v>9330_e!L12:aa68</v>
      </c>
      <c r="B14" s="113" t="str">
        <f t="shared" ca="1" si="2"/>
        <v>9330_e!L12:L68</v>
      </c>
      <c r="C14" s="113" t="str">
        <f t="shared" ca="1" si="3"/>
        <v>9330_e!m11:AA11</v>
      </c>
      <c r="G14" s="120" t="s">
        <v>150</v>
      </c>
      <c r="H14" s="124"/>
      <c r="I14" s="122" t="s">
        <v>72</v>
      </c>
      <c r="J14" s="113">
        <f t="shared" ca="1" si="0"/>
        <v>0</v>
      </c>
      <c r="K14" s="113">
        <f t="shared" ca="1" si="0"/>
        <v>0</v>
      </c>
      <c r="L14" s="113">
        <f t="shared" ca="1" si="0"/>
        <v>0</v>
      </c>
      <c r="M14" s="113">
        <f t="shared" ca="1" si="0"/>
        <v>0</v>
      </c>
      <c r="N14" s="113">
        <f t="shared" ca="1" si="0"/>
        <v>0</v>
      </c>
      <c r="O14" s="113">
        <f t="shared" ca="1" si="0"/>
        <v>0</v>
      </c>
      <c r="P14" s="113">
        <f t="shared" ca="1" si="0"/>
        <v>0</v>
      </c>
      <c r="Q14" s="113">
        <f t="shared" ca="1" si="0"/>
        <v>0</v>
      </c>
      <c r="R14" s="113">
        <f t="shared" ca="1" si="0"/>
        <v>0</v>
      </c>
      <c r="S14" s="113">
        <f t="shared" ca="1" si="0"/>
        <v>0</v>
      </c>
      <c r="T14" s="113">
        <f t="shared" ca="1" si="0"/>
        <v>0</v>
      </c>
      <c r="U14" s="113">
        <f t="shared" ca="1" si="0"/>
        <v>0</v>
      </c>
      <c r="V14" s="113">
        <f t="shared" ca="1" si="0"/>
        <v>0</v>
      </c>
      <c r="W14" s="113">
        <f t="shared" ca="1" si="0"/>
        <v>0</v>
      </c>
      <c r="X14" s="113">
        <f t="shared" ca="1" si="0"/>
        <v>0</v>
      </c>
    </row>
    <row r="15" spans="1:24" ht="12.6">
      <c r="A15" s="113" t="str">
        <f t="shared" ca="1" si="1"/>
        <v>9330_e!L12:aa68</v>
      </c>
      <c r="B15" s="113" t="str">
        <f t="shared" ca="1" si="2"/>
        <v>9330_e!L12:L68</v>
      </c>
      <c r="C15" s="113" t="str">
        <f t="shared" ca="1" si="3"/>
        <v>9330_e!m11:AA11</v>
      </c>
      <c r="G15" s="120" t="s">
        <v>65</v>
      </c>
      <c r="H15" s="124"/>
      <c r="I15" s="122" t="s">
        <v>193</v>
      </c>
      <c r="J15" s="113">
        <f t="shared" ca="1" si="0"/>
        <v>0</v>
      </c>
      <c r="K15" s="113">
        <f t="shared" ca="1" si="0"/>
        <v>0</v>
      </c>
      <c r="L15" s="113">
        <f t="shared" ca="1" si="0"/>
        <v>0</v>
      </c>
      <c r="M15" s="113">
        <f t="shared" ca="1" si="0"/>
        <v>0</v>
      </c>
      <c r="N15" s="113">
        <f t="shared" ca="1" si="0"/>
        <v>0</v>
      </c>
      <c r="O15" s="113">
        <f t="shared" ca="1" si="0"/>
        <v>0</v>
      </c>
      <c r="P15" s="113">
        <f t="shared" ca="1" si="0"/>
        <v>0</v>
      </c>
      <c r="Q15" s="113">
        <f t="shared" ca="1" si="0"/>
        <v>0</v>
      </c>
      <c r="R15" s="113">
        <f t="shared" ca="1" si="0"/>
        <v>0</v>
      </c>
      <c r="S15" s="113">
        <f t="shared" ca="1" si="0"/>
        <v>0</v>
      </c>
      <c r="T15" s="113">
        <f t="shared" ca="1" si="0"/>
        <v>0</v>
      </c>
      <c r="U15" s="113">
        <f t="shared" ca="1" si="0"/>
        <v>0</v>
      </c>
      <c r="V15" s="113">
        <f t="shared" ca="1" si="0"/>
        <v>0</v>
      </c>
      <c r="W15" s="113">
        <f t="shared" ca="1" si="0"/>
        <v>0</v>
      </c>
      <c r="X15" s="113">
        <f t="shared" ca="1" si="0"/>
        <v>0</v>
      </c>
    </row>
    <row r="16" spans="1:24" ht="12.6">
      <c r="A16" s="113" t="str">
        <f t="shared" ca="1" si="1"/>
        <v>9330_e!L12:aa68</v>
      </c>
      <c r="B16" s="113" t="str">
        <f t="shared" ca="1" si="2"/>
        <v>9330_e!L12:L68</v>
      </c>
      <c r="C16" s="113" t="str">
        <f t="shared" ca="1" si="3"/>
        <v>9330_e!m11:AA11</v>
      </c>
      <c r="G16" s="120" t="s">
        <v>66</v>
      </c>
      <c r="H16" s="124"/>
      <c r="I16" s="122" t="s">
        <v>136</v>
      </c>
      <c r="J16" s="113">
        <f t="shared" ref="J16:X26" ca="1" si="4">INDEX(INDIRECT($A16),MATCH($I16,INDIRECT($B16),0),MATCH(J$5,INDIRECT($C16),0)+1)</f>
        <v>0</v>
      </c>
      <c r="K16" s="113">
        <f t="shared" ca="1" si="4"/>
        <v>0</v>
      </c>
      <c r="L16" s="113">
        <f t="shared" ca="1" si="4"/>
        <v>0</v>
      </c>
      <c r="M16" s="113">
        <f t="shared" ca="1" si="4"/>
        <v>0</v>
      </c>
      <c r="N16" s="113">
        <f t="shared" ca="1" si="4"/>
        <v>0</v>
      </c>
      <c r="O16" s="113">
        <f t="shared" ca="1" si="4"/>
        <v>0</v>
      </c>
      <c r="P16" s="113">
        <f t="shared" ca="1" si="4"/>
        <v>0</v>
      </c>
      <c r="Q16" s="113">
        <f t="shared" ca="1" si="4"/>
        <v>0</v>
      </c>
      <c r="R16" s="113">
        <f t="shared" ca="1" si="4"/>
        <v>0</v>
      </c>
      <c r="S16" s="113">
        <f t="shared" ca="1" si="4"/>
        <v>0</v>
      </c>
      <c r="T16" s="113">
        <f t="shared" ca="1" si="4"/>
        <v>0</v>
      </c>
      <c r="U16" s="113">
        <f t="shared" ca="1" si="4"/>
        <v>0</v>
      </c>
      <c r="V16" s="113">
        <f t="shared" ca="1" si="4"/>
        <v>0</v>
      </c>
      <c r="W16" s="113">
        <f t="shared" ca="1" si="4"/>
        <v>0</v>
      </c>
      <c r="X16" s="113">
        <f t="shared" ca="1" si="4"/>
        <v>0</v>
      </c>
    </row>
    <row r="17" spans="1:24" ht="12.6">
      <c r="A17" s="113" t="str">
        <f t="shared" ca="1" si="1"/>
        <v>9330_e!L12:aa68</v>
      </c>
      <c r="B17" s="113" t="str">
        <f t="shared" ca="1" si="2"/>
        <v>9330_e!L12:L68</v>
      </c>
      <c r="C17" s="113" t="str">
        <f t="shared" ca="1" si="3"/>
        <v>9330_e!m11:AA11</v>
      </c>
      <c r="G17" s="120" t="s">
        <v>63</v>
      </c>
      <c r="H17" s="124"/>
      <c r="I17" s="122" t="s">
        <v>142</v>
      </c>
      <c r="J17" s="113">
        <f t="shared" ca="1" si="4"/>
        <v>0</v>
      </c>
      <c r="K17" s="113">
        <f t="shared" ca="1" si="4"/>
        <v>0</v>
      </c>
      <c r="L17" s="113">
        <f t="shared" ca="1" si="4"/>
        <v>0</v>
      </c>
      <c r="M17" s="113">
        <f t="shared" ca="1" si="4"/>
        <v>0</v>
      </c>
      <c r="N17" s="113">
        <f t="shared" ca="1" si="4"/>
        <v>0</v>
      </c>
      <c r="O17" s="113">
        <f t="shared" ca="1" si="4"/>
        <v>0</v>
      </c>
      <c r="P17" s="113">
        <f t="shared" ca="1" si="4"/>
        <v>0</v>
      </c>
      <c r="Q17" s="113">
        <f t="shared" ca="1" si="4"/>
        <v>0</v>
      </c>
      <c r="R17" s="113">
        <f t="shared" ca="1" si="4"/>
        <v>0</v>
      </c>
      <c r="S17" s="113">
        <f t="shared" ca="1" si="4"/>
        <v>0</v>
      </c>
      <c r="T17" s="113">
        <f t="shared" ca="1" si="4"/>
        <v>0</v>
      </c>
      <c r="U17" s="113">
        <f t="shared" ca="1" si="4"/>
        <v>0</v>
      </c>
      <c r="V17" s="113">
        <f t="shared" ca="1" si="4"/>
        <v>0</v>
      </c>
      <c r="W17" s="113">
        <f t="shared" ca="1" si="4"/>
        <v>0</v>
      </c>
      <c r="X17" s="113">
        <f t="shared" ca="1" si="4"/>
        <v>0</v>
      </c>
    </row>
    <row r="18" spans="1:24" ht="12.6">
      <c r="A18" s="113" t="str">
        <f t="shared" ca="1" si="1"/>
        <v>9330_e!L12:aa68</v>
      </c>
      <c r="B18" s="113" t="str">
        <f t="shared" ca="1" si="2"/>
        <v>9330_e!L12:L68</v>
      </c>
      <c r="C18" s="113" t="str">
        <f t="shared" ca="1" si="3"/>
        <v>9330_e!m11:AA11</v>
      </c>
      <c r="G18" s="120" t="s">
        <v>64</v>
      </c>
      <c r="H18" s="124"/>
      <c r="I18" s="122" t="s">
        <v>143</v>
      </c>
      <c r="J18" s="113">
        <f t="shared" ca="1" si="4"/>
        <v>0</v>
      </c>
      <c r="K18" s="113">
        <f t="shared" ca="1" si="4"/>
        <v>0</v>
      </c>
      <c r="L18" s="113">
        <f t="shared" ca="1" si="4"/>
        <v>0</v>
      </c>
      <c r="M18" s="113">
        <f t="shared" ca="1" si="4"/>
        <v>0</v>
      </c>
      <c r="N18" s="113">
        <f t="shared" ca="1" si="4"/>
        <v>0</v>
      </c>
      <c r="O18" s="113">
        <f t="shared" ca="1" si="4"/>
        <v>0</v>
      </c>
      <c r="P18" s="113">
        <f t="shared" ca="1" si="4"/>
        <v>0</v>
      </c>
      <c r="Q18" s="113">
        <f t="shared" ca="1" si="4"/>
        <v>0</v>
      </c>
      <c r="R18" s="113">
        <f t="shared" ca="1" si="4"/>
        <v>0</v>
      </c>
      <c r="S18" s="113">
        <f t="shared" ca="1" si="4"/>
        <v>0</v>
      </c>
      <c r="T18" s="113">
        <f t="shared" ca="1" si="4"/>
        <v>0</v>
      </c>
      <c r="U18" s="113">
        <f t="shared" ca="1" si="4"/>
        <v>0</v>
      </c>
      <c r="V18" s="113">
        <f t="shared" ca="1" si="4"/>
        <v>0</v>
      </c>
      <c r="W18" s="113">
        <f t="shared" ca="1" si="4"/>
        <v>0</v>
      </c>
      <c r="X18" s="113">
        <f t="shared" ca="1" si="4"/>
        <v>0</v>
      </c>
    </row>
    <row r="19" spans="1:24" ht="12.6">
      <c r="A19" s="113" t="str">
        <f t="shared" ca="1" si="1"/>
        <v>9330_e!L12:aa68</v>
      </c>
      <c r="B19" s="113" t="str">
        <f t="shared" ca="1" si="2"/>
        <v>9330_e!L12:L68</v>
      </c>
      <c r="C19" s="113" t="str">
        <f t="shared" ca="1" si="3"/>
        <v>9330_e!m11:AA11</v>
      </c>
      <c r="G19" s="120" t="s">
        <v>95</v>
      </c>
      <c r="H19" s="124"/>
      <c r="I19" s="122" t="s">
        <v>144</v>
      </c>
      <c r="J19" s="113">
        <f t="shared" ca="1" si="4"/>
        <v>0</v>
      </c>
      <c r="K19" s="113">
        <f t="shared" ca="1" si="4"/>
        <v>0</v>
      </c>
      <c r="L19" s="113">
        <f t="shared" ca="1" si="4"/>
        <v>0</v>
      </c>
      <c r="M19" s="113">
        <f t="shared" ca="1" si="4"/>
        <v>0</v>
      </c>
      <c r="N19" s="113">
        <f t="shared" ca="1" si="4"/>
        <v>0</v>
      </c>
      <c r="O19" s="113">
        <f t="shared" ca="1" si="4"/>
        <v>0</v>
      </c>
      <c r="P19" s="113">
        <f t="shared" ca="1" si="4"/>
        <v>0</v>
      </c>
      <c r="Q19" s="113">
        <f t="shared" ca="1" si="4"/>
        <v>0</v>
      </c>
      <c r="R19" s="113">
        <f t="shared" ca="1" si="4"/>
        <v>0</v>
      </c>
      <c r="S19" s="113">
        <f t="shared" ca="1" si="4"/>
        <v>0</v>
      </c>
      <c r="T19" s="113">
        <f t="shared" ca="1" si="4"/>
        <v>0</v>
      </c>
      <c r="U19" s="113">
        <f t="shared" ca="1" si="4"/>
        <v>0</v>
      </c>
      <c r="V19" s="113">
        <f t="shared" ca="1" si="4"/>
        <v>0</v>
      </c>
      <c r="W19" s="113">
        <f t="shared" ca="1" si="4"/>
        <v>0</v>
      </c>
      <c r="X19" s="113">
        <f t="shared" ca="1" si="4"/>
        <v>0</v>
      </c>
    </row>
    <row r="20" spans="1:24" ht="12.6">
      <c r="A20" s="113" t="str">
        <f t="shared" ca="1" si="1"/>
        <v>9330_e!L12:aa68</v>
      </c>
      <c r="B20" s="113" t="str">
        <f t="shared" ca="1" si="2"/>
        <v>9330_e!L12:L68</v>
      </c>
      <c r="C20" s="113" t="str">
        <f t="shared" ca="1" si="3"/>
        <v>9330_e!m11:AA11</v>
      </c>
      <c r="G20" s="120" t="s">
        <v>5</v>
      </c>
      <c r="H20" s="124"/>
      <c r="I20" s="122" t="s">
        <v>189</v>
      </c>
      <c r="J20" s="113">
        <f t="shared" ca="1" si="4"/>
        <v>0</v>
      </c>
      <c r="K20" s="113">
        <f t="shared" ca="1" si="4"/>
        <v>0</v>
      </c>
      <c r="L20" s="113">
        <f t="shared" ca="1" si="4"/>
        <v>0</v>
      </c>
      <c r="M20" s="113">
        <f t="shared" ca="1" si="4"/>
        <v>0</v>
      </c>
      <c r="N20" s="113">
        <f t="shared" ca="1" si="4"/>
        <v>0</v>
      </c>
      <c r="O20" s="113">
        <f t="shared" ca="1" si="4"/>
        <v>0</v>
      </c>
      <c r="P20" s="113">
        <f t="shared" ca="1" si="4"/>
        <v>0</v>
      </c>
      <c r="Q20" s="113">
        <f t="shared" ca="1" si="4"/>
        <v>0</v>
      </c>
      <c r="R20" s="113">
        <f t="shared" ca="1" si="4"/>
        <v>0</v>
      </c>
      <c r="S20" s="113">
        <f t="shared" ca="1" si="4"/>
        <v>0</v>
      </c>
      <c r="T20" s="113">
        <f t="shared" ca="1" si="4"/>
        <v>0</v>
      </c>
      <c r="U20" s="113">
        <f t="shared" ca="1" si="4"/>
        <v>0</v>
      </c>
      <c r="V20" s="113">
        <f t="shared" ca="1" si="4"/>
        <v>0</v>
      </c>
      <c r="W20" s="113">
        <f t="shared" ca="1" si="4"/>
        <v>0</v>
      </c>
      <c r="X20" s="113">
        <f t="shared" ca="1" si="4"/>
        <v>0</v>
      </c>
    </row>
    <row r="21" spans="1:24" ht="12.6">
      <c r="A21" s="113" t="str">
        <f t="shared" ca="1" si="1"/>
        <v>9330_e!L12:aa68</v>
      </c>
      <c r="B21" s="113" t="str">
        <f t="shared" ca="1" si="2"/>
        <v>9330_e!L12:L68</v>
      </c>
      <c r="C21" s="113" t="str">
        <f t="shared" ca="1" si="3"/>
        <v>9330_e!m11:AA11</v>
      </c>
      <c r="G21" s="120" t="s">
        <v>32</v>
      </c>
      <c r="H21" s="124"/>
      <c r="I21" s="122" t="s">
        <v>190</v>
      </c>
      <c r="J21" s="113">
        <f t="shared" ca="1" si="4"/>
        <v>0</v>
      </c>
      <c r="K21" s="113">
        <f t="shared" ca="1" si="4"/>
        <v>0</v>
      </c>
      <c r="L21" s="113">
        <f t="shared" ca="1" si="4"/>
        <v>0</v>
      </c>
      <c r="M21" s="113">
        <f t="shared" ca="1" si="4"/>
        <v>0</v>
      </c>
      <c r="N21" s="113">
        <f t="shared" ca="1" si="4"/>
        <v>0</v>
      </c>
      <c r="O21" s="113">
        <f t="shared" ca="1" si="4"/>
        <v>0</v>
      </c>
      <c r="P21" s="113">
        <f t="shared" ca="1" si="4"/>
        <v>0</v>
      </c>
      <c r="Q21" s="113">
        <f t="shared" ca="1" si="4"/>
        <v>0</v>
      </c>
      <c r="R21" s="113">
        <f t="shared" ca="1" si="4"/>
        <v>0</v>
      </c>
      <c r="S21" s="113">
        <f t="shared" ca="1" si="4"/>
        <v>0</v>
      </c>
      <c r="T21" s="113">
        <f t="shared" ca="1" si="4"/>
        <v>0</v>
      </c>
      <c r="U21" s="113">
        <f t="shared" ca="1" si="4"/>
        <v>0</v>
      </c>
      <c r="V21" s="113">
        <f t="shared" ca="1" si="4"/>
        <v>0</v>
      </c>
      <c r="W21" s="113">
        <f t="shared" ca="1" si="4"/>
        <v>0</v>
      </c>
      <c r="X21" s="113">
        <f t="shared" ca="1" si="4"/>
        <v>0</v>
      </c>
    </row>
    <row r="22" spans="1:24" ht="12.6">
      <c r="A22" s="113" t="str">
        <f t="shared" ca="1" si="1"/>
        <v>9330_e!L12:aa68</v>
      </c>
      <c r="B22" s="113" t="str">
        <f t="shared" ca="1" si="2"/>
        <v>9330_e!L12:L68</v>
      </c>
      <c r="C22" s="113" t="str">
        <f t="shared" ca="1" si="3"/>
        <v>9330_e!m11:AA11</v>
      </c>
      <c r="G22" s="120" t="s">
        <v>33</v>
      </c>
      <c r="H22" s="124"/>
      <c r="I22" s="122" t="s">
        <v>191</v>
      </c>
      <c r="J22" s="113">
        <f t="shared" ca="1" si="4"/>
        <v>1055</v>
      </c>
      <c r="K22" s="113">
        <f t="shared" ca="1" si="4"/>
        <v>316</v>
      </c>
      <c r="L22" s="113">
        <f t="shared" ca="1" si="4"/>
        <v>2698</v>
      </c>
      <c r="M22" s="113">
        <f t="shared" ca="1" si="4"/>
        <v>1241</v>
      </c>
      <c r="N22" s="113">
        <f t="shared" ca="1" si="4"/>
        <v>10688</v>
      </c>
      <c r="O22" s="113">
        <f t="shared" ca="1" si="4"/>
        <v>39300</v>
      </c>
      <c r="P22" s="113">
        <f t="shared" ca="1" si="4"/>
        <v>3169</v>
      </c>
      <c r="Q22" s="113">
        <f t="shared" ca="1" si="4"/>
        <v>3124</v>
      </c>
      <c r="R22" s="113">
        <f t="shared" ca="1" si="4"/>
        <v>14293</v>
      </c>
      <c r="S22" s="113">
        <f t="shared" ca="1" si="4"/>
        <v>19618</v>
      </c>
      <c r="T22" s="113">
        <f t="shared" ca="1" si="4"/>
        <v>190</v>
      </c>
      <c r="U22" s="113">
        <f t="shared" ca="1" si="4"/>
        <v>212</v>
      </c>
      <c r="V22" s="113">
        <f t="shared" ca="1" si="4"/>
        <v>24</v>
      </c>
      <c r="W22" s="113">
        <f t="shared" ca="1" si="4"/>
        <v>0</v>
      </c>
      <c r="X22" s="113">
        <f t="shared" ca="1" si="4"/>
        <v>95928</v>
      </c>
    </row>
    <row r="23" spans="1:24" ht="12.6">
      <c r="A23" s="113" t="str">
        <f t="shared" ca="1" si="1"/>
        <v>9330_e!L12:aa68</v>
      </c>
      <c r="B23" s="113" t="str">
        <f t="shared" ca="1" si="2"/>
        <v>9330_e!L12:L68</v>
      </c>
      <c r="C23" s="113" t="str">
        <f t="shared" ca="1" si="3"/>
        <v>9330_e!m11:AA11</v>
      </c>
      <c r="G23" s="125" t="s">
        <v>34</v>
      </c>
      <c r="H23" s="124"/>
      <c r="I23" s="122" t="s">
        <v>70</v>
      </c>
      <c r="J23" s="113">
        <f t="shared" ca="1" si="4"/>
        <v>1221</v>
      </c>
      <c r="K23" s="113">
        <f t="shared" ca="1" si="4"/>
        <v>359</v>
      </c>
      <c r="L23" s="113">
        <f t="shared" ca="1" si="4"/>
        <v>3064</v>
      </c>
      <c r="M23" s="113">
        <f t="shared" ca="1" si="4"/>
        <v>1431</v>
      </c>
      <c r="N23" s="113">
        <f t="shared" ca="1" si="4"/>
        <v>10696</v>
      </c>
      <c r="O23" s="113">
        <f t="shared" ca="1" si="4"/>
        <v>43606</v>
      </c>
      <c r="P23" s="113">
        <f t="shared" ca="1" si="4"/>
        <v>3650</v>
      </c>
      <c r="Q23" s="113">
        <f t="shared" ca="1" si="4"/>
        <v>3645</v>
      </c>
      <c r="R23" s="113">
        <f t="shared" ca="1" si="4"/>
        <v>16421</v>
      </c>
      <c r="S23" s="113">
        <f t="shared" ca="1" si="4"/>
        <v>22271</v>
      </c>
      <c r="T23" s="113">
        <f t="shared" ca="1" si="4"/>
        <v>212</v>
      </c>
      <c r="U23" s="113">
        <f t="shared" ca="1" si="4"/>
        <v>245</v>
      </c>
      <c r="V23" s="113">
        <f t="shared" ca="1" si="4"/>
        <v>24</v>
      </c>
      <c r="W23" s="113">
        <f t="shared" ca="1" si="4"/>
        <v>0</v>
      </c>
      <c r="X23" s="113">
        <f t="shared" ca="1" si="4"/>
        <v>106845</v>
      </c>
    </row>
    <row r="24" spans="1:24" ht="12.6">
      <c r="A24" s="113" t="str">
        <f t="shared" ca="1" si="1"/>
        <v>9330_e!L12:aa68</v>
      </c>
      <c r="B24" s="113" t="str">
        <f t="shared" ca="1" si="2"/>
        <v>9330_e!L12:L68</v>
      </c>
      <c r="C24" s="113" t="str">
        <f t="shared" ca="1" si="3"/>
        <v>9330_e!m11:AA11</v>
      </c>
      <c r="G24" s="120" t="s">
        <v>6</v>
      </c>
      <c r="H24" s="124"/>
      <c r="I24" s="122" t="s">
        <v>7</v>
      </c>
      <c r="J24" s="113">
        <f t="shared" ca="1" si="4"/>
        <v>0</v>
      </c>
      <c r="K24" s="113">
        <f t="shared" ca="1" si="4"/>
        <v>0</v>
      </c>
      <c r="L24" s="113">
        <f t="shared" ca="1" si="4"/>
        <v>0</v>
      </c>
      <c r="M24" s="113">
        <f t="shared" ca="1" si="4"/>
        <v>0</v>
      </c>
      <c r="N24" s="113">
        <f t="shared" ca="1" si="4"/>
        <v>1282</v>
      </c>
      <c r="O24" s="113">
        <f t="shared" ca="1" si="4"/>
        <v>0</v>
      </c>
      <c r="P24" s="113">
        <f t="shared" ca="1" si="4"/>
        <v>0</v>
      </c>
      <c r="Q24" s="113">
        <f t="shared" ca="1" si="4"/>
        <v>0</v>
      </c>
      <c r="R24" s="113">
        <f t="shared" ca="1" si="4"/>
        <v>0</v>
      </c>
      <c r="S24" s="113">
        <f t="shared" ca="1" si="4"/>
        <v>0</v>
      </c>
      <c r="T24" s="113">
        <f t="shared" ca="1" si="4"/>
        <v>0</v>
      </c>
      <c r="U24" s="113">
        <f t="shared" ca="1" si="4"/>
        <v>0</v>
      </c>
      <c r="V24" s="113">
        <f t="shared" ca="1" si="4"/>
        <v>0</v>
      </c>
      <c r="W24" s="113">
        <f t="shared" ca="1" si="4"/>
        <v>0</v>
      </c>
      <c r="X24" s="113">
        <f t="shared" ca="1" si="4"/>
        <v>1282</v>
      </c>
    </row>
    <row r="25" spans="1:24" ht="12.6">
      <c r="A25" s="113" t="str">
        <f t="shared" ca="1" si="1"/>
        <v>9330_e!L12:aa68</v>
      </c>
      <c r="B25" s="113" t="str">
        <f t="shared" ca="1" si="2"/>
        <v>9330_e!L12:L68</v>
      </c>
      <c r="C25" s="113" t="str">
        <f t="shared" ca="1" si="3"/>
        <v>9330_e!m11:AA11</v>
      </c>
      <c r="G25" s="140" t="s">
        <v>8</v>
      </c>
      <c r="H25" s="141"/>
      <c r="I25" s="142" t="s">
        <v>103</v>
      </c>
      <c r="J25" s="113">
        <f t="shared" ca="1" si="4"/>
        <v>26</v>
      </c>
      <c r="K25" s="113">
        <f t="shared" ca="1" si="4"/>
        <v>7</v>
      </c>
      <c r="L25" s="113">
        <f t="shared" ca="1" si="4"/>
        <v>60</v>
      </c>
      <c r="M25" s="113">
        <f t="shared" ca="1" si="4"/>
        <v>29</v>
      </c>
      <c r="N25" s="113">
        <f t="shared" ca="1" si="4"/>
        <v>217</v>
      </c>
      <c r="O25" s="113">
        <f t="shared" ca="1" si="4"/>
        <v>873</v>
      </c>
      <c r="P25" s="113">
        <f t="shared" ca="1" si="4"/>
        <v>77</v>
      </c>
      <c r="Q25" s="113">
        <f t="shared" ca="1" si="4"/>
        <v>80</v>
      </c>
      <c r="R25" s="113">
        <f t="shared" ca="1" si="4"/>
        <v>374</v>
      </c>
      <c r="S25" s="113">
        <f t="shared" ca="1" si="4"/>
        <v>457</v>
      </c>
      <c r="T25" s="113">
        <f t="shared" ca="1" si="4"/>
        <v>4</v>
      </c>
      <c r="U25" s="113">
        <f t="shared" ca="1" si="4"/>
        <v>6</v>
      </c>
      <c r="V25" s="113">
        <f t="shared" ca="1" si="4"/>
        <v>0</v>
      </c>
      <c r="W25" s="113">
        <f t="shared" ca="1" si="4"/>
        <v>0</v>
      </c>
      <c r="X25" s="113">
        <f t="shared" ca="1" si="4"/>
        <v>2210</v>
      </c>
    </row>
    <row r="26" spans="1:24" ht="12.6">
      <c r="A26" s="113" t="str">
        <f t="shared" ca="1" si="1"/>
        <v>9330_e!L12:aa68</v>
      </c>
      <c r="B26" s="113" t="str">
        <f t="shared" ca="1" si="2"/>
        <v>9330_e!L12:L68</v>
      </c>
      <c r="C26" s="113" t="str">
        <f t="shared" ca="1" si="3"/>
        <v>9330_e!m11:AA11</v>
      </c>
      <c r="G26" s="126" t="s">
        <v>14</v>
      </c>
      <c r="H26" s="143"/>
      <c r="I26" s="144" t="s">
        <v>104</v>
      </c>
      <c r="J26" s="113">
        <f t="shared" ca="1" si="4"/>
        <v>1195</v>
      </c>
      <c r="K26" s="113">
        <f t="shared" ca="1" si="4"/>
        <v>352</v>
      </c>
      <c r="L26" s="113">
        <f t="shared" ca="1" si="4"/>
        <v>3004</v>
      </c>
      <c r="M26" s="113">
        <f t="shared" ca="1" si="4"/>
        <v>1402</v>
      </c>
      <c r="N26" s="113">
        <f t="shared" ca="1" si="4"/>
        <v>11761</v>
      </c>
      <c r="O26" s="113">
        <f t="shared" ca="1" si="4"/>
        <v>42733</v>
      </c>
      <c r="P26" s="113">
        <f t="shared" ca="1" si="4"/>
        <v>3573</v>
      </c>
      <c r="Q26" s="113">
        <f t="shared" ca="1" si="4"/>
        <v>3565</v>
      </c>
      <c r="R26" s="113">
        <f t="shared" ca="1" si="4"/>
        <v>16047</v>
      </c>
      <c r="S26" s="113">
        <f t="shared" ca="1" si="4"/>
        <v>21814</v>
      </c>
      <c r="T26" s="113">
        <f t="shared" ca="1" si="4"/>
        <v>208</v>
      </c>
      <c r="U26" s="113">
        <f t="shared" ca="1" si="4"/>
        <v>239</v>
      </c>
      <c r="V26" s="113">
        <f t="shared" ca="1" si="4"/>
        <v>24</v>
      </c>
      <c r="W26" s="113">
        <f t="shared" ca="1" si="4"/>
        <v>0</v>
      </c>
      <c r="X26" s="113">
        <f t="shared" ca="1" si="4"/>
        <v>105917</v>
      </c>
    </row>
    <row r="32" spans="1:24" ht="12.6">
      <c r="G32" s="115" t="s">
        <v>172</v>
      </c>
      <c r="J32" s="135"/>
      <c r="K32" s="136" t="s">
        <v>40</v>
      </c>
      <c r="L32" s="137"/>
      <c r="M32" s="136" t="s">
        <v>41</v>
      </c>
      <c r="N32" s="135"/>
      <c r="O32" s="135"/>
      <c r="P32" s="135"/>
      <c r="Q32" s="135"/>
      <c r="R32" s="135"/>
      <c r="S32" s="136" t="s">
        <v>42</v>
      </c>
      <c r="T32" s="135"/>
      <c r="U32" s="136" t="s">
        <v>43</v>
      </c>
      <c r="V32" s="135"/>
      <c r="W32" s="136" t="s">
        <v>44</v>
      </c>
      <c r="X32" s="138" t="s">
        <v>131</v>
      </c>
    </row>
    <row r="33" spans="1:24" ht="12.6">
      <c r="G33" s="113" t="s">
        <v>77</v>
      </c>
      <c r="J33" s="116" t="s">
        <v>45</v>
      </c>
      <c r="K33" s="116" t="s">
        <v>46</v>
      </c>
      <c r="L33" s="116" t="s">
        <v>47</v>
      </c>
      <c r="M33" s="116" t="s">
        <v>48</v>
      </c>
      <c r="N33" s="116" t="s">
        <v>49</v>
      </c>
      <c r="O33" s="116" t="s">
        <v>50</v>
      </c>
      <c r="P33" s="116" t="s">
        <v>51</v>
      </c>
      <c r="Q33" s="116" t="s">
        <v>52</v>
      </c>
      <c r="R33" s="116" t="s">
        <v>83</v>
      </c>
      <c r="S33" s="116" t="s">
        <v>84</v>
      </c>
      <c r="T33" s="116" t="s">
        <v>85</v>
      </c>
      <c r="U33" s="116" t="s">
        <v>86</v>
      </c>
      <c r="V33" s="116" t="s">
        <v>87</v>
      </c>
      <c r="W33" s="116" t="s">
        <v>88</v>
      </c>
      <c r="X33" s="117"/>
    </row>
    <row r="34" spans="1:24" ht="12.6">
      <c r="J34" s="116" t="s">
        <v>89</v>
      </c>
      <c r="K34" s="116" t="s">
        <v>90</v>
      </c>
      <c r="L34" s="139"/>
      <c r="M34" s="139"/>
      <c r="N34" s="139"/>
      <c r="O34" s="139"/>
      <c r="P34" s="139"/>
      <c r="Q34" s="139"/>
      <c r="R34" s="139"/>
      <c r="S34" s="139"/>
      <c r="T34" s="139"/>
      <c r="U34" s="139"/>
      <c r="V34" s="139"/>
      <c r="W34" s="139"/>
      <c r="X34" s="117"/>
    </row>
    <row r="35" spans="1:24" ht="12.6">
      <c r="J35" s="118" t="s">
        <v>125</v>
      </c>
      <c r="K35" s="118" t="s">
        <v>126</v>
      </c>
      <c r="L35" s="118" t="s">
        <v>127</v>
      </c>
      <c r="M35" s="118" t="s">
        <v>139</v>
      </c>
      <c r="N35" s="118" t="s">
        <v>140</v>
      </c>
      <c r="O35" s="118" t="s">
        <v>141</v>
      </c>
      <c r="P35" s="118" t="s">
        <v>166</v>
      </c>
      <c r="Q35" s="118" t="s">
        <v>167</v>
      </c>
      <c r="R35" s="118" t="s">
        <v>168</v>
      </c>
      <c r="S35" s="118" t="s">
        <v>74</v>
      </c>
      <c r="T35" s="118" t="s">
        <v>75</v>
      </c>
      <c r="U35" s="118" t="s">
        <v>81</v>
      </c>
      <c r="V35" s="118" t="s">
        <v>91</v>
      </c>
      <c r="W35" s="118" t="s">
        <v>92</v>
      </c>
      <c r="X35" s="119" t="s">
        <v>170</v>
      </c>
    </row>
    <row r="36" spans="1:24" ht="12.6">
      <c r="A36" s="115" t="str">
        <f ca="1">"6720"&amp;Type&amp;IF(Type="_e!","L11:aa65","M12:AB66")</f>
        <v>6720_e!L11:aa65</v>
      </c>
      <c r="B36" s="115" t="str">
        <f ca="1">"6720"&amp;Type&amp;IF(Type="_e!","L11:L65","M12:M66")</f>
        <v>6720_e!L11:L65</v>
      </c>
      <c r="C36" s="115" t="str">
        <f ca="1">"6720"&amp;Type&amp;IF(Type="_e!","m10:AA10","N11:AB11")</f>
        <v>6720_e!m10:AA10</v>
      </c>
      <c r="G36" s="120" t="s">
        <v>22</v>
      </c>
      <c r="H36" s="121" t="s">
        <v>93</v>
      </c>
      <c r="I36" s="122" t="s">
        <v>192</v>
      </c>
      <c r="J36" s="113">
        <f t="shared" ref="J36:X45" ca="1" si="5">INDEX(INDIRECT($A36),MATCH($I36,INDIRECT($B36),0),MATCH(J$5,INDIRECT($C36),0)+1)</f>
        <v>166</v>
      </c>
      <c r="K36" s="113">
        <f t="shared" ca="1" si="5"/>
        <v>43</v>
      </c>
      <c r="L36" s="113">
        <f t="shared" ca="1" si="5"/>
        <v>366</v>
      </c>
      <c r="M36" s="113">
        <f t="shared" ca="1" si="5"/>
        <v>190</v>
      </c>
      <c r="N36" s="113">
        <f t="shared" ca="1" si="5"/>
        <v>8</v>
      </c>
      <c r="O36" s="113">
        <f t="shared" ca="1" si="5"/>
        <v>4306</v>
      </c>
      <c r="P36" s="113">
        <f t="shared" ca="1" si="5"/>
        <v>481</v>
      </c>
      <c r="Q36" s="113">
        <f t="shared" ca="1" si="5"/>
        <v>521</v>
      </c>
      <c r="R36" s="113">
        <f t="shared" ca="1" si="5"/>
        <v>2128</v>
      </c>
      <c r="S36" s="113">
        <f t="shared" ca="1" si="5"/>
        <v>2653</v>
      </c>
      <c r="T36" s="113">
        <f t="shared" ca="1" si="5"/>
        <v>22</v>
      </c>
      <c r="U36" s="113">
        <f t="shared" ca="1" si="5"/>
        <v>33</v>
      </c>
      <c r="V36" s="113">
        <f t="shared" ca="1" si="5"/>
        <v>0</v>
      </c>
      <c r="W36" s="113">
        <f t="shared" ca="1" si="5"/>
        <v>0</v>
      </c>
      <c r="X36" s="113">
        <f t="shared" ca="1" si="5"/>
        <v>10917</v>
      </c>
    </row>
    <row r="37" spans="1:24" ht="12.6">
      <c r="A37" s="113" t="str">
        <f t="shared" ref="A37:C38" ca="1" si="6">A36</f>
        <v>6720_e!L11:aa65</v>
      </c>
      <c r="B37" s="113" t="str">
        <f t="shared" ca="1" si="6"/>
        <v>6720_e!L11:L65</v>
      </c>
      <c r="C37" s="113" t="str">
        <f t="shared" ca="1" si="6"/>
        <v>6720_e!m10:AA10</v>
      </c>
      <c r="G37" s="123"/>
      <c r="H37" s="121" t="s">
        <v>94</v>
      </c>
      <c r="I37" s="122" t="s">
        <v>106</v>
      </c>
      <c r="J37" s="113">
        <f t="shared" ca="1" si="5"/>
        <v>0</v>
      </c>
      <c r="K37" s="113">
        <f t="shared" ca="1" si="5"/>
        <v>0</v>
      </c>
      <c r="L37" s="113">
        <f t="shared" ca="1" si="5"/>
        <v>0</v>
      </c>
      <c r="M37" s="113">
        <f t="shared" ca="1" si="5"/>
        <v>0</v>
      </c>
      <c r="N37" s="113">
        <f t="shared" ca="1" si="5"/>
        <v>0</v>
      </c>
      <c r="O37" s="113">
        <f t="shared" ca="1" si="5"/>
        <v>0</v>
      </c>
      <c r="P37" s="113">
        <f t="shared" ca="1" si="5"/>
        <v>0</v>
      </c>
      <c r="Q37" s="113">
        <f t="shared" ca="1" si="5"/>
        <v>0</v>
      </c>
      <c r="R37" s="113">
        <f t="shared" ca="1" si="5"/>
        <v>0</v>
      </c>
      <c r="S37" s="113">
        <f t="shared" ca="1" si="5"/>
        <v>0</v>
      </c>
      <c r="T37" s="113">
        <f t="shared" ca="1" si="5"/>
        <v>0</v>
      </c>
      <c r="U37" s="113">
        <f t="shared" ca="1" si="5"/>
        <v>0</v>
      </c>
      <c r="V37" s="113">
        <f t="shared" ca="1" si="5"/>
        <v>0</v>
      </c>
      <c r="W37" s="113">
        <f t="shared" ca="1" si="5"/>
        <v>0</v>
      </c>
      <c r="X37" s="113">
        <f t="shared" ca="1" si="5"/>
        <v>0</v>
      </c>
    </row>
    <row r="38" spans="1:24" ht="12.6">
      <c r="A38" s="113" t="str">
        <f t="shared" ca="1" si="6"/>
        <v>6720_e!L11:aa65</v>
      </c>
      <c r="B38" s="113" t="str">
        <f t="shared" ca="1" si="6"/>
        <v>6720_e!L11:L65</v>
      </c>
      <c r="C38" s="113" t="str">
        <f t="shared" ca="1" si="6"/>
        <v>6720_e!m10:AA10</v>
      </c>
      <c r="G38" s="145" t="s">
        <v>128</v>
      </c>
      <c r="H38" s="121"/>
      <c r="I38" s="127" t="s">
        <v>102</v>
      </c>
      <c r="J38" s="113">
        <f t="shared" ca="1" si="5"/>
        <v>166</v>
      </c>
      <c r="K38" s="113">
        <f t="shared" ca="1" si="5"/>
        <v>43</v>
      </c>
      <c r="L38" s="113">
        <f t="shared" ca="1" si="5"/>
        <v>366</v>
      </c>
      <c r="M38" s="113">
        <f t="shared" ca="1" si="5"/>
        <v>190</v>
      </c>
      <c r="N38" s="113">
        <f t="shared" ca="1" si="5"/>
        <v>8</v>
      </c>
      <c r="O38" s="113">
        <f t="shared" ca="1" si="5"/>
        <v>4306</v>
      </c>
      <c r="P38" s="113">
        <f t="shared" ca="1" si="5"/>
        <v>481</v>
      </c>
      <c r="Q38" s="113">
        <f t="shared" ca="1" si="5"/>
        <v>521</v>
      </c>
      <c r="R38" s="113">
        <f t="shared" ca="1" si="5"/>
        <v>2128</v>
      </c>
      <c r="S38" s="113">
        <f t="shared" ca="1" si="5"/>
        <v>2653</v>
      </c>
      <c r="T38" s="113">
        <f t="shared" ca="1" si="5"/>
        <v>22</v>
      </c>
      <c r="U38" s="113">
        <f t="shared" ca="1" si="5"/>
        <v>33</v>
      </c>
      <c r="V38" s="113">
        <f t="shared" ca="1" si="5"/>
        <v>0</v>
      </c>
      <c r="W38" s="113">
        <f t="shared" ca="1" si="5"/>
        <v>0</v>
      </c>
      <c r="X38" s="113">
        <f t="shared" ca="1" si="5"/>
        <v>10917</v>
      </c>
    </row>
    <row r="39" spans="1:24" ht="12.6">
      <c r="A39" s="113" t="str">
        <f ca="1">A37</f>
        <v>6720_e!L11:aa65</v>
      </c>
      <c r="B39" s="113" t="str">
        <f ca="1">B37</f>
        <v>6720_e!L11:L65</v>
      </c>
      <c r="C39" s="113" t="str">
        <f ca="1">C37</f>
        <v>6720_e!m10:AA10</v>
      </c>
      <c r="G39" s="120" t="s">
        <v>124</v>
      </c>
      <c r="H39" s="124"/>
      <c r="I39" s="122" t="s">
        <v>107</v>
      </c>
      <c r="J39" s="113">
        <f t="shared" ca="1" si="5"/>
        <v>0</v>
      </c>
      <c r="K39" s="113">
        <f t="shared" ca="1" si="5"/>
        <v>0</v>
      </c>
      <c r="L39" s="113">
        <f t="shared" ca="1" si="5"/>
        <v>0</v>
      </c>
      <c r="M39" s="113">
        <f t="shared" ca="1" si="5"/>
        <v>0</v>
      </c>
      <c r="N39" s="113">
        <f t="shared" ca="1" si="5"/>
        <v>0</v>
      </c>
      <c r="O39" s="113">
        <f t="shared" ca="1" si="5"/>
        <v>0</v>
      </c>
      <c r="P39" s="113">
        <f t="shared" ca="1" si="5"/>
        <v>0</v>
      </c>
      <c r="Q39" s="113">
        <f t="shared" ca="1" si="5"/>
        <v>0</v>
      </c>
      <c r="R39" s="113">
        <f t="shared" ca="1" si="5"/>
        <v>0</v>
      </c>
      <c r="S39" s="113">
        <f t="shared" ca="1" si="5"/>
        <v>0</v>
      </c>
      <c r="T39" s="113">
        <f t="shared" ca="1" si="5"/>
        <v>0</v>
      </c>
      <c r="U39" s="113">
        <f t="shared" ca="1" si="5"/>
        <v>0</v>
      </c>
      <c r="V39" s="113">
        <f t="shared" ca="1" si="5"/>
        <v>0</v>
      </c>
      <c r="W39" s="113">
        <f t="shared" ca="1" si="5"/>
        <v>0</v>
      </c>
      <c r="X39" s="113">
        <f t="shared" ca="1" si="5"/>
        <v>0</v>
      </c>
    </row>
    <row r="40" spans="1:24" ht="12.6">
      <c r="A40" s="113" t="str">
        <f t="shared" ref="A40:C42" ca="1" si="7">A39</f>
        <v>6720_e!L11:aa65</v>
      </c>
      <c r="B40" s="113" t="str">
        <f t="shared" ca="1" si="7"/>
        <v>6720_e!L11:L65</v>
      </c>
      <c r="C40" s="113" t="str">
        <f t="shared" ca="1" si="7"/>
        <v>6720_e!m10:AA10</v>
      </c>
      <c r="G40" s="120" t="s">
        <v>129</v>
      </c>
      <c r="H40" s="128" t="s">
        <v>176</v>
      </c>
      <c r="I40" s="127" t="s">
        <v>108</v>
      </c>
      <c r="J40" s="113">
        <f t="shared" ca="1" si="5"/>
        <v>0</v>
      </c>
      <c r="K40" s="113">
        <f t="shared" ca="1" si="5"/>
        <v>0</v>
      </c>
      <c r="L40" s="113">
        <f t="shared" ca="1" si="5"/>
        <v>0</v>
      </c>
      <c r="M40" s="113">
        <f t="shared" ca="1" si="5"/>
        <v>0</v>
      </c>
      <c r="N40" s="113">
        <f t="shared" ca="1" si="5"/>
        <v>0</v>
      </c>
      <c r="O40" s="113">
        <f t="shared" ca="1" si="5"/>
        <v>0</v>
      </c>
      <c r="P40" s="113">
        <f t="shared" ca="1" si="5"/>
        <v>0</v>
      </c>
      <c r="Q40" s="113">
        <f t="shared" ca="1" si="5"/>
        <v>0</v>
      </c>
      <c r="R40" s="113">
        <f t="shared" ca="1" si="5"/>
        <v>0</v>
      </c>
      <c r="S40" s="113">
        <f t="shared" ca="1" si="5"/>
        <v>0</v>
      </c>
      <c r="T40" s="113">
        <f t="shared" ca="1" si="5"/>
        <v>0</v>
      </c>
      <c r="U40" s="113">
        <f t="shared" ca="1" si="5"/>
        <v>0</v>
      </c>
      <c r="V40" s="113">
        <f t="shared" ca="1" si="5"/>
        <v>0</v>
      </c>
      <c r="W40" s="113">
        <f t="shared" ca="1" si="5"/>
        <v>0</v>
      </c>
      <c r="X40" s="113">
        <f t="shared" ca="1" si="5"/>
        <v>0</v>
      </c>
    </row>
    <row r="41" spans="1:24" ht="12.6">
      <c r="A41" s="113" t="str">
        <f t="shared" ca="1" si="7"/>
        <v>6720_e!L11:aa65</v>
      </c>
      <c r="B41" s="113" t="str">
        <f t="shared" ca="1" si="7"/>
        <v>6720_e!L11:L65</v>
      </c>
      <c r="C41" s="113" t="str">
        <f t="shared" ca="1" si="7"/>
        <v>6720_e!m10:AA10</v>
      </c>
      <c r="G41" s="120"/>
      <c r="H41" s="128" t="s">
        <v>130</v>
      </c>
      <c r="I41" s="127" t="s">
        <v>109</v>
      </c>
      <c r="J41" s="113">
        <f t="shared" ca="1" si="5"/>
        <v>0</v>
      </c>
      <c r="K41" s="113">
        <f t="shared" ca="1" si="5"/>
        <v>0</v>
      </c>
      <c r="L41" s="113">
        <f t="shared" ca="1" si="5"/>
        <v>0</v>
      </c>
      <c r="M41" s="113">
        <f t="shared" ca="1" si="5"/>
        <v>0</v>
      </c>
      <c r="N41" s="113">
        <f t="shared" ca="1" si="5"/>
        <v>0</v>
      </c>
      <c r="O41" s="113">
        <f t="shared" ca="1" si="5"/>
        <v>0</v>
      </c>
      <c r="P41" s="113">
        <f t="shared" ca="1" si="5"/>
        <v>0</v>
      </c>
      <c r="Q41" s="113">
        <f t="shared" ca="1" si="5"/>
        <v>0</v>
      </c>
      <c r="R41" s="113">
        <f t="shared" ca="1" si="5"/>
        <v>0</v>
      </c>
      <c r="S41" s="113">
        <f t="shared" ca="1" si="5"/>
        <v>0</v>
      </c>
      <c r="T41" s="113">
        <f t="shared" ca="1" si="5"/>
        <v>0</v>
      </c>
      <c r="U41" s="113">
        <f t="shared" ca="1" si="5"/>
        <v>0</v>
      </c>
      <c r="V41" s="113">
        <f t="shared" ca="1" si="5"/>
        <v>0</v>
      </c>
      <c r="W41" s="113">
        <f t="shared" ca="1" si="5"/>
        <v>0</v>
      </c>
      <c r="X41" s="113">
        <f t="shared" ca="1" si="5"/>
        <v>0</v>
      </c>
    </row>
    <row r="42" spans="1:24" ht="12.6">
      <c r="A42" s="113" t="str">
        <f t="shared" ca="1" si="7"/>
        <v>6720_e!L11:aa65</v>
      </c>
      <c r="B42" s="113" t="str">
        <f t="shared" ca="1" si="7"/>
        <v>6720_e!L11:L65</v>
      </c>
      <c r="C42" s="113" t="str">
        <f t="shared" ca="1" si="7"/>
        <v>6720_e!m10:AA10</v>
      </c>
      <c r="G42" s="120"/>
      <c r="H42" s="128" t="s">
        <v>177</v>
      </c>
      <c r="I42" s="127" t="s">
        <v>110</v>
      </c>
      <c r="J42" s="113">
        <f t="shared" ca="1" si="5"/>
        <v>0</v>
      </c>
      <c r="K42" s="113">
        <f t="shared" ca="1" si="5"/>
        <v>0</v>
      </c>
      <c r="L42" s="113">
        <f t="shared" ca="1" si="5"/>
        <v>0</v>
      </c>
      <c r="M42" s="113">
        <f t="shared" ca="1" si="5"/>
        <v>0</v>
      </c>
      <c r="N42" s="113">
        <f t="shared" ca="1" si="5"/>
        <v>0</v>
      </c>
      <c r="O42" s="113">
        <f t="shared" ca="1" si="5"/>
        <v>0</v>
      </c>
      <c r="P42" s="113">
        <f t="shared" ca="1" si="5"/>
        <v>0</v>
      </c>
      <c r="Q42" s="113">
        <f t="shared" ca="1" si="5"/>
        <v>0</v>
      </c>
      <c r="R42" s="113">
        <f t="shared" ca="1" si="5"/>
        <v>0</v>
      </c>
      <c r="S42" s="113">
        <f t="shared" ca="1" si="5"/>
        <v>0</v>
      </c>
      <c r="T42" s="113">
        <f t="shared" ca="1" si="5"/>
        <v>0</v>
      </c>
      <c r="U42" s="113">
        <f t="shared" ca="1" si="5"/>
        <v>0</v>
      </c>
      <c r="V42" s="113">
        <f t="shared" ca="1" si="5"/>
        <v>0</v>
      </c>
      <c r="W42" s="113">
        <f t="shared" ca="1" si="5"/>
        <v>0</v>
      </c>
      <c r="X42" s="113">
        <f t="shared" ca="1" si="5"/>
        <v>0</v>
      </c>
    </row>
    <row r="43" spans="1:24" ht="12.6">
      <c r="A43" s="113" t="str">
        <f ca="1">A39</f>
        <v>6720_e!L11:aa65</v>
      </c>
      <c r="B43" s="113" t="str">
        <f ca="1">B39</f>
        <v>6720_e!L11:L65</v>
      </c>
      <c r="C43" s="113" t="str">
        <f ca="1">C39</f>
        <v>6720_e!m10:AA10</v>
      </c>
      <c r="G43" s="125" t="s">
        <v>100</v>
      </c>
      <c r="H43" s="124"/>
      <c r="I43" s="122" t="s">
        <v>194</v>
      </c>
      <c r="J43" s="113">
        <f t="shared" ca="1" si="5"/>
        <v>0</v>
      </c>
      <c r="K43" s="113">
        <f t="shared" ca="1" si="5"/>
        <v>0</v>
      </c>
      <c r="L43" s="113">
        <f t="shared" ca="1" si="5"/>
        <v>0</v>
      </c>
      <c r="M43" s="113">
        <f t="shared" ca="1" si="5"/>
        <v>0</v>
      </c>
      <c r="N43" s="113">
        <f t="shared" ca="1" si="5"/>
        <v>0</v>
      </c>
      <c r="O43" s="113">
        <f t="shared" ca="1" si="5"/>
        <v>0</v>
      </c>
      <c r="P43" s="113">
        <f t="shared" ca="1" si="5"/>
        <v>0</v>
      </c>
      <c r="Q43" s="113">
        <f t="shared" ca="1" si="5"/>
        <v>0</v>
      </c>
      <c r="R43" s="113">
        <f t="shared" ca="1" si="5"/>
        <v>0</v>
      </c>
      <c r="S43" s="113">
        <f t="shared" ca="1" si="5"/>
        <v>0</v>
      </c>
      <c r="T43" s="113">
        <f t="shared" ca="1" si="5"/>
        <v>0</v>
      </c>
      <c r="U43" s="113">
        <f t="shared" ca="1" si="5"/>
        <v>0</v>
      </c>
      <c r="V43" s="113">
        <f t="shared" ca="1" si="5"/>
        <v>0</v>
      </c>
      <c r="W43" s="113">
        <f t="shared" ca="1" si="5"/>
        <v>0</v>
      </c>
      <c r="X43" s="113">
        <f t="shared" ca="1" si="5"/>
        <v>0</v>
      </c>
    </row>
    <row r="44" spans="1:24" ht="12.6">
      <c r="A44" s="113" t="str">
        <f t="shared" ref="A44:A60" ca="1" si="8">A43</f>
        <v>6720_e!L11:aa65</v>
      </c>
      <c r="B44" s="113" t="str">
        <f t="shared" ref="B44:B60" ca="1" si="9">B43</f>
        <v>6720_e!L11:L65</v>
      </c>
      <c r="C44" s="113" t="str">
        <f t="shared" ref="C44:C60" ca="1" si="10">C43</f>
        <v>6720_e!m10:AA10</v>
      </c>
      <c r="G44" s="120" t="s">
        <v>101</v>
      </c>
      <c r="H44" s="124"/>
      <c r="I44" s="122" t="s">
        <v>15</v>
      </c>
      <c r="J44" s="113">
        <f t="shared" ca="1" si="5"/>
        <v>0</v>
      </c>
      <c r="K44" s="113">
        <f t="shared" ca="1" si="5"/>
        <v>0</v>
      </c>
      <c r="L44" s="113">
        <f t="shared" ca="1" si="5"/>
        <v>0</v>
      </c>
      <c r="M44" s="113">
        <f t="shared" ca="1" si="5"/>
        <v>0</v>
      </c>
      <c r="N44" s="113">
        <f t="shared" ca="1" si="5"/>
        <v>0</v>
      </c>
      <c r="O44" s="113">
        <f t="shared" ca="1" si="5"/>
        <v>0</v>
      </c>
      <c r="P44" s="113">
        <f t="shared" ca="1" si="5"/>
        <v>0</v>
      </c>
      <c r="Q44" s="113">
        <f t="shared" ca="1" si="5"/>
        <v>0</v>
      </c>
      <c r="R44" s="113">
        <f t="shared" ca="1" si="5"/>
        <v>0</v>
      </c>
      <c r="S44" s="113">
        <f t="shared" ca="1" si="5"/>
        <v>0</v>
      </c>
      <c r="T44" s="113">
        <f t="shared" ca="1" si="5"/>
        <v>0</v>
      </c>
      <c r="U44" s="113">
        <f t="shared" ca="1" si="5"/>
        <v>0</v>
      </c>
      <c r="V44" s="113">
        <f t="shared" ca="1" si="5"/>
        <v>0</v>
      </c>
      <c r="W44" s="113">
        <f t="shared" ca="1" si="5"/>
        <v>0</v>
      </c>
      <c r="X44" s="113">
        <f t="shared" ca="1" si="5"/>
        <v>0</v>
      </c>
    </row>
    <row r="45" spans="1:24" ht="12.6">
      <c r="A45" s="113" t="str">
        <f t="shared" ca="1" si="8"/>
        <v>6720_e!L11:aa65</v>
      </c>
      <c r="B45" s="113" t="str">
        <f t="shared" ca="1" si="9"/>
        <v>6720_e!L11:L65</v>
      </c>
      <c r="C45" s="113" t="str">
        <f t="shared" ca="1" si="10"/>
        <v>6720_e!m10:AA10</v>
      </c>
      <c r="G45" s="120" t="s">
        <v>147</v>
      </c>
      <c r="H45" s="124"/>
      <c r="I45" s="122" t="s">
        <v>16</v>
      </c>
      <c r="J45" s="113">
        <f t="shared" ca="1" si="5"/>
        <v>0</v>
      </c>
      <c r="K45" s="113">
        <f t="shared" ca="1" si="5"/>
        <v>0</v>
      </c>
      <c r="L45" s="113">
        <f t="shared" ca="1" si="5"/>
        <v>0</v>
      </c>
      <c r="M45" s="113">
        <f t="shared" ca="1" si="5"/>
        <v>0</v>
      </c>
      <c r="N45" s="113">
        <f t="shared" ca="1" si="5"/>
        <v>0</v>
      </c>
      <c r="O45" s="113">
        <f t="shared" ca="1" si="5"/>
        <v>0</v>
      </c>
      <c r="P45" s="113">
        <f t="shared" ca="1" si="5"/>
        <v>0</v>
      </c>
      <c r="Q45" s="113">
        <f t="shared" ca="1" si="5"/>
        <v>0</v>
      </c>
      <c r="R45" s="113">
        <f t="shared" ca="1" si="5"/>
        <v>0</v>
      </c>
      <c r="S45" s="113">
        <f t="shared" ca="1" si="5"/>
        <v>0</v>
      </c>
      <c r="T45" s="113">
        <f t="shared" ca="1" si="5"/>
        <v>0</v>
      </c>
      <c r="U45" s="113">
        <f t="shared" ca="1" si="5"/>
        <v>0</v>
      </c>
      <c r="V45" s="113">
        <f t="shared" ca="1" si="5"/>
        <v>0</v>
      </c>
      <c r="W45" s="113">
        <f t="shared" ca="1" si="5"/>
        <v>0</v>
      </c>
      <c r="X45" s="113">
        <f t="shared" ca="1" si="5"/>
        <v>0</v>
      </c>
    </row>
    <row r="46" spans="1:24" ht="12.6">
      <c r="A46" s="113" t="str">
        <f t="shared" ca="1" si="8"/>
        <v>6720_e!L11:aa65</v>
      </c>
      <c r="B46" s="113" t="str">
        <f t="shared" ca="1" si="9"/>
        <v>6720_e!L11:L65</v>
      </c>
      <c r="C46" s="113" t="str">
        <f t="shared" ca="1" si="10"/>
        <v>6720_e!m10:AA10</v>
      </c>
      <c r="G46" s="120" t="s">
        <v>148</v>
      </c>
      <c r="H46" s="124"/>
      <c r="I46" s="122" t="s">
        <v>17</v>
      </c>
      <c r="J46" s="113">
        <f t="shared" ref="J46:X60" ca="1" si="11">INDEX(INDIRECT($A46),MATCH($I46,INDIRECT($B46),0),MATCH(J$5,INDIRECT($C46),0)+1)</f>
        <v>0</v>
      </c>
      <c r="K46" s="113">
        <f t="shared" ca="1" si="11"/>
        <v>0</v>
      </c>
      <c r="L46" s="113">
        <f t="shared" ca="1" si="11"/>
        <v>0</v>
      </c>
      <c r="M46" s="113">
        <f t="shared" ca="1" si="11"/>
        <v>0</v>
      </c>
      <c r="N46" s="113">
        <f t="shared" ca="1" si="11"/>
        <v>0</v>
      </c>
      <c r="O46" s="113">
        <f t="shared" ca="1" si="11"/>
        <v>0</v>
      </c>
      <c r="P46" s="113">
        <f t="shared" ca="1" si="11"/>
        <v>0</v>
      </c>
      <c r="Q46" s="113">
        <f t="shared" ca="1" si="11"/>
        <v>0</v>
      </c>
      <c r="R46" s="113">
        <f t="shared" ca="1" si="11"/>
        <v>0</v>
      </c>
      <c r="S46" s="113">
        <f t="shared" ca="1" si="11"/>
        <v>0</v>
      </c>
      <c r="T46" s="113">
        <f t="shared" ca="1" si="11"/>
        <v>0</v>
      </c>
      <c r="U46" s="113">
        <f t="shared" ca="1" si="11"/>
        <v>0</v>
      </c>
      <c r="V46" s="113">
        <f t="shared" ca="1" si="11"/>
        <v>0</v>
      </c>
      <c r="W46" s="113">
        <f t="shared" ca="1" si="11"/>
        <v>0</v>
      </c>
      <c r="X46" s="113">
        <f t="shared" ca="1" si="11"/>
        <v>0</v>
      </c>
    </row>
    <row r="47" spans="1:24" ht="12.6">
      <c r="A47" s="113" t="str">
        <f t="shared" ca="1" si="8"/>
        <v>6720_e!L11:aa65</v>
      </c>
      <c r="B47" s="113" t="str">
        <f t="shared" ca="1" si="9"/>
        <v>6720_e!L11:L65</v>
      </c>
      <c r="C47" s="113" t="str">
        <f t="shared" ca="1" si="10"/>
        <v>6720_e!m10:AA10</v>
      </c>
      <c r="G47" s="120" t="s">
        <v>149</v>
      </c>
      <c r="H47" s="124"/>
      <c r="I47" s="122" t="s">
        <v>71</v>
      </c>
      <c r="J47" s="113">
        <f t="shared" ca="1" si="11"/>
        <v>0</v>
      </c>
      <c r="K47" s="113">
        <f t="shared" ca="1" si="11"/>
        <v>0</v>
      </c>
      <c r="L47" s="113">
        <f t="shared" ca="1" si="11"/>
        <v>0</v>
      </c>
      <c r="M47" s="113">
        <f t="shared" ca="1" si="11"/>
        <v>0</v>
      </c>
      <c r="N47" s="113">
        <f t="shared" ca="1" si="11"/>
        <v>0</v>
      </c>
      <c r="O47" s="113">
        <f t="shared" ca="1" si="11"/>
        <v>0</v>
      </c>
      <c r="P47" s="113">
        <f t="shared" ca="1" si="11"/>
        <v>0</v>
      </c>
      <c r="Q47" s="113">
        <f t="shared" ca="1" si="11"/>
        <v>0</v>
      </c>
      <c r="R47" s="113">
        <f t="shared" ca="1" si="11"/>
        <v>0</v>
      </c>
      <c r="S47" s="113">
        <f t="shared" ca="1" si="11"/>
        <v>0</v>
      </c>
      <c r="T47" s="113">
        <f t="shared" ca="1" si="11"/>
        <v>0</v>
      </c>
      <c r="U47" s="113">
        <f t="shared" ca="1" si="11"/>
        <v>0</v>
      </c>
      <c r="V47" s="113">
        <f t="shared" ca="1" si="11"/>
        <v>0</v>
      </c>
      <c r="W47" s="113">
        <f t="shared" ca="1" si="11"/>
        <v>0</v>
      </c>
      <c r="X47" s="113">
        <f t="shared" ca="1" si="11"/>
        <v>0</v>
      </c>
    </row>
    <row r="48" spans="1:24" ht="12.6">
      <c r="A48" s="113" t="str">
        <f t="shared" ca="1" si="8"/>
        <v>6720_e!L11:aa65</v>
      </c>
      <c r="B48" s="113" t="str">
        <f t="shared" ca="1" si="9"/>
        <v>6720_e!L11:L65</v>
      </c>
      <c r="C48" s="113" t="str">
        <f t="shared" ca="1" si="10"/>
        <v>6720_e!m10:AA10</v>
      </c>
      <c r="G48" s="120" t="s">
        <v>150</v>
      </c>
      <c r="H48" s="124"/>
      <c r="I48" s="122" t="s">
        <v>72</v>
      </c>
      <c r="J48" s="113">
        <f t="shared" ca="1" si="11"/>
        <v>0</v>
      </c>
      <c r="K48" s="113">
        <f t="shared" ca="1" si="11"/>
        <v>0</v>
      </c>
      <c r="L48" s="113">
        <f t="shared" ca="1" si="11"/>
        <v>0</v>
      </c>
      <c r="M48" s="113">
        <f t="shared" ca="1" si="11"/>
        <v>0</v>
      </c>
      <c r="N48" s="113">
        <f t="shared" ca="1" si="11"/>
        <v>0</v>
      </c>
      <c r="O48" s="113">
        <f t="shared" ca="1" si="11"/>
        <v>0</v>
      </c>
      <c r="P48" s="113">
        <f t="shared" ca="1" si="11"/>
        <v>0</v>
      </c>
      <c r="Q48" s="113">
        <f t="shared" ca="1" si="11"/>
        <v>0</v>
      </c>
      <c r="R48" s="113">
        <f t="shared" ca="1" si="11"/>
        <v>0</v>
      </c>
      <c r="S48" s="113">
        <f t="shared" ca="1" si="11"/>
        <v>0</v>
      </c>
      <c r="T48" s="113">
        <f t="shared" ca="1" si="11"/>
        <v>0</v>
      </c>
      <c r="U48" s="113">
        <f t="shared" ca="1" si="11"/>
        <v>0</v>
      </c>
      <c r="V48" s="113">
        <f t="shared" ca="1" si="11"/>
        <v>0</v>
      </c>
      <c r="W48" s="113">
        <f t="shared" ca="1" si="11"/>
        <v>0</v>
      </c>
      <c r="X48" s="113">
        <f t="shared" ca="1" si="11"/>
        <v>0</v>
      </c>
    </row>
    <row r="49" spans="1:24" ht="12.6">
      <c r="A49" s="113" t="str">
        <f t="shared" ca="1" si="8"/>
        <v>6720_e!L11:aa65</v>
      </c>
      <c r="B49" s="113" t="str">
        <f t="shared" ca="1" si="9"/>
        <v>6720_e!L11:L65</v>
      </c>
      <c r="C49" s="113" t="str">
        <f t="shared" ca="1" si="10"/>
        <v>6720_e!m10:AA10</v>
      </c>
      <c r="G49" s="120" t="s">
        <v>65</v>
      </c>
      <c r="H49" s="124"/>
      <c r="I49" s="122" t="s">
        <v>193</v>
      </c>
      <c r="J49" s="113">
        <f t="shared" ca="1" si="11"/>
        <v>0</v>
      </c>
      <c r="K49" s="113">
        <f t="shared" ca="1" si="11"/>
        <v>0</v>
      </c>
      <c r="L49" s="113">
        <f t="shared" ca="1" si="11"/>
        <v>0</v>
      </c>
      <c r="M49" s="113">
        <f t="shared" ca="1" si="11"/>
        <v>0</v>
      </c>
      <c r="N49" s="113">
        <f t="shared" ca="1" si="11"/>
        <v>0</v>
      </c>
      <c r="O49" s="113">
        <f t="shared" ca="1" si="11"/>
        <v>0</v>
      </c>
      <c r="P49" s="113">
        <f t="shared" ca="1" si="11"/>
        <v>0</v>
      </c>
      <c r="Q49" s="113">
        <f t="shared" ca="1" si="11"/>
        <v>0</v>
      </c>
      <c r="R49" s="113">
        <f t="shared" ca="1" si="11"/>
        <v>0</v>
      </c>
      <c r="S49" s="113">
        <f t="shared" ca="1" si="11"/>
        <v>0</v>
      </c>
      <c r="T49" s="113">
        <f t="shared" ca="1" si="11"/>
        <v>0</v>
      </c>
      <c r="U49" s="113">
        <f t="shared" ca="1" si="11"/>
        <v>0</v>
      </c>
      <c r="V49" s="113">
        <f t="shared" ca="1" si="11"/>
        <v>0</v>
      </c>
      <c r="W49" s="113">
        <f t="shared" ca="1" si="11"/>
        <v>0</v>
      </c>
      <c r="X49" s="113">
        <f t="shared" ca="1" si="11"/>
        <v>0</v>
      </c>
    </row>
    <row r="50" spans="1:24" ht="12.6">
      <c r="A50" s="113" t="str">
        <f t="shared" ca="1" si="8"/>
        <v>6720_e!L11:aa65</v>
      </c>
      <c r="B50" s="113" t="str">
        <f t="shared" ca="1" si="9"/>
        <v>6720_e!L11:L65</v>
      </c>
      <c r="C50" s="113" t="str">
        <f t="shared" ca="1" si="10"/>
        <v>6720_e!m10:AA10</v>
      </c>
      <c r="G50" s="120" t="s">
        <v>66</v>
      </c>
      <c r="H50" s="124"/>
      <c r="I50" s="122" t="s">
        <v>136</v>
      </c>
      <c r="J50" s="113">
        <f t="shared" ca="1" si="11"/>
        <v>0</v>
      </c>
      <c r="K50" s="113">
        <f t="shared" ca="1" si="11"/>
        <v>0</v>
      </c>
      <c r="L50" s="113">
        <f t="shared" ca="1" si="11"/>
        <v>0</v>
      </c>
      <c r="M50" s="113">
        <f t="shared" ca="1" si="11"/>
        <v>0</v>
      </c>
      <c r="N50" s="113">
        <f t="shared" ca="1" si="11"/>
        <v>0</v>
      </c>
      <c r="O50" s="113">
        <f t="shared" ca="1" si="11"/>
        <v>0</v>
      </c>
      <c r="P50" s="113">
        <f t="shared" ca="1" si="11"/>
        <v>0</v>
      </c>
      <c r="Q50" s="113">
        <f t="shared" ca="1" si="11"/>
        <v>0</v>
      </c>
      <c r="R50" s="113">
        <f t="shared" ca="1" si="11"/>
        <v>0</v>
      </c>
      <c r="S50" s="113">
        <f t="shared" ca="1" si="11"/>
        <v>0</v>
      </c>
      <c r="T50" s="113">
        <f t="shared" ca="1" si="11"/>
        <v>0</v>
      </c>
      <c r="U50" s="113">
        <f t="shared" ca="1" si="11"/>
        <v>0</v>
      </c>
      <c r="V50" s="113">
        <f t="shared" ca="1" si="11"/>
        <v>0</v>
      </c>
      <c r="W50" s="113">
        <f t="shared" ca="1" si="11"/>
        <v>0</v>
      </c>
      <c r="X50" s="113">
        <f t="shared" ca="1" si="11"/>
        <v>0</v>
      </c>
    </row>
    <row r="51" spans="1:24" ht="12.6">
      <c r="A51" s="113" t="str">
        <f t="shared" ca="1" si="8"/>
        <v>6720_e!L11:aa65</v>
      </c>
      <c r="B51" s="113" t="str">
        <f t="shared" ca="1" si="9"/>
        <v>6720_e!L11:L65</v>
      </c>
      <c r="C51" s="113" t="str">
        <f t="shared" ca="1" si="10"/>
        <v>6720_e!m10:AA10</v>
      </c>
      <c r="G51" s="120" t="s">
        <v>63</v>
      </c>
      <c r="H51" s="124"/>
      <c r="I51" s="122" t="s">
        <v>142</v>
      </c>
      <c r="J51" s="113">
        <f t="shared" ca="1" si="11"/>
        <v>0</v>
      </c>
      <c r="K51" s="113">
        <f t="shared" ca="1" si="11"/>
        <v>0</v>
      </c>
      <c r="L51" s="113">
        <f t="shared" ca="1" si="11"/>
        <v>0</v>
      </c>
      <c r="M51" s="113">
        <f t="shared" ca="1" si="11"/>
        <v>0</v>
      </c>
      <c r="N51" s="113">
        <f t="shared" ca="1" si="11"/>
        <v>0</v>
      </c>
      <c r="O51" s="113">
        <f t="shared" ca="1" si="11"/>
        <v>0</v>
      </c>
      <c r="P51" s="113">
        <f t="shared" ca="1" si="11"/>
        <v>0</v>
      </c>
      <c r="Q51" s="113">
        <f t="shared" ca="1" si="11"/>
        <v>0</v>
      </c>
      <c r="R51" s="113">
        <f t="shared" ca="1" si="11"/>
        <v>0</v>
      </c>
      <c r="S51" s="113">
        <f t="shared" ca="1" si="11"/>
        <v>0</v>
      </c>
      <c r="T51" s="113">
        <f t="shared" ca="1" si="11"/>
        <v>0</v>
      </c>
      <c r="U51" s="113">
        <f t="shared" ca="1" si="11"/>
        <v>0</v>
      </c>
      <c r="V51" s="113">
        <f t="shared" ca="1" si="11"/>
        <v>0</v>
      </c>
      <c r="W51" s="113">
        <f t="shared" ca="1" si="11"/>
        <v>0</v>
      </c>
      <c r="X51" s="113">
        <f t="shared" ca="1" si="11"/>
        <v>0</v>
      </c>
    </row>
    <row r="52" spans="1:24" ht="12.6">
      <c r="A52" s="113" t="str">
        <f t="shared" ca="1" si="8"/>
        <v>6720_e!L11:aa65</v>
      </c>
      <c r="B52" s="113" t="str">
        <f t="shared" ca="1" si="9"/>
        <v>6720_e!L11:L65</v>
      </c>
      <c r="C52" s="113" t="str">
        <f t="shared" ca="1" si="10"/>
        <v>6720_e!m10:AA10</v>
      </c>
      <c r="G52" s="120" t="s">
        <v>64</v>
      </c>
      <c r="H52" s="124"/>
      <c r="I52" s="122" t="s">
        <v>143</v>
      </c>
      <c r="J52" s="113">
        <f t="shared" ca="1" si="11"/>
        <v>0</v>
      </c>
      <c r="K52" s="113">
        <f t="shared" ca="1" si="11"/>
        <v>0</v>
      </c>
      <c r="L52" s="113">
        <f t="shared" ca="1" si="11"/>
        <v>0</v>
      </c>
      <c r="M52" s="113">
        <f t="shared" ca="1" si="11"/>
        <v>0</v>
      </c>
      <c r="N52" s="113">
        <f t="shared" ca="1" si="11"/>
        <v>0</v>
      </c>
      <c r="O52" s="113">
        <f t="shared" ca="1" si="11"/>
        <v>0</v>
      </c>
      <c r="P52" s="113">
        <f t="shared" ca="1" si="11"/>
        <v>0</v>
      </c>
      <c r="Q52" s="113">
        <f t="shared" ca="1" si="11"/>
        <v>0</v>
      </c>
      <c r="R52" s="113">
        <f t="shared" ca="1" si="11"/>
        <v>0</v>
      </c>
      <c r="S52" s="113">
        <f t="shared" ca="1" si="11"/>
        <v>0</v>
      </c>
      <c r="T52" s="113">
        <f t="shared" ca="1" si="11"/>
        <v>0</v>
      </c>
      <c r="U52" s="113">
        <f t="shared" ca="1" si="11"/>
        <v>0</v>
      </c>
      <c r="V52" s="113">
        <f t="shared" ca="1" si="11"/>
        <v>0</v>
      </c>
      <c r="W52" s="113">
        <f t="shared" ca="1" si="11"/>
        <v>0</v>
      </c>
      <c r="X52" s="113">
        <f t="shared" ca="1" si="11"/>
        <v>0</v>
      </c>
    </row>
    <row r="53" spans="1:24" ht="12.6">
      <c r="A53" s="113" t="str">
        <f t="shared" ca="1" si="8"/>
        <v>6720_e!L11:aa65</v>
      </c>
      <c r="B53" s="113" t="str">
        <f t="shared" ca="1" si="9"/>
        <v>6720_e!L11:L65</v>
      </c>
      <c r="C53" s="113" t="str">
        <f t="shared" ca="1" si="10"/>
        <v>6720_e!m10:AA10</v>
      </c>
      <c r="G53" s="120" t="s">
        <v>95</v>
      </c>
      <c r="H53" s="124"/>
      <c r="I53" s="122" t="s">
        <v>144</v>
      </c>
      <c r="J53" s="113">
        <f t="shared" ca="1" si="11"/>
        <v>0</v>
      </c>
      <c r="K53" s="113">
        <f t="shared" ca="1" si="11"/>
        <v>0</v>
      </c>
      <c r="L53" s="113">
        <f t="shared" ca="1" si="11"/>
        <v>0</v>
      </c>
      <c r="M53" s="113">
        <f t="shared" ca="1" si="11"/>
        <v>0</v>
      </c>
      <c r="N53" s="113">
        <f t="shared" ca="1" si="11"/>
        <v>0</v>
      </c>
      <c r="O53" s="113">
        <f t="shared" ca="1" si="11"/>
        <v>0</v>
      </c>
      <c r="P53" s="113">
        <f t="shared" ca="1" si="11"/>
        <v>0</v>
      </c>
      <c r="Q53" s="113">
        <f t="shared" ca="1" si="11"/>
        <v>0</v>
      </c>
      <c r="R53" s="113">
        <f t="shared" ca="1" si="11"/>
        <v>0</v>
      </c>
      <c r="S53" s="113">
        <f t="shared" ca="1" si="11"/>
        <v>0</v>
      </c>
      <c r="T53" s="113">
        <f t="shared" ca="1" si="11"/>
        <v>0</v>
      </c>
      <c r="U53" s="113">
        <f t="shared" ca="1" si="11"/>
        <v>0</v>
      </c>
      <c r="V53" s="113">
        <f t="shared" ca="1" si="11"/>
        <v>0</v>
      </c>
      <c r="W53" s="113">
        <f t="shared" ca="1" si="11"/>
        <v>0</v>
      </c>
      <c r="X53" s="113">
        <f t="shared" ca="1" si="11"/>
        <v>0</v>
      </c>
    </row>
    <row r="54" spans="1:24" ht="12.6">
      <c r="A54" s="113" t="str">
        <f t="shared" ca="1" si="8"/>
        <v>6720_e!L11:aa65</v>
      </c>
      <c r="B54" s="113" t="str">
        <f t="shared" ca="1" si="9"/>
        <v>6720_e!L11:L65</v>
      </c>
      <c r="C54" s="113" t="str">
        <f t="shared" ca="1" si="10"/>
        <v>6720_e!m10:AA10</v>
      </c>
      <c r="G54" s="120" t="s">
        <v>5</v>
      </c>
      <c r="H54" s="124"/>
      <c r="I54" s="122" t="s">
        <v>189</v>
      </c>
      <c r="J54" s="113">
        <f t="shared" ca="1" si="11"/>
        <v>0</v>
      </c>
      <c r="K54" s="113">
        <f t="shared" ca="1" si="11"/>
        <v>0</v>
      </c>
      <c r="L54" s="113">
        <f t="shared" ca="1" si="11"/>
        <v>0</v>
      </c>
      <c r="M54" s="113">
        <f t="shared" ca="1" si="11"/>
        <v>0</v>
      </c>
      <c r="N54" s="113">
        <f t="shared" ca="1" si="11"/>
        <v>0</v>
      </c>
      <c r="O54" s="113">
        <f t="shared" ca="1" si="11"/>
        <v>0</v>
      </c>
      <c r="P54" s="113">
        <f t="shared" ca="1" si="11"/>
        <v>0</v>
      </c>
      <c r="Q54" s="113">
        <f t="shared" ca="1" si="11"/>
        <v>0</v>
      </c>
      <c r="R54" s="113">
        <f t="shared" ca="1" si="11"/>
        <v>0</v>
      </c>
      <c r="S54" s="113">
        <f t="shared" ca="1" si="11"/>
        <v>0</v>
      </c>
      <c r="T54" s="113">
        <f t="shared" ca="1" si="11"/>
        <v>0</v>
      </c>
      <c r="U54" s="113">
        <f t="shared" ca="1" si="11"/>
        <v>0</v>
      </c>
      <c r="V54" s="113">
        <f t="shared" ca="1" si="11"/>
        <v>0</v>
      </c>
      <c r="W54" s="113">
        <f t="shared" ca="1" si="11"/>
        <v>0</v>
      </c>
      <c r="X54" s="113">
        <f t="shared" ca="1" si="11"/>
        <v>0</v>
      </c>
    </row>
    <row r="55" spans="1:24" ht="12.6">
      <c r="A55" s="113" t="str">
        <f t="shared" ca="1" si="8"/>
        <v>6720_e!L11:aa65</v>
      </c>
      <c r="B55" s="113" t="str">
        <f t="shared" ca="1" si="9"/>
        <v>6720_e!L11:L65</v>
      </c>
      <c r="C55" s="113" t="str">
        <f t="shared" ca="1" si="10"/>
        <v>6720_e!m10:AA10</v>
      </c>
      <c r="G55" s="120" t="s">
        <v>32</v>
      </c>
      <c r="H55" s="124"/>
      <c r="I55" s="122" t="s">
        <v>190</v>
      </c>
      <c r="J55" s="113">
        <f t="shared" ca="1" si="11"/>
        <v>0</v>
      </c>
      <c r="K55" s="113">
        <f t="shared" ca="1" si="11"/>
        <v>0</v>
      </c>
      <c r="L55" s="113">
        <f t="shared" ca="1" si="11"/>
        <v>0</v>
      </c>
      <c r="M55" s="113">
        <f t="shared" ca="1" si="11"/>
        <v>0</v>
      </c>
      <c r="N55" s="113">
        <f t="shared" ca="1" si="11"/>
        <v>0</v>
      </c>
      <c r="O55" s="113">
        <f t="shared" ca="1" si="11"/>
        <v>0</v>
      </c>
      <c r="P55" s="113">
        <f t="shared" ca="1" si="11"/>
        <v>0</v>
      </c>
      <c r="Q55" s="113">
        <f t="shared" ca="1" si="11"/>
        <v>0</v>
      </c>
      <c r="R55" s="113">
        <f t="shared" ca="1" si="11"/>
        <v>0</v>
      </c>
      <c r="S55" s="113">
        <f t="shared" ca="1" si="11"/>
        <v>0</v>
      </c>
      <c r="T55" s="113">
        <f t="shared" ca="1" si="11"/>
        <v>0</v>
      </c>
      <c r="U55" s="113">
        <f t="shared" ca="1" si="11"/>
        <v>0</v>
      </c>
      <c r="V55" s="113">
        <f t="shared" ca="1" si="11"/>
        <v>0</v>
      </c>
      <c r="W55" s="113">
        <f t="shared" ca="1" si="11"/>
        <v>0</v>
      </c>
      <c r="X55" s="113">
        <f t="shared" ca="1" si="11"/>
        <v>0</v>
      </c>
    </row>
    <row r="56" spans="1:24" ht="12.6">
      <c r="A56" s="113" t="str">
        <f t="shared" ca="1" si="8"/>
        <v>6720_e!L11:aa65</v>
      </c>
      <c r="B56" s="113" t="str">
        <f t="shared" ca="1" si="9"/>
        <v>6720_e!L11:L65</v>
      </c>
      <c r="C56" s="113" t="str">
        <f t="shared" ca="1" si="10"/>
        <v>6720_e!m10:AA10</v>
      </c>
      <c r="G56" s="120" t="s">
        <v>33</v>
      </c>
      <c r="H56" s="124"/>
      <c r="I56" s="122" t="s">
        <v>191</v>
      </c>
      <c r="J56" s="113">
        <f t="shared" ca="1" si="11"/>
        <v>1035</v>
      </c>
      <c r="K56" s="113">
        <f t="shared" ca="1" si="11"/>
        <v>308</v>
      </c>
      <c r="L56" s="113">
        <f t="shared" ca="1" si="11"/>
        <v>2635</v>
      </c>
      <c r="M56" s="113">
        <f t="shared" ca="1" si="11"/>
        <v>1214</v>
      </c>
      <c r="N56" s="113">
        <f t="shared" ca="1" si="11"/>
        <v>10475</v>
      </c>
      <c r="O56" s="113">
        <f t="shared" ca="1" si="11"/>
        <v>38506</v>
      </c>
      <c r="P56" s="113">
        <f t="shared" ca="1" si="11"/>
        <v>3107</v>
      </c>
      <c r="Q56" s="113">
        <f t="shared" ca="1" si="11"/>
        <v>2985</v>
      </c>
      <c r="R56" s="113">
        <f t="shared" ca="1" si="11"/>
        <v>13927</v>
      </c>
      <c r="S56" s="113">
        <f t="shared" ca="1" si="11"/>
        <v>19065</v>
      </c>
      <c r="T56" s="113">
        <f t="shared" ca="1" si="11"/>
        <v>189</v>
      </c>
      <c r="U56" s="113">
        <f t="shared" ca="1" si="11"/>
        <v>207</v>
      </c>
      <c r="V56" s="113">
        <f t="shared" ca="1" si="11"/>
        <v>21</v>
      </c>
      <c r="W56" s="113">
        <f t="shared" ca="1" si="11"/>
        <v>0</v>
      </c>
      <c r="X56" s="113">
        <f t="shared" ca="1" si="11"/>
        <v>93674</v>
      </c>
    </row>
    <row r="57" spans="1:24" ht="12.6">
      <c r="A57" s="113" t="str">
        <f t="shared" ca="1" si="8"/>
        <v>6720_e!L11:aa65</v>
      </c>
      <c r="B57" s="113" t="str">
        <f t="shared" ca="1" si="9"/>
        <v>6720_e!L11:L65</v>
      </c>
      <c r="C57" s="113" t="str">
        <f t="shared" ca="1" si="10"/>
        <v>6720_e!m10:AA10</v>
      </c>
      <c r="G57" s="125" t="s">
        <v>34</v>
      </c>
      <c r="H57" s="124"/>
      <c r="I57" s="122" t="s">
        <v>70</v>
      </c>
      <c r="J57" s="113">
        <f t="shared" ca="1" si="11"/>
        <v>1201</v>
      </c>
      <c r="K57" s="113">
        <f t="shared" ca="1" si="11"/>
        <v>351</v>
      </c>
      <c r="L57" s="113">
        <f t="shared" ca="1" si="11"/>
        <v>3001</v>
      </c>
      <c r="M57" s="113">
        <f t="shared" ca="1" si="11"/>
        <v>1404</v>
      </c>
      <c r="N57" s="113">
        <f t="shared" ca="1" si="11"/>
        <v>10483</v>
      </c>
      <c r="O57" s="113">
        <f t="shared" ca="1" si="11"/>
        <v>42812</v>
      </c>
      <c r="P57" s="113">
        <f t="shared" ca="1" si="11"/>
        <v>3588</v>
      </c>
      <c r="Q57" s="113">
        <f t="shared" ca="1" si="11"/>
        <v>3506</v>
      </c>
      <c r="R57" s="113">
        <f t="shared" ca="1" si="11"/>
        <v>16055</v>
      </c>
      <c r="S57" s="113">
        <f t="shared" ca="1" si="11"/>
        <v>21718</v>
      </c>
      <c r="T57" s="113">
        <f t="shared" ca="1" si="11"/>
        <v>211</v>
      </c>
      <c r="U57" s="113">
        <f t="shared" ca="1" si="11"/>
        <v>240</v>
      </c>
      <c r="V57" s="113">
        <f t="shared" ca="1" si="11"/>
        <v>21</v>
      </c>
      <c r="W57" s="113">
        <f t="shared" ca="1" si="11"/>
        <v>0</v>
      </c>
      <c r="X57" s="113">
        <f t="shared" ca="1" si="11"/>
        <v>104591</v>
      </c>
    </row>
    <row r="58" spans="1:24" ht="12.6">
      <c r="A58" s="113" t="str">
        <f t="shared" ca="1" si="8"/>
        <v>6720_e!L11:aa65</v>
      </c>
      <c r="B58" s="113" t="str">
        <f t="shared" ca="1" si="9"/>
        <v>6720_e!L11:L65</v>
      </c>
      <c r="C58" s="113" t="str">
        <f t="shared" ca="1" si="10"/>
        <v>6720_e!m10:AA10</v>
      </c>
      <c r="G58" s="120" t="s">
        <v>6</v>
      </c>
      <c r="H58" s="124"/>
      <c r="I58" s="122" t="s">
        <v>7</v>
      </c>
      <c r="J58" s="113">
        <f t="shared" ca="1" si="11"/>
        <v>0</v>
      </c>
      <c r="K58" s="113">
        <f t="shared" ca="1" si="11"/>
        <v>0</v>
      </c>
      <c r="L58" s="113">
        <f t="shared" ca="1" si="11"/>
        <v>0</v>
      </c>
      <c r="M58" s="113">
        <f t="shared" ca="1" si="11"/>
        <v>0</v>
      </c>
      <c r="N58" s="113">
        <f t="shared" ca="1" si="11"/>
        <v>1280</v>
      </c>
      <c r="O58" s="113">
        <f t="shared" ca="1" si="11"/>
        <v>0</v>
      </c>
      <c r="P58" s="113">
        <f t="shared" ca="1" si="11"/>
        <v>0</v>
      </c>
      <c r="Q58" s="113">
        <f t="shared" ca="1" si="11"/>
        <v>0</v>
      </c>
      <c r="R58" s="113">
        <f t="shared" ca="1" si="11"/>
        <v>0</v>
      </c>
      <c r="S58" s="113">
        <f t="shared" ca="1" si="11"/>
        <v>0</v>
      </c>
      <c r="T58" s="113">
        <f t="shared" ca="1" si="11"/>
        <v>0</v>
      </c>
      <c r="U58" s="113">
        <f t="shared" ca="1" si="11"/>
        <v>0</v>
      </c>
      <c r="V58" s="113">
        <f t="shared" ca="1" si="11"/>
        <v>0</v>
      </c>
      <c r="W58" s="113">
        <f t="shared" ca="1" si="11"/>
        <v>0</v>
      </c>
      <c r="X58" s="113">
        <f t="shared" ca="1" si="11"/>
        <v>1280</v>
      </c>
    </row>
    <row r="59" spans="1:24" ht="12.6">
      <c r="A59" s="113" t="str">
        <f t="shared" ca="1" si="8"/>
        <v>6720_e!L11:aa65</v>
      </c>
      <c r="B59" s="113" t="str">
        <f t="shared" ca="1" si="9"/>
        <v>6720_e!L11:L65</v>
      </c>
      <c r="C59" s="113" t="str">
        <f t="shared" ca="1" si="10"/>
        <v>6720_e!m10:AA10</v>
      </c>
      <c r="G59" s="140" t="s">
        <v>8</v>
      </c>
      <c r="H59" s="141"/>
      <c r="I59" s="142" t="s">
        <v>103</v>
      </c>
      <c r="J59" s="113">
        <f t="shared" ca="1" si="11"/>
        <v>26</v>
      </c>
      <c r="K59" s="113">
        <f t="shared" ca="1" si="11"/>
        <v>7</v>
      </c>
      <c r="L59" s="113">
        <f t="shared" ca="1" si="11"/>
        <v>60</v>
      </c>
      <c r="M59" s="113">
        <f t="shared" ca="1" si="11"/>
        <v>29</v>
      </c>
      <c r="N59" s="113">
        <f t="shared" ca="1" si="11"/>
        <v>217</v>
      </c>
      <c r="O59" s="113">
        <f t="shared" ca="1" si="11"/>
        <v>873</v>
      </c>
      <c r="P59" s="113">
        <f t="shared" ca="1" si="11"/>
        <v>77</v>
      </c>
      <c r="Q59" s="113">
        <f t="shared" ca="1" si="11"/>
        <v>80</v>
      </c>
      <c r="R59" s="113">
        <f t="shared" ca="1" si="11"/>
        <v>374</v>
      </c>
      <c r="S59" s="113">
        <f t="shared" ca="1" si="11"/>
        <v>457</v>
      </c>
      <c r="T59" s="113">
        <f t="shared" ca="1" si="11"/>
        <v>4</v>
      </c>
      <c r="U59" s="113">
        <f t="shared" ca="1" si="11"/>
        <v>6</v>
      </c>
      <c r="V59" s="113">
        <f t="shared" ca="1" si="11"/>
        <v>0</v>
      </c>
      <c r="W59" s="113">
        <f t="shared" ca="1" si="11"/>
        <v>0</v>
      </c>
      <c r="X59" s="113">
        <f t="shared" ca="1" si="11"/>
        <v>2210</v>
      </c>
    </row>
    <row r="60" spans="1:24" ht="12.6">
      <c r="A60" s="113" t="str">
        <f t="shared" ca="1" si="8"/>
        <v>6720_e!L11:aa65</v>
      </c>
      <c r="B60" s="113" t="str">
        <f t="shared" ca="1" si="9"/>
        <v>6720_e!L11:L65</v>
      </c>
      <c r="C60" s="113" t="str">
        <f t="shared" ca="1" si="10"/>
        <v>6720_e!m10:AA10</v>
      </c>
      <c r="G60" s="126" t="s">
        <v>14</v>
      </c>
      <c r="H60" s="143"/>
      <c r="I60" s="144" t="s">
        <v>104</v>
      </c>
      <c r="J60" s="113">
        <f t="shared" ca="1" si="11"/>
        <v>1175</v>
      </c>
      <c r="K60" s="113">
        <f t="shared" ca="1" si="11"/>
        <v>344</v>
      </c>
      <c r="L60" s="113">
        <f t="shared" ca="1" si="11"/>
        <v>2941</v>
      </c>
      <c r="M60" s="113">
        <f t="shared" ca="1" si="11"/>
        <v>1375</v>
      </c>
      <c r="N60" s="113">
        <f t="shared" ca="1" si="11"/>
        <v>11546</v>
      </c>
      <c r="O60" s="113">
        <f t="shared" ca="1" si="11"/>
        <v>41939</v>
      </c>
      <c r="P60" s="113">
        <f t="shared" ca="1" si="11"/>
        <v>3511</v>
      </c>
      <c r="Q60" s="113">
        <f t="shared" ca="1" si="11"/>
        <v>3426</v>
      </c>
      <c r="R60" s="113">
        <f t="shared" ca="1" si="11"/>
        <v>15681</v>
      </c>
      <c r="S60" s="113">
        <f t="shared" ca="1" si="11"/>
        <v>21261</v>
      </c>
      <c r="T60" s="113">
        <f t="shared" ca="1" si="11"/>
        <v>207</v>
      </c>
      <c r="U60" s="113">
        <f t="shared" ca="1" si="11"/>
        <v>234</v>
      </c>
      <c r="V60" s="113">
        <f t="shared" ca="1" si="11"/>
        <v>21</v>
      </c>
      <c r="W60" s="113">
        <f t="shared" ca="1" si="11"/>
        <v>0</v>
      </c>
      <c r="X60" s="113">
        <f t="shared" ca="1" si="11"/>
        <v>103661</v>
      </c>
    </row>
    <row r="64" spans="1:24" ht="12.6">
      <c r="G64" s="115" t="s">
        <v>173</v>
      </c>
      <c r="J64" s="135"/>
      <c r="K64" s="136" t="s">
        <v>40</v>
      </c>
      <c r="L64" s="137"/>
      <c r="M64" s="136" t="s">
        <v>41</v>
      </c>
      <c r="N64" s="135"/>
      <c r="O64" s="135"/>
      <c r="P64" s="135"/>
      <c r="Q64" s="135"/>
      <c r="R64" s="135"/>
      <c r="S64" s="136" t="s">
        <v>42</v>
      </c>
      <c r="T64" s="135"/>
      <c r="U64" s="136" t="s">
        <v>43</v>
      </c>
      <c r="V64" s="135"/>
      <c r="W64" s="136" t="s">
        <v>44</v>
      </c>
      <c r="X64" s="138" t="s">
        <v>131</v>
      </c>
    </row>
    <row r="65" spans="1:24" ht="12.6">
      <c r="G65" s="113" t="s">
        <v>123</v>
      </c>
      <c r="J65" s="116" t="s">
        <v>45</v>
      </c>
      <c r="K65" s="116" t="s">
        <v>46</v>
      </c>
      <c r="L65" s="116" t="s">
        <v>47</v>
      </c>
      <c r="M65" s="116" t="s">
        <v>48</v>
      </c>
      <c r="N65" s="116" t="s">
        <v>49</v>
      </c>
      <c r="O65" s="116" t="s">
        <v>50</v>
      </c>
      <c r="P65" s="116" t="s">
        <v>51</v>
      </c>
      <c r="Q65" s="116" t="s">
        <v>52</v>
      </c>
      <c r="R65" s="116" t="s">
        <v>83</v>
      </c>
      <c r="S65" s="116" t="s">
        <v>84</v>
      </c>
      <c r="T65" s="116" t="s">
        <v>85</v>
      </c>
      <c r="U65" s="116" t="s">
        <v>86</v>
      </c>
      <c r="V65" s="116" t="s">
        <v>87</v>
      </c>
      <c r="W65" s="116" t="s">
        <v>88</v>
      </c>
      <c r="X65" s="117"/>
    </row>
    <row r="66" spans="1:24" ht="12.6">
      <c r="J66" s="116" t="s">
        <v>89</v>
      </c>
      <c r="K66" s="116" t="s">
        <v>90</v>
      </c>
      <c r="L66" s="139"/>
      <c r="M66" s="139"/>
      <c r="N66" s="139"/>
      <c r="O66" s="139"/>
      <c r="P66" s="139"/>
      <c r="Q66" s="139"/>
      <c r="R66" s="139"/>
      <c r="S66" s="139"/>
      <c r="T66" s="139"/>
      <c r="U66" s="139"/>
      <c r="V66" s="139"/>
      <c r="W66" s="139"/>
      <c r="X66" s="117"/>
    </row>
    <row r="67" spans="1:24" ht="12.6">
      <c r="J67" s="118" t="s">
        <v>125</v>
      </c>
      <c r="K67" s="118" t="s">
        <v>126</v>
      </c>
      <c r="L67" s="118" t="s">
        <v>127</v>
      </c>
      <c r="M67" s="118" t="s">
        <v>139</v>
      </c>
      <c r="N67" s="118" t="s">
        <v>140</v>
      </c>
      <c r="O67" s="118" t="s">
        <v>141</v>
      </c>
      <c r="P67" s="118" t="s">
        <v>166</v>
      </c>
      <c r="Q67" s="118" t="s">
        <v>167</v>
      </c>
      <c r="R67" s="118" t="s">
        <v>168</v>
      </c>
      <c r="S67" s="118" t="s">
        <v>74</v>
      </c>
      <c r="T67" s="118" t="s">
        <v>75</v>
      </c>
      <c r="U67" s="118" t="s">
        <v>81</v>
      </c>
      <c r="V67" s="118" t="s">
        <v>91</v>
      </c>
      <c r="W67" s="118" t="s">
        <v>92</v>
      </c>
      <c r="X67" s="119" t="s">
        <v>170</v>
      </c>
    </row>
    <row r="68" spans="1:24" ht="12.6">
      <c r="A68" s="115" t="str">
        <f ca="1">"6730"&amp;Type&amp;IF(Type="_e!","L11:AA65","M12:AB66")</f>
        <v>6730_e!L11:AA65</v>
      </c>
      <c r="B68" s="115" t="str">
        <f ca="1">"6730"&amp;Type&amp;IF(Type="_e!","L11:L65","M12:M66")</f>
        <v>6730_e!L11:L65</v>
      </c>
      <c r="C68" s="115" t="str">
        <f ca="1">"6730"&amp;Type&amp;IF(Type="_e!","M10:AA10","N11:AB11")</f>
        <v>6730_e!M10:AA10</v>
      </c>
      <c r="G68" s="120" t="s">
        <v>22</v>
      </c>
      <c r="H68" s="121" t="s">
        <v>93</v>
      </c>
      <c r="I68" s="122" t="s">
        <v>192</v>
      </c>
      <c r="J68" s="113">
        <f t="shared" ref="J68:X77" ca="1" si="12">INDEX(INDIRECT($A68),MATCH($I68,INDIRECT($B68),0),MATCH(J$5,INDIRECT($C68),0)+1)</f>
        <v>54</v>
      </c>
      <c r="K68" s="113">
        <f t="shared" ca="1" si="12"/>
        <v>19</v>
      </c>
      <c r="L68" s="113">
        <f t="shared" ca="1" si="12"/>
        <v>136</v>
      </c>
      <c r="M68" s="113">
        <f t="shared" ca="1" si="12"/>
        <v>53</v>
      </c>
      <c r="N68" s="113">
        <f t="shared" ca="1" si="12"/>
        <v>36</v>
      </c>
      <c r="O68" s="113">
        <f t="shared" ca="1" si="12"/>
        <v>1592</v>
      </c>
      <c r="P68" s="113">
        <f t="shared" ca="1" si="12"/>
        <v>172</v>
      </c>
      <c r="Q68" s="113">
        <f t="shared" ca="1" si="12"/>
        <v>136</v>
      </c>
      <c r="R68" s="113">
        <f t="shared" ca="1" si="12"/>
        <v>463</v>
      </c>
      <c r="S68" s="113">
        <f t="shared" ca="1" si="12"/>
        <v>905</v>
      </c>
      <c r="T68" s="113">
        <f t="shared" ca="1" si="12"/>
        <v>17</v>
      </c>
      <c r="U68" s="113">
        <f t="shared" ca="1" si="12"/>
        <v>8</v>
      </c>
      <c r="V68" s="113">
        <f t="shared" ca="1" si="12"/>
        <v>2</v>
      </c>
      <c r="W68" s="113">
        <f t="shared" ca="1" si="12"/>
        <v>0</v>
      </c>
      <c r="X68" s="113">
        <f t="shared" ca="1" si="12"/>
        <v>3593</v>
      </c>
    </row>
    <row r="69" spans="1:24" ht="12.6">
      <c r="A69" s="113" t="str">
        <f t="shared" ref="A69:C70" ca="1" si="13">A68</f>
        <v>6730_e!L11:AA65</v>
      </c>
      <c r="B69" s="113" t="str">
        <f t="shared" ca="1" si="13"/>
        <v>6730_e!L11:L65</v>
      </c>
      <c r="C69" s="113" t="str">
        <f t="shared" ca="1" si="13"/>
        <v>6730_e!M10:AA10</v>
      </c>
      <c r="G69" s="123"/>
      <c r="H69" s="121" t="s">
        <v>94</v>
      </c>
      <c r="I69" s="122" t="s">
        <v>106</v>
      </c>
      <c r="J69" s="113">
        <f t="shared" ca="1" si="12"/>
        <v>0</v>
      </c>
      <c r="K69" s="113">
        <f t="shared" ca="1" si="12"/>
        <v>0</v>
      </c>
      <c r="L69" s="113">
        <f t="shared" ca="1" si="12"/>
        <v>0</v>
      </c>
      <c r="M69" s="113">
        <f t="shared" ca="1" si="12"/>
        <v>0</v>
      </c>
      <c r="N69" s="113">
        <f t="shared" ca="1" si="12"/>
        <v>0</v>
      </c>
      <c r="O69" s="113">
        <f t="shared" ca="1" si="12"/>
        <v>0</v>
      </c>
      <c r="P69" s="113">
        <f t="shared" ca="1" si="12"/>
        <v>0</v>
      </c>
      <c r="Q69" s="113">
        <f t="shared" ca="1" si="12"/>
        <v>0</v>
      </c>
      <c r="R69" s="113">
        <f t="shared" ca="1" si="12"/>
        <v>0</v>
      </c>
      <c r="S69" s="113">
        <f t="shared" ca="1" si="12"/>
        <v>0</v>
      </c>
      <c r="T69" s="113">
        <f t="shared" ca="1" si="12"/>
        <v>0</v>
      </c>
      <c r="U69" s="113">
        <f t="shared" ca="1" si="12"/>
        <v>0</v>
      </c>
      <c r="V69" s="113">
        <f t="shared" ca="1" si="12"/>
        <v>0</v>
      </c>
      <c r="W69" s="113">
        <f t="shared" ca="1" si="12"/>
        <v>0</v>
      </c>
      <c r="X69" s="113">
        <f t="shared" ca="1" si="12"/>
        <v>0</v>
      </c>
    </row>
    <row r="70" spans="1:24" ht="12.6">
      <c r="A70" s="113" t="str">
        <f t="shared" ca="1" si="13"/>
        <v>6730_e!L11:AA65</v>
      </c>
      <c r="B70" s="113" t="str">
        <f t="shared" ca="1" si="13"/>
        <v>6730_e!L11:L65</v>
      </c>
      <c r="C70" s="113" t="str">
        <f t="shared" ca="1" si="13"/>
        <v>6730_e!M10:AA10</v>
      </c>
      <c r="G70" s="123" t="s">
        <v>22</v>
      </c>
      <c r="H70" s="121" t="s">
        <v>131</v>
      </c>
      <c r="I70" s="127" t="s">
        <v>102</v>
      </c>
      <c r="J70" s="113">
        <f t="shared" ca="1" si="12"/>
        <v>54</v>
      </c>
      <c r="K70" s="113">
        <f t="shared" ca="1" si="12"/>
        <v>19</v>
      </c>
      <c r="L70" s="113">
        <f t="shared" ca="1" si="12"/>
        <v>136</v>
      </c>
      <c r="M70" s="113">
        <f t="shared" ca="1" si="12"/>
        <v>53</v>
      </c>
      <c r="N70" s="113">
        <f t="shared" ca="1" si="12"/>
        <v>36</v>
      </c>
      <c r="O70" s="113">
        <f t="shared" ca="1" si="12"/>
        <v>1592</v>
      </c>
      <c r="P70" s="113">
        <f t="shared" ca="1" si="12"/>
        <v>172</v>
      </c>
      <c r="Q70" s="113">
        <f t="shared" ca="1" si="12"/>
        <v>136</v>
      </c>
      <c r="R70" s="113">
        <f t="shared" ca="1" si="12"/>
        <v>463</v>
      </c>
      <c r="S70" s="113">
        <f t="shared" ca="1" si="12"/>
        <v>905</v>
      </c>
      <c r="T70" s="113">
        <f t="shared" ca="1" si="12"/>
        <v>17</v>
      </c>
      <c r="U70" s="113">
        <f t="shared" ca="1" si="12"/>
        <v>8</v>
      </c>
      <c r="V70" s="113">
        <f t="shared" ca="1" si="12"/>
        <v>2</v>
      </c>
      <c r="W70" s="113">
        <f t="shared" ca="1" si="12"/>
        <v>0</v>
      </c>
      <c r="X70" s="113">
        <f t="shared" ca="1" si="12"/>
        <v>3593</v>
      </c>
    </row>
    <row r="71" spans="1:24" ht="12.6">
      <c r="A71" s="113" t="str">
        <f ca="1">A69</f>
        <v>6730_e!L11:AA65</v>
      </c>
      <c r="B71" s="113" t="str">
        <f ca="1">B69</f>
        <v>6730_e!L11:L65</v>
      </c>
      <c r="C71" s="113" t="str">
        <f ca="1">C69</f>
        <v>6730_e!M10:AA10</v>
      </c>
      <c r="G71" s="120" t="s">
        <v>124</v>
      </c>
      <c r="H71" s="124"/>
      <c r="I71" s="122" t="s">
        <v>107</v>
      </c>
      <c r="J71" s="113">
        <f t="shared" ca="1" si="12"/>
        <v>0</v>
      </c>
      <c r="K71" s="113">
        <f t="shared" ca="1" si="12"/>
        <v>0</v>
      </c>
      <c r="L71" s="113">
        <f t="shared" ca="1" si="12"/>
        <v>0</v>
      </c>
      <c r="M71" s="113">
        <f t="shared" ca="1" si="12"/>
        <v>0</v>
      </c>
      <c r="N71" s="113">
        <f t="shared" ca="1" si="12"/>
        <v>0</v>
      </c>
      <c r="O71" s="113">
        <f t="shared" ca="1" si="12"/>
        <v>0</v>
      </c>
      <c r="P71" s="113">
        <f t="shared" ca="1" si="12"/>
        <v>0</v>
      </c>
      <c r="Q71" s="113">
        <f t="shared" ca="1" si="12"/>
        <v>0</v>
      </c>
      <c r="R71" s="113">
        <f t="shared" ca="1" si="12"/>
        <v>0</v>
      </c>
      <c r="S71" s="113">
        <f t="shared" ca="1" si="12"/>
        <v>0</v>
      </c>
      <c r="T71" s="113">
        <f t="shared" ca="1" si="12"/>
        <v>0</v>
      </c>
      <c r="U71" s="113">
        <f t="shared" ca="1" si="12"/>
        <v>0</v>
      </c>
      <c r="V71" s="113">
        <f t="shared" ca="1" si="12"/>
        <v>0</v>
      </c>
      <c r="W71" s="113">
        <f t="shared" ca="1" si="12"/>
        <v>0</v>
      </c>
      <c r="X71" s="113">
        <f t="shared" ca="1" si="12"/>
        <v>0</v>
      </c>
    </row>
    <row r="72" spans="1:24" ht="12.6">
      <c r="A72" s="113" t="str">
        <f t="shared" ref="A72:C74" ca="1" si="14">A71</f>
        <v>6730_e!L11:AA65</v>
      </c>
      <c r="B72" s="113" t="str">
        <f t="shared" ca="1" si="14"/>
        <v>6730_e!L11:L65</v>
      </c>
      <c r="C72" s="113" t="str">
        <f t="shared" ca="1" si="14"/>
        <v>6730_e!M10:AA10</v>
      </c>
      <c r="G72" s="120" t="s">
        <v>188</v>
      </c>
      <c r="H72" s="128" t="s">
        <v>176</v>
      </c>
      <c r="I72" s="127" t="s">
        <v>108</v>
      </c>
      <c r="J72" s="113">
        <f t="shared" ca="1" si="12"/>
        <v>0</v>
      </c>
      <c r="K72" s="113">
        <f t="shared" ca="1" si="12"/>
        <v>0</v>
      </c>
      <c r="L72" s="113">
        <f t="shared" ca="1" si="12"/>
        <v>0</v>
      </c>
      <c r="M72" s="113">
        <f t="shared" ca="1" si="12"/>
        <v>0</v>
      </c>
      <c r="N72" s="113">
        <f t="shared" ca="1" si="12"/>
        <v>0</v>
      </c>
      <c r="O72" s="113">
        <f t="shared" ca="1" si="12"/>
        <v>0</v>
      </c>
      <c r="P72" s="113">
        <f t="shared" ca="1" si="12"/>
        <v>0</v>
      </c>
      <c r="Q72" s="113">
        <f t="shared" ca="1" si="12"/>
        <v>0</v>
      </c>
      <c r="R72" s="113">
        <f t="shared" ca="1" si="12"/>
        <v>0</v>
      </c>
      <c r="S72" s="113">
        <f t="shared" ca="1" si="12"/>
        <v>0</v>
      </c>
      <c r="T72" s="113">
        <f t="shared" ca="1" si="12"/>
        <v>0</v>
      </c>
      <c r="U72" s="113">
        <f t="shared" ca="1" si="12"/>
        <v>0</v>
      </c>
      <c r="V72" s="113">
        <f t="shared" ca="1" si="12"/>
        <v>0</v>
      </c>
      <c r="W72" s="113">
        <f t="shared" ca="1" si="12"/>
        <v>0</v>
      </c>
      <c r="X72" s="113">
        <f t="shared" ca="1" si="12"/>
        <v>0</v>
      </c>
    </row>
    <row r="73" spans="1:24" ht="12.6">
      <c r="A73" s="113" t="str">
        <f t="shared" ca="1" si="14"/>
        <v>6730_e!L11:AA65</v>
      </c>
      <c r="B73" s="113" t="str">
        <f t="shared" ca="1" si="14"/>
        <v>6730_e!L11:L65</v>
      </c>
      <c r="C73" s="113" t="str">
        <f t="shared" ca="1" si="14"/>
        <v>6730_e!M10:AA10</v>
      </c>
      <c r="G73" s="120"/>
      <c r="H73" s="128" t="s">
        <v>130</v>
      </c>
      <c r="I73" s="127" t="s">
        <v>109</v>
      </c>
      <c r="J73" s="113">
        <f t="shared" ca="1" si="12"/>
        <v>0</v>
      </c>
      <c r="K73" s="113">
        <f t="shared" ca="1" si="12"/>
        <v>0</v>
      </c>
      <c r="L73" s="113">
        <f t="shared" ca="1" si="12"/>
        <v>0</v>
      </c>
      <c r="M73" s="113">
        <f t="shared" ca="1" si="12"/>
        <v>0</v>
      </c>
      <c r="N73" s="113">
        <f t="shared" ca="1" si="12"/>
        <v>0</v>
      </c>
      <c r="O73" s="113">
        <f t="shared" ca="1" si="12"/>
        <v>0</v>
      </c>
      <c r="P73" s="113">
        <f t="shared" ca="1" si="12"/>
        <v>0</v>
      </c>
      <c r="Q73" s="113">
        <f t="shared" ca="1" si="12"/>
        <v>0</v>
      </c>
      <c r="R73" s="113">
        <f t="shared" ca="1" si="12"/>
        <v>0</v>
      </c>
      <c r="S73" s="113">
        <f t="shared" ca="1" si="12"/>
        <v>0</v>
      </c>
      <c r="T73" s="113">
        <f t="shared" ca="1" si="12"/>
        <v>0</v>
      </c>
      <c r="U73" s="113">
        <f t="shared" ca="1" si="12"/>
        <v>0</v>
      </c>
      <c r="V73" s="113">
        <f t="shared" ca="1" si="12"/>
        <v>0</v>
      </c>
      <c r="W73" s="113">
        <f t="shared" ca="1" si="12"/>
        <v>0</v>
      </c>
      <c r="X73" s="113">
        <f t="shared" ca="1" si="12"/>
        <v>0</v>
      </c>
    </row>
    <row r="74" spans="1:24" ht="12.6">
      <c r="A74" s="113" t="str">
        <f t="shared" ca="1" si="14"/>
        <v>6730_e!L11:AA65</v>
      </c>
      <c r="B74" s="113" t="str">
        <f t="shared" ca="1" si="14"/>
        <v>6730_e!L11:L65</v>
      </c>
      <c r="C74" s="113" t="str">
        <f t="shared" ca="1" si="14"/>
        <v>6730_e!M10:AA10</v>
      </c>
      <c r="G74" s="120"/>
      <c r="H74" s="128" t="s">
        <v>177</v>
      </c>
      <c r="I74" s="127" t="s">
        <v>110</v>
      </c>
      <c r="J74" s="113">
        <f t="shared" ca="1" si="12"/>
        <v>0</v>
      </c>
      <c r="K74" s="113">
        <f t="shared" ca="1" si="12"/>
        <v>0</v>
      </c>
      <c r="L74" s="113">
        <f t="shared" ca="1" si="12"/>
        <v>0</v>
      </c>
      <c r="M74" s="113">
        <f t="shared" ca="1" si="12"/>
        <v>0</v>
      </c>
      <c r="N74" s="113">
        <f t="shared" ca="1" si="12"/>
        <v>0</v>
      </c>
      <c r="O74" s="113">
        <f t="shared" ca="1" si="12"/>
        <v>0</v>
      </c>
      <c r="P74" s="113">
        <f t="shared" ca="1" si="12"/>
        <v>0</v>
      </c>
      <c r="Q74" s="113">
        <f t="shared" ca="1" si="12"/>
        <v>0</v>
      </c>
      <c r="R74" s="113">
        <f t="shared" ca="1" si="12"/>
        <v>0</v>
      </c>
      <c r="S74" s="113">
        <f t="shared" ca="1" si="12"/>
        <v>0</v>
      </c>
      <c r="T74" s="113">
        <f t="shared" ca="1" si="12"/>
        <v>0</v>
      </c>
      <c r="U74" s="113">
        <f t="shared" ca="1" si="12"/>
        <v>0</v>
      </c>
      <c r="V74" s="113">
        <f t="shared" ca="1" si="12"/>
        <v>0</v>
      </c>
      <c r="W74" s="113">
        <f t="shared" ca="1" si="12"/>
        <v>0</v>
      </c>
      <c r="X74" s="113">
        <f t="shared" ca="1" si="12"/>
        <v>0</v>
      </c>
    </row>
    <row r="75" spans="1:24" ht="12.6">
      <c r="A75" s="113" t="str">
        <f ca="1">A71</f>
        <v>6730_e!L11:AA65</v>
      </c>
      <c r="B75" s="113" t="str">
        <f ca="1">B71</f>
        <v>6730_e!L11:L65</v>
      </c>
      <c r="C75" s="113" t="str">
        <f ca="1">C71</f>
        <v>6730_e!M10:AA10</v>
      </c>
      <c r="G75" s="125" t="s">
        <v>100</v>
      </c>
      <c r="H75" s="124"/>
      <c r="I75" s="122" t="s">
        <v>194</v>
      </c>
      <c r="J75" s="113">
        <f t="shared" ca="1" si="12"/>
        <v>0</v>
      </c>
      <c r="K75" s="113">
        <f t="shared" ca="1" si="12"/>
        <v>0</v>
      </c>
      <c r="L75" s="113">
        <f t="shared" ca="1" si="12"/>
        <v>0</v>
      </c>
      <c r="M75" s="113">
        <f t="shared" ca="1" si="12"/>
        <v>0</v>
      </c>
      <c r="N75" s="113">
        <f t="shared" ca="1" si="12"/>
        <v>0</v>
      </c>
      <c r="O75" s="113">
        <f t="shared" ca="1" si="12"/>
        <v>0</v>
      </c>
      <c r="P75" s="113">
        <f t="shared" ca="1" si="12"/>
        <v>0</v>
      </c>
      <c r="Q75" s="113">
        <f t="shared" ca="1" si="12"/>
        <v>0</v>
      </c>
      <c r="R75" s="113">
        <f t="shared" ca="1" si="12"/>
        <v>0</v>
      </c>
      <c r="S75" s="113">
        <f t="shared" ca="1" si="12"/>
        <v>0</v>
      </c>
      <c r="T75" s="113">
        <f t="shared" ca="1" si="12"/>
        <v>0</v>
      </c>
      <c r="U75" s="113">
        <f t="shared" ca="1" si="12"/>
        <v>0</v>
      </c>
      <c r="V75" s="113">
        <f t="shared" ca="1" si="12"/>
        <v>0</v>
      </c>
      <c r="W75" s="113">
        <f t="shared" ca="1" si="12"/>
        <v>0</v>
      </c>
      <c r="X75" s="113">
        <f t="shared" ca="1" si="12"/>
        <v>0</v>
      </c>
    </row>
    <row r="76" spans="1:24" ht="12.6">
      <c r="A76" s="113" t="str">
        <f t="shared" ref="A76:A92" ca="1" si="15">A75</f>
        <v>6730_e!L11:AA65</v>
      </c>
      <c r="B76" s="113" t="str">
        <f t="shared" ref="B76:B92" ca="1" si="16">B75</f>
        <v>6730_e!L11:L65</v>
      </c>
      <c r="C76" s="113" t="str">
        <f t="shared" ref="C76:C92" ca="1" si="17">C75</f>
        <v>6730_e!M10:AA10</v>
      </c>
      <c r="G76" s="120" t="s">
        <v>101</v>
      </c>
      <c r="H76" s="124"/>
      <c r="I76" s="122" t="s">
        <v>15</v>
      </c>
      <c r="J76" s="113">
        <f t="shared" ca="1" si="12"/>
        <v>0</v>
      </c>
      <c r="K76" s="113">
        <f t="shared" ca="1" si="12"/>
        <v>0</v>
      </c>
      <c r="L76" s="113">
        <f t="shared" ca="1" si="12"/>
        <v>0</v>
      </c>
      <c r="M76" s="113">
        <f t="shared" ca="1" si="12"/>
        <v>0</v>
      </c>
      <c r="N76" s="113">
        <f t="shared" ca="1" si="12"/>
        <v>0</v>
      </c>
      <c r="O76" s="113">
        <f t="shared" ca="1" si="12"/>
        <v>0</v>
      </c>
      <c r="P76" s="113">
        <f t="shared" ca="1" si="12"/>
        <v>0</v>
      </c>
      <c r="Q76" s="113">
        <f t="shared" ca="1" si="12"/>
        <v>0</v>
      </c>
      <c r="R76" s="113">
        <f t="shared" ca="1" si="12"/>
        <v>0</v>
      </c>
      <c r="S76" s="113">
        <f t="shared" ca="1" si="12"/>
        <v>0</v>
      </c>
      <c r="T76" s="113">
        <f t="shared" ca="1" si="12"/>
        <v>0</v>
      </c>
      <c r="U76" s="113">
        <f t="shared" ca="1" si="12"/>
        <v>0</v>
      </c>
      <c r="V76" s="113">
        <f t="shared" ca="1" si="12"/>
        <v>0</v>
      </c>
      <c r="W76" s="113">
        <f t="shared" ca="1" si="12"/>
        <v>0</v>
      </c>
      <c r="X76" s="113">
        <f t="shared" ca="1" si="12"/>
        <v>0</v>
      </c>
    </row>
    <row r="77" spans="1:24" ht="12.6">
      <c r="A77" s="113" t="str">
        <f t="shared" ca="1" si="15"/>
        <v>6730_e!L11:AA65</v>
      </c>
      <c r="B77" s="113" t="str">
        <f t="shared" ca="1" si="16"/>
        <v>6730_e!L11:L65</v>
      </c>
      <c r="C77" s="113" t="str">
        <f t="shared" ca="1" si="17"/>
        <v>6730_e!M10:AA10</v>
      </c>
      <c r="G77" s="120" t="s">
        <v>147</v>
      </c>
      <c r="H77" s="124"/>
      <c r="I77" s="122" t="s">
        <v>16</v>
      </c>
      <c r="J77" s="113">
        <f t="shared" ca="1" si="12"/>
        <v>0</v>
      </c>
      <c r="K77" s="113">
        <f t="shared" ca="1" si="12"/>
        <v>0</v>
      </c>
      <c r="L77" s="113">
        <f t="shared" ca="1" si="12"/>
        <v>0</v>
      </c>
      <c r="M77" s="113">
        <f t="shared" ca="1" si="12"/>
        <v>0</v>
      </c>
      <c r="N77" s="113">
        <f t="shared" ca="1" si="12"/>
        <v>0</v>
      </c>
      <c r="O77" s="113">
        <f t="shared" ca="1" si="12"/>
        <v>0</v>
      </c>
      <c r="P77" s="113">
        <f t="shared" ca="1" si="12"/>
        <v>0</v>
      </c>
      <c r="Q77" s="113">
        <f t="shared" ca="1" si="12"/>
        <v>0</v>
      </c>
      <c r="R77" s="113">
        <f t="shared" ca="1" si="12"/>
        <v>0</v>
      </c>
      <c r="S77" s="113">
        <f t="shared" ca="1" si="12"/>
        <v>0</v>
      </c>
      <c r="T77" s="113">
        <f t="shared" ca="1" si="12"/>
        <v>0</v>
      </c>
      <c r="U77" s="113">
        <f t="shared" ca="1" si="12"/>
        <v>0</v>
      </c>
      <c r="V77" s="113">
        <f t="shared" ca="1" si="12"/>
        <v>0</v>
      </c>
      <c r="W77" s="113">
        <f t="shared" ca="1" si="12"/>
        <v>0</v>
      </c>
      <c r="X77" s="113">
        <f t="shared" ca="1" si="12"/>
        <v>0</v>
      </c>
    </row>
    <row r="78" spans="1:24" ht="12.6">
      <c r="A78" s="113" t="str">
        <f t="shared" ca="1" si="15"/>
        <v>6730_e!L11:AA65</v>
      </c>
      <c r="B78" s="113" t="str">
        <f t="shared" ca="1" si="16"/>
        <v>6730_e!L11:L65</v>
      </c>
      <c r="C78" s="113" t="str">
        <f t="shared" ca="1" si="17"/>
        <v>6730_e!M10:AA10</v>
      </c>
      <c r="G78" s="120" t="s">
        <v>148</v>
      </c>
      <c r="H78" s="124"/>
      <c r="I78" s="122" t="s">
        <v>17</v>
      </c>
      <c r="J78" s="113">
        <f t="shared" ref="J78:X92" ca="1" si="18">INDEX(INDIRECT($A78),MATCH($I78,INDIRECT($B78),0),MATCH(J$5,INDIRECT($C78),0)+1)</f>
        <v>0</v>
      </c>
      <c r="K78" s="113">
        <f t="shared" ca="1" si="18"/>
        <v>0</v>
      </c>
      <c r="L78" s="113">
        <f t="shared" ca="1" si="18"/>
        <v>0</v>
      </c>
      <c r="M78" s="113">
        <f t="shared" ca="1" si="18"/>
        <v>0</v>
      </c>
      <c r="N78" s="113">
        <f t="shared" ca="1" si="18"/>
        <v>0</v>
      </c>
      <c r="O78" s="113">
        <f t="shared" ca="1" si="18"/>
        <v>0</v>
      </c>
      <c r="P78" s="113">
        <f t="shared" ca="1" si="18"/>
        <v>0</v>
      </c>
      <c r="Q78" s="113">
        <f t="shared" ca="1" si="18"/>
        <v>0</v>
      </c>
      <c r="R78" s="113">
        <f t="shared" ca="1" si="18"/>
        <v>0</v>
      </c>
      <c r="S78" s="113">
        <f t="shared" ca="1" si="18"/>
        <v>0</v>
      </c>
      <c r="T78" s="113">
        <f t="shared" ca="1" si="18"/>
        <v>0</v>
      </c>
      <c r="U78" s="113">
        <f t="shared" ca="1" si="18"/>
        <v>0</v>
      </c>
      <c r="V78" s="113">
        <f t="shared" ca="1" si="18"/>
        <v>0</v>
      </c>
      <c r="W78" s="113">
        <f t="shared" ca="1" si="18"/>
        <v>0</v>
      </c>
      <c r="X78" s="113">
        <f t="shared" ca="1" si="18"/>
        <v>0</v>
      </c>
    </row>
    <row r="79" spans="1:24" ht="12.6">
      <c r="A79" s="113" t="str">
        <f t="shared" ca="1" si="15"/>
        <v>6730_e!L11:AA65</v>
      </c>
      <c r="B79" s="113" t="str">
        <f t="shared" ca="1" si="16"/>
        <v>6730_e!L11:L65</v>
      </c>
      <c r="C79" s="113" t="str">
        <f t="shared" ca="1" si="17"/>
        <v>6730_e!M10:AA10</v>
      </c>
      <c r="G79" s="120" t="s">
        <v>149</v>
      </c>
      <c r="H79" s="124"/>
      <c r="I79" s="122" t="s">
        <v>71</v>
      </c>
      <c r="J79" s="113">
        <f t="shared" ca="1" si="18"/>
        <v>0</v>
      </c>
      <c r="K79" s="113">
        <f t="shared" ca="1" si="18"/>
        <v>0</v>
      </c>
      <c r="L79" s="113">
        <f t="shared" ca="1" si="18"/>
        <v>0</v>
      </c>
      <c r="M79" s="113">
        <f t="shared" ca="1" si="18"/>
        <v>0</v>
      </c>
      <c r="N79" s="113">
        <f t="shared" ca="1" si="18"/>
        <v>0</v>
      </c>
      <c r="O79" s="113">
        <f t="shared" ca="1" si="18"/>
        <v>0</v>
      </c>
      <c r="P79" s="113">
        <f t="shared" ca="1" si="18"/>
        <v>0</v>
      </c>
      <c r="Q79" s="113">
        <f t="shared" ca="1" si="18"/>
        <v>0</v>
      </c>
      <c r="R79" s="113">
        <f t="shared" ca="1" si="18"/>
        <v>0</v>
      </c>
      <c r="S79" s="113">
        <f t="shared" ca="1" si="18"/>
        <v>0</v>
      </c>
      <c r="T79" s="113">
        <f t="shared" ca="1" si="18"/>
        <v>0</v>
      </c>
      <c r="U79" s="113">
        <f t="shared" ca="1" si="18"/>
        <v>0</v>
      </c>
      <c r="V79" s="113">
        <f t="shared" ca="1" si="18"/>
        <v>0</v>
      </c>
      <c r="W79" s="113">
        <f t="shared" ca="1" si="18"/>
        <v>0</v>
      </c>
      <c r="X79" s="113">
        <f t="shared" ca="1" si="18"/>
        <v>0</v>
      </c>
    </row>
    <row r="80" spans="1:24" ht="12.6">
      <c r="A80" s="113" t="str">
        <f t="shared" ca="1" si="15"/>
        <v>6730_e!L11:AA65</v>
      </c>
      <c r="B80" s="113" t="str">
        <f t="shared" ca="1" si="16"/>
        <v>6730_e!L11:L65</v>
      </c>
      <c r="C80" s="113" t="str">
        <f t="shared" ca="1" si="17"/>
        <v>6730_e!M10:AA10</v>
      </c>
      <c r="G80" s="120" t="s">
        <v>150</v>
      </c>
      <c r="H80" s="124"/>
      <c r="I80" s="122" t="s">
        <v>72</v>
      </c>
      <c r="J80" s="113">
        <f t="shared" ca="1" si="18"/>
        <v>0</v>
      </c>
      <c r="K80" s="113">
        <f t="shared" ca="1" si="18"/>
        <v>0</v>
      </c>
      <c r="L80" s="113">
        <f t="shared" ca="1" si="18"/>
        <v>0</v>
      </c>
      <c r="M80" s="113">
        <f t="shared" ca="1" si="18"/>
        <v>0</v>
      </c>
      <c r="N80" s="113">
        <f t="shared" ca="1" si="18"/>
        <v>0</v>
      </c>
      <c r="O80" s="113">
        <f t="shared" ca="1" si="18"/>
        <v>0</v>
      </c>
      <c r="P80" s="113">
        <f t="shared" ca="1" si="18"/>
        <v>0</v>
      </c>
      <c r="Q80" s="113">
        <f t="shared" ca="1" si="18"/>
        <v>0</v>
      </c>
      <c r="R80" s="113">
        <f t="shared" ca="1" si="18"/>
        <v>0</v>
      </c>
      <c r="S80" s="113">
        <f t="shared" ca="1" si="18"/>
        <v>0</v>
      </c>
      <c r="T80" s="113">
        <f t="shared" ca="1" si="18"/>
        <v>0</v>
      </c>
      <c r="U80" s="113">
        <f t="shared" ca="1" si="18"/>
        <v>0</v>
      </c>
      <c r="V80" s="113">
        <f t="shared" ca="1" si="18"/>
        <v>0</v>
      </c>
      <c r="W80" s="113">
        <f t="shared" ca="1" si="18"/>
        <v>0</v>
      </c>
      <c r="X80" s="113">
        <f t="shared" ca="1" si="18"/>
        <v>0</v>
      </c>
    </row>
    <row r="81" spans="1:24" ht="12.6">
      <c r="A81" s="113" t="str">
        <f t="shared" ca="1" si="15"/>
        <v>6730_e!L11:AA65</v>
      </c>
      <c r="B81" s="113" t="str">
        <f t="shared" ca="1" si="16"/>
        <v>6730_e!L11:L65</v>
      </c>
      <c r="C81" s="113" t="str">
        <f t="shared" ca="1" si="17"/>
        <v>6730_e!M10:AA10</v>
      </c>
      <c r="G81" s="120" t="s">
        <v>65</v>
      </c>
      <c r="H81" s="124"/>
      <c r="I81" s="122" t="s">
        <v>193</v>
      </c>
      <c r="J81" s="113">
        <f t="shared" ca="1" si="18"/>
        <v>0</v>
      </c>
      <c r="K81" s="113">
        <f t="shared" ca="1" si="18"/>
        <v>0</v>
      </c>
      <c r="L81" s="113">
        <f t="shared" ca="1" si="18"/>
        <v>0</v>
      </c>
      <c r="M81" s="113">
        <f t="shared" ca="1" si="18"/>
        <v>0</v>
      </c>
      <c r="N81" s="113">
        <f t="shared" ca="1" si="18"/>
        <v>0</v>
      </c>
      <c r="O81" s="113">
        <f t="shared" ca="1" si="18"/>
        <v>0</v>
      </c>
      <c r="P81" s="113">
        <f t="shared" ca="1" si="18"/>
        <v>0</v>
      </c>
      <c r="Q81" s="113">
        <f t="shared" ca="1" si="18"/>
        <v>0</v>
      </c>
      <c r="R81" s="113">
        <f t="shared" ca="1" si="18"/>
        <v>0</v>
      </c>
      <c r="S81" s="113">
        <f t="shared" ca="1" si="18"/>
        <v>0</v>
      </c>
      <c r="T81" s="113">
        <f t="shared" ca="1" si="18"/>
        <v>0</v>
      </c>
      <c r="U81" s="113">
        <f t="shared" ca="1" si="18"/>
        <v>0</v>
      </c>
      <c r="V81" s="113">
        <f t="shared" ca="1" si="18"/>
        <v>0</v>
      </c>
      <c r="W81" s="113">
        <f t="shared" ca="1" si="18"/>
        <v>0</v>
      </c>
      <c r="X81" s="113">
        <f t="shared" ca="1" si="18"/>
        <v>0</v>
      </c>
    </row>
    <row r="82" spans="1:24" ht="12.6">
      <c r="A82" s="113" t="str">
        <f t="shared" ca="1" si="15"/>
        <v>6730_e!L11:AA65</v>
      </c>
      <c r="B82" s="113" t="str">
        <f t="shared" ca="1" si="16"/>
        <v>6730_e!L11:L65</v>
      </c>
      <c r="C82" s="113" t="str">
        <f t="shared" ca="1" si="17"/>
        <v>6730_e!M10:AA10</v>
      </c>
      <c r="G82" s="120" t="s">
        <v>66</v>
      </c>
      <c r="H82" s="124"/>
      <c r="I82" s="122" t="s">
        <v>136</v>
      </c>
      <c r="J82" s="113">
        <f t="shared" ca="1" si="18"/>
        <v>0</v>
      </c>
      <c r="K82" s="113">
        <f t="shared" ca="1" si="18"/>
        <v>0</v>
      </c>
      <c r="L82" s="113">
        <f t="shared" ca="1" si="18"/>
        <v>0</v>
      </c>
      <c r="M82" s="113">
        <f t="shared" ca="1" si="18"/>
        <v>0</v>
      </c>
      <c r="N82" s="113">
        <f t="shared" ca="1" si="18"/>
        <v>0</v>
      </c>
      <c r="O82" s="113">
        <f t="shared" ca="1" si="18"/>
        <v>0</v>
      </c>
      <c r="P82" s="113">
        <f t="shared" ca="1" si="18"/>
        <v>0</v>
      </c>
      <c r="Q82" s="113">
        <f t="shared" ca="1" si="18"/>
        <v>0</v>
      </c>
      <c r="R82" s="113">
        <f t="shared" ca="1" si="18"/>
        <v>0</v>
      </c>
      <c r="S82" s="113">
        <f t="shared" ca="1" si="18"/>
        <v>0</v>
      </c>
      <c r="T82" s="113">
        <f t="shared" ca="1" si="18"/>
        <v>0</v>
      </c>
      <c r="U82" s="113">
        <f t="shared" ca="1" si="18"/>
        <v>0</v>
      </c>
      <c r="V82" s="113">
        <f t="shared" ca="1" si="18"/>
        <v>0</v>
      </c>
      <c r="W82" s="113">
        <f t="shared" ca="1" si="18"/>
        <v>0</v>
      </c>
      <c r="X82" s="113">
        <f t="shared" ca="1" si="18"/>
        <v>0</v>
      </c>
    </row>
    <row r="83" spans="1:24" ht="12.6">
      <c r="A83" s="113" t="str">
        <f t="shared" ca="1" si="15"/>
        <v>6730_e!L11:AA65</v>
      </c>
      <c r="B83" s="113" t="str">
        <f t="shared" ca="1" si="16"/>
        <v>6730_e!L11:L65</v>
      </c>
      <c r="C83" s="113" t="str">
        <f t="shared" ca="1" si="17"/>
        <v>6730_e!M10:AA10</v>
      </c>
      <c r="G83" s="120" t="s">
        <v>63</v>
      </c>
      <c r="H83" s="124"/>
      <c r="I83" s="122" t="s">
        <v>142</v>
      </c>
      <c r="J83" s="113">
        <f t="shared" ca="1" si="18"/>
        <v>0</v>
      </c>
      <c r="K83" s="113">
        <f t="shared" ca="1" si="18"/>
        <v>0</v>
      </c>
      <c r="L83" s="113">
        <f t="shared" ca="1" si="18"/>
        <v>0</v>
      </c>
      <c r="M83" s="113">
        <f t="shared" ca="1" si="18"/>
        <v>0</v>
      </c>
      <c r="N83" s="113">
        <f t="shared" ca="1" si="18"/>
        <v>0</v>
      </c>
      <c r="O83" s="113">
        <f t="shared" ca="1" si="18"/>
        <v>0</v>
      </c>
      <c r="P83" s="113">
        <f t="shared" ca="1" si="18"/>
        <v>0</v>
      </c>
      <c r="Q83" s="113">
        <f t="shared" ca="1" si="18"/>
        <v>0</v>
      </c>
      <c r="R83" s="113">
        <f t="shared" ca="1" si="18"/>
        <v>0</v>
      </c>
      <c r="S83" s="113">
        <f t="shared" ca="1" si="18"/>
        <v>0</v>
      </c>
      <c r="T83" s="113">
        <f t="shared" ca="1" si="18"/>
        <v>0</v>
      </c>
      <c r="U83" s="113">
        <f t="shared" ca="1" si="18"/>
        <v>0</v>
      </c>
      <c r="V83" s="113">
        <f t="shared" ca="1" si="18"/>
        <v>0</v>
      </c>
      <c r="W83" s="113">
        <f t="shared" ca="1" si="18"/>
        <v>0</v>
      </c>
      <c r="X83" s="113">
        <f t="shared" ca="1" si="18"/>
        <v>0</v>
      </c>
    </row>
    <row r="84" spans="1:24" ht="12.6">
      <c r="A84" s="113" t="str">
        <f t="shared" ca="1" si="15"/>
        <v>6730_e!L11:AA65</v>
      </c>
      <c r="B84" s="113" t="str">
        <f t="shared" ca="1" si="16"/>
        <v>6730_e!L11:L65</v>
      </c>
      <c r="C84" s="113" t="str">
        <f t="shared" ca="1" si="17"/>
        <v>6730_e!M10:AA10</v>
      </c>
      <c r="G84" s="120" t="s">
        <v>64</v>
      </c>
      <c r="H84" s="124"/>
      <c r="I84" s="122" t="s">
        <v>143</v>
      </c>
      <c r="J84" s="113">
        <f t="shared" ca="1" si="18"/>
        <v>0</v>
      </c>
      <c r="K84" s="113">
        <f t="shared" ca="1" si="18"/>
        <v>0</v>
      </c>
      <c r="L84" s="113">
        <f t="shared" ca="1" si="18"/>
        <v>0</v>
      </c>
      <c r="M84" s="113">
        <f t="shared" ca="1" si="18"/>
        <v>0</v>
      </c>
      <c r="N84" s="113">
        <f t="shared" ca="1" si="18"/>
        <v>0</v>
      </c>
      <c r="O84" s="113">
        <f t="shared" ca="1" si="18"/>
        <v>0</v>
      </c>
      <c r="P84" s="113">
        <f t="shared" ca="1" si="18"/>
        <v>0</v>
      </c>
      <c r="Q84" s="113">
        <f t="shared" ca="1" si="18"/>
        <v>0</v>
      </c>
      <c r="R84" s="113">
        <f t="shared" ca="1" si="18"/>
        <v>0</v>
      </c>
      <c r="S84" s="113">
        <f t="shared" ca="1" si="18"/>
        <v>0</v>
      </c>
      <c r="T84" s="113">
        <f t="shared" ca="1" si="18"/>
        <v>0</v>
      </c>
      <c r="U84" s="113">
        <f t="shared" ca="1" si="18"/>
        <v>0</v>
      </c>
      <c r="V84" s="113">
        <f t="shared" ca="1" si="18"/>
        <v>0</v>
      </c>
      <c r="W84" s="113">
        <f t="shared" ca="1" si="18"/>
        <v>0</v>
      </c>
      <c r="X84" s="113">
        <f t="shared" ca="1" si="18"/>
        <v>0</v>
      </c>
    </row>
    <row r="85" spans="1:24" ht="12.6">
      <c r="A85" s="113" t="str">
        <f t="shared" ca="1" si="15"/>
        <v>6730_e!L11:AA65</v>
      </c>
      <c r="B85" s="113" t="str">
        <f t="shared" ca="1" si="16"/>
        <v>6730_e!L11:L65</v>
      </c>
      <c r="C85" s="113" t="str">
        <f t="shared" ca="1" si="17"/>
        <v>6730_e!M10:AA10</v>
      </c>
      <c r="G85" s="120" t="s">
        <v>95</v>
      </c>
      <c r="H85" s="124"/>
      <c r="I85" s="122" t="s">
        <v>144</v>
      </c>
      <c r="J85" s="113">
        <f t="shared" ca="1" si="18"/>
        <v>0</v>
      </c>
      <c r="K85" s="113">
        <f t="shared" ca="1" si="18"/>
        <v>0</v>
      </c>
      <c r="L85" s="113">
        <f t="shared" ca="1" si="18"/>
        <v>0</v>
      </c>
      <c r="M85" s="113">
        <f t="shared" ca="1" si="18"/>
        <v>0</v>
      </c>
      <c r="N85" s="113">
        <f t="shared" ca="1" si="18"/>
        <v>0</v>
      </c>
      <c r="O85" s="113">
        <f t="shared" ca="1" si="18"/>
        <v>0</v>
      </c>
      <c r="P85" s="113">
        <f t="shared" ca="1" si="18"/>
        <v>0</v>
      </c>
      <c r="Q85" s="113">
        <f t="shared" ca="1" si="18"/>
        <v>0</v>
      </c>
      <c r="R85" s="113">
        <f t="shared" ca="1" si="18"/>
        <v>0</v>
      </c>
      <c r="S85" s="113">
        <f t="shared" ca="1" si="18"/>
        <v>0</v>
      </c>
      <c r="T85" s="113">
        <f t="shared" ca="1" si="18"/>
        <v>0</v>
      </c>
      <c r="U85" s="113">
        <f t="shared" ca="1" si="18"/>
        <v>0</v>
      </c>
      <c r="V85" s="113">
        <f t="shared" ca="1" si="18"/>
        <v>0</v>
      </c>
      <c r="W85" s="113">
        <f t="shared" ca="1" si="18"/>
        <v>0</v>
      </c>
      <c r="X85" s="113">
        <f t="shared" ca="1" si="18"/>
        <v>0</v>
      </c>
    </row>
    <row r="86" spans="1:24" ht="12.6">
      <c r="A86" s="113" t="str">
        <f t="shared" ca="1" si="15"/>
        <v>6730_e!L11:AA65</v>
      </c>
      <c r="B86" s="113" t="str">
        <f t="shared" ca="1" si="16"/>
        <v>6730_e!L11:L65</v>
      </c>
      <c r="C86" s="113" t="str">
        <f t="shared" ca="1" si="17"/>
        <v>6730_e!M10:AA10</v>
      </c>
      <c r="G86" s="120" t="s">
        <v>5</v>
      </c>
      <c r="H86" s="124"/>
      <c r="I86" s="122" t="s">
        <v>189</v>
      </c>
      <c r="J86" s="113">
        <f t="shared" ca="1" si="18"/>
        <v>0</v>
      </c>
      <c r="K86" s="113">
        <f t="shared" ca="1" si="18"/>
        <v>0</v>
      </c>
      <c r="L86" s="113">
        <f t="shared" ca="1" si="18"/>
        <v>0</v>
      </c>
      <c r="M86" s="113">
        <f t="shared" ca="1" si="18"/>
        <v>0</v>
      </c>
      <c r="N86" s="113">
        <f t="shared" ca="1" si="18"/>
        <v>0</v>
      </c>
      <c r="O86" s="113">
        <f t="shared" ca="1" si="18"/>
        <v>0</v>
      </c>
      <c r="P86" s="113">
        <f t="shared" ca="1" si="18"/>
        <v>0</v>
      </c>
      <c r="Q86" s="113">
        <f t="shared" ca="1" si="18"/>
        <v>0</v>
      </c>
      <c r="R86" s="113">
        <f t="shared" ca="1" si="18"/>
        <v>0</v>
      </c>
      <c r="S86" s="113">
        <f t="shared" ca="1" si="18"/>
        <v>0</v>
      </c>
      <c r="T86" s="113">
        <f t="shared" ca="1" si="18"/>
        <v>0</v>
      </c>
      <c r="U86" s="113">
        <f t="shared" ca="1" si="18"/>
        <v>0</v>
      </c>
      <c r="V86" s="113">
        <f t="shared" ca="1" si="18"/>
        <v>0</v>
      </c>
      <c r="W86" s="113">
        <f t="shared" ca="1" si="18"/>
        <v>0</v>
      </c>
      <c r="X86" s="113">
        <f t="shared" ca="1" si="18"/>
        <v>0</v>
      </c>
    </row>
    <row r="87" spans="1:24" ht="12.6">
      <c r="A87" s="113" t="str">
        <f t="shared" ca="1" si="15"/>
        <v>6730_e!L11:AA65</v>
      </c>
      <c r="B87" s="113" t="str">
        <f t="shared" ca="1" si="16"/>
        <v>6730_e!L11:L65</v>
      </c>
      <c r="C87" s="113" t="str">
        <f t="shared" ca="1" si="17"/>
        <v>6730_e!M10:AA10</v>
      </c>
      <c r="G87" s="120" t="s">
        <v>32</v>
      </c>
      <c r="H87" s="124"/>
      <c r="I87" s="122" t="s">
        <v>190</v>
      </c>
      <c r="J87" s="113">
        <f t="shared" ca="1" si="18"/>
        <v>0</v>
      </c>
      <c r="K87" s="113">
        <f t="shared" ca="1" si="18"/>
        <v>0</v>
      </c>
      <c r="L87" s="113">
        <f t="shared" ca="1" si="18"/>
        <v>0</v>
      </c>
      <c r="M87" s="113">
        <f t="shared" ca="1" si="18"/>
        <v>0</v>
      </c>
      <c r="N87" s="113">
        <f t="shared" ca="1" si="18"/>
        <v>0</v>
      </c>
      <c r="O87" s="113">
        <f t="shared" ca="1" si="18"/>
        <v>0</v>
      </c>
      <c r="P87" s="113">
        <f t="shared" ca="1" si="18"/>
        <v>0</v>
      </c>
      <c r="Q87" s="113">
        <f t="shared" ca="1" si="18"/>
        <v>0</v>
      </c>
      <c r="R87" s="113">
        <f t="shared" ca="1" si="18"/>
        <v>0</v>
      </c>
      <c r="S87" s="113">
        <f t="shared" ca="1" si="18"/>
        <v>0</v>
      </c>
      <c r="T87" s="113">
        <f t="shared" ca="1" si="18"/>
        <v>0</v>
      </c>
      <c r="U87" s="113">
        <f t="shared" ca="1" si="18"/>
        <v>0</v>
      </c>
      <c r="V87" s="113">
        <f t="shared" ca="1" si="18"/>
        <v>0</v>
      </c>
      <c r="W87" s="113">
        <f t="shared" ca="1" si="18"/>
        <v>0</v>
      </c>
      <c r="X87" s="113">
        <f t="shared" ca="1" si="18"/>
        <v>0</v>
      </c>
    </row>
    <row r="88" spans="1:24" ht="12.6">
      <c r="A88" s="113" t="str">
        <f t="shared" ca="1" si="15"/>
        <v>6730_e!L11:AA65</v>
      </c>
      <c r="B88" s="113" t="str">
        <f t="shared" ca="1" si="16"/>
        <v>6730_e!L11:L65</v>
      </c>
      <c r="C88" s="113" t="str">
        <f t="shared" ca="1" si="17"/>
        <v>6730_e!M10:AA10</v>
      </c>
      <c r="G88" s="120" t="s">
        <v>33</v>
      </c>
      <c r="H88" s="124"/>
      <c r="I88" s="122" t="s">
        <v>191</v>
      </c>
      <c r="J88" s="113">
        <f t="shared" ca="1" si="18"/>
        <v>412</v>
      </c>
      <c r="K88" s="113">
        <f t="shared" ca="1" si="18"/>
        <v>92</v>
      </c>
      <c r="L88" s="113">
        <f t="shared" ca="1" si="18"/>
        <v>831</v>
      </c>
      <c r="M88" s="113">
        <f t="shared" ca="1" si="18"/>
        <v>1096</v>
      </c>
      <c r="N88" s="113">
        <f t="shared" ca="1" si="18"/>
        <v>4665</v>
      </c>
      <c r="O88" s="113">
        <f t="shared" ca="1" si="18"/>
        <v>19738</v>
      </c>
      <c r="P88" s="113">
        <f t="shared" ca="1" si="18"/>
        <v>1006</v>
      </c>
      <c r="Q88" s="113">
        <f t="shared" ca="1" si="18"/>
        <v>824</v>
      </c>
      <c r="R88" s="113">
        <f t="shared" ca="1" si="18"/>
        <v>4206</v>
      </c>
      <c r="S88" s="113">
        <f t="shared" ca="1" si="18"/>
        <v>8690</v>
      </c>
      <c r="T88" s="113">
        <f t="shared" ca="1" si="18"/>
        <v>275</v>
      </c>
      <c r="U88" s="113">
        <f t="shared" ca="1" si="18"/>
        <v>18</v>
      </c>
      <c r="V88" s="113">
        <f t="shared" ca="1" si="18"/>
        <v>7</v>
      </c>
      <c r="W88" s="113">
        <f t="shared" ca="1" si="18"/>
        <v>0</v>
      </c>
      <c r="X88" s="113">
        <f t="shared" ca="1" si="18"/>
        <v>41860</v>
      </c>
    </row>
    <row r="89" spans="1:24" ht="12.6">
      <c r="A89" s="113" t="str">
        <f t="shared" ca="1" si="15"/>
        <v>6730_e!L11:AA65</v>
      </c>
      <c r="B89" s="113" t="str">
        <f t="shared" ca="1" si="16"/>
        <v>6730_e!L11:L65</v>
      </c>
      <c r="C89" s="113" t="str">
        <f t="shared" ca="1" si="17"/>
        <v>6730_e!M10:AA10</v>
      </c>
      <c r="G89" s="125" t="s">
        <v>34</v>
      </c>
      <c r="H89" s="124"/>
      <c r="I89" s="122" t="s">
        <v>70</v>
      </c>
      <c r="J89" s="113">
        <f t="shared" ca="1" si="18"/>
        <v>466</v>
      </c>
      <c r="K89" s="113">
        <f t="shared" ca="1" si="18"/>
        <v>111</v>
      </c>
      <c r="L89" s="113">
        <f t="shared" ca="1" si="18"/>
        <v>967</v>
      </c>
      <c r="M89" s="113">
        <f t="shared" ca="1" si="18"/>
        <v>1149</v>
      </c>
      <c r="N89" s="113">
        <f t="shared" ca="1" si="18"/>
        <v>4701</v>
      </c>
      <c r="O89" s="113">
        <f t="shared" ca="1" si="18"/>
        <v>21330</v>
      </c>
      <c r="P89" s="113">
        <f t="shared" ca="1" si="18"/>
        <v>1178</v>
      </c>
      <c r="Q89" s="113">
        <f t="shared" ca="1" si="18"/>
        <v>960</v>
      </c>
      <c r="R89" s="113">
        <f t="shared" ca="1" si="18"/>
        <v>4669</v>
      </c>
      <c r="S89" s="113">
        <f t="shared" ca="1" si="18"/>
        <v>9595</v>
      </c>
      <c r="T89" s="113">
        <f t="shared" ca="1" si="18"/>
        <v>292</v>
      </c>
      <c r="U89" s="113">
        <f t="shared" ca="1" si="18"/>
        <v>26</v>
      </c>
      <c r="V89" s="113">
        <f t="shared" ca="1" si="18"/>
        <v>9</v>
      </c>
      <c r="W89" s="113">
        <f t="shared" ca="1" si="18"/>
        <v>0</v>
      </c>
      <c r="X89" s="113">
        <f t="shared" ca="1" si="18"/>
        <v>45453</v>
      </c>
    </row>
    <row r="90" spans="1:24" ht="12.6">
      <c r="A90" s="113" t="str">
        <f t="shared" ca="1" si="15"/>
        <v>6730_e!L11:AA65</v>
      </c>
      <c r="B90" s="113" t="str">
        <f t="shared" ca="1" si="16"/>
        <v>6730_e!L11:L65</v>
      </c>
      <c r="C90" s="113" t="str">
        <f t="shared" ca="1" si="17"/>
        <v>6730_e!M10:AA10</v>
      </c>
      <c r="G90" s="120" t="s">
        <v>6</v>
      </c>
      <c r="H90" s="124"/>
      <c r="I90" s="122" t="s">
        <v>7</v>
      </c>
      <c r="J90" s="113">
        <f t="shared" ca="1" si="18"/>
        <v>0</v>
      </c>
      <c r="K90" s="113">
        <f t="shared" ca="1" si="18"/>
        <v>0</v>
      </c>
      <c r="L90" s="113">
        <f t="shared" ca="1" si="18"/>
        <v>0</v>
      </c>
      <c r="M90" s="113">
        <f t="shared" ca="1" si="18"/>
        <v>0</v>
      </c>
      <c r="N90" s="113">
        <f t="shared" ca="1" si="18"/>
        <v>348</v>
      </c>
      <c r="O90" s="113">
        <f t="shared" ca="1" si="18"/>
        <v>0</v>
      </c>
      <c r="P90" s="113">
        <f t="shared" ca="1" si="18"/>
        <v>0</v>
      </c>
      <c r="Q90" s="113">
        <f t="shared" ca="1" si="18"/>
        <v>0</v>
      </c>
      <c r="R90" s="113">
        <f t="shared" ca="1" si="18"/>
        <v>0</v>
      </c>
      <c r="S90" s="113">
        <f t="shared" ca="1" si="18"/>
        <v>0</v>
      </c>
      <c r="T90" s="113">
        <f t="shared" ca="1" si="18"/>
        <v>0</v>
      </c>
      <c r="U90" s="113">
        <f t="shared" ca="1" si="18"/>
        <v>0</v>
      </c>
      <c r="V90" s="113">
        <f t="shared" ca="1" si="18"/>
        <v>0</v>
      </c>
      <c r="W90" s="113">
        <f t="shared" ca="1" si="18"/>
        <v>0</v>
      </c>
      <c r="X90" s="113">
        <f t="shared" ca="1" si="18"/>
        <v>348</v>
      </c>
    </row>
    <row r="91" spans="1:24" ht="12.6">
      <c r="A91" s="113" t="str">
        <f t="shared" ca="1" si="15"/>
        <v>6730_e!L11:AA65</v>
      </c>
      <c r="B91" s="113" t="str">
        <f t="shared" ca="1" si="16"/>
        <v>6730_e!L11:L65</v>
      </c>
      <c r="C91" s="113" t="str">
        <f t="shared" ca="1" si="17"/>
        <v>6730_e!M10:AA10</v>
      </c>
      <c r="G91" s="140" t="s">
        <v>8</v>
      </c>
      <c r="H91" s="141"/>
      <c r="I91" s="142" t="s">
        <v>103</v>
      </c>
      <c r="J91" s="113">
        <f t="shared" ca="1" si="18"/>
        <v>0</v>
      </c>
      <c r="K91" s="113">
        <f t="shared" ca="1" si="18"/>
        <v>0</v>
      </c>
      <c r="L91" s="113">
        <f t="shared" ca="1" si="18"/>
        <v>0</v>
      </c>
      <c r="M91" s="113">
        <f t="shared" ca="1" si="18"/>
        <v>0</v>
      </c>
      <c r="N91" s="113">
        <f t="shared" ca="1" si="18"/>
        <v>0</v>
      </c>
      <c r="O91" s="113">
        <f t="shared" ca="1" si="18"/>
        <v>0</v>
      </c>
      <c r="P91" s="113">
        <f t="shared" ca="1" si="18"/>
        <v>0</v>
      </c>
      <c r="Q91" s="113">
        <f t="shared" ca="1" si="18"/>
        <v>0</v>
      </c>
      <c r="R91" s="113">
        <f t="shared" ca="1" si="18"/>
        <v>-13</v>
      </c>
      <c r="S91" s="113">
        <f t="shared" ca="1" si="18"/>
        <v>0</v>
      </c>
      <c r="T91" s="113">
        <f t="shared" ca="1" si="18"/>
        <v>0</v>
      </c>
      <c r="U91" s="113">
        <f t="shared" ca="1" si="18"/>
        <v>0</v>
      </c>
      <c r="V91" s="113">
        <f t="shared" ca="1" si="18"/>
        <v>0</v>
      </c>
      <c r="W91" s="113">
        <f t="shared" ca="1" si="18"/>
        <v>0</v>
      </c>
      <c r="X91" s="113">
        <f t="shared" ca="1" si="18"/>
        <v>-13</v>
      </c>
    </row>
    <row r="92" spans="1:24" ht="12.6">
      <c r="A92" s="113" t="str">
        <f t="shared" ca="1" si="15"/>
        <v>6730_e!L11:AA65</v>
      </c>
      <c r="B92" s="113" t="str">
        <f t="shared" ca="1" si="16"/>
        <v>6730_e!L11:L65</v>
      </c>
      <c r="C92" s="113" t="str">
        <f t="shared" ca="1" si="17"/>
        <v>6730_e!M10:AA10</v>
      </c>
      <c r="G92" s="126" t="s">
        <v>14</v>
      </c>
      <c r="H92" s="143"/>
      <c r="I92" s="144" t="s">
        <v>104</v>
      </c>
      <c r="J92" s="113">
        <f t="shared" ca="1" si="18"/>
        <v>466</v>
      </c>
      <c r="K92" s="113">
        <f t="shared" ca="1" si="18"/>
        <v>111</v>
      </c>
      <c r="L92" s="113">
        <f t="shared" ca="1" si="18"/>
        <v>967</v>
      </c>
      <c r="M92" s="113">
        <f t="shared" ca="1" si="18"/>
        <v>1149</v>
      </c>
      <c r="N92" s="113">
        <f t="shared" ca="1" si="18"/>
        <v>5049</v>
      </c>
      <c r="O92" s="113">
        <f t="shared" ca="1" si="18"/>
        <v>21330</v>
      </c>
      <c r="P92" s="113">
        <f t="shared" ca="1" si="18"/>
        <v>1178</v>
      </c>
      <c r="Q92" s="113">
        <f t="shared" ca="1" si="18"/>
        <v>960</v>
      </c>
      <c r="R92" s="113">
        <f t="shared" ca="1" si="18"/>
        <v>4682</v>
      </c>
      <c r="S92" s="113">
        <f t="shared" ca="1" si="18"/>
        <v>9595</v>
      </c>
      <c r="T92" s="113">
        <f t="shared" ca="1" si="18"/>
        <v>292</v>
      </c>
      <c r="U92" s="113">
        <f t="shared" ca="1" si="18"/>
        <v>26</v>
      </c>
      <c r="V92" s="113">
        <f t="shared" ca="1" si="18"/>
        <v>9</v>
      </c>
      <c r="W92" s="113">
        <f t="shared" ca="1" si="18"/>
        <v>0</v>
      </c>
      <c r="X92" s="113">
        <f t="shared" ca="1" si="18"/>
        <v>45814</v>
      </c>
    </row>
    <row r="99" spans="1:5" ht="12.6">
      <c r="A99" s="129" t="str">
        <f t="shared" ref="A99:A113" ca="1" si="19">IF(Type="_e!",D99,E99)</f>
        <v>Newfoundland</v>
      </c>
      <c r="B99" s="118" t="s">
        <v>125</v>
      </c>
      <c r="D99" s="129" t="s">
        <v>45</v>
      </c>
      <c r="E99" s="129" t="s">
        <v>53</v>
      </c>
    </row>
    <row r="100" spans="1:5" ht="12.6">
      <c r="A100" s="129" t="str">
        <f t="shared" ca="1" si="19"/>
        <v>PEI</v>
      </c>
      <c r="B100" s="118" t="s">
        <v>126</v>
      </c>
      <c r="D100" s="121" t="s">
        <v>178</v>
      </c>
      <c r="E100" s="121" t="s">
        <v>54</v>
      </c>
    </row>
    <row r="101" spans="1:5" ht="12.6">
      <c r="A101" s="129" t="str">
        <f t="shared" ca="1" si="19"/>
        <v>Nova Scotia</v>
      </c>
      <c r="B101" s="118" t="s">
        <v>127</v>
      </c>
      <c r="D101" s="121" t="s">
        <v>47</v>
      </c>
      <c r="E101" s="121" t="s">
        <v>55</v>
      </c>
    </row>
    <row r="102" spans="1:5" ht="12.6">
      <c r="A102" s="129" t="str">
        <f t="shared" ca="1" si="19"/>
        <v>New Brunswick</v>
      </c>
      <c r="B102" s="118" t="s">
        <v>139</v>
      </c>
      <c r="D102" s="121" t="s">
        <v>133</v>
      </c>
      <c r="E102" s="121" t="s">
        <v>56</v>
      </c>
    </row>
    <row r="103" spans="1:5" ht="12.6">
      <c r="A103" s="129" t="str">
        <f t="shared" ca="1" si="19"/>
        <v>Quebec</v>
      </c>
      <c r="B103" s="118" t="s">
        <v>140</v>
      </c>
      <c r="D103" s="121" t="s">
        <v>49</v>
      </c>
      <c r="E103" s="121" t="s">
        <v>57</v>
      </c>
    </row>
    <row r="104" spans="1:5" ht="12.6">
      <c r="A104" s="129" t="str">
        <f t="shared" ca="1" si="19"/>
        <v>Ontario</v>
      </c>
      <c r="B104" s="118" t="s">
        <v>141</v>
      </c>
      <c r="D104" s="121" t="s">
        <v>50</v>
      </c>
      <c r="E104" s="121" t="s">
        <v>50</v>
      </c>
    </row>
    <row r="105" spans="1:5" ht="12.6">
      <c r="A105" s="129" t="str">
        <f t="shared" ca="1" si="19"/>
        <v>Manitoba</v>
      </c>
      <c r="B105" s="118" t="s">
        <v>166</v>
      </c>
      <c r="D105" s="121" t="s">
        <v>51</v>
      </c>
      <c r="E105" s="121" t="s">
        <v>51</v>
      </c>
    </row>
    <row r="106" spans="1:5" ht="12.6">
      <c r="A106" s="129" t="str">
        <f t="shared" ca="1" si="19"/>
        <v>Saskatchewan</v>
      </c>
      <c r="B106" s="118" t="s">
        <v>167</v>
      </c>
      <c r="D106" s="121" t="s">
        <v>52</v>
      </c>
      <c r="E106" s="121" t="s">
        <v>52</v>
      </c>
    </row>
    <row r="107" spans="1:5" ht="12.6">
      <c r="A107" s="129" t="str">
        <f t="shared" ca="1" si="19"/>
        <v>Alberta</v>
      </c>
      <c r="B107" s="118" t="s">
        <v>168</v>
      </c>
      <c r="D107" s="121" t="s">
        <v>83</v>
      </c>
      <c r="E107" s="121" t="s">
        <v>83</v>
      </c>
    </row>
    <row r="108" spans="1:5" ht="12.6">
      <c r="A108" s="129" t="str">
        <f t="shared" ca="1" si="19"/>
        <v>B.C.</v>
      </c>
      <c r="B108" s="118" t="s">
        <v>74</v>
      </c>
      <c r="D108" s="121" t="s">
        <v>179</v>
      </c>
      <c r="E108" s="121" t="s">
        <v>67</v>
      </c>
    </row>
    <row r="109" spans="1:5" ht="12.6">
      <c r="A109" s="129" t="str">
        <f t="shared" ca="1" si="19"/>
        <v>Yukon</v>
      </c>
      <c r="B109" s="118" t="s">
        <v>75</v>
      </c>
      <c r="D109" s="121" t="s">
        <v>85</v>
      </c>
      <c r="E109" s="121" t="s">
        <v>85</v>
      </c>
    </row>
    <row r="110" spans="1:5" ht="12.6">
      <c r="A110" s="129" t="str">
        <f t="shared" ca="1" si="19"/>
        <v>NWT</v>
      </c>
      <c r="B110" s="118" t="s">
        <v>81</v>
      </c>
      <c r="D110" s="121" t="s">
        <v>180</v>
      </c>
      <c r="E110" s="121" t="s">
        <v>68</v>
      </c>
    </row>
    <row r="111" spans="1:5" ht="12.6">
      <c r="A111" s="129" t="str">
        <f t="shared" ca="1" si="19"/>
        <v>Nunavut</v>
      </c>
      <c r="B111" s="118" t="s">
        <v>91</v>
      </c>
      <c r="D111" s="121" t="s">
        <v>87</v>
      </c>
      <c r="E111" s="121" t="s">
        <v>87</v>
      </c>
    </row>
    <row r="112" spans="1:5" ht="12.6">
      <c r="A112" s="129" t="str">
        <f t="shared" ca="1" si="19"/>
        <v>Out of Canada</v>
      </c>
      <c r="B112" s="118" t="s">
        <v>92</v>
      </c>
      <c r="D112" s="121" t="s">
        <v>36</v>
      </c>
      <c r="E112" s="121" t="s">
        <v>69</v>
      </c>
    </row>
    <row r="113" spans="1:16" ht="12.6">
      <c r="A113" s="129" t="str">
        <f t="shared" ca="1" si="19"/>
        <v>Total</v>
      </c>
      <c r="B113" s="119" t="s">
        <v>170</v>
      </c>
      <c r="D113" s="121" t="s">
        <v>131</v>
      </c>
      <c r="E113" s="121" t="s">
        <v>131</v>
      </c>
    </row>
    <row r="114" spans="1:16">
      <c r="D114" s="113" t="s">
        <v>185</v>
      </c>
      <c r="I114" s="113" t="s">
        <v>76</v>
      </c>
      <c r="J114" s="113" t="s">
        <v>38</v>
      </c>
      <c r="K114" s="113" t="s">
        <v>39</v>
      </c>
    </row>
    <row r="115" spans="1:16">
      <c r="A115" s="113" t="s">
        <v>37</v>
      </c>
      <c r="D115" s="130" t="s">
        <v>131</v>
      </c>
    </row>
    <row r="116" spans="1:16">
      <c r="D116" s="146" t="str">
        <f ca="1">VLOOKUP(Selected,A99:B113,2,FALSE)</f>
        <v>(19)</v>
      </c>
    </row>
    <row r="117" spans="1:16" ht="12.6">
      <c r="A117" s="120" t="s">
        <v>22</v>
      </c>
      <c r="B117" s="121" t="s">
        <v>93</v>
      </c>
      <c r="C117" s="122" t="s">
        <v>192</v>
      </c>
      <c r="D117" s="113">
        <f t="shared" ref="D117:D134" ca="1" si="20">INDEX(ProvDPW,MATCH($C117,WRows,0),MATCH(D$116,WCols,0)+1)</f>
        <v>10917</v>
      </c>
      <c r="E117" s="113">
        <f t="shared" ref="E117:E133" ca="1" si="21">IF(D117&lt;=0,999,RANK(D117,$D$117:$D$133))</f>
        <v>2</v>
      </c>
      <c r="F117" s="122" t="s">
        <v>192</v>
      </c>
      <c r="G117" s="113">
        <f t="shared" ref="G117:G133" ca="1" si="22">D117</f>
        <v>10917</v>
      </c>
      <c r="H117" s="113" t="str">
        <f t="shared" ref="H117:H133" ca="1" si="23">IF(Type="_e!",O117,P117)</f>
        <v>Personal Prop</v>
      </c>
      <c r="I117" s="113">
        <f t="shared" ref="I117:I134" ca="1" si="24">INDEX(ProvDPE,MATCH($C117,ERows,0),MATCH(D$116,ECols,0)+1)</f>
        <v>10917</v>
      </c>
      <c r="J117" s="113">
        <f t="shared" ref="J117:J134" ca="1" si="25">INDEX(ProvNIC,MATCH($C117,IRows,0),MATCH(D$116,ICols,0)+1)</f>
        <v>3593</v>
      </c>
      <c r="K117" s="131">
        <f t="shared" ref="K117:K135" ca="1" si="26">IF(AND(I117&gt;0,J117&gt;0),J117/I117*100,"")</f>
        <v>32.911972153522029</v>
      </c>
      <c r="O117" s="113" t="s">
        <v>182</v>
      </c>
      <c r="P117" s="113" t="s">
        <v>58</v>
      </c>
    </row>
    <row r="118" spans="1:16" ht="12.6">
      <c r="A118" s="123"/>
      <c r="B118" s="121" t="s">
        <v>94</v>
      </c>
      <c r="C118" s="122" t="s">
        <v>106</v>
      </c>
      <c r="D118" s="113">
        <f t="shared" ca="1" si="20"/>
        <v>0</v>
      </c>
      <c r="E118" s="113">
        <f t="shared" ca="1" si="21"/>
        <v>999</v>
      </c>
      <c r="F118" s="122" t="s">
        <v>106</v>
      </c>
      <c r="G118" s="113">
        <f t="shared" ca="1" si="22"/>
        <v>0</v>
      </c>
      <c r="H118" s="113" t="str">
        <f t="shared" ca="1" si="23"/>
        <v>Commercial Prop</v>
      </c>
      <c r="I118" s="113">
        <f t="shared" ca="1" si="24"/>
        <v>0</v>
      </c>
      <c r="J118" s="113">
        <f t="shared" ca="1" si="25"/>
        <v>0</v>
      </c>
      <c r="K118" s="131" t="str">
        <f t="shared" ca="1" si="26"/>
        <v/>
      </c>
      <c r="O118" s="113" t="s">
        <v>146</v>
      </c>
      <c r="P118" s="113" t="s">
        <v>59</v>
      </c>
    </row>
    <row r="119" spans="1:16" ht="12.6">
      <c r="A119" s="120" t="s">
        <v>124</v>
      </c>
      <c r="B119" s="124"/>
      <c r="C119" s="122" t="s">
        <v>107</v>
      </c>
      <c r="D119" s="113">
        <f t="shared" ca="1" si="20"/>
        <v>0</v>
      </c>
      <c r="E119" s="113">
        <f t="shared" ca="1" si="21"/>
        <v>999</v>
      </c>
      <c r="F119" s="122" t="s">
        <v>107</v>
      </c>
      <c r="G119" s="113">
        <f t="shared" ca="1" si="22"/>
        <v>0</v>
      </c>
      <c r="H119" s="113" t="str">
        <f t="shared" ca="1" si="23"/>
        <v>Aircraft</v>
      </c>
      <c r="I119" s="113">
        <f t="shared" ca="1" si="24"/>
        <v>0</v>
      </c>
      <c r="J119" s="113">
        <f t="shared" ca="1" si="25"/>
        <v>0</v>
      </c>
      <c r="K119" s="131" t="str">
        <f t="shared" ca="1" si="26"/>
        <v/>
      </c>
      <c r="O119" s="113" t="s">
        <v>183</v>
      </c>
      <c r="P119" s="113" t="s">
        <v>60</v>
      </c>
    </row>
    <row r="120" spans="1:16" ht="12.6">
      <c r="A120" s="125" t="s">
        <v>100</v>
      </c>
      <c r="B120" s="124"/>
      <c r="C120" s="122" t="s">
        <v>194</v>
      </c>
      <c r="D120" s="113">
        <f t="shared" ca="1" si="20"/>
        <v>0</v>
      </c>
      <c r="E120" s="113">
        <f t="shared" ca="1" si="21"/>
        <v>999</v>
      </c>
      <c r="F120" s="122" t="s">
        <v>194</v>
      </c>
      <c r="G120" s="113">
        <f t="shared" ca="1" si="22"/>
        <v>0</v>
      </c>
      <c r="H120" s="113" t="str">
        <f t="shared" ca="1" si="23"/>
        <v>Auto</v>
      </c>
      <c r="I120" s="113">
        <f t="shared" ca="1" si="24"/>
        <v>0</v>
      </c>
      <c r="J120" s="113">
        <f t="shared" ca="1" si="25"/>
        <v>0</v>
      </c>
      <c r="K120" s="131" t="str">
        <f t="shared" ca="1" si="26"/>
        <v/>
      </c>
      <c r="O120" s="113" t="s">
        <v>80</v>
      </c>
      <c r="P120" s="113" t="s">
        <v>80</v>
      </c>
    </row>
    <row r="121" spans="1:16" ht="12.6">
      <c r="A121" s="120" t="s">
        <v>101</v>
      </c>
      <c r="B121" s="124"/>
      <c r="C121" s="122" t="s">
        <v>15</v>
      </c>
      <c r="D121" s="113">
        <f t="shared" ca="1" si="20"/>
        <v>0</v>
      </c>
      <c r="E121" s="113">
        <f t="shared" ca="1" si="21"/>
        <v>999</v>
      </c>
      <c r="F121" s="122" t="s">
        <v>15</v>
      </c>
      <c r="G121" s="113">
        <f t="shared" ca="1" si="22"/>
        <v>0</v>
      </c>
      <c r="H121" s="113" t="str">
        <f t="shared" ca="1" si="23"/>
        <v>Boiler</v>
      </c>
      <c r="I121" s="113">
        <f t="shared" ca="1" si="24"/>
        <v>0</v>
      </c>
      <c r="J121" s="113">
        <f t="shared" ca="1" si="25"/>
        <v>0</v>
      </c>
      <c r="K121" s="131" t="str">
        <f t="shared" ca="1" si="26"/>
        <v/>
      </c>
      <c r="O121" s="113" t="s">
        <v>184</v>
      </c>
      <c r="P121" s="113" t="s">
        <v>61</v>
      </c>
    </row>
    <row r="122" spans="1:16" ht="12.6">
      <c r="A122" s="120" t="s">
        <v>147</v>
      </c>
      <c r="B122" s="124"/>
      <c r="C122" s="122" t="s">
        <v>16</v>
      </c>
      <c r="D122" s="113">
        <f t="shared" ca="1" si="20"/>
        <v>0</v>
      </c>
      <c r="E122" s="113">
        <f t="shared" ca="1" si="21"/>
        <v>999</v>
      </c>
      <c r="F122" s="122" t="s">
        <v>16</v>
      </c>
      <c r="G122" s="113">
        <f t="shared" ca="1" si="22"/>
        <v>0</v>
      </c>
      <c r="H122" s="113" t="str">
        <f t="shared" ca="1" si="23"/>
        <v>Credit</v>
      </c>
      <c r="I122" s="113">
        <f t="shared" ca="1" si="24"/>
        <v>0</v>
      </c>
      <c r="J122" s="113">
        <f t="shared" ca="1" si="25"/>
        <v>0</v>
      </c>
      <c r="K122" s="131" t="str">
        <f t="shared" ca="1" si="26"/>
        <v/>
      </c>
      <c r="O122" s="132" t="s">
        <v>186</v>
      </c>
      <c r="P122" s="113" t="s">
        <v>62</v>
      </c>
    </row>
    <row r="123" spans="1:16" ht="12.6">
      <c r="A123" s="120" t="s">
        <v>148</v>
      </c>
      <c r="B123" s="124"/>
      <c r="C123" s="122" t="s">
        <v>17</v>
      </c>
      <c r="D123" s="113">
        <f t="shared" ca="1" si="20"/>
        <v>0</v>
      </c>
      <c r="E123" s="113">
        <f t="shared" ca="1" si="21"/>
        <v>999</v>
      </c>
      <c r="F123" s="122" t="s">
        <v>17</v>
      </c>
      <c r="G123" s="113">
        <f t="shared" ca="1" si="22"/>
        <v>0</v>
      </c>
      <c r="H123" s="113" t="str">
        <f t="shared" ca="1" si="23"/>
        <v>Credit Prot</v>
      </c>
      <c r="I123" s="113">
        <f t="shared" ca="1" si="24"/>
        <v>0</v>
      </c>
      <c r="J123" s="113">
        <f t="shared" ca="1" si="25"/>
        <v>0</v>
      </c>
      <c r="K123" s="131" t="str">
        <f t="shared" ca="1" si="26"/>
        <v/>
      </c>
      <c r="O123" s="132" t="s">
        <v>118</v>
      </c>
      <c r="P123" s="113" t="s">
        <v>96</v>
      </c>
    </row>
    <row r="124" spans="1:16" ht="12.6">
      <c r="A124" s="120" t="s">
        <v>149</v>
      </c>
      <c r="B124" s="124"/>
      <c r="C124" s="122" t="s">
        <v>71</v>
      </c>
      <c r="D124" s="113">
        <f t="shared" ca="1" si="20"/>
        <v>0</v>
      </c>
      <c r="E124" s="113">
        <f t="shared" ca="1" si="21"/>
        <v>999</v>
      </c>
      <c r="F124" s="122" t="s">
        <v>71</v>
      </c>
      <c r="G124" s="113">
        <f t="shared" ca="1" si="22"/>
        <v>0</v>
      </c>
      <c r="H124" s="113" t="str">
        <f t="shared" ca="1" si="23"/>
        <v>Fidelity</v>
      </c>
      <c r="I124" s="113">
        <f t="shared" ca="1" si="24"/>
        <v>0</v>
      </c>
      <c r="J124" s="113">
        <f t="shared" ca="1" si="25"/>
        <v>0</v>
      </c>
      <c r="K124" s="131" t="str">
        <f t="shared" ca="1" si="26"/>
        <v/>
      </c>
      <c r="O124" s="132" t="s">
        <v>119</v>
      </c>
      <c r="P124" s="113" t="s">
        <v>97</v>
      </c>
    </row>
    <row r="125" spans="1:16" ht="12.6">
      <c r="A125" s="120" t="s">
        <v>150</v>
      </c>
      <c r="B125" s="124"/>
      <c r="C125" s="122" t="s">
        <v>72</v>
      </c>
      <c r="D125" s="113">
        <f t="shared" ca="1" si="20"/>
        <v>0</v>
      </c>
      <c r="E125" s="113">
        <f t="shared" ca="1" si="21"/>
        <v>999</v>
      </c>
      <c r="F125" s="122" t="s">
        <v>72</v>
      </c>
      <c r="G125" s="113">
        <f t="shared" ca="1" si="22"/>
        <v>0</v>
      </c>
      <c r="H125" s="113" t="str">
        <f t="shared" ca="1" si="23"/>
        <v>Hail</v>
      </c>
      <c r="I125" s="113">
        <f t="shared" ca="1" si="24"/>
        <v>0</v>
      </c>
      <c r="J125" s="113">
        <f t="shared" ca="1" si="25"/>
        <v>0</v>
      </c>
      <c r="K125" s="131" t="str">
        <f t="shared" ca="1" si="26"/>
        <v/>
      </c>
      <c r="O125" s="132" t="s">
        <v>120</v>
      </c>
      <c r="P125" s="113" t="s">
        <v>98</v>
      </c>
    </row>
    <row r="126" spans="1:16" ht="12.6">
      <c r="A126" s="120" t="s">
        <v>65</v>
      </c>
      <c r="B126" s="124"/>
      <c r="C126" s="122" t="s">
        <v>193</v>
      </c>
      <c r="D126" s="113">
        <f t="shared" ca="1" si="20"/>
        <v>0</v>
      </c>
      <c r="E126" s="113">
        <f t="shared" ca="1" si="21"/>
        <v>999</v>
      </c>
      <c r="F126" s="122" t="s">
        <v>193</v>
      </c>
      <c r="G126" s="113">
        <f t="shared" ca="1" si="22"/>
        <v>0</v>
      </c>
      <c r="H126" s="113" t="str">
        <f t="shared" ca="1" si="23"/>
        <v>Legal Exp</v>
      </c>
      <c r="I126" s="113">
        <f t="shared" ca="1" si="24"/>
        <v>0</v>
      </c>
      <c r="J126" s="113">
        <f t="shared" ca="1" si="25"/>
        <v>0</v>
      </c>
      <c r="K126" s="131" t="str">
        <f t="shared" ca="1" si="26"/>
        <v/>
      </c>
      <c r="O126" s="132" t="s">
        <v>111</v>
      </c>
      <c r="P126" s="113" t="s">
        <v>99</v>
      </c>
    </row>
    <row r="127" spans="1:16" ht="12.6">
      <c r="A127" s="120" t="s">
        <v>66</v>
      </c>
      <c r="B127" s="124"/>
      <c r="C127" s="122" t="s">
        <v>136</v>
      </c>
      <c r="D127" s="113">
        <f t="shared" ca="1" si="20"/>
        <v>0</v>
      </c>
      <c r="E127" s="113">
        <f t="shared" ca="1" si="21"/>
        <v>999</v>
      </c>
      <c r="F127" s="122" t="s">
        <v>136</v>
      </c>
      <c r="G127" s="113">
        <f t="shared" ca="1" si="22"/>
        <v>0</v>
      </c>
      <c r="H127" s="113" t="str">
        <f t="shared" ca="1" si="23"/>
        <v>Liability</v>
      </c>
      <c r="I127" s="113">
        <f t="shared" ca="1" si="24"/>
        <v>0</v>
      </c>
      <c r="J127" s="113">
        <f t="shared" ca="1" si="25"/>
        <v>0</v>
      </c>
      <c r="K127" s="131" t="str">
        <f t="shared" ca="1" si="26"/>
        <v/>
      </c>
      <c r="O127" s="132" t="s">
        <v>112</v>
      </c>
      <c r="P127" s="113" t="s">
        <v>201</v>
      </c>
    </row>
    <row r="128" spans="1:16" ht="12.6">
      <c r="A128" s="120" t="s">
        <v>63</v>
      </c>
      <c r="B128" s="124"/>
      <c r="C128" s="122" t="s">
        <v>142</v>
      </c>
      <c r="D128" s="113">
        <f t="shared" ca="1" si="20"/>
        <v>0</v>
      </c>
      <c r="E128" s="113">
        <f t="shared" ca="1" si="21"/>
        <v>999</v>
      </c>
      <c r="F128" s="122" t="s">
        <v>142</v>
      </c>
      <c r="G128" s="113">
        <f t="shared" ca="1" si="22"/>
        <v>0</v>
      </c>
      <c r="H128" s="113" t="str">
        <f t="shared" ca="1" si="23"/>
        <v>Mortgage</v>
      </c>
      <c r="I128" s="113">
        <f t="shared" ca="1" si="24"/>
        <v>0</v>
      </c>
      <c r="J128" s="113">
        <f t="shared" ca="1" si="25"/>
        <v>0</v>
      </c>
      <c r="K128" s="131" t="str">
        <f t="shared" ca="1" si="26"/>
        <v/>
      </c>
      <c r="O128" s="132" t="s">
        <v>113</v>
      </c>
      <c r="P128" s="113" t="s">
        <v>202</v>
      </c>
    </row>
    <row r="129" spans="1:16" ht="12.6">
      <c r="A129" s="120" t="s">
        <v>64</v>
      </c>
      <c r="B129" s="124"/>
      <c r="C129" s="122" t="s">
        <v>143</v>
      </c>
      <c r="D129" s="113">
        <f t="shared" ca="1" si="20"/>
        <v>0</v>
      </c>
      <c r="E129" s="113">
        <f t="shared" ca="1" si="21"/>
        <v>999</v>
      </c>
      <c r="F129" s="122" t="s">
        <v>143</v>
      </c>
      <c r="G129" s="113">
        <f t="shared" ca="1" si="22"/>
        <v>0</v>
      </c>
      <c r="H129" s="113" t="str">
        <f t="shared" ca="1" si="23"/>
        <v>Oth Approved Prod</v>
      </c>
      <c r="I129" s="113">
        <f t="shared" ca="1" si="24"/>
        <v>0</v>
      </c>
      <c r="J129" s="113">
        <f t="shared" ca="1" si="25"/>
        <v>0</v>
      </c>
      <c r="K129" s="131" t="str">
        <f t="shared" ca="1" si="26"/>
        <v/>
      </c>
      <c r="O129" s="132" t="s">
        <v>114</v>
      </c>
      <c r="P129" s="132" t="s">
        <v>114</v>
      </c>
    </row>
    <row r="130" spans="1:16" ht="12.6">
      <c r="A130" s="120" t="s">
        <v>95</v>
      </c>
      <c r="B130" s="124"/>
      <c r="C130" s="122" t="s">
        <v>144</v>
      </c>
      <c r="D130" s="113">
        <f t="shared" ca="1" si="20"/>
        <v>0</v>
      </c>
      <c r="E130" s="113">
        <f t="shared" ca="1" si="21"/>
        <v>999</v>
      </c>
      <c r="F130" s="122" t="s">
        <v>144</v>
      </c>
      <c r="G130" s="113">
        <f t="shared" ca="1" si="22"/>
        <v>0</v>
      </c>
      <c r="H130" s="113" t="str">
        <f t="shared" ca="1" si="23"/>
        <v>Surety</v>
      </c>
      <c r="I130" s="113">
        <f t="shared" ca="1" si="24"/>
        <v>0</v>
      </c>
      <c r="J130" s="113">
        <f t="shared" ca="1" si="25"/>
        <v>0</v>
      </c>
      <c r="K130" s="131" t="str">
        <f t="shared" ca="1" si="26"/>
        <v/>
      </c>
      <c r="O130" s="132" t="s">
        <v>115</v>
      </c>
      <c r="P130" s="113" t="s">
        <v>203</v>
      </c>
    </row>
    <row r="131" spans="1:16" ht="12.6">
      <c r="A131" s="120" t="s">
        <v>5</v>
      </c>
      <c r="B131" s="124"/>
      <c r="C131" s="122" t="s">
        <v>189</v>
      </c>
      <c r="D131" s="113">
        <f t="shared" ca="1" si="20"/>
        <v>0</v>
      </c>
      <c r="E131" s="113">
        <f t="shared" ca="1" si="21"/>
        <v>999</v>
      </c>
      <c r="F131" s="122" t="s">
        <v>189</v>
      </c>
      <c r="G131" s="113">
        <f t="shared" ca="1" si="22"/>
        <v>0</v>
      </c>
      <c r="H131" s="113" t="str">
        <f t="shared" ca="1" si="23"/>
        <v>Title</v>
      </c>
      <c r="I131" s="113">
        <f t="shared" ca="1" si="24"/>
        <v>0</v>
      </c>
      <c r="J131" s="113">
        <f t="shared" ca="1" si="25"/>
        <v>0</v>
      </c>
      <c r="K131" s="131" t="str">
        <f t="shared" ca="1" si="26"/>
        <v/>
      </c>
      <c r="O131" s="132" t="s">
        <v>78</v>
      </c>
      <c r="P131" s="113" t="s">
        <v>204</v>
      </c>
    </row>
    <row r="132" spans="1:16" ht="12.6">
      <c r="A132" s="120" t="s">
        <v>32</v>
      </c>
      <c r="B132" s="124"/>
      <c r="C132" s="122" t="s">
        <v>190</v>
      </c>
      <c r="D132" s="113">
        <f t="shared" ca="1" si="20"/>
        <v>0</v>
      </c>
      <c r="E132" s="113">
        <f t="shared" ca="1" si="21"/>
        <v>999</v>
      </c>
      <c r="F132" s="122" t="s">
        <v>190</v>
      </c>
      <c r="G132" s="113">
        <f t="shared" ca="1" si="22"/>
        <v>0</v>
      </c>
      <c r="H132" s="113" t="str">
        <f t="shared" ca="1" si="23"/>
        <v>Marine</v>
      </c>
      <c r="I132" s="113">
        <f t="shared" ca="1" si="24"/>
        <v>0</v>
      </c>
      <c r="J132" s="113">
        <f t="shared" ca="1" si="25"/>
        <v>0</v>
      </c>
      <c r="K132" s="131" t="str">
        <f t="shared" ca="1" si="26"/>
        <v/>
      </c>
      <c r="O132" s="132" t="s">
        <v>73</v>
      </c>
      <c r="P132" s="113" t="s">
        <v>205</v>
      </c>
    </row>
    <row r="133" spans="1:16" ht="12.6">
      <c r="A133" s="120" t="s">
        <v>33</v>
      </c>
      <c r="B133" s="124"/>
      <c r="C133" s="122" t="s">
        <v>191</v>
      </c>
      <c r="D133" s="113">
        <f t="shared" ca="1" si="20"/>
        <v>95928</v>
      </c>
      <c r="E133" s="113">
        <f t="shared" ca="1" si="21"/>
        <v>1</v>
      </c>
      <c r="F133" s="122" t="s">
        <v>191</v>
      </c>
      <c r="G133" s="113">
        <f t="shared" ca="1" si="22"/>
        <v>95928</v>
      </c>
      <c r="H133" s="113" t="str">
        <f t="shared" ca="1" si="23"/>
        <v>A&amp;S</v>
      </c>
      <c r="I133" s="113">
        <f t="shared" ca="1" si="24"/>
        <v>93674</v>
      </c>
      <c r="J133" s="113">
        <f t="shared" ca="1" si="25"/>
        <v>41860</v>
      </c>
      <c r="K133" s="131">
        <f t="shared" ca="1" si="26"/>
        <v>44.686892841129875</v>
      </c>
      <c r="O133" s="133" t="s">
        <v>79</v>
      </c>
      <c r="P133" s="113" t="s">
        <v>206</v>
      </c>
    </row>
    <row r="134" spans="1:16" ht="12.6">
      <c r="A134" s="120" t="s">
        <v>138</v>
      </c>
      <c r="C134" s="127" t="s">
        <v>104</v>
      </c>
      <c r="D134" s="113">
        <f t="shared" ca="1" si="20"/>
        <v>105917</v>
      </c>
      <c r="F134" s="127" t="s">
        <v>104</v>
      </c>
      <c r="I134" s="113">
        <f t="shared" ca="1" si="24"/>
        <v>103661</v>
      </c>
      <c r="J134" s="113">
        <f t="shared" ca="1" si="25"/>
        <v>45814</v>
      </c>
      <c r="K134" s="131">
        <f t="shared" ca="1" si="26"/>
        <v>44.195984989533187</v>
      </c>
    </row>
    <row r="135" spans="1:16" ht="12.6">
      <c r="A135" s="120" t="s">
        <v>137</v>
      </c>
      <c r="D135" s="113">
        <f ca="1">SUM(D117:D133)</f>
        <v>106845</v>
      </c>
      <c r="I135" s="113">
        <f ca="1">SUM(I117:I133)</f>
        <v>104591</v>
      </c>
      <c r="J135" s="113">
        <f ca="1">SUM(J117:J133)</f>
        <v>45453</v>
      </c>
      <c r="K135" s="131">
        <f t="shared" ca="1" si="26"/>
        <v>43.457850101825208</v>
      </c>
    </row>
  </sheetData>
  <pageMargins left="0.75" right="0.75" top="1" bottom="1" header="0.5" footer="0.5"/>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
    <pageSetUpPr fitToPage="1"/>
  </sheetPr>
  <dimension ref="B2:AL68"/>
  <sheetViews>
    <sheetView showGridLines="0" workbookViewId="0"/>
  </sheetViews>
  <sheetFormatPr defaultColWidth="8" defaultRowHeight="12" customHeight="1"/>
  <cols>
    <col min="1" max="1" width="1.5546875" customWidth="1"/>
    <col min="2" max="2" width="2.71875" customWidth="1"/>
    <col min="3" max="3" width="3.27734375" customWidth="1"/>
    <col min="4" max="5" width="3.1640625" customWidth="1"/>
    <col min="6" max="6" width="2.71875" customWidth="1"/>
    <col min="7" max="7" width="3.5546875" customWidth="1"/>
    <col min="8" max="8" width="3.27734375" customWidth="1"/>
    <col min="9" max="9" width="2.44140625" customWidth="1"/>
    <col min="10" max="10" width="6.83203125" customWidth="1"/>
    <col min="11" max="11" width="30" customWidth="1"/>
    <col min="12" max="12" width="3.27734375" customWidth="1"/>
    <col min="13" max="27" width="11.83203125" customWidth="1"/>
    <col min="28" max="28" width="8" customWidth="1"/>
  </cols>
  <sheetData>
    <row r="2" spans="2:38" ht="15" customHeight="1">
      <c r="B2" s="10" t="s">
        <v>478</v>
      </c>
      <c r="C2" s="9"/>
      <c r="D2" s="9"/>
      <c r="E2" s="9"/>
      <c r="F2" s="9"/>
    </row>
    <row r="4" spans="2:38" ht="12" customHeight="1">
      <c r="B4" s="29" t="s">
        <v>1335</v>
      </c>
      <c r="C4" s="28"/>
      <c r="D4" s="28"/>
      <c r="E4" s="28"/>
      <c r="F4" s="28"/>
      <c r="G4" s="28"/>
      <c r="H4" s="28"/>
      <c r="I4" s="28"/>
      <c r="J4" s="28"/>
      <c r="K4" s="150"/>
      <c r="L4" s="150"/>
      <c r="M4" s="12" t="s">
        <v>852</v>
      </c>
      <c r="N4" s="12"/>
      <c r="O4" s="12"/>
      <c r="P4" s="12"/>
      <c r="Q4" s="12"/>
      <c r="R4" s="12"/>
      <c r="S4" s="12"/>
      <c r="T4" s="12"/>
      <c r="U4" s="12"/>
      <c r="V4" s="12"/>
      <c r="W4" s="12"/>
      <c r="X4" s="12"/>
      <c r="Y4" s="12"/>
      <c r="Z4" s="1299"/>
      <c r="AA4" s="1299"/>
      <c r="AB4" s="1299"/>
      <c r="AC4" s="1299"/>
      <c r="AD4" s="1299"/>
      <c r="AE4" s="1299"/>
      <c r="AF4" s="1299"/>
      <c r="AG4" s="1299"/>
      <c r="AH4" s="1299"/>
      <c r="AI4" s="1299"/>
      <c r="AJ4" s="1299"/>
      <c r="AK4" s="1299"/>
      <c r="AL4" s="1299"/>
    </row>
    <row r="5" spans="2:38" ht="12" customHeight="1">
      <c r="B5" s="27">
        <v>2023.4</v>
      </c>
      <c r="C5" s="14"/>
      <c r="D5" s="14"/>
      <c r="E5" s="14"/>
      <c r="F5" s="14"/>
      <c r="G5" s="14"/>
      <c r="H5" s="14"/>
      <c r="I5" s="14"/>
      <c r="J5" s="14"/>
      <c r="K5" s="150"/>
      <c r="L5" s="150"/>
      <c r="M5" s="14" t="s">
        <v>1336</v>
      </c>
      <c r="N5" s="14"/>
      <c r="O5" s="14"/>
      <c r="P5" s="14"/>
      <c r="Q5" s="14"/>
      <c r="R5" s="14"/>
      <c r="S5" s="14"/>
      <c r="T5" s="14"/>
      <c r="U5" s="14"/>
      <c r="V5" s="14"/>
      <c r="W5" s="14"/>
      <c r="X5" s="14"/>
      <c r="Y5" s="14"/>
      <c r="Z5" s="179"/>
      <c r="AA5" s="179"/>
      <c r="AB5" s="179"/>
      <c r="AC5" s="154"/>
      <c r="AD5" s="176"/>
      <c r="AE5" s="179"/>
      <c r="AF5" s="179"/>
      <c r="AG5" s="179"/>
      <c r="AH5" s="179"/>
      <c r="AI5" s="179"/>
      <c r="AJ5" s="179"/>
      <c r="AK5" s="179"/>
      <c r="AL5" s="179"/>
    </row>
    <row r="6" spans="2:38" ht="12" customHeight="1">
      <c r="M6" s="154"/>
      <c r="N6" s="179"/>
      <c r="O6" s="179"/>
      <c r="P6" s="179"/>
      <c r="Q6" s="179"/>
      <c r="R6" s="179"/>
      <c r="S6" s="179"/>
      <c r="T6" s="179"/>
      <c r="U6" s="179"/>
      <c r="V6" s="179"/>
      <c r="W6" s="179"/>
      <c r="X6" s="179"/>
      <c r="Y6" s="179"/>
      <c r="Z6" s="179"/>
      <c r="AA6" s="179"/>
      <c r="AB6" s="179"/>
      <c r="AC6" s="154"/>
      <c r="AD6" s="179"/>
      <c r="AE6" s="179"/>
      <c r="AF6" s="179"/>
      <c r="AG6" s="179"/>
      <c r="AH6" s="179"/>
      <c r="AI6" s="179"/>
      <c r="AJ6" s="179"/>
      <c r="AK6" s="179"/>
      <c r="AL6" s="179"/>
    </row>
    <row r="7" spans="2:38" ht="12" customHeight="1">
      <c r="B7" s="1024"/>
      <c r="C7" s="1025"/>
      <c r="D7" s="1025"/>
      <c r="E7" s="1025"/>
      <c r="F7" s="1025"/>
      <c r="G7" s="1025"/>
      <c r="H7" s="1025"/>
      <c r="I7" s="1025"/>
      <c r="J7" s="1025"/>
      <c r="K7" s="1025"/>
      <c r="L7" s="1025"/>
      <c r="M7" s="1276"/>
      <c r="N7" s="1222" t="s">
        <v>40</v>
      </c>
      <c r="O7" s="1222"/>
      <c r="P7" s="1222" t="s">
        <v>41</v>
      </c>
      <c r="Q7" s="1276"/>
      <c r="R7" s="1276"/>
      <c r="S7" s="1276"/>
      <c r="T7" s="1276"/>
      <c r="U7" s="1276"/>
      <c r="V7" s="1219" t="s">
        <v>42</v>
      </c>
      <c r="W7" s="1276"/>
      <c r="X7" s="1222" t="s">
        <v>43</v>
      </c>
      <c r="Y7" s="1276"/>
      <c r="Z7" s="1219" t="s">
        <v>44</v>
      </c>
      <c r="AA7" s="1277" t="s">
        <v>131</v>
      </c>
    </row>
    <row r="8" spans="2:38" ht="12" customHeight="1">
      <c r="B8" s="1028"/>
      <c r="M8" s="1278" t="s">
        <v>45</v>
      </c>
      <c r="N8" s="1278" t="s">
        <v>46</v>
      </c>
      <c r="O8" s="1278" t="s">
        <v>47</v>
      </c>
      <c r="P8" s="1278" t="s">
        <v>48</v>
      </c>
      <c r="Q8" s="1278" t="s">
        <v>49</v>
      </c>
      <c r="R8" s="1278" t="s">
        <v>50</v>
      </c>
      <c r="S8" s="1278" t="s">
        <v>51</v>
      </c>
      <c r="T8" s="1278" t="s">
        <v>52</v>
      </c>
      <c r="U8" s="1278" t="s">
        <v>83</v>
      </c>
      <c r="V8" s="1279" t="s">
        <v>84</v>
      </c>
      <c r="W8" s="1278" t="s">
        <v>85</v>
      </c>
      <c r="X8" s="1278" t="s">
        <v>86</v>
      </c>
      <c r="Y8" s="1279" t="s">
        <v>87</v>
      </c>
      <c r="Z8" s="1278" t="s">
        <v>88</v>
      </c>
      <c r="AA8" s="1031"/>
    </row>
    <row r="9" spans="2:38" ht="12" customHeight="1">
      <c r="B9" s="3954" t="s">
        <v>1146</v>
      </c>
      <c r="C9" s="3721"/>
      <c r="D9" s="3721"/>
      <c r="E9" s="3721"/>
      <c r="F9" s="3721"/>
      <c r="G9" s="3721"/>
      <c r="H9" s="3721"/>
      <c r="I9" s="3721"/>
      <c r="J9" s="3721"/>
      <c r="K9" s="3721"/>
      <c r="L9" s="259"/>
      <c r="M9" s="1278" t="s">
        <v>89</v>
      </c>
      <c r="N9" s="1278" t="s">
        <v>90</v>
      </c>
      <c r="O9" s="1278"/>
      <c r="P9" s="1278"/>
      <c r="Q9" s="1278"/>
      <c r="R9" s="1278"/>
      <c r="S9" s="1278"/>
      <c r="T9" s="1278"/>
      <c r="U9" s="1278"/>
      <c r="V9" s="1278"/>
      <c r="W9" s="1278"/>
      <c r="X9" s="1278"/>
      <c r="Y9" s="1278"/>
      <c r="Z9" s="1278"/>
      <c r="AA9" s="1031"/>
    </row>
    <row r="10" spans="2:38" ht="12" customHeight="1">
      <c r="B10" s="1032"/>
      <c r="C10" s="192"/>
      <c r="D10" s="192"/>
      <c r="E10" s="192"/>
      <c r="F10" s="192"/>
      <c r="G10" s="192"/>
      <c r="H10" s="192"/>
      <c r="I10" s="192"/>
      <c r="J10" s="192"/>
      <c r="K10" s="192"/>
      <c r="L10" s="192"/>
      <c r="M10" s="1280" t="s">
        <v>125</v>
      </c>
      <c r="N10" s="1280" t="s">
        <v>126</v>
      </c>
      <c r="O10" s="1280" t="s">
        <v>127</v>
      </c>
      <c r="P10" s="1280" t="s">
        <v>139</v>
      </c>
      <c r="Q10" s="1280" t="s">
        <v>140</v>
      </c>
      <c r="R10" s="1280" t="s">
        <v>141</v>
      </c>
      <c r="S10" s="1280" t="s">
        <v>166</v>
      </c>
      <c r="T10" s="1280" t="s">
        <v>167</v>
      </c>
      <c r="U10" s="1280" t="s">
        <v>168</v>
      </c>
      <c r="V10" s="1280" t="s">
        <v>74</v>
      </c>
      <c r="W10" s="1280" t="s">
        <v>75</v>
      </c>
      <c r="X10" s="1280" t="s">
        <v>81</v>
      </c>
      <c r="Y10" s="1280" t="s">
        <v>91</v>
      </c>
      <c r="Z10" s="1280" t="s">
        <v>92</v>
      </c>
      <c r="AA10" s="1281" t="s">
        <v>170</v>
      </c>
    </row>
    <row r="11" spans="2:38" ht="12" customHeight="1">
      <c r="B11" s="4045" t="s">
        <v>22</v>
      </c>
      <c r="C11" s="4046"/>
      <c r="D11" s="4046"/>
      <c r="E11" s="4046"/>
      <c r="F11" s="4046"/>
      <c r="G11" s="3953" t="s">
        <v>1148</v>
      </c>
      <c r="H11" s="3953"/>
      <c r="I11" s="3953"/>
      <c r="J11" s="3953"/>
      <c r="K11" s="3953"/>
      <c r="L11" s="1225" t="s">
        <v>192</v>
      </c>
      <c r="M11" s="1288">
        <v>54</v>
      </c>
      <c r="N11" s="1288">
        <v>19</v>
      </c>
      <c r="O11" s="1288">
        <v>136</v>
      </c>
      <c r="P11" s="1288">
        <v>53</v>
      </c>
      <c r="Q11" s="1288">
        <v>36</v>
      </c>
      <c r="R11" s="1288">
        <v>1592</v>
      </c>
      <c r="S11" s="1288">
        <v>172</v>
      </c>
      <c r="T11" s="1288">
        <v>136</v>
      </c>
      <c r="U11" s="1288">
        <v>463</v>
      </c>
      <c r="V11" s="1288">
        <v>905</v>
      </c>
      <c r="W11" s="1288">
        <v>17</v>
      </c>
      <c r="X11" s="1288">
        <v>8</v>
      </c>
      <c r="Y11" s="1288">
        <v>2</v>
      </c>
      <c r="Z11" s="1288">
        <v>0</v>
      </c>
      <c r="AA11" s="1289">
        <v>3593</v>
      </c>
    </row>
    <row r="12" spans="2:38" ht="12" customHeight="1">
      <c r="B12" s="1028"/>
      <c r="G12" s="3939" t="s">
        <v>738</v>
      </c>
      <c r="H12" s="8"/>
      <c r="I12" s="8"/>
      <c r="J12" s="8"/>
      <c r="K12" s="8"/>
      <c r="L12" s="166" t="s">
        <v>410</v>
      </c>
      <c r="M12" s="1282">
        <v>0</v>
      </c>
      <c r="N12" s="1282">
        <v>0</v>
      </c>
      <c r="O12" s="1282">
        <v>0</v>
      </c>
      <c r="P12" s="1282">
        <v>0</v>
      </c>
      <c r="Q12" s="1282"/>
      <c r="R12" s="1282">
        <v>0</v>
      </c>
      <c r="S12" s="1282">
        <v>0</v>
      </c>
      <c r="T12" s="1282">
        <v>0</v>
      </c>
      <c r="U12" s="1282">
        <v>0</v>
      </c>
      <c r="V12" s="1282">
        <v>0</v>
      </c>
      <c r="W12" s="1282">
        <v>0</v>
      </c>
      <c r="X12" s="1282">
        <v>0</v>
      </c>
      <c r="Y12" s="1282">
        <v>0</v>
      </c>
      <c r="Z12" s="1282">
        <v>0</v>
      </c>
      <c r="AA12" s="1285">
        <v>0</v>
      </c>
    </row>
    <row r="13" spans="2:38" ht="12" customHeight="1">
      <c r="B13" s="1028"/>
      <c r="G13" s="3939" t="s">
        <v>739</v>
      </c>
      <c r="H13" s="8"/>
      <c r="I13" s="8"/>
      <c r="J13" s="8"/>
      <c r="K13" s="8"/>
      <c r="L13" s="166" t="s">
        <v>413</v>
      </c>
      <c r="M13" s="1282">
        <v>0</v>
      </c>
      <c r="N13" s="1282">
        <v>0</v>
      </c>
      <c r="O13" s="1282">
        <v>0</v>
      </c>
      <c r="P13" s="1282">
        <v>0</v>
      </c>
      <c r="Q13" s="1282"/>
      <c r="R13" s="1282">
        <v>0</v>
      </c>
      <c r="S13" s="1282">
        <v>0</v>
      </c>
      <c r="T13" s="1282">
        <v>0</v>
      </c>
      <c r="U13" s="1282">
        <v>0</v>
      </c>
      <c r="V13" s="1282">
        <v>0</v>
      </c>
      <c r="W13" s="1282">
        <v>0</v>
      </c>
      <c r="X13" s="1282">
        <v>0</v>
      </c>
      <c r="Y13" s="1282">
        <v>0</v>
      </c>
      <c r="Z13" s="1282">
        <v>0</v>
      </c>
      <c r="AA13" s="1285">
        <v>0</v>
      </c>
    </row>
    <row r="14" spans="2:38" ht="12" customHeight="1">
      <c r="B14" s="1028"/>
      <c r="G14" s="3939" t="s">
        <v>740</v>
      </c>
      <c r="H14" s="3939"/>
      <c r="I14" s="3939"/>
      <c r="J14" s="3939"/>
      <c r="K14" s="3939"/>
      <c r="L14" s="166" t="s">
        <v>416</v>
      </c>
      <c r="M14" s="1288">
        <v>54</v>
      </c>
      <c r="N14" s="1288">
        <v>19</v>
      </c>
      <c r="O14" s="1288">
        <v>136</v>
      </c>
      <c r="P14" s="1288">
        <v>53</v>
      </c>
      <c r="Q14" s="1288"/>
      <c r="R14" s="1288">
        <v>1592</v>
      </c>
      <c r="S14" s="1288">
        <v>172</v>
      </c>
      <c r="T14" s="1288">
        <v>136</v>
      </c>
      <c r="U14" s="1288">
        <v>463</v>
      </c>
      <c r="V14" s="1288">
        <v>905</v>
      </c>
      <c r="W14" s="1288">
        <v>17</v>
      </c>
      <c r="X14" s="1288">
        <v>8</v>
      </c>
      <c r="Y14" s="1288">
        <v>2</v>
      </c>
      <c r="Z14" s="1288">
        <v>0</v>
      </c>
      <c r="AA14" s="1289">
        <v>3593</v>
      </c>
    </row>
    <row r="15" spans="2:38" ht="12" customHeight="1">
      <c r="B15" s="1036"/>
      <c r="C15" s="164"/>
      <c r="D15" s="164"/>
      <c r="E15" s="164"/>
      <c r="F15" s="164"/>
      <c r="G15" s="43" t="s">
        <v>1149</v>
      </c>
      <c r="H15" s="43"/>
      <c r="I15" s="43"/>
      <c r="J15" s="43"/>
      <c r="K15" s="43"/>
      <c r="L15" s="171" t="s">
        <v>106</v>
      </c>
      <c r="M15" s="1282">
        <v>0</v>
      </c>
      <c r="N15" s="1282">
        <v>0</v>
      </c>
      <c r="O15" s="1282">
        <v>0</v>
      </c>
      <c r="P15" s="1282">
        <v>0</v>
      </c>
      <c r="Q15" s="1282">
        <v>0</v>
      </c>
      <c r="R15" s="1282">
        <v>0</v>
      </c>
      <c r="S15" s="1282">
        <v>0</v>
      </c>
      <c r="T15" s="1282">
        <v>0</v>
      </c>
      <c r="U15" s="1282">
        <v>0</v>
      </c>
      <c r="V15" s="1282">
        <v>0</v>
      </c>
      <c r="W15" s="1282">
        <v>0</v>
      </c>
      <c r="X15" s="1282">
        <v>0</v>
      </c>
      <c r="Y15" s="1282">
        <v>0</v>
      </c>
      <c r="Z15" s="1282">
        <v>0</v>
      </c>
      <c r="AA15" s="1285">
        <v>0</v>
      </c>
    </row>
    <row r="16" spans="2:38" ht="12" customHeight="1">
      <c r="B16" s="4031" t="s">
        <v>1324</v>
      </c>
      <c r="C16" s="42"/>
      <c r="D16" s="42"/>
      <c r="E16" s="42"/>
      <c r="F16" s="42"/>
      <c r="G16" s="42"/>
      <c r="H16" s="42"/>
      <c r="I16" s="42"/>
      <c r="J16" s="42"/>
      <c r="K16" s="169"/>
      <c r="L16" s="171" t="s">
        <v>102</v>
      </c>
      <c r="M16" s="1282">
        <v>54</v>
      </c>
      <c r="N16" s="1282">
        <v>19</v>
      </c>
      <c r="O16" s="1282">
        <v>136</v>
      </c>
      <c r="P16" s="1282">
        <v>53</v>
      </c>
      <c r="Q16" s="1282">
        <v>36</v>
      </c>
      <c r="R16" s="1282">
        <v>1592</v>
      </c>
      <c r="S16" s="1282">
        <v>172</v>
      </c>
      <c r="T16" s="1282">
        <v>136</v>
      </c>
      <c r="U16" s="1282">
        <v>463</v>
      </c>
      <c r="V16" s="1282">
        <v>905</v>
      </c>
      <c r="W16" s="1282">
        <v>17</v>
      </c>
      <c r="X16" s="1282">
        <v>8</v>
      </c>
      <c r="Y16" s="1282">
        <v>2</v>
      </c>
      <c r="Z16" s="1282">
        <v>0</v>
      </c>
      <c r="AA16" s="1285">
        <v>3593</v>
      </c>
    </row>
    <row r="17" spans="2:27" ht="12" customHeight="1">
      <c r="B17" s="3952" t="s">
        <v>183</v>
      </c>
      <c r="C17" s="43"/>
      <c r="D17" s="43"/>
      <c r="E17" s="43"/>
      <c r="F17" s="43"/>
      <c r="G17" s="43"/>
      <c r="H17" s="43"/>
      <c r="I17" s="43"/>
      <c r="J17" s="43"/>
      <c r="K17" s="169"/>
      <c r="L17" s="171" t="s">
        <v>107</v>
      </c>
      <c r="M17" s="1286">
        <v>0</v>
      </c>
      <c r="N17" s="1286">
        <v>0</v>
      </c>
      <c r="O17" s="1286">
        <v>0</v>
      </c>
      <c r="P17" s="1286">
        <v>0</v>
      </c>
      <c r="Q17" s="1286">
        <v>0</v>
      </c>
      <c r="R17" s="1286">
        <v>0</v>
      </c>
      <c r="S17" s="1286">
        <v>0</v>
      </c>
      <c r="T17" s="1286">
        <v>0</v>
      </c>
      <c r="U17" s="1286">
        <v>0</v>
      </c>
      <c r="V17" s="1286">
        <v>0</v>
      </c>
      <c r="W17" s="1286">
        <v>0</v>
      </c>
      <c r="X17" s="1286">
        <v>0</v>
      </c>
      <c r="Y17" s="1286">
        <v>0</v>
      </c>
      <c r="Z17" s="1286">
        <v>0</v>
      </c>
      <c r="AA17" s="1287">
        <v>0</v>
      </c>
    </row>
    <row r="18" spans="2:27" ht="12" customHeight="1">
      <c r="B18" s="3949" t="s">
        <v>1210</v>
      </c>
      <c r="C18" s="3950"/>
      <c r="D18" s="3950"/>
      <c r="E18" s="3950"/>
      <c r="F18" s="3950"/>
      <c r="G18" s="3950"/>
      <c r="H18" s="3950"/>
      <c r="I18" s="3950"/>
      <c r="J18" s="3950"/>
      <c r="L18" s="190"/>
      <c r="M18" s="1288"/>
      <c r="N18" s="1288"/>
      <c r="O18" s="1288"/>
      <c r="P18" s="1288"/>
      <c r="Q18" s="1288"/>
      <c r="R18" s="1288"/>
      <c r="S18" s="1288"/>
      <c r="T18" s="1288"/>
      <c r="U18" s="1288"/>
      <c r="V18" s="1288"/>
      <c r="W18" s="1288"/>
      <c r="X18" s="1288"/>
      <c r="Y18" s="1288"/>
      <c r="Z18" s="1288"/>
      <c r="AA18" s="1289"/>
    </row>
    <row r="19" spans="2:27" ht="12" customHeight="1">
      <c r="B19" s="1230"/>
      <c r="C19" s="3942" t="s">
        <v>1153</v>
      </c>
      <c r="D19" s="3942"/>
      <c r="E19" s="3942"/>
      <c r="F19" s="3942"/>
      <c r="G19" s="3942"/>
      <c r="H19" s="3942"/>
      <c r="I19" s="3942"/>
      <c r="J19" s="3942"/>
      <c r="K19" s="1096" t="s">
        <v>176</v>
      </c>
      <c r="L19" s="166" t="s">
        <v>422</v>
      </c>
      <c r="M19" s="1288">
        <v>0</v>
      </c>
      <c r="N19" s="1288">
        <v>0</v>
      </c>
      <c r="O19" s="1288">
        <v>0</v>
      </c>
      <c r="P19" s="1288">
        <v>0</v>
      </c>
      <c r="Q19" s="1288">
        <v>0</v>
      </c>
      <c r="R19" s="1288">
        <v>0</v>
      </c>
      <c r="S19" s="1288">
        <v>0</v>
      </c>
      <c r="T19" s="1288">
        <v>0</v>
      </c>
      <c r="U19" s="1288">
        <v>0</v>
      </c>
      <c r="V19" s="1288">
        <v>0</v>
      </c>
      <c r="W19" s="1288">
        <v>0</v>
      </c>
      <c r="X19" s="1288">
        <v>0</v>
      </c>
      <c r="Y19" s="1288">
        <v>0</v>
      </c>
      <c r="Z19" s="1288">
        <v>0</v>
      </c>
      <c r="AA19" s="1289">
        <v>0</v>
      </c>
    </row>
    <row r="20" spans="2:27" ht="12" customHeight="1">
      <c r="B20" s="1090"/>
      <c r="C20" s="9"/>
      <c r="D20" s="9"/>
      <c r="E20" s="9"/>
      <c r="F20" s="9"/>
      <c r="G20" s="9"/>
      <c r="H20" s="9"/>
      <c r="I20" s="9"/>
      <c r="J20" s="9"/>
      <c r="K20" s="1042" t="s">
        <v>1337</v>
      </c>
      <c r="L20" s="171" t="s">
        <v>425</v>
      </c>
      <c r="M20" s="1282">
        <v>0</v>
      </c>
      <c r="N20" s="1282">
        <v>0</v>
      </c>
      <c r="O20" s="1282">
        <v>0</v>
      </c>
      <c r="P20" s="1282">
        <v>0</v>
      </c>
      <c r="Q20" s="1282">
        <v>0</v>
      </c>
      <c r="R20" s="1282">
        <v>0</v>
      </c>
      <c r="S20" s="1282">
        <v>0</v>
      </c>
      <c r="T20" s="1282">
        <v>0</v>
      </c>
      <c r="U20" s="1282">
        <v>0</v>
      </c>
      <c r="V20" s="1282">
        <v>0</v>
      </c>
      <c r="W20" s="1282">
        <v>0</v>
      </c>
      <c r="X20" s="1282">
        <v>0</v>
      </c>
      <c r="Y20" s="1282">
        <v>0</v>
      </c>
      <c r="Z20" s="1282">
        <v>0</v>
      </c>
      <c r="AA20" s="1285">
        <v>0</v>
      </c>
    </row>
    <row r="21" spans="2:27" ht="12" customHeight="1">
      <c r="B21" s="1090"/>
      <c r="C21" s="9"/>
      <c r="D21" s="9"/>
      <c r="E21" s="9"/>
      <c r="F21" s="9"/>
      <c r="G21" s="9"/>
      <c r="H21" s="9"/>
      <c r="I21" s="9"/>
      <c r="J21" s="9"/>
      <c r="K21" s="1042" t="s">
        <v>177</v>
      </c>
      <c r="L21" s="171" t="s">
        <v>428</v>
      </c>
      <c r="M21" s="1288">
        <v>0</v>
      </c>
      <c r="N21" s="1288">
        <v>0</v>
      </c>
      <c r="O21" s="1288">
        <v>0</v>
      </c>
      <c r="P21" s="1288">
        <v>0</v>
      </c>
      <c r="Q21" s="1288">
        <v>0</v>
      </c>
      <c r="R21" s="1288">
        <v>0</v>
      </c>
      <c r="S21" s="1288">
        <v>0</v>
      </c>
      <c r="T21" s="1288">
        <v>0</v>
      </c>
      <c r="U21" s="1288">
        <v>0</v>
      </c>
      <c r="V21" s="1288">
        <v>0</v>
      </c>
      <c r="W21" s="1288">
        <v>0</v>
      </c>
      <c r="X21" s="1288">
        <v>0</v>
      </c>
      <c r="Y21" s="1288">
        <v>0</v>
      </c>
      <c r="Z21" s="1288">
        <v>0</v>
      </c>
      <c r="AA21" s="1289">
        <v>0</v>
      </c>
    </row>
    <row r="22" spans="2:27" ht="12" customHeight="1">
      <c r="B22" s="1230"/>
      <c r="C22" s="4018" t="s">
        <v>1154</v>
      </c>
      <c r="D22" s="4018"/>
      <c r="E22" s="4018"/>
      <c r="F22" s="4018"/>
      <c r="G22" s="4018"/>
      <c r="H22" s="4018"/>
      <c r="I22" s="4018"/>
      <c r="J22" s="4018"/>
      <c r="K22" s="169"/>
      <c r="L22" s="171" t="s">
        <v>431</v>
      </c>
      <c r="M22" s="1282">
        <v>0</v>
      </c>
      <c r="N22" s="1282">
        <v>0</v>
      </c>
      <c r="O22" s="1282">
        <v>0</v>
      </c>
      <c r="P22" s="1282">
        <v>0</v>
      </c>
      <c r="Q22" s="1282">
        <v>0</v>
      </c>
      <c r="R22" s="1282">
        <v>0</v>
      </c>
      <c r="S22" s="1282">
        <v>0</v>
      </c>
      <c r="T22" s="1282">
        <v>0</v>
      </c>
      <c r="U22" s="1282">
        <v>0</v>
      </c>
      <c r="V22" s="1282">
        <v>0</v>
      </c>
      <c r="W22" s="1282">
        <v>0</v>
      </c>
      <c r="X22" s="1282">
        <v>0</v>
      </c>
      <c r="Y22" s="1282">
        <v>0</v>
      </c>
      <c r="Z22" s="1282">
        <v>0</v>
      </c>
      <c r="AA22" s="1285">
        <v>0</v>
      </c>
    </row>
    <row r="23" spans="2:27" ht="12" customHeight="1">
      <c r="B23" s="1230"/>
      <c r="C23" s="31" t="s">
        <v>1155</v>
      </c>
      <c r="D23" s="31"/>
      <c r="E23" s="31"/>
      <c r="F23" s="31"/>
      <c r="G23" s="31"/>
      <c r="H23" s="31"/>
      <c r="I23" s="31"/>
      <c r="J23" s="31"/>
      <c r="K23" s="1096" t="s">
        <v>176</v>
      </c>
      <c r="L23" s="171" t="s">
        <v>435</v>
      </c>
      <c r="M23" s="1288">
        <v>0</v>
      </c>
      <c r="N23" s="1288">
        <v>0</v>
      </c>
      <c r="O23" s="1288">
        <v>0</v>
      </c>
      <c r="P23" s="1288">
        <v>0</v>
      </c>
      <c r="Q23" s="1288">
        <v>0</v>
      </c>
      <c r="R23" s="1288">
        <v>0</v>
      </c>
      <c r="S23" s="1288">
        <v>0</v>
      </c>
      <c r="T23" s="1288">
        <v>0</v>
      </c>
      <c r="U23" s="1288">
        <v>0</v>
      </c>
      <c r="V23" s="1288">
        <v>0</v>
      </c>
      <c r="W23" s="1288">
        <v>0</v>
      </c>
      <c r="X23" s="1288">
        <v>0</v>
      </c>
      <c r="Y23" s="1288">
        <v>0</v>
      </c>
      <c r="Z23" s="1288">
        <v>0</v>
      </c>
      <c r="AA23" s="1289">
        <v>0</v>
      </c>
    </row>
    <row r="24" spans="2:27" ht="12" customHeight="1">
      <c r="B24" s="1230"/>
      <c r="C24" s="173"/>
      <c r="D24" s="173"/>
      <c r="E24" s="173"/>
      <c r="F24" s="173"/>
      <c r="G24" s="173"/>
      <c r="H24" s="173"/>
      <c r="I24" s="173"/>
      <c r="J24" s="173"/>
      <c r="K24" s="1042" t="s">
        <v>130</v>
      </c>
      <c r="L24" s="171" t="s">
        <v>503</v>
      </c>
      <c r="M24" s="1282">
        <v>0</v>
      </c>
      <c r="N24" s="1282">
        <v>0</v>
      </c>
      <c r="O24" s="1282">
        <v>0</v>
      </c>
      <c r="P24" s="1282">
        <v>0</v>
      </c>
      <c r="Q24" s="1282">
        <v>0</v>
      </c>
      <c r="R24" s="1282">
        <v>0</v>
      </c>
      <c r="S24" s="1282">
        <v>0</v>
      </c>
      <c r="T24" s="1282">
        <v>0</v>
      </c>
      <c r="U24" s="1282">
        <v>0</v>
      </c>
      <c r="V24" s="1282">
        <v>0</v>
      </c>
      <c r="W24" s="1282">
        <v>0</v>
      </c>
      <c r="X24" s="1282">
        <v>0</v>
      </c>
      <c r="Y24" s="1282">
        <v>0</v>
      </c>
      <c r="Z24" s="1282">
        <v>0</v>
      </c>
      <c r="AA24" s="1285">
        <v>0</v>
      </c>
    </row>
    <row r="25" spans="2:27" ht="12" customHeight="1">
      <c r="B25" s="1090"/>
      <c r="K25" s="1042" t="s">
        <v>177</v>
      </c>
      <c r="L25" s="171" t="s">
        <v>437</v>
      </c>
      <c r="M25" s="1288">
        <v>0</v>
      </c>
      <c r="N25" s="1288">
        <v>0</v>
      </c>
      <c r="O25" s="1288">
        <v>0</v>
      </c>
      <c r="P25" s="1288">
        <v>0</v>
      </c>
      <c r="Q25" s="1288">
        <v>0</v>
      </c>
      <c r="R25" s="1288">
        <v>0</v>
      </c>
      <c r="S25" s="1288">
        <v>0</v>
      </c>
      <c r="T25" s="1288">
        <v>0</v>
      </c>
      <c r="U25" s="1288">
        <v>0</v>
      </c>
      <c r="V25" s="1288">
        <v>0</v>
      </c>
      <c r="W25" s="1288">
        <v>0</v>
      </c>
      <c r="X25" s="1288">
        <v>0</v>
      </c>
      <c r="Y25" s="1288">
        <v>0</v>
      </c>
      <c r="Z25" s="1288">
        <v>0</v>
      </c>
      <c r="AA25" s="1289">
        <v>0</v>
      </c>
    </row>
    <row r="26" spans="2:27" ht="12" customHeight="1">
      <c r="B26" s="1090"/>
      <c r="C26" s="4018" t="s">
        <v>1156</v>
      </c>
      <c r="D26" s="4018"/>
      <c r="E26" s="4018"/>
      <c r="F26" s="4018"/>
      <c r="G26" s="4018"/>
      <c r="H26" s="4018"/>
      <c r="I26" s="4018"/>
      <c r="J26" s="4018"/>
      <c r="K26" s="31"/>
      <c r="L26" s="171" t="s">
        <v>439</v>
      </c>
      <c r="M26" s="1282">
        <v>0</v>
      </c>
      <c r="N26" s="1282">
        <v>0</v>
      </c>
      <c r="O26" s="1282">
        <v>0</v>
      </c>
      <c r="P26" s="1282">
        <v>0</v>
      </c>
      <c r="Q26" s="1282">
        <v>0</v>
      </c>
      <c r="R26" s="1282">
        <v>0</v>
      </c>
      <c r="S26" s="1282">
        <v>0</v>
      </c>
      <c r="T26" s="1282">
        <v>0</v>
      </c>
      <c r="U26" s="1282">
        <v>0</v>
      </c>
      <c r="V26" s="1282">
        <v>0</v>
      </c>
      <c r="W26" s="1282">
        <v>0</v>
      </c>
      <c r="X26" s="1282">
        <v>0</v>
      </c>
      <c r="Y26" s="1282">
        <v>0</v>
      </c>
      <c r="Z26" s="1282">
        <v>0</v>
      </c>
      <c r="AA26" s="1285">
        <v>0</v>
      </c>
    </row>
    <row r="27" spans="2:27" ht="12" customHeight="1">
      <c r="B27" s="1090"/>
      <c r="C27" s="8" t="s">
        <v>1157</v>
      </c>
      <c r="D27" s="8"/>
      <c r="E27" s="8"/>
      <c r="F27" s="8"/>
      <c r="G27" s="8"/>
      <c r="H27" s="8"/>
      <c r="I27" s="8"/>
      <c r="J27" s="8"/>
      <c r="K27" s="1096" t="s">
        <v>176</v>
      </c>
      <c r="L27" s="171" t="s">
        <v>442</v>
      </c>
      <c r="M27" s="1288">
        <v>0</v>
      </c>
      <c r="N27" s="1288">
        <v>0</v>
      </c>
      <c r="O27" s="1288">
        <v>0</v>
      </c>
      <c r="P27" s="1288">
        <v>0</v>
      </c>
      <c r="Q27" s="1288"/>
      <c r="R27" s="1288">
        <v>0</v>
      </c>
      <c r="S27" s="1288">
        <v>0</v>
      </c>
      <c r="T27" s="1288">
        <v>0</v>
      </c>
      <c r="U27" s="1288">
        <v>0</v>
      </c>
      <c r="V27" s="1288"/>
      <c r="W27" s="1288">
        <v>0</v>
      </c>
      <c r="X27" s="1288">
        <v>0</v>
      </c>
      <c r="Y27" s="1288">
        <v>0</v>
      </c>
      <c r="Z27" s="1288">
        <v>0</v>
      </c>
      <c r="AA27" s="1289">
        <v>0</v>
      </c>
    </row>
    <row r="28" spans="2:27" ht="12" customHeight="1">
      <c r="B28" s="1090"/>
      <c r="C28" s="173"/>
      <c r="D28" s="173"/>
      <c r="E28" s="173"/>
      <c r="F28" s="173"/>
      <c r="G28" s="173"/>
      <c r="H28" s="173"/>
      <c r="I28" s="173"/>
      <c r="J28" s="173"/>
      <c r="K28" s="1042" t="s">
        <v>130</v>
      </c>
      <c r="L28" s="171" t="s">
        <v>444</v>
      </c>
      <c r="M28" s="1282">
        <v>0</v>
      </c>
      <c r="N28" s="1282">
        <v>0</v>
      </c>
      <c r="O28" s="1282">
        <v>0</v>
      </c>
      <c r="P28" s="1282">
        <v>0</v>
      </c>
      <c r="Q28" s="1282"/>
      <c r="R28" s="1282">
        <v>0</v>
      </c>
      <c r="S28" s="1282">
        <v>0</v>
      </c>
      <c r="T28" s="1282">
        <v>0</v>
      </c>
      <c r="U28" s="1282">
        <v>0</v>
      </c>
      <c r="V28" s="1282"/>
      <c r="W28" s="1282">
        <v>0</v>
      </c>
      <c r="X28" s="1282">
        <v>0</v>
      </c>
      <c r="Y28" s="1282">
        <v>0</v>
      </c>
      <c r="Z28" s="1282">
        <v>0</v>
      </c>
      <c r="AA28" s="1285">
        <v>0</v>
      </c>
    </row>
    <row r="29" spans="2:27" ht="12" customHeight="1">
      <c r="B29" s="1090"/>
      <c r="K29" s="1042" t="s">
        <v>177</v>
      </c>
      <c r="L29" s="171" t="s">
        <v>446</v>
      </c>
      <c r="M29" s="1288">
        <v>0</v>
      </c>
      <c r="N29" s="1288">
        <v>0</v>
      </c>
      <c r="O29" s="1288">
        <v>0</v>
      </c>
      <c r="P29" s="1288">
        <v>0</v>
      </c>
      <c r="Q29" s="1288"/>
      <c r="R29" s="1288">
        <v>0</v>
      </c>
      <c r="S29" s="1288">
        <v>0</v>
      </c>
      <c r="T29" s="1288">
        <v>0</v>
      </c>
      <c r="U29" s="1288">
        <v>0</v>
      </c>
      <c r="V29" s="1288"/>
      <c r="W29" s="1288">
        <v>0</v>
      </c>
      <c r="X29" s="1288">
        <v>0</v>
      </c>
      <c r="Y29" s="1288">
        <v>0</v>
      </c>
      <c r="Z29" s="1288">
        <v>0</v>
      </c>
      <c r="AA29" s="1289">
        <v>0</v>
      </c>
    </row>
    <row r="30" spans="2:27" ht="12" customHeight="1">
      <c r="B30" s="1090"/>
      <c r="C30" s="7" t="s">
        <v>1158</v>
      </c>
      <c r="D30" s="7"/>
      <c r="E30" s="7"/>
      <c r="F30" s="7"/>
      <c r="G30" s="7"/>
      <c r="H30" s="7"/>
      <c r="I30" s="7"/>
      <c r="J30" s="7"/>
      <c r="K30" s="8"/>
      <c r="L30" s="171" t="s">
        <v>448</v>
      </c>
      <c r="M30" s="1282">
        <v>0</v>
      </c>
      <c r="N30" s="1282">
        <v>0</v>
      </c>
      <c r="O30" s="1282">
        <v>0</v>
      </c>
      <c r="P30" s="1282">
        <v>0</v>
      </c>
      <c r="Q30" s="1282"/>
      <c r="R30" s="1282">
        <v>0</v>
      </c>
      <c r="S30" s="1282">
        <v>0</v>
      </c>
      <c r="T30" s="1282">
        <v>0</v>
      </c>
      <c r="U30" s="1282">
        <v>0</v>
      </c>
      <c r="V30" s="1282"/>
      <c r="W30" s="1282">
        <v>0</v>
      </c>
      <c r="X30" s="1282">
        <v>0</v>
      </c>
      <c r="Y30" s="1282">
        <v>0</v>
      </c>
      <c r="Z30" s="1282">
        <v>0</v>
      </c>
      <c r="AA30" s="1285">
        <v>0</v>
      </c>
    </row>
    <row r="31" spans="2:27" ht="12" customHeight="1">
      <c r="B31" s="1090"/>
      <c r="C31" s="43" t="s">
        <v>1159</v>
      </c>
      <c r="D31" s="43"/>
      <c r="E31" s="43"/>
      <c r="F31" s="43"/>
      <c r="G31" s="43"/>
      <c r="H31" s="43"/>
      <c r="I31" s="43"/>
      <c r="J31" s="43"/>
      <c r="K31" s="1096" t="s">
        <v>176</v>
      </c>
      <c r="L31" s="171" t="s">
        <v>108</v>
      </c>
      <c r="M31" s="1288">
        <v>0</v>
      </c>
      <c r="N31" s="1288">
        <v>0</v>
      </c>
      <c r="O31" s="1288">
        <v>0</v>
      </c>
      <c r="P31" s="1288">
        <v>0</v>
      </c>
      <c r="Q31" s="1288">
        <v>0</v>
      </c>
      <c r="R31" s="1288">
        <v>0</v>
      </c>
      <c r="S31" s="1288">
        <v>0</v>
      </c>
      <c r="T31" s="1288">
        <v>0</v>
      </c>
      <c r="U31" s="1288">
        <v>0</v>
      </c>
      <c r="V31" s="1288">
        <v>0</v>
      </c>
      <c r="W31" s="1288">
        <v>0</v>
      </c>
      <c r="X31" s="1288">
        <v>0</v>
      </c>
      <c r="Y31" s="1288">
        <v>0</v>
      </c>
      <c r="Z31" s="1288">
        <v>0</v>
      </c>
      <c r="AA31" s="1289">
        <v>0</v>
      </c>
    </row>
    <row r="32" spans="2:27" ht="12" customHeight="1">
      <c r="B32" s="1028"/>
      <c r="F32" s="176"/>
      <c r="K32" s="1042" t="s">
        <v>130</v>
      </c>
      <c r="L32" s="171" t="s">
        <v>109</v>
      </c>
      <c r="M32" s="1282">
        <v>0</v>
      </c>
      <c r="N32" s="1282">
        <v>0</v>
      </c>
      <c r="O32" s="1282">
        <v>0</v>
      </c>
      <c r="P32" s="1282">
        <v>0</v>
      </c>
      <c r="Q32" s="1282">
        <v>0</v>
      </c>
      <c r="R32" s="1282">
        <v>0</v>
      </c>
      <c r="S32" s="1282">
        <v>0</v>
      </c>
      <c r="T32" s="1282">
        <v>0</v>
      </c>
      <c r="U32" s="1282">
        <v>0</v>
      </c>
      <c r="V32" s="1282">
        <v>0</v>
      </c>
      <c r="W32" s="1282">
        <v>0</v>
      </c>
      <c r="X32" s="1282">
        <v>0</v>
      </c>
      <c r="Y32" s="1282">
        <v>0</v>
      </c>
      <c r="Z32" s="1282">
        <v>0</v>
      </c>
      <c r="AA32" s="1285">
        <v>0</v>
      </c>
    </row>
    <row r="33" spans="2:27" ht="12" customHeight="1">
      <c r="B33" s="1028"/>
      <c r="F33" s="176"/>
      <c r="K33" s="1042" t="s">
        <v>177</v>
      </c>
      <c r="L33" s="171" t="s">
        <v>110</v>
      </c>
      <c r="M33" s="1290">
        <v>0</v>
      </c>
      <c r="N33" s="1290">
        <v>0</v>
      </c>
      <c r="O33" s="1290">
        <v>0</v>
      </c>
      <c r="P33" s="1290">
        <v>0</v>
      </c>
      <c r="Q33" s="1290">
        <v>0</v>
      </c>
      <c r="R33" s="1290">
        <v>0</v>
      </c>
      <c r="S33" s="1290">
        <v>0</v>
      </c>
      <c r="T33" s="1290">
        <v>0</v>
      </c>
      <c r="U33" s="1290">
        <v>0</v>
      </c>
      <c r="V33" s="1290">
        <v>0</v>
      </c>
      <c r="W33" s="1290">
        <v>0</v>
      </c>
      <c r="X33" s="1290">
        <v>0</v>
      </c>
      <c r="Y33" s="1290">
        <v>0</v>
      </c>
      <c r="Z33" s="1290">
        <v>0</v>
      </c>
      <c r="AA33" s="1291">
        <v>0</v>
      </c>
    </row>
    <row r="34" spans="2:27" ht="12" customHeight="1">
      <c r="B34" s="3951" t="s">
        <v>1325</v>
      </c>
      <c r="C34" s="41"/>
      <c r="D34" s="41"/>
      <c r="E34" s="41"/>
      <c r="F34" s="41"/>
      <c r="G34" s="41"/>
      <c r="H34" s="41"/>
      <c r="I34" s="41"/>
      <c r="J34" s="41"/>
      <c r="K34" s="42"/>
      <c r="L34" s="171" t="s">
        <v>194</v>
      </c>
      <c r="M34" s="1282">
        <v>0</v>
      </c>
      <c r="N34" s="1282">
        <v>0</v>
      </c>
      <c r="O34" s="1282">
        <v>0</v>
      </c>
      <c r="P34" s="1282">
        <v>0</v>
      </c>
      <c r="Q34" s="1282">
        <v>0</v>
      </c>
      <c r="R34" s="1282">
        <v>0</v>
      </c>
      <c r="S34" s="1282">
        <v>0</v>
      </c>
      <c r="T34" s="1282">
        <v>0</v>
      </c>
      <c r="U34" s="1282">
        <v>0</v>
      </c>
      <c r="V34" s="1282">
        <v>0</v>
      </c>
      <c r="W34" s="1282">
        <v>0</v>
      </c>
      <c r="X34" s="1282">
        <v>0</v>
      </c>
      <c r="Y34" s="1282">
        <v>0</v>
      </c>
      <c r="Z34" s="1282">
        <v>0</v>
      </c>
      <c r="AA34" s="1285">
        <v>0</v>
      </c>
    </row>
    <row r="35" spans="2:27" ht="12" customHeight="1">
      <c r="B35" s="3952" t="s">
        <v>1326</v>
      </c>
      <c r="C35" s="43"/>
      <c r="D35" s="43"/>
      <c r="E35" s="43"/>
      <c r="F35" s="43"/>
      <c r="G35" s="43"/>
      <c r="H35" s="43"/>
      <c r="I35" s="43"/>
      <c r="J35" s="43"/>
      <c r="K35" s="43"/>
      <c r="L35" s="171" t="s">
        <v>15</v>
      </c>
      <c r="M35" s="1282">
        <v>0</v>
      </c>
      <c r="N35" s="1282">
        <v>0</v>
      </c>
      <c r="O35" s="1282">
        <v>0</v>
      </c>
      <c r="P35" s="1282">
        <v>0</v>
      </c>
      <c r="Q35" s="1282">
        <v>0</v>
      </c>
      <c r="R35" s="1282">
        <v>0</v>
      </c>
      <c r="S35" s="1282">
        <v>0</v>
      </c>
      <c r="T35" s="1282">
        <v>0</v>
      </c>
      <c r="U35" s="1282">
        <v>0</v>
      </c>
      <c r="V35" s="1282">
        <v>0</v>
      </c>
      <c r="W35" s="1282">
        <v>0</v>
      </c>
      <c r="X35" s="1282">
        <v>0</v>
      </c>
      <c r="Y35" s="1282">
        <v>0</v>
      </c>
      <c r="Z35" s="1282">
        <v>0</v>
      </c>
      <c r="AA35" s="1285">
        <v>0</v>
      </c>
    </row>
    <row r="36" spans="2:27" ht="12" customHeight="1">
      <c r="B36" s="1093"/>
      <c r="C36" s="170"/>
      <c r="D36" s="170"/>
      <c r="E36" s="43" t="s">
        <v>746</v>
      </c>
      <c r="F36" s="43"/>
      <c r="G36" s="43"/>
      <c r="H36" s="43"/>
      <c r="I36" s="43"/>
      <c r="J36" s="43"/>
      <c r="K36" s="43"/>
      <c r="L36" s="171" t="s">
        <v>458</v>
      </c>
      <c r="M36" s="1288">
        <v>0</v>
      </c>
      <c r="N36" s="1288">
        <v>0</v>
      </c>
      <c r="O36" s="1288">
        <v>0</v>
      </c>
      <c r="P36" s="1288">
        <v>0</v>
      </c>
      <c r="Q36" s="1288"/>
      <c r="R36" s="1288">
        <v>0</v>
      </c>
      <c r="S36" s="1288">
        <v>0</v>
      </c>
      <c r="T36" s="1288">
        <v>0</v>
      </c>
      <c r="U36" s="1288">
        <v>0</v>
      </c>
      <c r="V36" s="1288">
        <v>0</v>
      </c>
      <c r="W36" s="1288">
        <v>0</v>
      </c>
      <c r="X36" s="1288">
        <v>0</v>
      </c>
      <c r="Y36" s="1288">
        <v>0</v>
      </c>
      <c r="Z36" s="1288">
        <v>0</v>
      </c>
      <c r="AA36" s="1289">
        <v>0</v>
      </c>
    </row>
    <row r="37" spans="2:27" ht="12" customHeight="1">
      <c r="B37" s="3952" t="s">
        <v>186</v>
      </c>
      <c r="C37" s="43"/>
      <c r="D37" s="43"/>
      <c r="E37" s="43"/>
      <c r="F37" s="43"/>
      <c r="G37" s="43"/>
      <c r="H37" s="43"/>
      <c r="I37" s="43"/>
      <c r="J37" s="43"/>
      <c r="K37" s="43"/>
      <c r="L37" s="171" t="s">
        <v>16</v>
      </c>
      <c r="M37" s="1282">
        <v>0</v>
      </c>
      <c r="N37" s="1282">
        <v>0</v>
      </c>
      <c r="O37" s="1282">
        <v>0</v>
      </c>
      <c r="P37" s="1282">
        <v>0</v>
      </c>
      <c r="Q37" s="1282">
        <v>0</v>
      </c>
      <c r="R37" s="1282">
        <v>0</v>
      </c>
      <c r="S37" s="1282">
        <v>0</v>
      </c>
      <c r="T37" s="1282">
        <v>0</v>
      </c>
      <c r="U37" s="1282">
        <v>0</v>
      </c>
      <c r="V37" s="1282">
        <v>0</v>
      </c>
      <c r="W37" s="1282">
        <v>0</v>
      </c>
      <c r="X37" s="1282">
        <v>0</v>
      </c>
      <c r="Y37" s="1282">
        <v>0</v>
      </c>
      <c r="Z37" s="1282">
        <v>0</v>
      </c>
      <c r="AA37" s="1285">
        <v>0</v>
      </c>
    </row>
    <row r="38" spans="2:27" ht="12" customHeight="1">
      <c r="B38" s="3960" t="s">
        <v>747</v>
      </c>
      <c r="C38" s="31"/>
      <c r="D38" s="31"/>
      <c r="E38" s="31"/>
      <c r="F38" s="31"/>
      <c r="G38" s="31"/>
      <c r="H38" s="31"/>
      <c r="I38" s="31"/>
      <c r="J38" s="31"/>
      <c r="K38" s="31"/>
      <c r="L38" s="171" t="s">
        <v>17</v>
      </c>
      <c r="M38" s="1282">
        <v>0</v>
      </c>
      <c r="N38" s="1282">
        <v>0</v>
      </c>
      <c r="O38" s="1282">
        <v>0</v>
      </c>
      <c r="P38" s="1282">
        <v>0</v>
      </c>
      <c r="Q38" s="1282">
        <v>0</v>
      </c>
      <c r="R38" s="1282">
        <v>0</v>
      </c>
      <c r="S38" s="1282">
        <v>0</v>
      </c>
      <c r="T38" s="1282">
        <v>0</v>
      </c>
      <c r="U38" s="1282">
        <v>0</v>
      </c>
      <c r="V38" s="1282">
        <v>0</v>
      </c>
      <c r="W38" s="1282">
        <v>0</v>
      </c>
      <c r="X38" s="1282">
        <v>0</v>
      </c>
      <c r="Y38" s="1282">
        <v>0</v>
      </c>
      <c r="Z38" s="1282">
        <v>0</v>
      </c>
      <c r="AA38" s="1285">
        <v>0</v>
      </c>
    </row>
    <row r="39" spans="2:27" ht="12" customHeight="1">
      <c r="B39" s="3952" t="s">
        <v>119</v>
      </c>
      <c r="C39" s="43"/>
      <c r="D39" s="43"/>
      <c r="E39" s="43"/>
      <c r="F39" s="43"/>
      <c r="G39" s="43"/>
      <c r="H39" s="43"/>
      <c r="I39" s="43"/>
      <c r="J39" s="43"/>
      <c r="K39" s="43"/>
      <c r="L39" s="171" t="s">
        <v>71</v>
      </c>
      <c r="M39" s="1282">
        <v>0</v>
      </c>
      <c r="N39" s="1282">
        <v>0</v>
      </c>
      <c r="O39" s="1282">
        <v>0</v>
      </c>
      <c r="P39" s="1282">
        <v>0</v>
      </c>
      <c r="Q39" s="1282">
        <v>0</v>
      </c>
      <c r="R39" s="1282">
        <v>0</v>
      </c>
      <c r="S39" s="1282">
        <v>0</v>
      </c>
      <c r="T39" s="1282">
        <v>0</v>
      </c>
      <c r="U39" s="1282">
        <v>0</v>
      </c>
      <c r="V39" s="1282">
        <v>0</v>
      </c>
      <c r="W39" s="1282">
        <v>0</v>
      </c>
      <c r="X39" s="1282">
        <v>0</v>
      </c>
      <c r="Y39" s="1282">
        <v>0</v>
      </c>
      <c r="Z39" s="1282">
        <v>0</v>
      </c>
      <c r="AA39" s="1285">
        <v>0</v>
      </c>
    </row>
    <row r="40" spans="2:27" ht="12" customHeight="1">
      <c r="B40" s="3952" t="s">
        <v>120</v>
      </c>
      <c r="C40" s="43"/>
      <c r="D40" s="43"/>
      <c r="E40" s="43"/>
      <c r="F40" s="43"/>
      <c r="G40" s="43"/>
      <c r="H40" s="43"/>
      <c r="I40" s="43"/>
      <c r="J40" s="43"/>
      <c r="K40" s="43"/>
      <c r="L40" s="171" t="s">
        <v>72</v>
      </c>
      <c r="M40" s="1282">
        <v>0</v>
      </c>
      <c r="N40" s="1282">
        <v>0</v>
      </c>
      <c r="O40" s="1282">
        <v>0</v>
      </c>
      <c r="P40" s="1282">
        <v>0</v>
      </c>
      <c r="Q40" s="1282">
        <v>0</v>
      </c>
      <c r="R40" s="1282">
        <v>0</v>
      </c>
      <c r="S40" s="1282">
        <v>0</v>
      </c>
      <c r="T40" s="1282">
        <v>0</v>
      </c>
      <c r="U40" s="1282">
        <v>0</v>
      </c>
      <c r="V40" s="1282">
        <v>0</v>
      </c>
      <c r="W40" s="1282">
        <v>0</v>
      </c>
      <c r="X40" s="1282">
        <v>0</v>
      </c>
      <c r="Y40" s="1282">
        <v>0</v>
      </c>
      <c r="Z40" s="1282">
        <v>0</v>
      </c>
      <c r="AA40" s="1285">
        <v>0</v>
      </c>
    </row>
    <row r="41" spans="2:27" ht="12" customHeight="1">
      <c r="B41" s="3952" t="s">
        <v>748</v>
      </c>
      <c r="C41" s="43"/>
      <c r="D41" s="43"/>
      <c r="E41" s="43"/>
      <c r="F41" s="43"/>
      <c r="G41" s="43"/>
      <c r="H41" s="43"/>
      <c r="I41" s="43"/>
      <c r="J41" s="43"/>
      <c r="K41" s="43"/>
      <c r="L41" s="171" t="s">
        <v>193</v>
      </c>
      <c r="M41" s="1282">
        <v>0</v>
      </c>
      <c r="N41" s="1282">
        <v>0</v>
      </c>
      <c r="O41" s="1282">
        <v>0</v>
      </c>
      <c r="P41" s="1282">
        <v>0</v>
      </c>
      <c r="Q41" s="1282">
        <v>0</v>
      </c>
      <c r="R41" s="1282">
        <v>0</v>
      </c>
      <c r="S41" s="1282">
        <v>0</v>
      </c>
      <c r="T41" s="1282">
        <v>0</v>
      </c>
      <c r="U41" s="1282">
        <v>0</v>
      </c>
      <c r="V41" s="1282">
        <v>0</v>
      </c>
      <c r="W41" s="1282">
        <v>0</v>
      </c>
      <c r="X41" s="1282">
        <v>0</v>
      </c>
      <c r="Y41" s="1282">
        <v>0</v>
      </c>
      <c r="Z41" s="1282">
        <v>0</v>
      </c>
      <c r="AA41" s="1285">
        <v>0</v>
      </c>
    </row>
    <row r="42" spans="2:27" ht="12" customHeight="1">
      <c r="B42" s="4019" t="s">
        <v>112</v>
      </c>
      <c r="C42" s="3719"/>
      <c r="D42" s="3719"/>
      <c r="E42" s="3719"/>
      <c r="F42" s="3719"/>
      <c r="G42" s="3719"/>
      <c r="H42" s="3719"/>
      <c r="I42" s="3719"/>
      <c r="J42" s="3719"/>
      <c r="K42" s="3719"/>
      <c r="L42" s="1046"/>
      <c r="M42" s="1292"/>
      <c r="N42" s="1292"/>
      <c r="O42" s="1292"/>
      <c r="P42" s="1292"/>
      <c r="Q42" s="1292"/>
      <c r="R42" s="1292"/>
      <c r="S42" s="1292"/>
      <c r="T42" s="1292"/>
      <c r="U42" s="1292"/>
      <c r="V42" s="1292"/>
      <c r="W42" s="1292"/>
      <c r="X42" s="1292"/>
      <c r="Y42" s="1292"/>
      <c r="Z42" s="1292"/>
      <c r="AA42" s="1293"/>
    </row>
    <row r="43" spans="2:27" ht="12" customHeight="1">
      <c r="B43" s="1090"/>
      <c r="C43" s="40" t="s">
        <v>749</v>
      </c>
      <c r="D43" s="40"/>
      <c r="E43" s="40"/>
      <c r="F43" s="40"/>
      <c r="G43" s="40"/>
      <c r="H43" s="40"/>
      <c r="I43" s="40"/>
      <c r="J43" s="40"/>
      <c r="K43" s="40"/>
      <c r="L43" s="166" t="s">
        <v>528</v>
      </c>
      <c r="M43" s="1286">
        <v>0</v>
      </c>
      <c r="N43" s="1286">
        <v>0</v>
      </c>
      <c r="O43" s="1286">
        <v>0</v>
      </c>
      <c r="P43" s="1286">
        <v>0</v>
      </c>
      <c r="Q43" s="1286">
        <v>0</v>
      </c>
      <c r="R43" s="1286">
        <v>0</v>
      </c>
      <c r="S43" s="1286">
        <v>0</v>
      </c>
      <c r="T43" s="1286">
        <v>0</v>
      </c>
      <c r="U43" s="1286">
        <v>0</v>
      </c>
      <c r="V43" s="1286">
        <v>0</v>
      </c>
      <c r="W43" s="1286">
        <v>0</v>
      </c>
      <c r="X43" s="1286">
        <v>0</v>
      </c>
      <c r="Y43" s="1286">
        <v>0</v>
      </c>
      <c r="Z43" s="1286">
        <v>0</v>
      </c>
      <c r="AA43" s="1287">
        <v>0</v>
      </c>
    </row>
    <row r="44" spans="2:27" ht="12" customHeight="1">
      <c r="B44" s="1090"/>
      <c r="C44" s="43" t="s">
        <v>750</v>
      </c>
      <c r="D44" s="43"/>
      <c r="E44" s="43"/>
      <c r="F44" s="43"/>
      <c r="G44" s="43"/>
      <c r="H44" s="43"/>
      <c r="I44" s="43"/>
      <c r="J44" s="43"/>
      <c r="K44" s="43"/>
      <c r="L44" s="171" t="s">
        <v>466</v>
      </c>
      <c r="M44" s="1282">
        <v>0</v>
      </c>
      <c r="N44" s="1282">
        <v>0</v>
      </c>
      <c r="O44" s="1282">
        <v>0</v>
      </c>
      <c r="P44" s="1282">
        <v>0</v>
      </c>
      <c r="Q44" s="1282">
        <v>0</v>
      </c>
      <c r="R44" s="1282">
        <v>0</v>
      </c>
      <c r="S44" s="1282">
        <v>0</v>
      </c>
      <c r="T44" s="1282">
        <v>0</v>
      </c>
      <c r="U44" s="1282">
        <v>0</v>
      </c>
      <c r="V44" s="1282">
        <v>0</v>
      </c>
      <c r="W44" s="1282">
        <v>0</v>
      </c>
      <c r="X44" s="1282">
        <v>0</v>
      </c>
      <c r="Y44" s="1282">
        <v>0</v>
      </c>
      <c r="Z44" s="1282">
        <v>0</v>
      </c>
      <c r="AA44" s="1285">
        <v>0</v>
      </c>
    </row>
    <row r="45" spans="2:27" ht="12" customHeight="1">
      <c r="B45" s="1090"/>
      <c r="C45" s="43" t="s">
        <v>751</v>
      </c>
      <c r="D45" s="43"/>
      <c r="E45" s="43"/>
      <c r="F45" s="43"/>
      <c r="G45" s="43"/>
      <c r="H45" s="43"/>
      <c r="I45" s="43"/>
      <c r="J45" s="43"/>
      <c r="K45" s="43"/>
      <c r="L45" s="171" t="s">
        <v>607</v>
      </c>
      <c r="M45" s="1282">
        <v>0</v>
      </c>
      <c r="N45" s="1282">
        <v>0</v>
      </c>
      <c r="O45" s="1282">
        <v>0</v>
      </c>
      <c r="P45" s="1282">
        <v>0</v>
      </c>
      <c r="Q45" s="1282">
        <v>0</v>
      </c>
      <c r="R45" s="1282">
        <v>0</v>
      </c>
      <c r="S45" s="1282">
        <v>0</v>
      </c>
      <c r="T45" s="1282">
        <v>0</v>
      </c>
      <c r="U45" s="1282">
        <v>0</v>
      </c>
      <c r="V45" s="1282">
        <v>0</v>
      </c>
      <c r="W45" s="1282">
        <v>0</v>
      </c>
      <c r="X45" s="1282">
        <v>0</v>
      </c>
      <c r="Y45" s="1282">
        <v>0</v>
      </c>
      <c r="Z45" s="1282">
        <v>0</v>
      </c>
      <c r="AA45" s="1285">
        <v>0</v>
      </c>
    </row>
    <row r="46" spans="2:27" ht="12" customHeight="1">
      <c r="B46" s="1090"/>
      <c r="C46" s="43" t="s">
        <v>752</v>
      </c>
      <c r="D46" s="43"/>
      <c r="E46" s="43"/>
      <c r="F46" s="43"/>
      <c r="G46" s="43"/>
      <c r="H46" s="43"/>
      <c r="I46" s="43"/>
      <c r="J46" s="43"/>
      <c r="K46" s="43"/>
      <c r="L46" s="171" t="s">
        <v>753</v>
      </c>
      <c r="M46" s="1282">
        <v>0</v>
      </c>
      <c r="N46" s="1282">
        <v>0</v>
      </c>
      <c r="O46" s="1282">
        <v>0</v>
      </c>
      <c r="P46" s="1282">
        <v>0</v>
      </c>
      <c r="Q46" s="1282">
        <v>0</v>
      </c>
      <c r="R46" s="1282">
        <v>0</v>
      </c>
      <c r="S46" s="1282">
        <v>0</v>
      </c>
      <c r="T46" s="1282">
        <v>0</v>
      </c>
      <c r="U46" s="1282">
        <v>0</v>
      </c>
      <c r="V46" s="1282">
        <v>0</v>
      </c>
      <c r="W46" s="1282">
        <v>0</v>
      </c>
      <c r="X46" s="1282">
        <v>0</v>
      </c>
      <c r="Y46" s="1282">
        <v>0</v>
      </c>
      <c r="Z46" s="1282">
        <v>0</v>
      </c>
      <c r="AA46" s="1285">
        <v>0</v>
      </c>
    </row>
    <row r="47" spans="2:27" ht="12" customHeight="1">
      <c r="B47" s="1090"/>
      <c r="C47" s="43" t="s">
        <v>754</v>
      </c>
      <c r="D47" s="43"/>
      <c r="E47" s="43"/>
      <c r="F47" s="43"/>
      <c r="G47" s="43"/>
      <c r="H47" s="43"/>
      <c r="I47" s="43"/>
      <c r="J47" s="43"/>
      <c r="K47" s="43"/>
      <c r="L47" s="171" t="s">
        <v>755</v>
      </c>
      <c r="M47" s="1282">
        <v>0</v>
      </c>
      <c r="N47" s="1282">
        <v>0</v>
      </c>
      <c r="O47" s="1282">
        <v>0</v>
      </c>
      <c r="P47" s="1282">
        <v>0</v>
      </c>
      <c r="Q47" s="1282">
        <v>0</v>
      </c>
      <c r="R47" s="1282">
        <v>0</v>
      </c>
      <c r="S47" s="1282">
        <v>0</v>
      </c>
      <c r="T47" s="1282">
        <v>0</v>
      </c>
      <c r="U47" s="1282">
        <v>0</v>
      </c>
      <c r="V47" s="1282">
        <v>0</v>
      </c>
      <c r="W47" s="1282">
        <v>0</v>
      </c>
      <c r="X47" s="1282">
        <v>0</v>
      </c>
      <c r="Y47" s="1282">
        <v>0</v>
      </c>
      <c r="Z47" s="1282">
        <v>0</v>
      </c>
      <c r="AA47" s="1285">
        <v>0</v>
      </c>
    </row>
    <row r="48" spans="2:27" ht="12" customHeight="1">
      <c r="B48" s="1090"/>
      <c r="C48" s="43" t="s">
        <v>756</v>
      </c>
      <c r="D48" s="43"/>
      <c r="E48" s="43"/>
      <c r="F48" s="43"/>
      <c r="G48" s="43"/>
      <c r="H48" s="43"/>
      <c r="I48" s="43"/>
      <c r="J48" s="43"/>
      <c r="K48" s="43"/>
      <c r="L48" s="171" t="s">
        <v>757</v>
      </c>
      <c r="M48" s="1282">
        <v>0</v>
      </c>
      <c r="N48" s="1282">
        <v>0</v>
      </c>
      <c r="O48" s="1282">
        <v>0</v>
      </c>
      <c r="P48" s="1282">
        <v>0</v>
      </c>
      <c r="Q48" s="1282">
        <v>0</v>
      </c>
      <c r="R48" s="1282">
        <v>0</v>
      </c>
      <c r="S48" s="1282">
        <v>0</v>
      </c>
      <c r="T48" s="1282">
        <v>0</v>
      </c>
      <c r="U48" s="1282">
        <v>0</v>
      </c>
      <c r="V48" s="1282">
        <v>0</v>
      </c>
      <c r="W48" s="1282">
        <v>0</v>
      </c>
      <c r="X48" s="1282">
        <v>0</v>
      </c>
      <c r="Y48" s="1282">
        <v>0</v>
      </c>
      <c r="Z48" s="1282">
        <v>0</v>
      </c>
      <c r="AA48" s="1285">
        <v>0</v>
      </c>
    </row>
    <row r="49" spans="2:27" ht="12" customHeight="1">
      <c r="B49" s="1090"/>
      <c r="C49" s="43" t="s">
        <v>758</v>
      </c>
      <c r="D49" s="43"/>
      <c r="E49" s="43"/>
      <c r="F49" s="43"/>
      <c r="G49" s="43"/>
      <c r="H49" s="43"/>
      <c r="I49" s="43"/>
      <c r="J49" s="43"/>
      <c r="K49" s="43"/>
      <c r="L49" s="171" t="s">
        <v>759</v>
      </c>
      <c r="M49" s="1282">
        <v>0</v>
      </c>
      <c r="N49" s="1282">
        <v>0</v>
      </c>
      <c r="O49" s="1282">
        <v>0</v>
      </c>
      <c r="P49" s="1282">
        <v>0</v>
      </c>
      <c r="Q49" s="1282">
        <v>0</v>
      </c>
      <c r="R49" s="1282">
        <v>0</v>
      </c>
      <c r="S49" s="1282">
        <v>0</v>
      </c>
      <c r="T49" s="1282">
        <v>0</v>
      </c>
      <c r="U49" s="1282">
        <v>0</v>
      </c>
      <c r="V49" s="1282">
        <v>0</v>
      </c>
      <c r="W49" s="1282">
        <v>0</v>
      </c>
      <c r="X49" s="1282">
        <v>0</v>
      </c>
      <c r="Y49" s="1282">
        <v>0</v>
      </c>
      <c r="Z49" s="1282">
        <v>0</v>
      </c>
      <c r="AA49" s="1285">
        <v>0</v>
      </c>
    </row>
    <row r="50" spans="2:27" ht="12" customHeight="1">
      <c r="B50" s="1090"/>
      <c r="C50" s="43" t="s">
        <v>760</v>
      </c>
      <c r="D50" s="43"/>
      <c r="E50" s="43"/>
      <c r="F50" s="43"/>
      <c r="G50" s="43"/>
      <c r="H50" s="43"/>
      <c r="I50" s="43"/>
      <c r="J50" s="43"/>
      <c r="K50" s="43"/>
      <c r="L50" s="171" t="s">
        <v>761</v>
      </c>
      <c r="M50" s="1282">
        <v>0</v>
      </c>
      <c r="N50" s="1282">
        <v>0</v>
      </c>
      <c r="O50" s="1282">
        <v>0</v>
      </c>
      <c r="P50" s="1282">
        <v>0</v>
      </c>
      <c r="Q50" s="1282">
        <v>0</v>
      </c>
      <c r="R50" s="1282">
        <v>0</v>
      </c>
      <c r="S50" s="1282">
        <v>0</v>
      </c>
      <c r="T50" s="1282">
        <v>0</v>
      </c>
      <c r="U50" s="1282">
        <v>0</v>
      </c>
      <c r="V50" s="1282">
        <v>0</v>
      </c>
      <c r="W50" s="1282">
        <v>0</v>
      </c>
      <c r="X50" s="1282">
        <v>0</v>
      </c>
      <c r="Y50" s="1282">
        <v>0</v>
      </c>
      <c r="Z50" s="1282">
        <v>0</v>
      </c>
      <c r="AA50" s="1285">
        <v>0</v>
      </c>
    </row>
    <row r="51" spans="2:27" ht="12" customHeight="1">
      <c r="B51" s="1090"/>
      <c r="C51" s="43" t="s">
        <v>762</v>
      </c>
      <c r="D51" s="43"/>
      <c r="E51" s="43"/>
      <c r="F51" s="43"/>
      <c r="G51" s="43"/>
      <c r="H51" s="43"/>
      <c r="I51" s="43"/>
      <c r="J51" s="43"/>
      <c r="K51" s="43"/>
      <c r="L51" s="171" t="s">
        <v>763</v>
      </c>
      <c r="M51" s="1282">
        <v>0</v>
      </c>
      <c r="N51" s="1282">
        <v>0</v>
      </c>
      <c r="O51" s="1282">
        <v>0</v>
      </c>
      <c r="P51" s="1282">
        <v>0</v>
      </c>
      <c r="Q51" s="1282">
        <v>0</v>
      </c>
      <c r="R51" s="1282">
        <v>0</v>
      </c>
      <c r="S51" s="1282">
        <v>0</v>
      </c>
      <c r="T51" s="1282">
        <v>0</v>
      </c>
      <c r="U51" s="1282">
        <v>0</v>
      </c>
      <c r="V51" s="1282">
        <v>0</v>
      </c>
      <c r="W51" s="1282">
        <v>0</v>
      </c>
      <c r="X51" s="1282">
        <v>0</v>
      </c>
      <c r="Y51" s="1282">
        <v>0</v>
      </c>
      <c r="Z51" s="1282">
        <v>0</v>
      </c>
      <c r="AA51" s="1285">
        <v>0</v>
      </c>
    </row>
    <row r="52" spans="2:27" ht="12" customHeight="1">
      <c r="B52" s="3957" t="s">
        <v>764</v>
      </c>
      <c r="C52" s="43"/>
      <c r="D52" s="43"/>
      <c r="E52" s="43"/>
      <c r="F52" s="43"/>
      <c r="G52" s="43"/>
      <c r="H52" s="43"/>
      <c r="I52" s="43"/>
      <c r="J52" s="43"/>
      <c r="K52" s="43"/>
      <c r="L52" s="171" t="s">
        <v>136</v>
      </c>
      <c r="M52" s="1282">
        <v>0</v>
      </c>
      <c r="N52" s="1282">
        <v>0</v>
      </c>
      <c r="O52" s="1282">
        <v>0</v>
      </c>
      <c r="P52" s="1282">
        <v>0</v>
      </c>
      <c r="Q52" s="1282">
        <v>0</v>
      </c>
      <c r="R52" s="1282">
        <v>0</v>
      </c>
      <c r="S52" s="1282">
        <v>0</v>
      </c>
      <c r="T52" s="1282">
        <v>0</v>
      </c>
      <c r="U52" s="1282">
        <v>0</v>
      </c>
      <c r="V52" s="1282">
        <v>0</v>
      </c>
      <c r="W52" s="1282">
        <v>0</v>
      </c>
      <c r="X52" s="1282">
        <v>0</v>
      </c>
      <c r="Y52" s="1282">
        <v>0</v>
      </c>
      <c r="Z52" s="1282">
        <v>0</v>
      </c>
      <c r="AA52" s="1285">
        <v>0</v>
      </c>
    </row>
    <row r="53" spans="2:27" ht="12" customHeight="1">
      <c r="B53" s="3952" t="s">
        <v>113</v>
      </c>
      <c r="C53" s="43"/>
      <c r="D53" s="43"/>
      <c r="E53" s="43"/>
      <c r="F53" s="43"/>
      <c r="G53" s="43"/>
      <c r="H53" s="43"/>
      <c r="I53" s="43"/>
      <c r="J53" s="43"/>
      <c r="K53" s="43"/>
      <c r="L53" s="171" t="s">
        <v>142</v>
      </c>
      <c r="M53" s="1282">
        <v>0</v>
      </c>
      <c r="N53" s="1282">
        <v>0</v>
      </c>
      <c r="O53" s="1282">
        <v>0</v>
      </c>
      <c r="P53" s="1282">
        <v>0</v>
      </c>
      <c r="Q53" s="1282">
        <v>0</v>
      </c>
      <c r="R53" s="1282">
        <v>0</v>
      </c>
      <c r="S53" s="1282">
        <v>0</v>
      </c>
      <c r="T53" s="1282">
        <v>0</v>
      </c>
      <c r="U53" s="1282">
        <v>0</v>
      </c>
      <c r="V53" s="1282">
        <v>0</v>
      </c>
      <c r="W53" s="1282">
        <v>0</v>
      </c>
      <c r="X53" s="1282">
        <v>0</v>
      </c>
      <c r="Y53" s="1282">
        <v>0</v>
      </c>
      <c r="Z53" s="1282">
        <v>0</v>
      </c>
      <c r="AA53" s="1285">
        <v>0</v>
      </c>
    </row>
    <row r="54" spans="2:27" ht="12" customHeight="1">
      <c r="B54" s="3960" t="s">
        <v>765</v>
      </c>
      <c r="C54" s="31"/>
      <c r="D54" s="31"/>
      <c r="E54" s="31"/>
      <c r="F54" s="31"/>
      <c r="G54" s="31"/>
      <c r="H54" s="31"/>
      <c r="I54" s="31"/>
      <c r="J54" s="31"/>
      <c r="K54" s="31"/>
      <c r="L54" s="171" t="s">
        <v>143</v>
      </c>
      <c r="M54" s="1282">
        <v>0</v>
      </c>
      <c r="N54" s="1282">
        <v>0</v>
      </c>
      <c r="O54" s="1282">
        <v>0</v>
      </c>
      <c r="P54" s="1282">
        <v>0</v>
      </c>
      <c r="Q54" s="1282"/>
      <c r="R54" s="1282">
        <v>0</v>
      </c>
      <c r="S54" s="1282">
        <v>0</v>
      </c>
      <c r="T54" s="1282">
        <v>0</v>
      </c>
      <c r="U54" s="1282">
        <v>0</v>
      </c>
      <c r="V54" s="1282">
        <v>0</v>
      </c>
      <c r="W54" s="1282">
        <v>0</v>
      </c>
      <c r="X54" s="1282">
        <v>0</v>
      </c>
      <c r="Y54" s="1282">
        <v>0</v>
      </c>
      <c r="Z54" s="1282">
        <v>0</v>
      </c>
      <c r="AA54" s="1285">
        <v>0</v>
      </c>
    </row>
    <row r="55" spans="2:27" ht="12" customHeight="1">
      <c r="B55" s="4019" t="s">
        <v>115</v>
      </c>
      <c r="C55" s="3719"/>
      <c r="D55" s="3719"/>
      <c r="E55" s="3719"/>
      <c r="F55" s="3719"/>
      <c r="G55" s="3719"/>
      <c r="H55" s="3719"/>
      <c r="I55" s="3719"/>
      <c r="J55" s="3719"/>
      <c r="K55" s="3719"/>
      <c r="L55" s="1046"/>
      <c r="M55" s="1292"/>
      <c r="N55" s="1292"/>
      <c r="O55" s="1292"/>
      <c r="P55" s="1292"/>
      <c r="Q55" s="1292"/>
      <c r="R55" s="1292"/>
      <c r="S55" s="1292"/>
      <c r="T55" s="1292"/>
      <c r="U55" s="1292"/>
      <c r="V55" s="1292"/>
      <c r="W55" s="1292"/>
      <c r="X55" s="1292"/>
      <c r="Y55" s="1292"/>
      <c r="Z55" s="1292"/>
      <c r="AA55" s="1293"/>
    </row>
    <row r="56" spans="2:27" ht="12" customHeight="1">
      <c r="B56" s="1095"/>
      <c r="C56" s="40" t="s">
        <v>766</v>
      </c>
      <c r="D56" s="4018"/>
      <c r="E56" s="4018"/>
      <c r="F56" s="4018"/>
      <c r="G56" s="4018"/>
      <c r="H56" s="4018"/>
      <c r="I56" s="4018"/>
      <c r="J56" s="4018"/>
      <c r="K56" s="4018"/>
      <c r="L56" s="166" t="s">
        <v>610</v>
      </c>
      <c r="M56" s="1286">
        <v>0</v>
      </c>
      <c r="N56" s="1286">
        <v>0</v>
      </c>
      <c r="O56" s="1286">
        <v>0</v>
      </c>
      <c r="P56" s="1286">
        <v>0</v>
      </c>
      <c r="Q56" s="1286">
        <v>0</v>
      </c>
      <c r="R56" s="1286">
        <v>0</v>
      </c>
      <c r="S56" s="1286">
        <v>0</v>
      </c>
      <c r="T56" s="1286">
        <v>0</v>
      </c>
      <c r="U56" s="1286">
        <v>0</v>
      </c>
      <c r="V56" s="1286">
        <v>0</v>
      </c>
      <c r="W56" s="1286">
        <v>0</v>
      </c>
      <c r="X56" s="1286">
        <v>0</v>
      </c>
      <c r="Y56" s="1286">
        <v>0</v>
      </c>
      <c r="Z56" s="1286">
        <v>0</v>
      </c>
      <c r="AA56" s="1287">
        <v>0</v>
      </c>
    </row>
    <row r="57" spans="2:27" ht="12" customHeight="1">
      <c r="B57" s="1097"/>
      <c r="C57" s="43" t="s">
        <v>767</v>
      </c>
      <c r="D57" s="31"/>
      <c r="E57" s="31"/>
      <c r="F57" s="31"/>
      <c r="G57" s="31"/>
      <c r="H57" s="31"/>
      <c r="I57" s="31"/>
      <c r="J57" s="31"/>
      <c r="K57" s="31"/>
      <c r="L57" s="171" t="s">
        <v>671</v>
      </c>
      <c r="M57" s="1282">
        <v>0</v>
      </c>
      <c r="N57" s="1282">
        <v>0</v>
      </c>
      <c r="O57" s="1282">
        <v>0</v>
      </c>
      <c r="P57" s="1282">
        <v>0</v>
      </c>
      <c r="Q57" s="1282">
        <v>0</v>
      </c>
      <c r="R57" s="1282">
        <v>0</v>
      </c>
      <c r="S57" s="1282">
        <v>0</v>
      </c>
      <c r="T57" s="1282">
        <v>0</v>
      </c>
      <c r="U57" s="1282">
        <v>0</v>
      </c>
      <c r="V57" s="1282">
        <v>0</v>
      </c>
      <c r="W57" s="1282">
        <v>0</v>
      </c>
      <c r="X57" s="1282">
        <v>0</v>
      </c>
      <c r="Y57" s="1282">
        <v>0</v>
      </c>
      <c r="Z57" s="1282">
        <v>0</v>
      </c>
      <c r="AA57" s="1285">
        <v>0</v>
      </c>
    </row>
    <row r="58" spans="2:27" ht="12" customHeight="1">
      <c r="B58" s="3952" t="s">
        <v>768</v>
      </c>
      <c r="C58" s="43"/>
      <c r="D58" s="43"/>
      <c r="E58" s="43"/>
      <c r="F58" s="43"/>
      <c r="G58" s="43"/>
      <c r="H58" s="43"/>
      <c r="I58" s="43"/>
      <c r="J58" s="43"/>
      <c r="K58" s="43"/>
      <c r="L58" s="171" t="s">
        <v>144</v>
      </c>
      <c r="M58" s="1282">
        <v>0</v>
      </c>
      <c r="N58" s="1282">
        <v>0</v>
      </c>
      <c r="O58" s="1282">
        <v>0</v>
      </c>
      <c r="P58" s="1282">
        <v>0</v>
      </c>
      <c r="Q58" s="1282">
        <v>0</v>
      </c>
      <c r="R58" s="1282">
        <v>0</v>
      </c>
      <c r="S58" s="1282">
        <v>0</v>
      </c>
      <c r="T58" s="1282">
        <v>0</v>
      </c>
      <c r="U58" s="1282">
        <v>0</v>
      </c>
      <c r="V58" s="1282">
        <v>0</v>
      </c>
      <c r="W58" s="1282">
        <v>0</v>
      </c>
      <c r="X58" s="1282">
        <v>0</v>
      </c>
      <c r="Y58" s="1282">
        <v>0</v>
      </c>
      <c r="Z58" s="1282">
        <v>0</v>
      </c>
      <c r="AA58" s="1285">
        <v>0</v>
      </c>
    </row>
    <row r="59" spans="2:27" ht="12" customHeight="1">
      <c r="B59" s="3952" t="s">
        <v>78</v>
      </c>
      <c r="C59" s="43"/>
      <c r="D59" s="43"/>
      <c r="E59" s="43"/>
      <c r="F59" s="43"/>
      <c r="G59" s="43"/>
      <c r="H59" s="43"/>
      <c r="I59" s="43"/>
      <c r="J59" s="43"/>
      <c r="K59" s="43"/>
      <c r="L59" s="171" t="s">
        <v>189</v>
      </c>
      <c r="M59" s="1282">
        <v>0</v>
      </c>
      <c r="N59" s="1282">
        <v>0</v>
      </c>
      <c r="O59" s="1282">
        <v>0</v>
      </c>
      <c r="P59" s="1282">
        <v>0</v>
      </c>
      <c r="Q59" s="1282">
        <v>0</v>
      </c>
      <c r="R59" s="1282">
        <v>0</v>
      </c>
      <c r="S59" s="1282">
        <v>0</v>
      </c>
      <c r="T59" s="1282">
        <v>0</v>
      </c>
      <c r="U59" s="1282">
        <v>0</v>
      </c>
      <c r="V59" s="1282">
        <v>0</v>
      </c>
      <c r="W59" s="1282">
        <v>0</v>
      </c>
      <c r="X59" s="1282">
        <v>0</v>
      </c>
      <c r="Y59" s="1282">
        <v>0</v>
      </c>
      <c r="Z59" s="1282">
        <v>0</v>
      </c>
      <c r="AA59" s="1285">
        <v>0</v>
      </c>
    </row>
    <row r="60" spans="2:27" ht="12" customHeight="1">
      <c r="B60" s="3952" t="s">
        <v>73</v>
      </c>
      <c r="C60" s="43"/>
      <c r="D60" s="43"/>
      <c r="E60" s="43"/>
      <c r="F60" s="43"/>
      <c r="G60" s="43"/>
      <c r="H60" s="43"/>
      <c r="I60" s="43"/>
      <c r="J60" s="43"/>
      <c r="K60" s="43"/>
      <c r="L60" s="171" t="s">
        <v>190</v>
      </c>
      <c r="M60" s="1282">
        <v>0</v>
      </c>
      <c r="N60" s="1282">
        <v>0</v>
      </c>
      <c r="O60" s="1282">
        <v>0</v>
      </c>
      <c r="P60" s="1282">
        <v>0</v>
      </c>
      <c r="Q60" s="1282">
        <v>0</v>
      </c>
      <c r="R60" s="1282">
        <v>0</v>
      </c>
      <c r="S60" s="1282">
        <v>0</v>
      </c>
      <c r="T60" s="1282">
        <v>0</v>
      </c>
      <c r="U60" s="1282">
        <v>0</v>
      </c>
      <c r="V60" s="1282">
        <v>0</v>
      </c>
      <c r="W60" s="1282">
        <v>0</v>
      </c>
      <c r="X60" s="1282">
        <v>0</v>
      </c>
      <c r="Y60" s="1282">
        <v>0</v>
      </c>
      <c r="Z60" s="1282">
        <v>0</v>
      </c>
      <c r="AA60" s="1285">
        <v>0</v>
      </c>
    </row>
    <row r="61" spans="2:27" ht="12" customHeight="1">
      <c r="B61" s="3952" t="s">
        <v>769</v>
      </c>
      <c r="C61" s="43"/>
      <c r="D61" s="43"/>
      <c r="E61" s="43"/>
      <c r="F61" s="43"/>
      <c r="G61" s="43"/>
      <c r="H61" s="43"/>
      <c r="I61" s="43"/>
      <c r="J61" s="43"/>
      <c r="K61" s="43"/>
      <c r="L61" s="171" t="s">
        <v>191</v>
      </c>
      <c r="M61" s="1286">
        <v>412</v>
      </c>
      <c r="N61" s="1286">
        <v>92</v>
      </c>
      <c r="O61" s="1286">
        <v>831</v>
      </c>
      <c r="P61" s="1286">
        <v>1096</v>
      </c>
      <c r="Q61" s="1286">
        <v>4665</v>
      </c>
      <c r="R61" s="1286">
        <v>19739</v>
      </c>
      <c r="S61" s="1286">
        <v>1006</v>
      </c>
      <c r="T61" s="1286">
        <v>824</v>
      </c>
      <c r="U61" s="1286">
        <v>4206</v>
      </c>
      <c r="V61" s="1286">
        <v>8690</v>
      </c>
      <c r="W61" s="1286">
        <v>275</v>
      </c>
      <c r="X61" s="1286">
        <v>18</v>
      </c>
      <c r="Y61" s="1286">
        <v>7</v>
      </c>
      <c r="Z61" s="1286">
        <v>0</v>
      </c>
      <c r="AA61" s="1287">
        <v>41861</v>
      </c>
    </row>
    <row r="62" spans="2:27" ht="12" customHeight="1">
      <c r="B62" s="4031" t="s">
        <v>1327</v>
      </c>
      <c r="C62" s="42"/>
      <c r="D62" s="42"/>
      <c r="E62" s="42"/>
      <c r="F62" s="42"/>
      <c r="G62" s="42"/>
      <c r="H62" s="42"/>
      <c r="I62" s="42"/>
      <c r="J62" s="42"/>
      <c r="K62" s="42"/>
      <c r="L62" s="171" t="s">
        <v>70</v>
      </c>
      <c r="M62" s="1282">
        <v>466</v>
      </c>
      <c r="N62" s="1282">
        <v>111</v>
      </c>
      <c r="O62" s="1282">
        <v>967</v>
      </c>
      <c r="P62" s="1282">
        <v>1149</v>
      </c>
      <c r="Q62" s="1282">
        <v>4701</v>
      </c>
      <c r="R62" s="1282">
        <v>21331</v>
      </c>
      <c r="S62" s="1282">
        <v>1178</v>
      </c>
      <c r="T62" s="1282">
        <v>960</v>
      </c>
      <c r="U62" s="1282">
        <v>4669</v>
      </c>
      <c r="V62" s="1282">
        <v>9595</v>
      </c>
      <c r="W62" s="1282">
        <v>292</v>
      </c>
      <c r="X62" s="1282">
        <v>26</v>
      </c>
      <c r="Y62" s="1282">
        <v>9</v>
      </c>
      <c r="Z62" s="1282">
        <v>0</v>
      </c>
      <c r="AA62" s="1285">
        <v>45454</v>
      </c>
    </row>
    <row r="63" spans="2:27" ht="12" customHeight="1">
      <c r="B63" s="3952" t="s">
        <v>1328</v>
      </c>
      <c r="C63" s="43"/>
      <c r="D63" s="43"/>
      <c r="E63" s="43"/>
      <c r="F63" s="43"/>
      <c r="G63" s="43"/>
      <c r="H63" s="43"/>
      <c r="I63" s="43"/>
      <c r="J63" s="43"/>
      <c r="K63" s="43"/>
      <c r="L63" s="171" t="s">
        <v>7</v>
      </c>
      <c r="M63" s="1286">
        <v>0</v>
      </c>
      <c r="N63" s="1286">
        <v>0</v>
      </c>
      <c r="O63" s="1286">
        <v>0</v>
      </c>
      <c r="P63" s="1286">
        <v>0</v>
      </c>
      <c r="Q63" s="1286">
        <v>348</v>
      </c>
      <c r="R63" s="1286">
        <v>0</v>
      </c>
      <c r="S63" s="1286">
        <v>0</v>
      </c>
      <c r="T63" s="1286">
        <v>0</v>
      </c>
      <c r="U63" s="1286">
        <v>0</v>
      </c>
      <c r="V63" s="1286">
        <v>0</v>
      </c>
      <c r="W63" s="1286">
        <v>0</v>
      </c>
      <c r="X63" s="1286">
        <v>0</v>
      </c>
      <c r="Y63" s="1286">
        <v>0</v>
      </c>
      <c r="Z63" s="1286">
        <v>0</v>
      </c>
      <c r="AA63" s="1287">
        <v>348</v>
      </c>
    </row>
    <row r="64" spans="2:27" ht="12" customHeight="1">
      <c r="B64" s="3961" t="s">
        <v>1329</v>
      </c>
      <c r="C64" s="3962"/>
      <c r="D64" s="3962"/>
      <c r="E64" s="3962"/>
      <c r="F64" s="3962"/>
      <c r="G64" s="3962"/>
      <c r="H64" s="3962"/>
      <c r="I64" s="3962"/>
      <c r="J64" s="3962"/>
      <c r="K64" s="3962"/>
      <c r="L64" s="194" t="s">
        <v>103</v>
      </c>
      <c r="M64" s="1286">
        <v>0</v>
      </c>
      <c r="N64" s="1286">
        <v>0</v>
      </c>
      <c r="O64" s="1286">
        <v>0</v>
      </c>
      <c r="P64" s="1286">
        <v>0</v>
      </c>
      <c r="Q64" s="1286">
        <v>0</v>
      </c>
      <c r="R64" s="1286">
        <v>0</v>
      </c>
      <c r="S64" s="1286">
        <v>0</v>
      </c>
      <c r="T64" s="1286">
        <v>0</v>
      </c>
      <c r="U64" s="1286">
        <v>-13</v>
      </c>
      <c r="V64" s="1286">
        <v>0</v>
      </c>
      <c r="W64" s="1286">
        <v>0</v>
      </c>
      <c r="X64" s="1286">
        <v>0</v>
      </c>
      <c r="Y64" s="1286">
        <v>0</v>
      </c>
      <c r="Z64" s="1286">
        <v>0</v>
      </c>
      <c r="AA64" s="1287">
        <v>-13</v>
      </c>
    </row>
    <row r="65" spans="2:27" ht="12" customHeight="1">
      <c r="B65" s="3963" t="s">
        <v>1330</v>
      </c>
      <c r="C65" s="3964"/>
      <c r="D65" s="3964"/>
      <c r="E65" s="3964"/>
      <c r="F65" s="3964"/>
      <c r="G65" s="3964"/>
      <c r="H65" s="3964"/>
      <c r="I65" s="3964"/>
      <c r="J65" s="3964"/>
      <c r="K65" s="3964"/>
      <c r="L65" s="1294" t="s">
        <v>104</v>
      </c>
      <c r="M65" s="1295">
        <v>466</v>
      </c>
      <c r="N65" s="1295">
        <v>111</v>
      </c>
      <c r="O65" s="1295">
        <v>967</v>
      </c>
      <c r="P65" s="1295">
        <v>1149</v>
      </c>
      <c r="Q65" s="1295">
        <v>5049</v>
      </c>
      <c r="R65" s="1295">
        <v>21331</v>
      </c>
      <c r="S65" s="1295">
        <v>1178</v>
      </c>
      <c r="T65" s="1295">
        <v>960</v>
      </c>
      <c r="U65" s="1295">
        <v>4682</v>
      </c>
      <c r="V65" s="1295">
        <v>9595</v>
      </c>
      <c r="W65" s="1295">
        <v>292</v>
      </c>
      <c r="X65" s="1295">
        <v>26</v>
      </c>
      <c r="Y65" s="1295">
        <v>9</v>
      </c>
      <c r="Z65" s="1295">
        <v>0</v>
      </c>
      <c r="AA65" s="1296">
        <v>45815</v>
      </c>
    </row>
    <row r="66" spans="2:27" ht="12" customHeight="1">
      <c r="AA66" s="195"/>
    </row>
    <row r="67" spans="2:27" ht="12" customHeight="1">
      <c r="B67" s="65" t="s">
        <v>105</v>
      </c>
      <c r="C67" s="65"/>
      <c r="D67" s="65"/>
      <c r="E67" s="65"/>
      <c r="F67" s="65"/>
      <c r="G67" s="65"/>
      <c r="H67" s="65"/>
      <c r="I67" s="65"/>
      <c r="J67" s="65"/>
      <c r="K67" s="65"/>
      <c r="L67" s="65"/>
      <c r="M67" s="65"/>
      <c r="N67" s="65"/>
      <c r="O67" s="65"/>
      <c r="P67" s="65"/>
      <c r="Q67" s="65"/>
      <c r="R67" s="65"/>
      <c r="AA67" s="178"/>
    </row>
    <row r="68" spans="2:27" ht="12" customHeight="1">
      <c r="B68" s="44" t="s">
        <v>477</v>
      </c>
      <c r="C68" s="44"/>
      <c r="D68" s="44"/>
      <c r="E68" s="44"/>
      <c r="F68" s="44"/>
      <c r="G68" s="44"/>
      <c r="H68" s="44"/>
      <c r="I68" s="44"/>
      <c r="J68" s="44"/>
      <c r="K68" s="44"/>
      <c r="L68" s="44"/>
      <c r="M68" s="44"/>
      <c r="N68" s="44"/>
      <c r="O68" s="44"/>
      <c r="P68" s="44"/>
      <c r="Q68" s="44"/>
      <c r="R68" s="44"/>
    </row>
  </sheetData>
  <mergeCells count="58">
    <mergeCell ref="B2:F2"/>
    <mergeCell ref="C31:J31"/>
    <mergeCell ref="B34:K34"/>
    <mergeCell ref="C27:J27"/>
    <mergeCell ref="C30:K30"/>
    <mergeCell ref="B4:J4"/>
    <mergeCell ref="B5:J5"/>
    <mergeCell ref="B16:J16"/>
    <mergeCell ref="B17:J17"/>
    <mergeCell ref="B11:F11"/>
    <mergeCell ref="G11:K11"/>
    <mergeCell ref="G12:K12"/>
    <mergeCell ref="G13:K13"/>
    <mergeCell ref="G15:K15"/>
    <mergeCell ref="G14:K14"/>
    <mergeCell ref="B68:R68"/>
    <mergeCell ref="B53:K53"/>
    <mergeCell ref="B54:K54"/>
    <mergeCell ref="B58:K58"/>
    <mergeCell ref="B65:K65"/>
    <mergeCell ref="B60:K60"/>
    <mergeCell ref="B62:K62"/>
    <mergeCell ref="B63:K63"/>
    <mergeCell ref="B55:K55"/>
    <mergeCell ref="C56:K56"/>
    <mergeCell ref="C57:K57"/>
    <mergeCell ref="B64:K64"/>
    <mergeCell ref="B67:R67"/>
    <mergeCell ref="M4:Y4"/>
    <mergeCell ref="M5:Y5"/>
    <mergeCell ref="B9:K9"/>
    <mergeCell ref="B59:K59"/>
    <mergeCell ref="C22:J22"/>
    <mergeCell ref="C23:J23"/>
    <mergeCell ref="B52:K52"/>
    <mergeCell ref="C26:K26"/>
    <mergeCell ref="B35:K35"/>
    <mergeCell ref="E36:K36"/>
    <mergeCell ref="B18:J18"/>
    <mergeCell ref="C19:J19"/>
    <mergeCell ref="C20:J20"/>
    <mergeCell ref="C21:J21"/>
    <mergeCell ref="B61:K61"/>
    <mergeCell ref="B37:K37"/>
    <mergeCell ref="B38:K38"/>
    <mergeCell ref="B39:K39"/>
    <mergeCell ref="B40:K40"/>
    <mergeCell ref="B41:K41"/>
    <mergeCell ref="B42:K42"/>
    <mergeCell ref="C43:K43"/>
    <mergeCell ref="C44:K44"/>
    <mergeCell ref="C45:K45"/>
    <mergeCell ref="C46:K46"/>
    <mergeCell ref="C47:K47"/>
    <mergeCell ref="C48:K48"/>
    <mergeCell ref="C49:K49"/>
    <mergeCell ref="C50:K50"/>
    <mergeCell ref="C51:K51"/>
  </mergeCells>
  <hyperlinks>
    <hyperlink ref="B68" r:id="rId1" xr:uid="{00000000-0004-0000-1D00-000000000000}"/>
  </hyperlinks>
  <pageMargins left="0.7" right="0.7" top="0.75" bottom="0.75" header="0.3" footer="0.3"/>
  <pageSetup scale="10" orientation="landscape"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
    <pageSetUpPr fitToPage="1"/>
  </sheetPr>
  <dimension ref="A1:AB229"/>
  <sheetViews>
    <sheetView showGridLines="0" workbookViewId="0"/>
  </sheetViews>
  <sheetFormatPr defaultColWidth="8" defaultRowHeight="12" customHeight="1"/>
  <cols>
    <col min="1" max="1" width="1.5546875" style="1126" customWidth="1"/>
    <col min="2" max="3" width="3.27734375" style="1126" customWidth="1"/>
    <col min="4" max="4" width="3.1640625" style="1126" customWidth="1"/>
    <col min="5" max="5" width="1.44140625" style="1126" customWidth="1"/>
    <col min="6" max="6" width="18" style="1126" customWidth="1"/>
    <col min="7" max="7" width="3.27734375" style="1126" customWidth="1"/>
    <col min="8" max="8" width="19.71875" style="1126" customWidth="1"/>
    <col min="9" max="9" width="2" style="1126" customWidth="1"/>
    <col min="10" max="10" width="12.44140625" style="1126" bestFit="1" customWidth="1"/>
    <col min="11" max="11" width="7.5546875" style="1126" customWidth="1"/>
    <col min="12" max="12" width="10.27734375" style="1126" bestFit="1" customWidth="1"/>
    <col min="13" max="13" width="9" style="1126" bestFit="1" customWidth="1"/>
    <col min="14" max="15" width="7.5546875" style="1126" customWidth="1"/>
    <col min="16" max="16" width="8.44140625" style="1177" bestFit="1" customWidth="1"/>
    <col min="17" max="17" width="12" style="1177" bestFit="1" customWidth="1"/>
    <col min="18" max="18" width="7.5546875" style="1177" customWidth="1"/>
    <col min="19" max="19" width="8.1640625" style="1177" bestFit="1" customWidth="1"/>
    <col min="20" max="20" width="7.5546875" style="1177" customWidth="1"/>
    <col min="21" max="21" width="9" style="1177" bestFit="1" customWidth="1"/>
    <col min="22" max="24" width="7.5546875" style="1177" customWidth="1"/>
    <col min="25" max="25" width="7.5546875" style="1126" customWidth="1"/>
    <col min="26" max="26" width="8" style="1126" customWidth="1"/>
    <col min="27" max="16384" width="8" style="1126"/>
  </cols>
  <sheetData>
    <row r="1" spans="1:28" ht="12" customHeight="1">
      <c r="A1" s="1107"/>
      <c r="B1" s="1107"/>
      <c r="C1" s="1107"/>
      <c r="D1" s="1107"/>
      <c r="E1" s="1107"/>
      <c r="F1" s="1107"/>
      <c r="G1" s="1107"/>
      <c r="H1" s="1107"/>
      <c r="I1" s="1107"/>
      <c r="J1" s="1107"/>
      <c r="K1" s="1107"/>
      <c r="L1" s="1107"/>
      <c r="M1" s="1107"/>
      <c r="N1" s="1107"/>
      <c r="O1" s="1107"/>
      <c r="P1" s="1107"/>
      <c r="Q1" s="1107"/>
      <c r="R1" s="1107"/>
      <c r="S1" s="1107"/>
      <c r="T1" s="1107"/>
      <c r="U1" s="1107"/>
      <c r="V1" s="1107"/>
      <c r="W1" s="1107"/>
      <c r="X1" s="1107"/>
      <c r="Y1" s="1107"/>
      <c r="Z1" s="1107"/>
      <c r="AA1" s="1107"/>
      <c r="AB1" s="1107"/>
    </row>
    <row r="2" spans="1:28" ht="12" customHeight="1">
      <c r="A2" s="1107"/>
      <c r="B2" s="3994" t="s">
        <v>478</v>
      </c>
      <c r="C2" s="3995"/>
      <c r="D2" s="3995"/>
      <c r="E2" s="3995"/>
      <c r="F2" s="3995"/>
      <c r="G2" s="1107"/>
      <c r="H2" s="1107"/>
      <c r="I2" s="1107"/>
      <c r="J2" s="1107"/>
      <c r="K2" s="1107"/>
      <c r="L2" s="1107"/>
      <c r="M2" s="1107"/>
      <c r="N2" s="1107"/>
      <c r="O2" s="1107"/>
      <c r="P2" s="1107"/>
      <c r="Q2" s="1107"/>
      <c r="R2" s="1107"/>
      <c r="S2" s="1107"/>
      <c r="T2" s="1107"/>
      <c r="U2" s="1107"/>
      <c r="V2" s="1107"/>
      <c r="W2" s="1107"/>
      <c r="X2" s="1107"/>
      <c r="Y2" s="1107"/>
      <c r="Z2" s="1107"/>
      <c r="AA2" s="1107"/>
      <c r="AB2" s="1107"/>
    </row>
    <row r="3" spans="1:28" ht="12" customHeight="1">
      <c r="A3" s="1107"/>
      <c r="B3" s="1107"/>
      <c r="C3" s="1107"/>
      <c r="D3" s="1107"/>
      <c r="E3" s="1107"/>
      <c r="F3" s="1107"/>
      <c r="G3" s="1107"/>
      <c r="H3" s="1107"/>
      <c r="I3" s="1107"/>
      <c r="J3" s="1107"/>
      <c r="K3" s="1107"/>
      <c r="L3" s="1107"/>
      <c r="M3" s="1107"/>
      <c r="N3" s="1107"/>
      <c r="O3" s="1107"/>
      <c r="P3" s="1107"/>
      <c r="Q3" s="1107"/>
      <c r="R3" s="1107"/>
      <c r="S3" s="1107"/>
      <c r="T3" s="1107"/>
      <c r="U3" s="1107"/>
      <c r="V3" s="1107"/>
      <c r="W3" s="1107"/>
      <c r="X3" s="1107"/>
      <c r="Y3" s="1107"/>
      <c r="Z3" s="1107"/>
      <c r="AA3" s="1107"/>
      <c r="AB3" s="1107"/>
    </row>
    <row r="4" spans="1:28" ht="12" customHeight="1">
      <c r="A4" s="1107"/>
      <c r="B4" s="29" t="s">
        <v>1338</v>
      </c>
      <c r="C4" s="29"/>
      <c r="D4" s="29"/>
      <c r="E4" s="149"/>
      <c r="F4" s="149"/>
      <c r="G4" s="149"/>
      <c r="H4" s="149"/>
      <c r="I4" s="149"/>
      <c r="J4" s="28" t="s">
        <v>1339</v>
      </c>
      <c r="K4" s="28"/>
      <c r="L4" s="28"/>
      <c r="M4" s="28"/>
      <c r="N4" s="28"/>
      <c r="O4" s="28"/>
      <c r="P4" s="28"/>
      <c r="Q4" s="28"/>
      <c r="R4" s="28"/>
      <c r="S4" s="1107"/>
      <c r="T4" s="1107"/>
      <c r="U4" s="1107"/>
      <c r="V4" s="1107"/>
      <c r="W4" s="1107"/>
      <c r="X4" s="1107"/>
      <c r="Y4" s="1107"/>
      <c r="Z4" s="1107"/>
      <c r="AA4" s="1107"/>
      <c r="AB4" s="1107"/>
    </row>
    <row r="5" spans="1:28" ht="12" customHeight="1">
      <c r="A5" s="1107"/>
      <c r="B5" s="27">
        <v>2023.4</v>
      </c>
      <c r="C5" s="27"/>
      <c r="D5" s="27"/>
      <c r="E5" s="27"/>
      <c r="F5" s="27"/>
      <c r="G5" s="27"/>
      <c r="H5" s="27"/>
      <c r="I5" s="153"/>
      <c r="J5" s="153"/>
      <c r="K5" s="153"/>
      <c r="L5" s="153"/>
      <c r="M5" s="153"/>
      <c r="N5" s="153"/>
      <c r="O5" s="1302"/>
      <c r="P5" s="1303"/>
      <c r="Q5" s="1110"/>
      <c r="R5" s="1110"/>
      <c r="S5" s="1110"/>
      <c r="T5" s="1110"/>
      <c r="U5" s="1110"/>
      <c r="V5" s="1110"/>
      <c r="W5" s="1110"/>
      <c r="X5" s="1110"/>
      <c r="Y5" s="1107"/>
      <c r="Z5" s="1107"/>
      <c r="AA5" s="1107"/>
      <c r="AB5" s="1107"/>
    </row>
    <row r="6" spans="1:28" ht="12" customHeight="1">
      <c r="A6" s="1107"/>
      <c r="B6" s="1111"/>
      <c r="C6" s="1112"/>
      <c r="D6" s="1112"/>
      <c r="E6" s="1112"/>
      <c r="F6" s="1112"/>
      <c r="G6" s="1112"/>
      <c r="H6" s="1112"/>
      <c r="I6" s="1112"/>
      <c r="J6" s="1304"/>
      <c r="K6" s="1305" t="s">
        <v>40</v>
      </c>
      <c r="L6" s="1306"/>
      <c r="M6" s="1305" t="s">
        <v>41</v>
      </c>
      <c r="N6" s="1304"/>
      <c r="O6" s="1304"/>
      <c r="P6" s="1304"/>
      <c r="Q6" s="1304"/>
      <c r="R6" s="1304"/>
      <c r="S6" s="1307" t="s">
        <v>42</v>
      </c>
      <c r="T6" s="1304"/>
      <c r="U6" s="1308" t="s">
        <v>43</v>
      </c>
      <c r="V6" s="1304"/>
      <c r="W6" s="1307" t="s">
        <v>44</v>
      </c>
      <c r="X6" s="1309" t="s">
        <v>131</v>
      </c>
      <c r="Y6" s="1107"/>
      <c r="Z6" s="1107"/>
      <c r="AA6" s="1107"/>
      <c r="AB6" s="1107"/>
    </row>
    <row r="7" spans="1:28" ht="12" customHeight="1">
      <c r="A7" s="1107"/>
      <c r="B7" s="1118"/>
      <c r="C7" s="1107"/>
      <c r="D7" s="1107"/>
      <c r="E7" s="1107"/>
      <c r="F7" s="1107"/>
      <c r="G7" s="1107"/>
      <c r="H7" s="1107"/>
      <c r="I7" s="1107"/>
      <c r="J7" s="1310" t="s">
        <v>45</v>
      </c>
      <c r="K7" s="1310" t="s">
        <v>46</v>
      </c>
      <c r="L7" s="1310" t="s">
        <v>47</v>
      </c>
      <c r="M7" s="1310" t="s">
        <v>48</v>
      </c>
      <c r="N7" s="1310" t="s">
        <v>49</v>
      </c>
      <c r="O7" s="1310" t="s">
        <v>50</v>
      </c>
      <c r="P7" s="1311" t="s">
        <v>51</v>
      </c>
      <c r="Q7" s="1311" t="s">
        <v>52</v>
      </c>
      <c r="R7" s="1311" t="s">
        <v>83</v>
      </c>
      <c r="S7" s="1312" t="s">
        <v>84</v>
      </c>
      <c r="T7" s="1311" t="s">
        <v>85</v>
      </c>
      <c r="U7" s="1311" t="s">
        <v>86</v>
      </c>
      <c r="V7" s="1312" t="s">
        <v>87</v>
      </c>
      <c r="W7" s="1311" t="s">
        <v>88</v>
      </c>
      <c r="X7" s="1313"/>
      <c r="Y7" s="1107"/>
      <c r="Z7" s="1107"/>
      <c r="AA7" s="1107"/>
      <c r="AB7" s="1107"/>
    </row>
    <row r="8" spans="1:28" ht="12" customHeight="1">
      <c r="A8" s="1107"/>
      <c r="B8" s="4047" t="s">
        <v>1146</v>
      </c>
      <c r="C8" s="4048"/>
      <c r="D8" s="4048"/>
      <c r="E8" s="4048"/>
      <c r="F8" s="4048"/>
      <c r="G8" s="4048"/>
      <c r="H8" s="4048"/>
      <c r="I8" s="1120"/>
      <c r="J8" s="1310" t="s">
        <v>89</v>
      </c>
      <c r="K8" s="1310" t="s">
        <v>90</v>
      </c>
      <c r="L8" s="1314"/>
      <c r="M8" s="1314"/>
      <c r="N8" s="1314"/>
      <c r="O8" s="1314"/>
      <c r="P8" s="1314"/>
      <c r="Q8" s="1314"/>
      <c r="R8" s="1314"/>
      <c r="S8" s="1314"/>
      <c r="T8" s="1314"/>
      <c r="U8" s="1314"/>
      <c r="V8" s="1314"/>
      <c r="W8" s="1314"/>
      <c r="X8" s="1313"/>
      <c r="Y8" s="1107"/>
      <c r="Z8" s="1107"/>
      <c r="AA8" s="1107"/>
      <c r="AB8" s="1107"/>
    </row>
    <row r="9" spans="1:28" ht="12" customHeight="1">
      <c r="A9" s="1107"/>
      <c r="B9" s="1129"/>
      <c r="C9" s="1130"/>
      <c r="D9" s="1130"/>
      <c r="E9" s="1130"/>
      <c r="F9" s="1107"/>
      <c r="G9" s="1107"/>
      <c r="H9" s="1107"/>
      <c r="I9" s="1130"/>
      <c r="J9" s="1315" t="s">
        <v>125</v>
      </c>
      <c r="K9" s="1315" t="s">
        <v>126</v>
      </c>
      <c r="L9" s="1315" t="s">
        <v>127</v>
      </c>
      <c r="M9" s="1315" t="s">
        <v>139</v>
      </c>
      <c r="N9" s="1315" t="s">
        <v>140</v>
      </c>
      <c r="O9" s="1315" t="s">
        <v>141</v>
      </c>
      <c r="P9" s="1316" t="s">
        <v>166</v>
      </c>
      <c r="Q9" s="1316" t="s">
        <v>167</v>
      </c>
      <c r="R9" s="1316" t="s">
        <v>168</v>
      </c>
      <c r="S9" s="1316" t="s">
        <v>74</v>
      </c>
      <c r="T9" s="1316" t="s">
        <v>75</v>
      </c>
      <c r="U9" s="1316" t="s">
        <v>81</v>
      </c>
      <c r="V9" s="1316" t="s">
        <v>91</v>
      </c>
      <c r="W9" s="1316" t="s">
        <v>92</v>
      </c>
      <c r="X9" s="1317" t="s">
        <v>170</v>
      </c>
      <c r="Y9" s="1107"/>
      <c r="Z9" s="1107"/>
      <c r="AA9" s="1107"/>
      <c r="AB9" s="1107"/>
    </row>
    <row r="10" spans="1:28" ht="12" customHeight="1">
      <c r="A10" s="1107"/>
      <c r="B10" s="4049" t="s">
        <v>22</v>
      </c>
      <c r="C10" s="4050"/>
      <c r="D10" s="4050"/>
      <c r="E10" s="1126" t="s">
        <v>1340</v>
      </c>
      <c r="F10" s="4035" t="s">
        <v>1148</v>
      </c>
      <c r="G10" s="4035"/>
      <c r="H10" s="4035"/>
      <c r="I10" s="1194" t="s">
        <v>192</v>
      </c>
      <c r="J10" s="1318">
        <f t="shared" ref="J10:X10" si="0">IF(ISERROR((J78/J141)*100),"",(J78/J141)*100)</f>
        <v>32.53012048192771</v>
      </c>
      <c r="K10" s="1318">
        <f t="shared" si="0"/>
        <v>44.186046511627907</v>
      </c>
      <c r="L10" s="1318">
        <f t="shared" si="0"/>
        <v>37.158469945355193</v>
      </c>
      <c r="M10" s="1318">
        <f t="shared" si="0"/>
        <v>27.89473684210526</v>
      </c>
      <c r="N10" s="1318">
        <f t="shared" si="0"/>
        <v>450</v>
      </c>
      <c r="O10" s="1318">
        <f t="shared" si="0"/>
        <v>36.971667440780308</v>
      </c>
      <c r="P10" s="1318">
        <f t="shared" si="0"/>
        <v>35.758835758835758</v>
      </c>
      <c r="Q10" s="1318">
        <f t="shared" si="0"/>
        <v>26.103646833013432</v>
      </c>
      <c r="R10" s="1318">
        <f t="shared" si="0"/>
        <v>21.757518796992482</v>
      </c>
      <c r="S10" s="1318">
        <f t="shared" si="0"/>
        <v>34.112325669053902</v>
      </c>
      <c r="T10" s="1318">
        <f t="shared" si="0"/>
        <v>77.272727272727266</v>
      </c>
      <c r="U10" s="1318">
        <f t="shared" si="0"/>
        <v>24.242424242424242</v>
      </c>
      <c r="V10" s="1318" t="str">
        <f t="shared" si="0"/>
        <v/>
      </c>
      <c r="W10" s="1318" t="str">
        <f t="shared" si="0"/>
        <v/>
      </c>
      <c r="X10" s="1319">
        <f t="shared" si="0"/>
        <v>32.911972153522029</v>
      </c>
      <c r="Y10" s="1107"/>
      <c r="Z10" s="1107"/>
      <c r="AA10" s="1107"/>
      <c r="AB10" s="1107"/>
    </row>
    <row r="11" spans="1:28" ht="12" customHeight="1">
      <c r="A11" s="1107"/>
      <c r="B11" s="1125"/>
      <c r="F11" s="1139" t="s">
        <v>738</v>
      </c>
      <c r="G11" s="1139"/>
      <c r="H11" s="1139"/>
      <c r="I11" s="1194" t="s">
        <v>410</v>
      </c>
      <c r="J11" s="1318" t="str">
        <f t="shared" ref="J11:X11" si="1">IF(ISERROR((J79/J142)*100),"",(J79/J142)*100)</f>
        <v/>
      </c>
      <c r="K11" s="1318" t="str">
        <f t="shared" si="1"/>
        <v/>
      </c>
      <c r="L11" s="1318" t="str">
        <f t="shared" si="1"/>
        <v/>
      </c>
      <c r="M11" s="1318" t="str">
        <f t="shared" si="1"/>
        <v/>
      </c>
      <c r="N11" s="1318" t="str">
        <f t="shared" si="1"/>
        <v/>
      </c>
      <c r="O11" s="1318" t="str">
        <f t="shared" si="1"/>
        <v/>
      </c>
      <c r="P11" s="1318" t="str">
        <f t="shared" si="1"/>
        <v/>
      </c>
      <c r="Q11" s="1318" t="str">
        <f t="shared" si="1"/>
        <v/>
      </c>
      <c r="R11" s="1318" t="str">
        <f t="shared" si="1"/>
        <v/>
      </c>
      <c r="S11" s="1318" t="str">
        <f t="shared" si="1"/>
        <v/>
      </c>
      <c r="T11" s="1318" t="str">
        <f t="shared" si="1"/>
        <v/>
      </c>
      <c r="U11" s="1318" t="str">
        <f t="shared" si="1"/>
        <v/>
      </c>
      <c r="V11" s="1318" t="str">
        <f t="shared" si="1"/>
        <v/>
      </c>
      <c r="W11" s="1318" t="str">
        <f t="shared" si="1"/>
        <v/>
      </c>
      <c r="X11" s="1319" t="str">
        <f t="shared" si="1"/>
        <v/>
      </c>
      <c r="Y11" s="1107"/>
      <c r="Z11" s="1107"/>
      <c r="AA11" s="1107"/>
      <c r="AB11" s="1107"/>
    </row>
    <row r="12" spans="1:28" ht="12" customHeight="1">
      <c r="A12" s="1107"/>
      <c r="B12" s="1125"/>
      <c r="F12" s="1139" t="s">
        <v>1341</v>
      </c>
      <c r="G12" s="1139"/>
      <c r="H12" s="1139"/>
      <c r="I12" s="1194" t="s">
        <v>413</v>
      </c>
      <c r="J12" s="1318" t="str">
        <f t="shared" ref="J12:X12" si="2">IF(ISERROR((J80/J143)*100),"",(J80/J143)*100)</f>
        <v/>
      </c>
      <c r="K12" s="1318" t="str">
        <f t="shared" si="2"/>
        <v/>
      </c>
      <c r="L12" s="1318" t="str">
        <f t="shared" si="2"/>
        <v/>
      </c>
      <c r="M12" s="1318" t="str">
        <f t="shared" si="2"/>
        <v/>
      </c>
      <c r="N12" s="1318" t="str">
        <f t="shared" si="2"/>
        <v/>
      </c>
      <c r="O12" s="1318" t="str">
        <f t="shared" si="2"/>
        <v/>
      </c>
      <c r="P12" s="1318" t="str">
        <f t="shared" si="2"/>
        <v/>
      </c>
      <c r="Q12" s="1318" t="str">
        <f t="shared" si="2"/>
        <v/>
      </c>
      <c r="R12" s="1318" t="str">
        <f t="shared" si="2"/>
        <v/>
      </c>
      <c r="S12" s="1318" t="str">
        <f t="shared" si="2"/>
        <v/>
      </c>
      <c r="T12" s="1318" t="str">
        <f t="shared" si="2"/>
        <v/>
      </c>
      <c r="U12" s="1318" t="str">
        <f t="shared" si="2"/>
        <v/>
      </c>
      <c r="V12" s="1318" t="str">
        <f t="shared" si="2"/>
        <v/>
      </c>
      <c r="W12" s="1318" t="str">
        <f t="shared" si="2"/>
        <v/>
      </c>
      <c r="X12" s="1319" t="str">
        <f t="shared" si="2"/>
        <v/>
      </c>
      <c r="Y12" s="1107"/>
      <c r="Z12" s="1107"/>
      <c r="AA12" s="1107"/>
      <c r="AB12" s="1107"/>
    </row>
    <row r="13" spans="1:28" ht="12" customHeight="1">
      <c r="A13" s="1107"/>
      <c r="B13" s="1125"/>
      <c r="F13" s="3968" t="s">
        <v>740</v>
      </c>
      <c r="G13" s="3968"/>
      <c r="H13" s="3968"/>
      <c r="I13" s="1194" t="s">
        <v>416</v>
      </c>
      <c r="J13" s="1318">
        <f t="shared" ref="J13:X13" si="3">IF(ISERROR((J81/J144)*100),"",(J81/J144)*100)</f>
        <v>32.53012048192771</v>
      </c>
      <c r="K13" s="1318">
        <f t="shared" si="3"/>
        <v>44.186046511627907</v>
      </c>
      <c r="L13" s="1318">
        <f t="shared" si="3"/>
        <v>37.158469945355193</v>
      </c>
      <c r="M13" s="1318">
        <f t="shared" si="3"/>
        <v>27.89473684210526</v>
      </c>
      <c r="N13" s="1318" t="str">
        <f t="shared" si="3"/>
        <v/>
      </c>
      <c r="O13" s="1318">
        <f t="shared" si="3"/>
        <v>36.971667440780308</v>
      </c>
      <c r="P13" s="1318">
        <f t="shared" si="3"/>
        <v>35.758835758835758</v>
      </c>
      <c r="Q13" s="1318">
        <f t="shared" si="3"/>
        <v>26.103646833013432</v>
      </c>
      <c r="R13" s="1318">
        <f t="shared" si="3"/>
        <v>21.757518796992482</v>
      </c>
      <c r="S13" s="1318">
        <f t="shared" si="3"/>
        <v>34.112325669053902</v>
      </c>
      <c r="T13" s="1318">
        <f t="shared" si="3"/>
        <v>77.272727272727266</v>
      </c>
      <c r="U13" s="1318">
        <f t="shared" si="3"/>
        <v>24.242424242424242</v>
      </c>
      <c r="V13" s="1318" t="str">
        <f t="shared" si="3"/>
        <v/>
      </c>
      <c r="W13" s="1318" t="str">
        <f t="shared" si="3"/>
        <v/>
      </c>
      <c r="X13" s="1319">
        <f t="shared" si="3"/>
        <v>32.911972153522029</v>
      </c>
      <c r="Y13" s="1107"/>
      <c r="Z13" s="1107"/>
      <c r="AA13" s="1107"/>
      <c r="AB13" s="1107"/>
    </row>
    <row r="14" spans="1:28" ht="12" customHeight="1">
      <c r="A14" s="1107"/>
      <c r="B14" s="1118"/>
      <c r="C14" s="1107"/>
      <c r="D14" s="1107"/>
      <c r="E14" s="1126" t="s">
        <v>1340</v>
      </c>
      <c r="F14" s="3968" t="s">
        <v>1342</v>
      </c>
      <c r="G14" s="3968"/>
      <c r="H14" s="3968"/>
      <c r="I14" s="1194" t="s">
        <v>106</v>
      </c>
      <c r="J14" s="1318" t="str">
        <f t="shared" ref="J14:X14" si="4">IF(ISERROR((J82/J145)*100),"",(J82/J145)*100)</f>
        <v/>
      </c>
      <c r="K14" s="1318" t="str">
        <f t="shared" si="4"/>
        <v/>
      </c>
      <c r="L14" s="1318" t="str">
        <f t="shared" si="4"/>
        <v/>
      </c>
      <c r="M14" s="1318" t="str">
        <f t="shared" si="4"/>
        <v/>
      </c>
      <c r="N14" s="1318" t="str">
        <f t="shared" si="4"/>
        <v/>
      </c>
      <c r="O14" s="1318" t="str">
        <f t="shared" si="4"/>
        <v/>
      </c>
      <c r="P14" s="1318" t="str">
        <f t="shared" si="4"/>
        <v/>
      </c>
      <c r="Q14" s="1318" t="str">
        <f t="shared" si="4"/>
        <v/>
      </c>
      <c r="R14" s="1318" t="str">
        <f t="shared" si="4"/>
        <v/>
      </c>
      <c r="S14" s="1318" t="str">
        <f t="shared" si="4"/>
        <v/>
      </c>
      <c r="T14" s="1318" t="str">
        <f t="shared" si="4"/>
        <v/>
      </c>
      <c r="U14" s="1318" t="str">
        <f t="shared" si="4"/>
        <v/>
      </c>
      <c r="V14" s="1318" t="str">
        <f t="shared" si="4"/>
        <v/>
      </c>
      <c r="W14" s="1318" t="str">
        <f t="shared" si="4"/>
        <v/>
      </c>
      <c r="X14" s="1319" t="str">
        <f t="shared" si="4"/>
        <v/>
      </c>
      <c r="Y14" s="1107"/>
      <c r="Z14" s="1107"/>
      <c r="AA14" s="1107"/>
      <c r="AB14" s="1107"/>
    </row>
    <row r="15" spans="1:28" ht="12" customHeight="1">
      <c r="A15" s="1107"/>
      <c r="B15" s="3987" t="s">
        <v>1343</v>
      </c>
      <c r="C15" s="3988"/>
      <c r="D15" s="3988"/>
      <c r="E15" s="3988"/>
      <c r="F15" s="3988"/>
      <c r="G15" s="3988"/>
      <c r="H15" s="3988"/>
      <c r="I15" s="1194" t="s">
        <v>102</v>
      </c>
      <c r="J15" s="1318">
        <f t="shared" ref="J15:X15" si="5">IF(ISERROR((J83/J146)*100),"",(J83/J146)*100)</f>
        <v>32.53012048192771</v>
      </c>
      <c r="K15" s="1318">
        <f t="shared" si="5"/>
        <v>44.186046511627907</v>
      </c>
      <c r="L15" s="1318">
        <f t="shared" si="5"/>
        <v>37.158469945355193</v>
      </c>
      <c r="M15" s="1318">
        <f t="shared" si="5"/>
        <v>27.89473684210526</v>
      </c>
      <c r="N15" s="1318">
        <f t="shared" si="5"/>
        <v>450</v>
      </c>
      <c r="O15" s="1318">
        <f t="shared" si="5"/>
        <v>36.971667440780308</v>
      </c>
      <c r="P15" s="1318">
        <f t="shared" si="5"/>
        <v>35.758835758835758</v>
      </c>
      <c r="Q15" s="1318">
        <f t="shared" si="5"/>
        <v>26.103646833013432</v>
      </c>
      <c r="R15" s="1318">
        <f t="shared" si="5"/>
        <v>21.757518796992482</v>
      </c>
      <c r="S15" s="1318">
        <f t="shared" si="5"/>
        <v>34.112325669053902</v>
      </c>
      <c r="T15" s="1318">
        <f t="shared" si="5"/>
        <v>77.272727272727266</v>
      </c>
      <c r="U15" s="1318">
        <f t="shared" si="5"/>
        <v>24.242424242424242</v>
      </c>
      <c r="V15" s="1318" t="str">
        <f t="shared" si="5"/>
        <v/>
      </c>
      <c r="W15" s="1318" t="str">
        <f t="shared" si="5"/>
        <v/>
      </c>
      <c r="X15" s="1319">
        <f t="shared" si="5"/>
        <v>32.911972153522029</v>
      </c>
      <c r="Y15" s="1107"/>
      <c r="Z15" s="1107"/>
      <c r="AA15" s="1107"/>
      <c r="AB15" s="1107"/>
    </row>
    <row r="16" spans="1:28" ht="12" customHeight="1">
      <c r="A16" s="1107"/>
      <c r="B16" s="3970" t="s">
        <v>1344</v>
      </c>
      <c r="C16" s="3968"/>
      <c r="D16" s="3968"/>
      <c r="E16" s="3968"/>
      <c r="F16" s="3982"/>
      <c r="G16" s="3982"/>
      <c r="H16" s="3982"/>
      <c r="I16" s="1194" t="s">
        <v>107</v>
      </c>
      <c r="J16" s="1318" t="str">
        <f t="shared" ref="J16:X16" si="6">IF(ISERROR((J84/J147)*100),"",(J84/J147)*100)</f>
        <v/>
      </c>
      <c r="K16" s="1318" t="str">
        <f t="shared" si="6"/>
        <v/>
      </c>
      <c r="L16" s="1318" t="str">
        <f t="shared" si="6"/>
        <v/>
      </c>
      <c r="M16" s="1318" t="str">
        <f t="shared" si="6"/>
        <v/>
      </c>
      <c r="N16" s="1318" t="str">
        <f t="shared" si="6"/>
        <v/>
      </c>
      <c r="O16" s="1318" t="str">
        <f t="shared" si="6"/>
        <v/>
      </c>
      <c r="P16" s="1318" t="str">
        <f t="shared" si="6"/>
        <v/>
      </c>
      <c r="Q16" s="1318" t="str">
        <f t="shared" si="6"/>
        <v/>
      </c>
      <c r="R16" s="1318" t="str">
        <f t="shared" si="6"/>
        <v/>
      </c>
      <c r="S16" s="1318" t="str">
        <f t="shared" si="6"/>
        <v/>
      </c>
      <c r="T16" s="1318" t="str">
        <f t="shared" si="6"/>
        <v/>
      </c>
      <c r="U16" s="1318" t="str">
        <f t="shared" si="6"/>
        <v/>
      </c>
      <c r="V16" s="1318" t="str">
        <f t="shared" si="6"/>
        <v/>
      </c>
      <c r="W16" s="1318" t="str">
        <f t="shared" si="6"/>
        <v/>
      </c>
      <c r="X16" s="1319" t="str">
        <f t="shared" si="6"/>
        <v/>
      </c>
      <c r="Y16" s="1107"/>
      <c r="Z16" s="1107"/>
      <c r="AA16" s="1107"/>
      <c r="AB16" s="1107"/>
    </row>
    <row r="17" spans="1:28" ht="12" customHeight="1">
      <c r="A17" s="1107"/>
      <c r="B17" s="3974" t="s">
        <v>1210</v>
      </c>
      <c r="C17" s="3982"/>
      <c r="D17" s="3982"/>
      <c r="E17" s="3982"/>
      <c r="F17" s="3982"/>
      <c r="G17" s="3982"/>
      <c r="H17" s="3982"/>
      <c r="I17" s="1194"/>
      <c r="J17" s="1320"/>
      <c r="K17" s="1320"/>
      <c r="L17" s="1320"/>
      <c r="M17" s="1320"/>
      <c r="N17" s="1320"/>
      <c r="O17" s="1320"/>
      <c r="P17" s="1320"/>
      <c r="Q17" s="1320"/>
      <c r="R17" s="1320"/>
      <c r="S17" s="1320"/>
      <c r="T17" s="1320"/>
      <c r="U17" s="1320"/>
      <c r="V17" s="1320"/>
      <c r="W17" s="1320"/>
      <c r="X17" s="1321"/>
      <c r="Y17" s="1107"/>
      <c r="Z17" s="1107"/>
      <c r="AA17" s="1107"/>
      <c r="AB17" s="1107"/>
    </row>
    <row r="18" spans="1:28" ht="12" customHeight="1">
      <c r="A18" s="1107"/>
      <c r="B18" s="1136"/>
      <c r="C18" s="4007" t="s">
        <v>1153</v>
      </c>
      <c r="D18" s="4002"/>
      <c r="E18" s="4002"/>
      <c r="F18" s="4002"/>
      <c r="G18" s="4015" t="s">
        <v>176</v>
      </c>
      <c r="H18" s="4015"/>
      <c r="I18" s="1194" t="s">
        <v>422</v>
      </c>
      <c r="J18" s="1318" t="str">
        <f t="shared" ref="J18:X18" si="7">IF(ISERROR((J86/J149)*100),"",(J86/J149)*100)</f>
        <v/>
      </c>
      <c r="K18" s="1318" t="str">
        <f t="shared" si="7"/>
        <v/>
      </c>
      <c r="L18" s="1318" t="str">
        <f t="shared" si="7"/>
        <v/>
      </c>
      <c r="M18" s="1318" t="str">
        <f t="shared" si="7"/>
        <v/>
      </c>
      <c r="N18" s="1318" t="str">
        <f t="shared" si="7"/>
        <v/>
      </c>
      <c r="O18" s="1318" t="str">
        <f t="shared" si="7"/>
        <v/>
      </c>
      <c r="P18" s="1318" t="str">
        <f t="shared" si="7"/>
        <v/>
      </c>
      <c r="Q18" s="1318" t="str">
        <f t="shared" si="7"/>
        <v/>
      </c>
      <c r="R18" s="1318" t="str">
        <f t="shared" si="7"/>
        <v/>
      </c>
      <c r="S18" s="1318" t="str">
        <f t="shared" si="7"/>
        <v/>
      </c>
      <c r="T18" s="1318" t="str">
        <f t="shared" si="7"/>
        <v/>
      </c>
      <c r="U18" s="1318" t="str">
        <f t="shared" si="7"/>
        <v/>
      </c>
      <c r="V18" s="1318" t="str">
        <f t="shared" si="7"/>
        <v/>
      </c>
      <c r="W18" s="1318" t="str">
        <f t="shared" si="7"/>
        <v/>
      </c>
      <c r="X18" s="1319" t="str">
        <f t="shared" si="7"/>
        <v/>
      </c>
      <c r="Y18" s="1107"/>
      <c r="Z18" s="1107"/>
      <c r="AA18" s="1107"/>
      <c r="AB18" s="1107"/>
    </row>
    <row r="19" spans="1:28" ht="12" customHeight="1">
      <c r="A19" s="1107"/>
      <c r="B19" s="1136"/>
      <c r="C19" s="1137"/>
      <c r="D19" s="1137"/>
      <c r="E19" s="1137"/>
      <c r="F19" s="1137"/>
      <c r="G19" s="3976" t="s">
        <v>130</v>
      </c>
      <c r="H19" s="3976"/>
      <c r="I19" s="1194" t="s">
        <v>425</v>
      </c>
      <c r="J19" s="1318" t="str">
        <f t="shared" ref="J19:X19" si="8">IF(ISERROR((J87/J150)*100),"",(J87/J150)*100)</f>
        <v/>
      </c>
      <c r="K19" s="1318" t="str">
        <f t="shared" si="8"/>
        <v/>
      </c>
      <c r="L19" s="1318" t="str">
        <f t="shared" si="8"/>
        <v/>
      </c>
      <c r="M19" s="1318" t="str">
        <f t="shared" si="8"/>
        <v/>
      </c>
      <c r="N19" s="1318" t="str">
        <f t="shared" si="8"/>
        <v/>
      </c>
      <c r="O19" s="1318" t="str">
        <f t="shared" si="8"/>
        <v/>
      </c>
      <c r="P19" s="1318" t="str">
        <f t="shared" si="8"/>
        <v/>
      </c>
      <c r="Q19" s="1318" t="str">
        <f t="shared" si="8"/>
        <v/>
      </c>
      <c r="R19" s="1318" t="str">
        <f t="shared" si="8"/>
        <v/>
      </c>
      <c r="S19" s="1318" t="str">
        <f t="shared" si="8"/>
        <v/>
      </c>
      <c r="T19" s="1318" t="str">
        <f t="shared" si="8"/>
        <v/>
      </c>
      <c r="U19" s="1318" t="str">
        <f t="shared" si="8"/>
        <v/>
      </c>
      <c r="V19" s="1318" t="str">
        <f t="shared" si="8"/>
        <v/>
      </c>
      <c r="W19" s="1318" t="str">
        <f t="shared" si="8"/>
        <v/>
      </c>
      <c r="X19" s="1319" t="str">
        <f t="shared" si="8"/>
        <v/>
      </c>
      <c r="Y19" s="1107"/>
      <c r="Z19" s="1107"/>
      <c r="AA19" s="1107"/>
      <c r="AB19" s="1107"/>
    </row>
    <row r="20" spans="1:28" ht="12" customHeight="1">
      <c r="A20" s="1107"/>
      <c r="B20" s="1136"/>
      <c r="C20" s="1137"/>
      <c r="D20" s="1137"/>
      <c r="E20" s="1137"/>
      <c r="F20" s="1137"/>
      <c r="G20" s="3968" t="s">
        <v>177</v>
      </c>
      <c r="H20" s="3968"/>
      <c r="I20" s="1194" t="s">
        <v>428</v>
      </c>
      <c r="J20" s="1318" t="str">
        <f t="shared" ref="J20:X20" si="9">IF(ISERROR((J88/J151)*100),"",(J88/J151)*100)</f>
        <v/>
      </c>
      <c r="K20" s="1318" t="str">
        <f t="shared" si="9"/>
        <v/>
      </c>
      <c r="L20" s="1318" t="str">
        <f t="shared" si="9"/>
        <v/>
      </c>
      <c r="M20" s="1318" t="str">
        <f t="shared" si="9"/>
        <v/>
      </c>
      <c r="N20" s="1318" t="str">
        <f t="shared" si="9"/>
        <v/>
      </c>
      <c r="O20" s="1318" t="str">
        <f t="shared" si="9"/>
        <v/>
      </c>
      <c r="P20" s="1318" t="str">
        <f t="shared" si="9"/>
        <v/>
      </c>
      <c r="Q20" s="1318" t="str">
        <f t="shared" si="9"/>
        <v/>
      </c>
      <c r="R20" s="1318" t="str">
        <f t="shared" si="9"/>
        <v/>
      </c>
      <c r="S20" s="1318" t="str">
        <f t="shared" si="9"/>
        <v/>
      </c>
      <c r="T20" s="1318" t="str">
        <f t="shared" si="9"/>
        <v/>
      </c>
      <c r="U20" s="1318" t="str">
        <f t="shared" si="9"/>
        <v/>
      </c>
      <c r="V20" s="1318" t="str">
        <f t="shared" si="9"/>
        <v/>
      </c>
      <c r="W20" s="1318" t="str">
        <f t="shared" si="9"/>
        <v/>
      </c>
      <c r="X20" s="1319" t="str">
        <f t="shared" si="9"/>
        <v/>
      </c>
      <c r="Y20" s="1107"/>
      <c r="Z20" s="1107"/>
      <c r="AA20" s="1107"/>
      <c r="AB20" s="1107"/>
    </row>
    <row r="21" spans="1:28" ht="12" customHeight="1">
      <c r="A21" s="1107"/>
      <c r="B21" s="1136"/>
      <c r="C21" s="4007" t="s">
        <v>1154</v>
      </c>
      <c r="D21" s="4007"/>
      <c r="E21" s="4007"/>
      <c r="F21" s="4007"/>
      <c r="G21" s="4007"/>
      <c r="H21" s="4007"/>
      <c r="I21" s="1194" t="s">
        <v>431</v>
      </c>
      <c r="J21" s="1318" t="str">
        <f t="shared" ref="J21:X21" si="10">IF(ISERROR((J89/J152)*100),"",(J89/J152)*100)</f>
        <v/>
      </c>
      <c r="K21" s="1318" t="str">
        <f t="shared" si="10"/>
        <v/>
      </c>
      <c r="L21" s="1318" t="str">
        <f t="shared" si="10"/>
        <v/>
      </c>
      <c r="M21" s="1318" t="str">
        <f t="shared" si="10"/>
        <v/>
      </c>
      <c r="N21" s="1318" t="str">
        <f t="shared" si="10"/>
        <v/>
      </c>
      <c r="O21" s="1318" t="str">
        <f t="shared" si="10"/>
        <v/>
      </c>
      <c r="P21" s="1318" t="str">
        <f t="shared" si="10"/>
        <v/>
      </c>
      <c r="Q21" s="1318" t="str">
        <f t="shared" si="10"/>
        <v/>
      </c>
      <c r="R21" s="1318" t="str">
        <f t="shared" si="10"/>
        <v/>
      </c>
      <c r="S21" s="1318" t="str">
        <f t="shared" si="10"/>
        <v/>
      </c>
      <c r="T21" s="1318" t="str">
        <f t="shared" si="10"/>
        <v/>
      </c>
      <c r="U21" s="1318" t="str">
        <f t="shared" si="10"/>
        <v/>
      </c>
      <c r="V21" s="1318" t="str">
        <f t="shared" si="10"/>
        <v/>
      </c>
      <c r="W21" s="1318" t="str">
        <f t="shared" si="10"/>
        <v/>
      </c>
      <c r="X21" s="1319" t="str">
        <f t="shared" si="10"/>
        <v/>
      </c>
      <c r="Y21" s="1107"/>
      <c r="Z21" s="1107"/>
      <c r="AA21" s="1107"/>
      <c r="AB21" s="1107"/>
    </row>
    <row r="22" spans="1:28" ht="12" customHeight="1">
      <c r="A22" s="1107"/>
      <c r="B22" s="1136"/>
      <c r="C22" s="3983" t="s">
        <v>1155</v>
      </c>
      <c r="D22" s="3993"/>
      <c r="E22" s="3993"/>
      <c r="F22" s="3993"/>
      <c r="G22" s="3976" t="s">
        <v>176</v>
      </c>
      <c r="H22" s="3976"/>
      <c r="I22" s="1194" t="s">
        <v>435</v>
      </c>
      <c r="J22" s="1318" t="str">
        <f t="shared" ref="J22:X22" si="11">IF(ISERROR((J90/J153)*100),"",(J90/J153)*100)</f>
        <v/>
      </c>
      <c r="K22" s="1318" t="str">
        <f t="shared" si="11"/>
        <v/>
      </c>
      <c r="L22" s="1318" t="str">
        <f t="shared" si="11"/>
        <v/>
      </c>
      <c r="M22" s="1318" t="str">
        <f t="shared" si="11"/>
        <v/>
      </c>
      <c r="N22" s="1318" t="str">
        <f t="shared" si="11"/>
        <v/>
      </c>
      <c r="O22" s="1318" t="str">
        <f t="shared" si="11"/>
        <v/>
      </c>
      <c r="P22" s="1318" t="str">
        <f t="shared" si="11"/>
        <v/>
      </c>
      <c r="Q22" s="1318" t="str">
        <f t="shared" si="11"/>
        <v/>
      </c>
      <c r="R22" s="1318" t="str">
        <f t="shared" si="11"/>
        <v/>
      </c>
      <c r="S22" s="1318" t="str">
        <f t="shared" si="11"/>
        <v/>
      </c>
      <c r="T22" s="1318" t="str">
        <f t="shared" si="11"/>
        <v/>
      </c>
      <c r="U22" s="1318" t="str">
        <f t="shared" si="11"/>
        <v/>
      </c>
      <c r="V22" s="1318" t="str">
        <f t="shared" si="11"/>
        <v/>
      </c>
      <c r="W22" s="1318" t="str">
        <f t="shared" si="11"/>
        <v/>
      </c>
      <c r="X22" s="1319" t="str">
        <f t="shared" si="11"/>
        <v/>
      </c>
      <c r="Y22" s="1107"/>
      <c r="Z22" s="1107"/>
      <c r="AA22" s="1107"/>
      <c r="AB22" s="1107"/>
    </row>
    <row r="23" spans="1:28" ht="12" customHeight="1">
      <c r="A23" s="1107"/>
      <c r="B23" s="1136"/>
      <c r="C23" s="1137"/>
      <c r="D23" s="1137"/>
      <c r="E23" s="1137"/>
      <c r="F23" s="1162"/>
      <c r="G23" s="3968" t="s">
        <v>1345</v>
      </c>
      <c r="H23" s="3968"/>
      <c r="I23" s="1194" t="s">
        <v>503</v>
      </c>
      <c r="J23" s="1318" t="str">
        <f t="shared" ref="J23:X23" si="12">IF(ISERROR((J91/J154)*100),"",(J91/J154)*100)</f>
        <v/>
      </c>
      <c r="K23" s="1318" t="str">
        <f t="shared" si="12"/>
        <v/>
      </c>
      <c r="L23" s="1318" t="str">
        <f t="shared" si="12"/>
        <v/>
      </c>
      <c r="M23" s="1318" t="str">
        <f t="shared" si="12"/>
        <v/>
      </c>
      <c r="N23" s="1318" t="str">
        <f t="shared" si="12"/>
        <v/>
      </c>
      <c r="O23" s="1318" t="str">
        <f t="shared" si="12"/>
        <v/>
      </c>
      <c r="P23" s="1318" t="str">
        <f t="shared" si="12"/>
        <v/>
      </c>
      <c r="Q23" s="1318" t="str">
        <f t="shared" si="12"/>
        <v/>
      </c>
      <c r="R23" s="1318" t="str">
        <f t="shared" si="12"/>
        <v/>
      </c>
      <c r="S23" s="1318" t="str">
        <f t="shared" si="12"/>
        <v/>
      </c>
      <c r="T23" s="1318" t="str">
        <f t="shared" si="12"/>
        <v/>
      </c>
      <c r="U23" s="1318" t="str">
        <f t="shared" si="12"/>
        <v/>
      </c>
      <c r="V23" s="1318" t="str">
        <f t="shared" si="12"/>
        <v/>
      </c>
      <c r="W23" s="1318" t="str">
        <f t="shared" si="12"/>
        <v/>
      </c>
      <c r="X23" s="1319" t="str">
        <f t="shared" si="12"/>
        <v/>
      </c>
      <c r="Y23" s="1107"/>
      <c r="Z23" s="1107"/>
      <c r="AA23" s="1107"/>
      <c r="AB23" s="1107"/>
    </row>
    <row r="24" spans="1:28" ht="12" customHeight="1">
      <c r="A24" s="1107"/>
      <c r="B24" s="1136"/>
      <c r="C24" s="1137"/>
      <c r="D24" s="1137"/>
      <c r="E24" s="1137"/>
      <c r="F24" s="1137"/>
      <c r="G24" s="3968" t="s">
        <v>177</v>
      </c>
      <c r="H24" s="3968"/>
      <c r="I24" s="1194" t="s">
        <v>437</v>
      </c>
      <c r="J24" s="1318" t="str">
        <f t="shared" ref="J24:X24" si="13">IF(ISERROR((J92/J155)*100),"",(J92/J155)*100)</f>
        <v/>
      </c>
      <c r="K24" s="1318" t="str">
        <f t="shared" si="13"/>
        <v/>
      </c>
      <c r="L24" s="1318" t="str">
        <f t="shared" si="13"/>
        <v/>
      </c>
      <c r="M24" s="1318" t="str">
        <f t="shared" si="13"/>
        <v/>
      </c>
      <c r="N24" s="1318" t="str">
        <f t="shared" si="13"/>
        <v/>
      </c>
      <c r="O24" s="1318" t="str">
        <f t="shared" si="13"/>
        <v/>
      </c>
      <c r="P24" s="1318" t="str">
        <f t="shared" si="13"/>
        <v/>
      </c>
      <c r="Q24" s="1318" t="str">
        <f t="shared" si="13"/>
        <v/>
      </c>
      <c r="R24" s="1318" t="str">
        <f t="shared" si="13"/>
        <v/>
      </c>
      <c r="S24" s="1318" t="str">
        <f t="shared" si="13"/>
        <v/>
      </c>
      <c r="T24" s="1318" t="str">
        <f t="shared" si="13"/>
        <v/>
      </c>
      <c r="U24" s="1318" t="str">
        <f t="shared" si="13"/>
        <v/>
      </c>
      <c r="V24" s="1318" t="str">
        <f t="shared" si="13"/>
        <v/>
      </c>
      <c r="W24" s="1318" t="str">
        <f t="shared" si="13"/>
        <v/>
      </c>
      <c r="X24" s="1319" t="str">
        <f t="shared" si="13"/>
        <v/>
      </c>
      <c r="Y24" s="1107"/>
      <c r="Z24" s="1107"/>
      <c r="AA24" s="1107"/>
      <c r="AB24" s="1107"/>
    </row>
    <row r="25" spans="1:28" ht="12" customHeight="1">
      <c r="A25" s="1107"/>
      <c r="B25" s="1136"/>
      <c r="C25" s="4007" t="s">
        <v>1156</v>
      </c>
      <c r="D25" s="4002"/>
      <c r="E25" s="4002"/>
      <c r="F25" s="4002"/>
      <c r="G25" s="4002"/>
      <c r="H25" s="4002"/>
      <c r="I25" s="1194" t="s">
        <v>439</v>
      </c>
      <c r="J25" s="1318" t="str">
        <f t="shared" ref="J25:X25" si="14">IF(ISERROR((J93/J156)*100),"",(J93/J156)*100)</f>
        <v/>
      </c>
      <c r="K25" s="1318" t="str">
        <f t="shared" si="14"/>
        <v/>
      </c>
      <c r="L25" s="1318" t="str">
        <f t="shared" si="14"/>
        <v/>
      </c>
      <c r="M25" s="1318" t="str">
        <f t="shared" si="14"/>
        <v/>
      </c>
      <c r="N25" s="1318" t="str">
        <f t="shared" si="14"/>
        <v/>
      </c>
      <c r="O25" s="1318" t="str">
        <f t="shared" si="14"/>
        <v/>
      </c>
      <c r="P25" s="1318" t="str">
        <f t="shared" si="14"/>
        <v/>
      </c>
      <c r="Q25" s="1318" t="str">
        <f t="shared" si="14"/>
        <v/>
      </c>
      <c r="R25" s="1318" t="str">
        <f t="shared" si="14"/>
        <v/>
      </c>
      <c r="S25" s="1318" t="str">
        <f t="shared" si="14"/>
        <v/>
      </c>
      <c r="T25" s="1318" t="str">
        <f t="shared" si="14"/>
        <v/>
      </c>
      <c r="U25" s="1318" t="str">
        <f t="shared" si="14"/>
        <v/>
      </c>
      <c r="V25" s="1318" t="str">
        <f t="shared" si="14"/>
        <v/>
      </c>
      <c r="W25" s="1318" t="str">
        <f t="shared" si="14"/>
        <v/>
      </c>
      <c r="X25" s="1319" t="str">
        <f t="shared" si="14"/>
        <v/>
      </c>
      <c r="Y25" s="1107"/>
      <c r="Z25" s="1107"/>
      <c r="AA25" s="1107"/>
      <c r="AB25" s="1107"/>
    </row>
    <row r="26" spans="1:28" ht="12" customHeight="1">
      <c r="A26" s="1107"/>
      <c r="B26" s="1136"/>
      <c r="C26" s="4006" t="s">
        <v>1157</v>
      </c>
      <c r="D26" s="3999"/>
      <c r="E26" s="3999"/>
      <c r="F26" s="3999"/>
      <c r="G26" s="3999" t="s">
        <v>176</v>
      </c>
      <c r="H26" s="3999"/>
      <c r="I26" s="1194" t="s">
        <v>442</v>
      </c>
      <c r="J26" s="1318" t="str">
        <f t="shared" ref="J26:X26" si="15">IF(ISERROR((J94/J157)*100),"",(J94/J157)*100)</f>
        <v/>
      </c>
      <c r="K26" s="1318" t="str">
        <f t="shared" si="15"/>
        <v/>
      </c>
      <c r="L26" s="1318" t="str">
        <f t="shared" si="15"/>
        <v/>
      </c>
      <c r="M26" s="1318" t="str">
        <f t="shared" si="15"/>
        <v/>
      </c>
      <c r="N26" s="1318" t="str">
        <f t="shared" si="15"/>
        <v/>
      </c>
      <c r="O26" s="1318" t="str">
        <f t="shared" si="15"/>
        <v/>
      </c>
      <c r="P26" s="1318" t="str">
        <f t="shared" si="15"/>
        <v/>
      </c>
      <c r="Q26" s="1318" t="str">
        <f t="shared" si="15"/>
        <v/>
      </c>
      <c r="R26" s="1318" t="str">
        <f t="shared" si="15"/>
        <v/>
      </c>
      <c r="S26" s="1318" t="str">
        <f t="shared" si="15"/>
        <v/>
      </c>
      <c r="T26" s="1318" t="str">
        <f t="shared" si="15"/>
        <v/>
      </c>
      <c r="U26" s="1318" t="str">
        <f t="shared" si="15"/>
        <v/>
      </c>
      <c r="V26" s="1318" t="str">
        <f t="shared" si="15"/>
        <v/>
      </c>
      <c r="W26" s="1318" t="str">
        <f t="shared" si="15"/>
        <v/>
      </c>
      <c r="X26" s="1319" t="str">
        <f t="shared" si="15"/>
        <v/>
      </c>
      <c r="Y26" s="1107"/>
      <c r="Z26" s="1107"/>
      <c r="AA26" s="1107"/>
      <c r="AB26" s="1107"/>
    </row>
    <row r="27" spans="1:28" ht="12" customHeight="1">
      <c r="A27" s="1107"/>
      <c r="B27" s="1136"/>
      <c r="C27" s="1137"/>
      <c r="D27" s="1137"/>
      <c r="E27" s="1137"/>
      <c r="F27" s="1322"/>
      <c r="G27" s="3976" t="s">
        <v>130</v>
      </c>
      <c r="H27" s="3976"/>
      <c r="I27" s="1194" t="s">
        <v>444</v>
      </c>
      <c r="J27" s="1318" t="str">
        <f t="shared" ref="J27:X27" si="16">IF(ISERROR((J95/J158)*100),"",(J95/J158)*100)</f>
        <v/>
      </c>
      <c r="K27" s="1318" t="str">
        <f t="shared" si="16"/>
        <v/>
      </c>
      <c r="L27" s="1318" t="str">
        <f t="shared" si="16"/>
        <v/>
      </c>
      <c r="M27" s="1318" t="str">
        <f t="shared" si="16"/>
        <v/>
      </c>
      <c r="N27" s="1318" t="str">
        <f t="shared" si="16"/>
        <v/>
      </c>
      <c r="O27" s="1318" t="str">
        <f t="shared" si="16"/>
        <v/>
      </c>
      <c r="P27" s="1318" t="str">
        <f t="shared" si="16"/>
        <v/>
      </c>
      <c r="Q27" s="1318" t="str">
        <f t="shared" si="16"/>
        <v/>
      </c>
      <c r="R27" s="1318" t="str">
        <f t="shared" si="16"/>
        <v/>
      </c>
      <c r="S27" s="1318" t="str">
        <f t="shared" si="16"/>
        <v/>
      </c>
      <c r="T27" s="1318" t="str">
        <f t="shared" si="16"/>
        <v/>
      </c>
      <c r="U27" s="1318" t="str">
        <f t="shared" si="16"/>
        <v/>
      </c>
      <c r="V27" s="1318" t="str">
        <f t="shared" si="16"/>
        <v/>
      </c>
      <c r="W27" s="1318" t="str">
        <f t="shared" si="16"/>
        <v/>
      </c>
      <c r="X27" s="1319" t="str">
        <f t="shared" si="16"/>
        <v/>
      </c>
      <c r="Y27" s="1107"/>
      <c r="Z27" s="1107"/>
      <c r="AA27" s="1107"/>
      <c r="AB27" s="1107"/>
    </row>
    <row r="28" spans="1:28" ht="12" customHeight="1">
      <c r="A28" s="1107"/>
      <c r="B28" s="1136"/>
      <c r="C28" s="1137"/>
      <c r="D28" s="1137"/>
      <c r="E28" s="1137"/>
      <c r="F28" s="1137"/>
      <c r="G28" s="3968" t="s">
        <v>177</v>
      </c>
      <c r="H28" s="3968"/>
      <c r="I28" s="1194" t="s">
        <v>446</v>
      </c>
      <c r="J28" s="1318" t="str">
        <f t="shared" ref="J28:X28" si="17">IF(ISERROR((J96/J159)*100),"",(J96/J159)*100)</f>
        <v/>
      </c>
      <c r="K28" s="1318" t="str">
        <f t="shared" si="17"/>
        <v/>
      </c>
      <c r="L28" s="1318" t="str">
        <f t="shared" si="17"/>
        <v/>
      </c>
      <c r="M28" s="1318" t="str">
        <f t="shared" si="17"/>
        <v/>
      </c>
      <c r="N28" s="1318" t="str">
        <f t="shared" si="17"/>
        <v/>
      </c>
      <c r="O28" s="1318" t="str">
        <f t="shared" si="17"/>
        <v/>
      </c>
      <c r="P28" s="1318" t="str">
        <f t="shared" si="17"/>
        <v/>
      </c>
      <c r="Q28" s="1318" t="str">
        <f t="shared" si="17"/>
        <v/>
      </c>
      <c r="R28" s="1318" t="str">
        <f t="shared" si="17"/>
        <v/>
      </c>
      <c r="S28" s="1318" t="str">
        <f t="shared" si="17"/>
        <v/>
      </c>
      <c r="T28" s="1318" t="str">
        <f t="shared" si="17"/>
        <v/>
      </c>
      <c r="U28" s="1318" t="str">
        <f t="shared" si="17"/>
        <v/>
      </c>
      <c r="V28" s="1318" t="str">
        <f t="shared" si="17"/>
        <v/>
      </c>
      <c r="W28" s="1318" t="str">
        <f t="shared" si="17"/>
        <v/>
      </c>
      <c r="X28" s="1319" t="str">
        <f t="shared" si="17"/>
        <v/>
      </c>
      <c r="Y28" s="1107"/>
      <c r="Z28" s="1107"/>
      <c r="AA28" s="1107"/>
      <c r="AB28" s="1107"/>
    </row>
    <row r="29" spans="1:28" ht="12" customHeight="1">
      <c r="A29" s="1107"/>
      <c r="B29" s="1136"/>
      <c r="C29" s="4007" t="s">
        <v>1158</v>
      </c>
      <c r="D29" s="4002"/>
      <c r="E29" s="4002"/>
      <c r="F29" s="4002"/>
      <c r="G29" s="4002"/>
      <c r="H29" s="4002"/>
      <c r="I29" s="1194" t="s">
        <v>448</v>
      </c>
      <c r="J29" s="1318" t="str">
        <f t="shared" ref="J29:X29" si="18">IF(ISERROR((J97/J160)*100),"",(J97/J160)*100)</f>
        <v/>
      </c>
      <c r="K29" s="1318" t="str">
        <f t="shared" si="18"/>
        <v/>
      </c>
      <c r="L29" s="1318" t="str">
        <f t="shared" si="18"/>
        <v/>
      </c>
      <c r="M29" s="1318" t="str">
        <f t="shared" si="18"/>
        <v/>
      </c>
      <c r="N29" s="1318" t="str">
        <f t="shared" si="18"/>
        <v/>
      </c>
      <c r="O29" s="1318" t="str">
        <f t="shared" si="18"/>
        <v/>
      </c>
      <c r="P29" s="1318" t="str">
        <f t="shared" si="18"/>
        <v/>
      </c>
      <c r="Q29" s="1318" t="str">
        <f t="shared" si="18"/>
        <v/>
      </c>
      <c r="R29" s="1318" t="str">
        <f t="shared" si="18"/>
        <v/>
      </c>
      <c r="S29" s="1318" t="str">
        <f t="shared" si="18"/>
        <v/>
      </c>
      <c r="T29" s="1318" t="str">
        <f t="shared" si="18"/>
        <v/>
      </c>
      <c r="U29" s="1318" t="str">
        <f t="shared" si="18"/>
        <v/>
      </c>
      <c r="V29" s="1318" t="str">
        <f t="shared" si="18"/>
        <v/>
      </c>
      <c r="W29" s="1318" t="str">
        <f t="shared" si="18"/>
        <v/>
      </c>
      <c r="X29" s="1319" t="str">
        <f t="shared" si="18"/>
        <v/>
      </c>
      <c r="Y29" s="1107"/>
      <c r="Z29" s="1107"/>
      <c r="AA29" s="1107"/>
      <c r="AB29" s="1107"/>
    </row>
    <row r="30" spans="1:28" ht="12" customHeight="1">
      <c r="A30" s="1107"/>
      <c r="B30" s="1125"/>
      <c r="C30" s="3979" t="s">
        <v>1159</v>
      </c>
      <c r="D30" s="3979"/>
      <c r="E30" s="3979"/>
      <c r="F30" s="3979"/>
      <c r="G30" s="3976" t="s">
        <v>176</v>
      </c>
      <c r="H30" s="3976"/>
      <c r="I30" s="1194" t="s">
        <v>108</v>
      </c>
      <c r="J30" s="1318" t="str">
        <f t="shared" ref="J30:X30" si="19">IF(ISERROR((J98/J161)*100),"",(J98/J161)*100)</f>
        <v/>
      </c>
      <c r="K30" s="1318" t="str">
        <f t="shared" si="19"/>
        <v/>
      </c>
      <c r="L30" s="1318" t="str">
        <f t="shared" si="19"/>
        <v/>
      </c>
      <c r="M30" s="1318" t="str">
        <f t="shared" si="19"/>
        <v/>
      </c>
      <c r="N30" s="1318" t="str">
        <f t="shared" si="19"/>
        <v/>
      </c>
      <c r="O30" s="1318" t="str">
        <f t="shared" si="19"/>
        <v/>
      </c>
      <c r="P30" s="1318" t="str">
        <f t="shared" si="19"/>
        <v/>
      </c>
      <c r="Q30" s="1318" t="str">
        <f t="shared" si="19"/>
        <v/>
      </c>
      <c r="R30" s="1318" t="str">
        <f t="shared" si="19"/>
        <v/>
      </c>
      <c r="S30" s="1318" t="str">
        <f t="shared" si="19"/>
        <v/>
      </c>
      <c r="T30" s="1318" t="str">
        <f t="shared" si="19"/>
        <v/>
      </c>
      <c r="U30" s="1318" t="str">
        <f t="shared" si="19"/>
        <v/>
      </c>
      <c r="V30" s="1318" t="str">
        <f t="shared" si="19"/>
        <v/>
      </c>
      <c r="W30" s="1318" t="str">
        <f t="shared" si="19"/>
        <v/>
      </c>
      <c r="X30" s="1319" t="str">
        <f t="shared" si="19"/>
        <v/>
      </c>
      <c r="Y30" s="1107"/>
      <c r="Z30" s="1107"/>
      <c r="AA30" s="1107"/>
      <c r="AB30" s="1107"/>
    </row>
    <row r="31" spans="1:28" ht="12" customHeight="1">
      <c r="A31" s="1107"/>
      <c r="B31" s="1118"/>
      <c r="C31" s="1107"/>
      <c r="D31" s="1107"/>
      <c r="F31" s="1137"/>
      <c r="G31" s="3968" t="s">
        <v>130</v>
      </c>
      <c r="H31" s="3968"/>
      <c r="I31" s="1194" t="s">
        <v>109</v>
      </c>
      <c r="J31" s="1318" t="str">
        <f t="shared" ref="J31:X31" si="20">IF(ISERROR((J99/J162)*100),"",(J99/J162)*100)</f>
        <v/>
      </c>
      <c r="K31" s="1318" t="str">
        <f t="shared" si="20"/>
        <v/>
      </c>
      <c r="L31" s="1318" t="str">
        <f t="shared" si="20"/>
        <v/>
      </c>
      <c r="M31" s="1318" t="str">
        <f t="shared" si="20"/>
        <v/>
      </c>
      <c r="N31" s="1318" t="str">
        <f t="shared" si="20"/>
        <v/>
      </c>
      <c r="O31" s="1318" t="str">
        <f t="shared" si="20"/>
        <v/>
      </c>
      <c r="P31" s="1318" t="str">
        <f t="shared" si="20"/>
        <v/>
      </c>
      <c r="Q31" s="1318" t="str">
        <f t="shared" si="20"/>
        <v/>
      </c>
      <c r="R31" s="1318" t="str">
        <f t="shared" si="20"/>
        <v/>
      </c>
      <c r="S31" s="1318" t="str">
        <f t="shared" si="20"/>
        <v/>
      </c>
      <c r="T31" s="1318" t="str">
        <f t="shared" si="20"/>
        <v/>
      </c>
      <c r="U31" s="1318" t="str">
        <f t="shared" si="20"/>
        <v/>
      </c>
      <c r="V31" s="1318" t="str">
        <f t="shared" si="20"/>
        <v/>
      </c>
      <c r="W31" s="1318" t="str">
        <f t="shared" si="20"/>
        <v/>
      </c>
      <c r="X31" s="1319" t="str">
        <f t="shared" si="20"/>
        <v/>
      </c>
      <c r="Y31" s="1107"/>
      <c r="Z31" s="1107"/>
      <c r="AA31" s="1107"/>
      <c r="AB31" s="1107"/>
    </row>
    <row r="32" spans="1:28" ht="12" customHeight="1">
      <c r="A32" s="1107"/>
      <c r="B32" s="1118"/>
      <c r="C32" s="1107"/>
      <c r="D32" s="1107"/>
      <c r="F32" s="1139"/>
      <c r="G32" s="3968" t="s">
        <v>177</v>
      </c>
      <c r="H32" s="3968"/>
      <c r="I32" s="1194" t="s">
        <v>110</v>
      </c>
      <c r="J32" s="1318" t="str">
        <f t="shared" ref="J32:X32" si="21">IF(ISERROR((J100/J163)*100),"",(J100/J163)*100)</f>
        <v/>
      </c>
      <c r="K32" s="1318" t="str">
        <f t="shared" si="21"/>
        <v/>
      </c>
      <c r="L32" s="1318" t="str">
        <f t="shared" si="21"/>
        <v/>
      </c>
      <c r="M32" s="1318" t="str">
        <f t="shared" si="21"/>
        <v/>
      </c>
      <c r="N32" s="1318" t="str">
        <f t="shared" si="21"/>
        <v/>
      </c>
      <c r="O32" s="1318" t="str">
        <f t="shared" si="21"/>
        <v/>
      </c>
      <c r="P32" s="1318" t="str">
        <f t="shared" si="21"/>
        <v/>
      </c>
      <c r="Q32" s="1318" t="str">
        <f t="shared" si="21"/>
        <v/>
      </c>
      <c r="R32" s="1318" t="str">
        <f t="shared" si="21"/>
        <v/>
      </c>
      <c r="S32" s="1318" t="str">
        <f t="shared" si="21"/>
        <v/>
      </c>
      <c r="T32" s="1318" t="str">
        <f t="shared" si="21"/>
        <v/>
      </c>
      <c r="U32" s="1318" t="str">
        <f t="shared" si="21"/>
        <v/>
      </c>
      <c r="V32" s="1318" t="str">
        <f t="shared" si="21"/>
        <v/>
      </c>
      <c r="W32" s="1318" t="str">
        <f t="shared" si="21"/>
        <v/>
      </c>
      <c r="X32" s="1319" t="str">
        <f t="shared" si="21"/>
        <v/>
      </c>
      <c r="Y32" s="1107"/>
      <c r="Z32" s="1107"/>
      <c r="AA32" s="1107"/>
      <c r="AB32" s="1107"/>
    </row>
    <row r="33" spans="1:28" ht="12" customHeight="1">
      <c r="A33" s="1107"/>
      <c r="B33" s="3987" t="s">
        <v>1346</v>
      </c>
      <c r="C33" s="3988"/>
      <c r="D33" s="3988"/>
      <c r="E33" s="3988"/>
      <c r="F33" s="3988"/>
      <c r="G33" s="3988"/>
      <c r="H33" s="3988"/>
      <c r="I33" s="1194" t="s">
        <v>194</v>
      </c>
      <c r="J33" s="1318" t="str">
        <f t="shared" ref="J33:X33" si="22">IF(ISERROR((J101/J164)*100),"",(J101/J164)*100)</f>
        <v/>
      </c>
      <c r="K33" s="1318" t="str">
        <f t="shared" si="22"/>
        <v/>
      </c>
      <c r="L33" s="1318" t="str">
        <f t="shared" si="22"/>
        <v/>
      </c>
      <c r="M33" s="1318" t="str">
        <f t="shared" si="22"/>
        <v/>
      </c>
      <c r="N33" s="1318" t="str">
        <f t="shared" si="22"/>
        <v/>
      </c>
      <c r="O33" s="1318" t="str">
        <f t="shared" si="22"/>
        <v/>
      </c>
      <c r="P33" s="1318" t="str">
        <f t="shared" si="22"/>
        <v/>
      </c>
      <c r="Q33" s="1318" t="str">
        <f t="shared" si="22"/>
        <v/>
      </c>
      <c r="R33" s="1318" t="str">
        <f t="shared" si="22"/>
        <v/>
      </c>
      <c r="S33" s="1318" t="str">
        <f t="shared" si="22"/>
        <v/>
      </c>
      <c r="T33" s="1318" t="str">
        <f t="shared" si="22"/>
        <v/>
      </c>
      <c r="U33" s="1318" t="str">
        <f t="shared" si="22"/>
        <v/>
      </c>
      <c r="V33" s="1318" t="str">
        <f t="shared" si="22"/>
        <v/>
      </c>
      <c r="W33" s="1318" t="str">
        <f t="shared" si="22"/>
        <v/>
      </c>
      <c r="X33" s="1319" t="str">
        <f t="shared" si="22"/>
        <v/>
      </c>
      <c r="Y33" s="1107"/>
      <c r="Z33" s="1107"/>
      <c r="AA33" s="1107"/>
      <c r="AB33" s="1107"/>
    </row>
    <row r="34" spans="1:28" ht="12" customHeight="1">
      <c r="A34" s="1107"/>
      <c r="B34" s="3970" t="s">
        <v>1161</v>
      </c>
      <c r="C34" s="3968"/>
      <c r="D34" s="3968"/>
      <c r="E34" s="3968"/>
      <c r="F34" s="3968"/>
      <c r="G34" s="3968"/>
      <c r="H34" s="3968"/>
      <c r="I34" s="1194" t="s">
        <v>15</v>
      </c>
      <c r="J34" s="1318" t="str">
        <f t="shared" ref="J34:X34" si="23">IF(ISERROR((J102/J165)*100),"",(J102/J165)*100)</f>
        <v/>
      </c>
      <c r="K34" s="1318" t="str">
        <f t="shared" si="23"/>
        <v/>
      </c>
      <c r="L34" s="1318" t="str">
        <f t="shared" si="23"/>
        <v/>
      </c>
      <c r="M34" s="1318" t="str">
        <f t="shared" si="23"/>
        <v/>
      </c>
      <c r="N34" s="1318" t="str">
        <f t="shared" si="23"/>
        <v/>
      </c>
      <c r="O34" s="1318" t="str">
        <f t="shared" si="23"/>
        <v/>
      </c>
      <c r="P34" s="1318" t="str">
        <f t="shared" si="23"/>
        <v/>
      </c>
      <c r="Q34" s="1318" t="str">
        <f t="shared" si="23"/>
        <v/>
      </c>
      <c r="R34" s="1318" t="str">
        <f t="shared" si="23"/>
        <v/>
      </c>
      <c r="S34" s="1318" t="str">
        <f t="shared" si="23"/>
        <v/>
      </c>
      <c r="T34" s="1318" t="str">
        <f t="shared" si="23"/>
        <v/>
      </c>
      <c r="U34" s="1318" t="str">
        <f t="shared" si="23"/>
        <v/>
      </c>
      <c r="V34" s="1318" t="str">
        <f t="shared" si="23"/>
        <v/>
      </c>
      <c r="W34" s="1318" t="str">
        <f t="shared" si="23"/>
        <v/>
      </c>
      <c r="X34" s="1319" t="str">
        <f t="shared" si="23"/>
        <v/>
      </c>
      <c r="Y34" s="1107"/>
      <c r="Z34" s="1107"/>
      <c r="AA34" s="1107"/>
      <c r="AB34" s="1107"/>
    </row>
    <row r="35" spans="1:28" ht="12" customHeight="1">
      <c r="A35" s="1107"/>
      <c r="B35" s="1161"/>
      <c r="C35" s="1147"/>
      <c r="D35" s="3968" t="s">
        <v>746</v>
      </c>
      <c r="E35" s="3968"/>
      <c r="F35" s="3968"/>
      <c r="G35" s="3968"/>
      <c r="H35" s="3968"/>
      <c r="I35" s="1194" t="s">
        <v>458</v>
      </c>
      <c r="J35" s="1318" t="str">
        <f t="shared" ref="J35:X35" si="24">IF(ISERROR((J103/J166)*100),"",(J103/J166)*100)</f>
        <v/>
      </c>
      <c r="K35" s="1318" t="str">
        <f t="shared" si="24"/>
        <v/>
      </c>
      <c r="L35" s="1318" t="str">
        <f t="shared" si="24"/>
        <v/>
      </c>
      <c r="M35" s="1318" t="str">
        <f t="shared" si="24"/>
        <v/>
      </c>
      <c r="N35" s="1318" t="str">
        <f t="shared" si="24"/>
        <v/>
      </c>
      <c r="O35" s="1318" t="str">
        <f t="shared" si="24"/>
        <v/>
      </c>
      <c r="P35" s="1318" t="str">
        <f t="shared" si="24"/>
        <v/>
      </c>
      <c r="Q35" s="1318" t="str">
        <f t="shared" si="24"/>
        <v/>
      </c>
      <c r="R35" s="1318" t="str">
        <f t="shared" si="24"/>
        <v/>
      </c>
      <c r="S35" s="1318" t="str">
        <f t="shared" si="24"/>
        <v/>
      </c>
      <c r="T35" s="1318" t="str">
        <f t="shared" si="24"/>
        <v/>
      </c>
      <c r="U35" s="1318" t="str">
        <f t="shared" si="24"/>
        <v/>
      </c>
      <c r="V35" s="1318" t="str">
        <f t="shared" si="24"/>
        <v/>
      </c>
      <c r="W35" s="1318" t="str">
        <f t="shared" si="24"/>
        <v/>
      </c>
      <c r="X35" s="1319" t="str">
        <f t="shared" si="24"/>
        <v/>
      </c>
      <c r="Y35" s="1107"/>
      <c r="Z35" s="1107"/>
      <c r="AA35" s="1107"/>
      <c r="AB35" s="1107"/>
    </row>
    <row r="36" spans="1:28" ht="12" customHeight="1">
      <c r="A36" s="1107"/>
      <c r="B36" s="3970" t="s">
        <v>1347</v>
      </c>
      <c r="C36" s="3968"/>
      <c r="D36" s="3968"/>
      <c r="E36" s="3968"/>
      <c r="F36" s="3968"/>
      <c r="G36" s="3968"/>
      <c r="H36" s="3968"/>
      <c r="I36" s="1194" t="s">
        <v>16</v>
      </c>
      <c r="J36" s="1318" t="str">
        <f t="shared" ref="J36:X36" si="25">IF(ISERROR((J104/J167)*100),"",(J104/J167)*100)</f>
        <v/>
      </c>
      <c r="K36" s="1318" t="str">
        <f t="shared" si="25"/>
        <v/>
      </c>
      <c r="L36" s="1318" t="str">
        <f t="shared" si="25"/>
        <v/>
      </c>
      <c r="M36" s="1318" t="str">
        <f t="shared" si="25"/>
        <v/>
      </c>
      <c r="N36" s="1318" t="str">
        <f t="shared" si="25"/>
        <v/>
      </c>
      <c r="O36" s="1318" t="str">
        <f t="shared" si="25"/>
        <v/>
      </c>
      <c r="P36" s="1318" t="str">
        <f t="shared" si="25"/>
        <v/>
      </c>
      <c r="Q36" s="1318" t="str">
        <f t="shared" si="25"/>
        <v/>
      </c>
      <c r="R36" s="1318" t="str">
        <f t="shared" si="25"/>
        <v/>
      </c>
      <c r="S36" s="1318" t="str">
        <f t="shared" si="25"/>
        <v/>
      </c>
      <c r="T36" s="1318" t="str">
        <f t="shared" si="25"/>
        <v/>
      </c>
      <c r="U36" s="1318" t="str">
        <f t="shared" si="25"/>
        <v/>
      </c>
      <c r="V36" s="1318" t="str">
        <f t="shared" si="25"/>
        <v/>
      </c>
      <c r="W36" s="1318" t="str">
        <f t="shared" si="25"/>
        <v/>
      </c>
      <c r="X36" s="1319" t="str">
        <f t="shared" si="25"/>
        <v/>
      </c>
      <c r="Y36" s="1107"/>
      <c r="Z36" s="1107"/>
      <c r="AA36" s="1107"/>
      <c r="AB36" s="1107"/>
    </row>
    <row r="37" spans="1:28" ht="12" customHeight="1">
      <c r="A37" s="1107"/>
      <c r="B37" s="3971" t="s">
        <v>1348</v>
      </c>
      <c r="C37" s="3969"/>
      <c r="D37" s="3969"/>
      <c r="E37" s="3969"/>
      <c r="F37" s="3969"/>
      <c r="G37" s="3969"/>
      <c r="H37" s="3969"/>
      <c r="I37" s="1194" t="s">
        <v>17</v>
      </c>
      <c r="J37" s="1318" t="str">
        <f t="shared" ref="J37:X37" si="26">IF(ISERROR((J105/J168)*100),"",(J105/J168)*100)</f>
        <v/>
      </c>
      <c r="K37" s="1318" t="str">
        <f t="shared" si="26"/>
        <v/>
      </c>
      <c r="L37" s="1318" t="str">
        <f t="shared" si="26"/>
        <v/>
      </c>
      <c r="M37" s="1318" t="str">
        <f t="shared" si="26"/>
        <v/>
      </c>
      <c r="N37" s="1318" t="str">
        <f t="shared" si="26"/>
        <v/>
      </c>
      <c r="O37" s="1318" t="str">
        <f t="shared" si="26"/>
        <v/>
      </c>
      <c r="P37" s="1318" t="str">
        <f t="shared" si="26"/>
        <v/>
      </c>
      <c r="Q37" s="1318" t="str">
        <f t="shared" si="26"/>
        <v/>
      </c>
      <c r="R37" s="1318" t="str">
        <f t="shared" si="26"/>
        <v/>
      </c>
      <c r="S37" s="1318" t="str">
        <f t="shared" si="26"/>
        <v/>
      </c>
      <c r="T37" s="1318" t="str">
        <f t="shared" si="26"/>
        <v/>
      </c>
      <c r="U37" s="1318" t="str">
        <f t="shared" si="26"/>
        <v/>
      </c>
      <c r="V37" s="1318" t="str">
        <f t="shared" si="26"/>
        <v/>
      </c>
      <c r="W37" s="1318" t="str">
        <f t="shared" si="26"/>
        <v/>
      </c>
      <c r="X37" s="1319" t="str">
        <f t="shared" si="26"/>
        <v/>
      </c>
      <c r="Y37" s="1107"/>
      <c r="Z37" s="1107"/>
      <c r="AA37" s="1107"/>
      <c r="AB37" s="1107"/>
    </row>
    <row r="38" spans="1:28" ht="12" customHeight="1">
      <c r="A38" s="1107"/>
      <c r="B38" s="3970" t="s">
        <v>1349</v>
      </c>
      <c r="C38" s="3968"/>
      <c r="D38" s="3968"/>
      <c r="E38" s="3968"/>
      <c r="F38" s="3968"/>
      <c r="G38" s="3968"/>
      <c r="H38" s="3968"/>
      <c r="I38" s="1194" t="s">
        <v>71</v>
      </c>
      <c r="J38" s="1318" t="str">
        <f t="shared" ref="J38:X38" si="27">IF(ISERROR((J106/J169)*100),"",(J106/J169)*100)</f>
        <v/>
      </c>
      <c r="K38" s="1318" t="str">
        <f t="shared" si="27"/>
        <v/>
      </c>
      <c r="L38" s="1318" t="str">
        <f t="shared" si="27"/>
        <v/>
      </c>
      <c r="M38" s="1318" t="str">
        <f t="shared" si="27"/>
        <v/>
      </c>
      <c r="N38" s="1318" t="str">
        <f t="shared" si="27"/>
        <v/>
      </c>
      <c r="O38" s="1318" t="str">
        <f t="shared" si="27"/>
        <v/>
      </c>
      <c r="P38" s="1318" t="str">
        <f t="shared" si="27"/>
        <v/>
      </c>
      <c r="Q38" s="1318" t="str">
        <f t="shared" si="27"/>
        <v/>
      </c>
      <c r="R38" s="1318" t="str">
        <f t="shared" si="27"/>
        <v/>
      </c>
      <c r="S38" s="1318" t="str">
        <f t="shared" si="27"/>
        <v/>
      </c>
      <c r="T38" s="1318" t="str">
        <f t="shared" si="27"/>
        <v/>
      </c>
      <c r="U38" s="1318" t="str">
        <f t="shared" si="27"/>
        <v/>
      </c>
      <c r="V38" s="1318" t="str">
        <f t="shared" si="27"/>
        <v/>
      </c>
      <c r="W38" s="1318" t="str">
        <f t="shared" si="27"/>
        <v/>
      </c>
      <c r="X38" s="1319" t="str">
        <f t="shared" si="27"/>
        <v/>
      </c>
      <c r="Y38" s="1107"/>
      <c r="Z38" s="1107"/>
      <c r="AA38" s="1107"/>
      <c r="AB38" s="1107"/>
    </row>
    <row r="39" spans="1:28" ht="12" customHeight="1">
      <c r="A39" s="1107"/>
      <c r="B39" s="3970" t="s">
        <v>1350</v>
      </c>
      <c r="C39" s="3968"/>
      <c r="D39" s="3968"/>
      <c r="E39" s="3968"/>
      <c r="F39" s="3968"/>
      <c r="G39" s="3968"/>
      <c r="H39" s="3968"/>
      <c r="I39" s="1194" t="s">
        <v>72</v>
      </c>
      <c r="J39" s="1318" t="str">
        <f t="shared" ref="J39:X39" si="28">IF(ISERROR((J107/J170)*100),"",(J107/J170)*100)</f>
        <v/>
      </c>
      <c r="K39" s="1318" t="str">
        <f t="shared" si="28"/>
        <v/>
      </c>
      <c r="L39" s="1318" t="str">
        <f t="shared" si="28"/>
        <v/>
      </c>
      <c r="M39" s="1318" t="str">
        <f t="shared" si="28"/>
        <v/>
      </c>
      <c r="N39" s="1318" t="str">
        <f t="shared" si="28"/>
        <v/>
      </c>
      <c r="O39" s="1318" t="str">
        <f t="shared" si="28"/>
        <v/>
      </c>
      <c r="P39" s="1318" t="str">
        <f t="shared" si="28"/>
        <v/>
      </c>
      <c r="Q39" s="1318" t="str">
        <f t="shared" si="28"/>
        <v/>
      </c>
      <c r="R39" s="1318" t="str">
        <f t="shared" si="28"/>
        <v/>
      </c>
      <c r="S39" s="1318" t="str">
        <f t="shared" si="28"/>
        <v/>
      </c>
      <c r="T39" s="1318" t="str">
        <f t="shared" si="28"/>
        <v/>
      </c>
      <c r="U39" s="1318" t="str">
        <f t="shared" si="28"/>
        <v/>
      </c>
      <c r="V39" s="1318" t="str">
        <f t="shared" si="28"/>
        <v/>
      </c>
      <c r="W39" s="1318" t="str">
        <f t="shared" si="28"/>
        <v/>
      </c>
      <c r="X39" s="1319" t="str">
        <f t="shared" si="28"/>
        <v/>
      </c>
      <c r="Y39" s="1107"/>
      <c r="Z39" s="1107"/>
      <c r="AA39" s="1107"/>
      <c r="AB39" s="1107"/>
    </row>
    <row r="40" spans="1:28" ht="12" customHeight="1">
      <c r="A40" s="1107"/>
      <c r="B40" s="3970" t="s">
        <v>1351</v>
      </c>
      <c r="C40" s="3968"/>
      <c r="D40" s="3968"/>
      <c r="E40" s="3968"/>
      <c r="F40" s="3968"/>
      <c r="G40" s="3968"/>
      <c r="H40" s="3968"/>
      <c r="I40" s="1194" t="s">
        <v>193</v>
      </c>
      <c r="J40" s="1318" t="str">
        <f t="shared" ref="J40:X40" si="29">IF(ISERROR((J108/J171)*100),"",(J108/J171)*100)</f>
        <v/>
      </c>
      <c r="K40" s="1318" t="str">
        <f t="shared" si="29"/>
        <v/>
      </c>
      <c r="L40" s="1318" t="str">
        <f t="shared" si="29"/>
        <v/>
      </c>
      <c r="M40" s="1318" t="str">
        <f t="shared" si="29"/>
        <v/>
      </c>
      <c r="N40" s="1318" t="str">
        <f t="shared" si="29"/>
        <v/>
      </c>
      <c r="O40" s="1318" t="str">
        <f t="shared" si="29"/>
        <v/>
      </c>
      <c r="P40" s="1318" t="str">
        <f t="shared" si="29"/>
        <v/>
      </c>
      <c r="Q40" s="1318" t="str">
        <f t="shared" si="29"/>
        <v/>
      </c>
      <c r="R40" s="1318" t="str">
        <f t="shared" si="29"/>
        <v/>
      </c>
      <c r="S40" s="1318" t="str">
        <f t="shared" si="29"/>
        <v/>
      </c>
      <c r="T40" s="1318" t="str">
        <f t="shared" si="29"/>
        <v/>
      </c>
      <c r="U40" s="1318" t="str">
        <f t="shared" si="29"/>
        <v/>
      </c>
      <c r="V40" s="1318" t="str">
        <f t="shared" si="29"/>
        <v/>
      </c>
      <c r="W40" s="1318" t="str">
        <f t="shared" si="29"/>
        <v/>
      </c>
      <c r="X40" s="1319" t="str">
        <f t="shared" si="29"/>
        <v/>
      </c>
      <c r="Y40" s="1107"/>
      <c r="Z40" s="1107"/>
      <c r="AA40" s="1107"/>
      <c r="AB40" s="1107"/>
    </row>
    <row r="41" spans="1:28" ht="12" customHeight="1">
      <c r="A41" s="1107"/>
      <c r="B41" s="3981" t="s">
        <v>1352</v>
      </c>
      <c r="C41" s="3982"/>
      <c r="D41" s="3982"/>
      <c r="E41" s="3982"/>
      <c r="F41" s="3982"/>
      <c r="G41" s="3982"/>
      <c r="H41" s="3982"/>
      <c r="I41" s="1194"/>
      <c r="J41" s="1323"/>
      <c r="K41" s="1323"/>
      <c r="L41" s="1323"/>
      <c r="M41" s="1323"/>
      <c r="N41" s="1323"/>
      <c r="O41" s="1323"/>
      <c r="P41" s="1323"/>
      <c r="Q41" s="1323"/>
      <c r="R41" s="1323"/>
      <c r="S41" s="1323"/>
      <c r="T41" s="1323"/>
      <c r="U41" s="1323"/>
      <c r="V41" s="1323"/>
      <c r="W41" s="1323"/>
      <c r="X41" s="1324"/>
      <c r="Y41" s="1107"/>
      <c r="Z41" s="1107"/>
      <c r="AA41" s="1107"/>
      <c r="AB41" s="1107"/>
    </row>
    <row r="42" spans="1:28" ht="12" customHeight="1">
      <c r="A42" s="1107"/>
      <c r="B42" s="1136"/>
      <c r="C42" s="3976" t="s">
        <v>749</v>
      </c>
      <c r="D42" s="3976"/>
      <c r="E42" s="3976"/>
      <c r="F42" s="3976"/>
      <c r="G42" s="3976"/>
      <c r="H42" s="3976"/>
      <c r="I42" s="1194" t="s">
        <v>528</v>
      </c>
      <c r="J42" s="1325" t="str">
        <f t="shared" ref="J42:X42" si="30">IF(ISERROR((J110/J173)*100),"",(J110/J173)*100)</f>
        <v/>
      </c>
      <c r="K42" s="1325" t="str">
        <f t="shared" si="30"/>
        <v/>
      </c>
      <c r="L42" s="1325" t="str">
        <f t="shared" si="30"/>
        <v/>
      </c>
      <c r="M42" s="1325" t="str">
        <f t="shared" si="30"/>
        <v/>
      </c>
      <c r="N42" s="1325" t="str">
        <f t="shared" si="30"/>
        <v/>
      </c>
      <c r="O42" s="1325" t="str">
        <f t="shared" si="30"/>
        <v/>
      </c>
      <c r="P42" s="1325" t="str">
        <f t="shared" si="30"/>
        <v/>
      </c>
      <c r="Q42" s="1325" t="str">
        <f t="shared" si="30"/>
        <v/>
      </c>
      <c r="R42" s="1325" t="str">
        <f t="shared" si="30"/>
        <v/>
      </c>
      <c r="S42" s="1325" t="str">
        <f t="shared" si="30"/>
        <v/>
      </c>
      <c r="T42" s="1325" t="str">
        <f t="shared" si="30"/>
        <v/>
      </c>
      <c r="U42" s="1325" t="str">
        <f t="shared" si="30"/>
        <v/>
      </c>
      <c r="V42" s="1325" t="str">
        <f t="shared" si="30"/>
        <v/>
      </c>
      <c r="W42" s="1325" t="str">
        <f t="shared" si="30"/>
        <v/>
      </c>
      <c r="X42" s="1326" t="str">
        <f t="shared" si="30"/>
        <v/>
      </c>
      <c r="Y42" s="1107"/>
      <c r="Z42" s="1107"/>
      <c r="AA42" s="1107"/>
      <c r="AB42" s="1107"/>
    </row>
    <row r="43" spans="1:28" ht="12" customHeight="1">
      <c r="A43" s="1107"/>
      <c r="B43" s="1136"/>
      <c r="C43" s="3968" t="s">
        <v>750</v>
      </c>
      <c r="D43" s="3968"/>
      <c r="E43" s="3968"/>
      <c r="F43" s="3968"/>
      <c r="G43" s="3968"/>
      <c r="H43" s="3968"/>
      <c r="I43" s="1194" t="s">
        <v>466</v>
      </c>
      <c r="J43" s="1318" t="str">
        <f t="shared" ref="J43:X43" si="31">IF(ISERROR((J111/J174)*100),"",(J111/J174)*100)</f>
        <v/>
      </c>
      <c r="K43" s="1318" t="str">
        <f t="shared" si="31"/>
        <v/>
      </c>
      <c r="L43" s="1318" t="str">
        <f t="shared" si="31"/>
        <v/>
      </c>
      <c r="M43" s="1318" t="str">
        <f t="shared" si="31"/>
        <v/>
      </c>
      <c r="N43" s="1318" t="str">
        <f t="shared" si="31"/>
        <v/>
      </c>
      <c r="O43" s="1318" t="str">
        <f t="shared" si="31"/>
        <v/>
      </c>
      <c r="P43" s="1318" t="str">
        <f t="shared" si="31"/>
        <v/>
      </c>
      <c r="Q43" s="1318" t="str">
        <f t="shared" si="31"/>
        <v/>
      </c>
      <c r="R43" s="1318" t="str">
        <f t="shared" si="31"/>
        <v/>
      </c>
      <c r="S43" s="1318" t="str">
        <f t="shared" si="31"/>
        <v/>
      </c>
      <c r="T43" s="1318" t="str">
        <f t="shared" si="31"/>
        <v/>
      </c>
      <c r="U43" s="1318" t="str">
        <f t="shared" si="31"/>
        <v/>
      </c>
      <c r="V43" s="1318" t="str">
        <f t="shared" si="31"/>
        <v/>
      </c>
      <c r="W43" s="1318" t="str">
        <f t="shared" si="31"/>
        <v/>
      </c>
      <c r="X43" s="1319" t="str">
        <f t="shared" si="31"/>
        <v/>
      </c>
      <c r="Y43" s="1107"/>
      <c r="Z43" s="1107"/>
      <c r="AA43" s="1107"/>
      <c r="AB43" s="1107"/>
    </row>
    <row r="44" spans="1:28" ht="12" customHeight="1">
      <c r="A44" s="1107"/>
      <c r="B44" s="1136"/>
      <c r="C44" s="3968" t="s">
        <v>751</v>
      </c>
      <c r="D44" s="3968"/>
      <c r="E44" s="3968"/>
      <c r="F44" s="3968"/>
      <c r="G44" s="3968"/>
      <c r="H44" s="3968"/>
      <c r="I44" s="1194" t="s">
        <v>607</v>
      </c>
      <c r="J44" s="1318" t="str">
        <f t="shared" ref="J44:X44" si="32">IF(ISERROR((J112/J175)*100),"",(J112/J175)*100)</f>
        <v/>
      </c>
      <c r="K44" s="1318" t="str">
        <f t="shared" si="32"/>
        <v/>
      </c>
      <c r="L44" s="1318" t="str">
        <f t="shared" si="32"/>
        <v/>
      </c>
      <c r="M44" s="1318" t="str">
        <f t="shared" si="32"/>
        <v/>
      </c>
      <c r="N44" s="1318" t="str">
        <f t="shared" si="32"/>
        <v/>
      </c>
      <c r="O44" s="1318" t="str">
        <f t="shared" si="32"/>
        <v/>
      </c>
      <c r="P44" s="1318" t="str">
        <f t="shared" si="32"/>
        <v/>
      </c>
      <c r="Q44" s="1318" t="str">
        <f t="shared" si="32"/>
        <v/>
      </c>
      <c r="R44" s="1318" t="str">
        <f t="shared" si="32"/>
        <v/>
      </c>
      <c r="S44" s="1318" t="str">
        <f t="shared" si="32"/>
        <v/>
      </c>
      <c r="T44" s="1318" t="str">
        <f t="shared" si="32"/>
        <v/>
      </c>
      <c r="U44" s="1318" t="str">
        <f t="shared" si="32"/>
        <v/>
      </c>
      <c r="V44" s="1318" t="str">
        <f t="shared" si="32"/>
        <v/>
      </c>
      <c r="W44" s="1318" t="str">
        <f t="shared" si="32"/>
        <v/>
      </c>
      <c r="X44" s="1319" t="str">
        <f t="shared" si="32"/>
        <v/>
      </c>
      <c r="Y44" s="1107"/>
      <c r="Z44" s="1107"/>
      <c r="AA44" s="1107"/>
      <c r="AB44" s="1107"/>
    </row>
    <row r="45" spans="1:28" ht="12" customHeight="1">
      <c r="A45" s="1107"/>
      <c r="B45" s="1136"/>
      <c r="C45" s="3968" t="s">
        <v>752</v>
      </c>
      <c r="D45" s="3968"/>
      <c r="E45" s="3968"/>
      <c r="F45" s="3968"/>
      <c r="G45" s="3968"/>
      <c r="H45" s="3968"/>
      <c r="I45" s="1194" t="s">
        <v>753</v>
      </c>
      <c r="J45" s="1318" t="str">
        <f t="shared" ref="J45:X45" si="33">IF(ISERROR((J113/J176)*100),"",(J113/J176)*100)</f>
        <v/>
      </c>
      <c r="K45" s="1318" t="str">
        <f t="shared" si="33"/>
        <v/>
      </c>
      <c r="L45" s="1318" t="str">
        <f t="shared" si="33"/>
        <v/>
      </c>
      <c r="M45" s="1318" t="str">
        <f t="shared" si="33"/>
        <v/>
      </c>
      <c r="N45" s="1318" t="str">
        <f t="shared" si="33"/>
        <v/>
      </c>
      <c r="O45" s="1318" t="str">
        <f t="shared" si="33"/>
        <v/>
      </c>
      <c r="P45" s="1318" t="str">
        <f t="shared" si="33"/>
        <v/>
      </c>
      <c r="Q45" s="1318" t="str">
        <f t="shared" si="33"/>
        <v/>
      </c>
      <c r="R45" s="1318" t="str">
        <f t="shared" si="33"/>
        <v/>
      </c>
      <c r="S45" s="1318" t="str">
        <f t="shared" si="33"/>
        <v/>
      </c>
      <c r="T45" s="1318" t="str">
        <f t="shared" si="33"/>
        <v/>
      </c>
      <c r="U45" s="1318" t="str">
        <f t="shared" si="33"/>
        <v/>
      </c>
      <c r="V45" s="1318" t="str">
        <f t="shared" si="33"/>
        <v/>
      </c>
      <c r="W45" s="1318" t="str">
        <f t="shared" si="33"/>
        <v/>
      </c>
      <c r="X45" s="1319" t="str">
        <f t="shared" si="33"/>
        <v/>
      </c>
      <c r="Y45" s="1107"/>
      <c r="Z45" s="1107"/>
      <c r="AA45" s="1107"/>
      <c r="AB45" s="1107"/>
    </row>
    <row r="46" spans="1:28" ht="12" customHeight="1">
      <c r="A46" s="1107"/>
      <c r="B46" s="1136"/>
      <c r="C46" s="3968" t="s">
        <v>754</v>
      </c>
      <c r="D46" s="3968"/>
      <c r="E46" s="3968"/>
      <c r="F46" s="3968"/>
      <c r="G46" s="3968"/>
      <c r="H46" s="3968"/>
      <c r="I46" s="1194" t="s">
        <v>755</v>
      </c>
      <c r="J46" s="1318" t="str">
        <f t="shared" ref="J46:X46" si="34">IF(ISERROR((J114/J177)*100),"",(J114/J177)*100)</f>
        <v/>
      </c>
      <c r="K46" s="1318" t="str">
        <f t="shared" si="34"/>
        <v/>
      </c>
      <c r="L46" s="1318" t="str">
        <f t="shared" si="34"/>
        <v/>
      </c>
      <c r="M46" s="1318" t="str">
        <f t="shared" si="34"/>
        <v/>
      </c>
      <c r="N46" s="1318" t="str">
        <f t="shared" si="34"/>
        <v/>
      </c>
      <c r="O46" s="1318" t="str">
        <f t="shared" si="34"/>
        <v/>
      </c>
      <c r="P46" s="1318" t="str">
        <f t="shared" si="34"/>
        <v/>
      </c>
      <c r="Q46" s="1318" t="str">
        <f t="shared" si="34"/>
        <v/>
      </c>
      <c r="R46" s="1318" t="str">
        <f t="shared" si="34"/>
        <v/>
      </c>
      <c r="S46" s="1318" t="str">
        <f t="shared" si="34"/>
        <v/>
      </c>
      <c r="T46" s="1318" t="str">
        <f t="shared" si="34"/>
        <v/>
      </c>
      <c r="U46" s="1318" t="str">
        <f t="shared" si="34"/>
        <v/>
      </c>
      <c r="V46" s="1318" t="str">
        <f t="shared" si="34"/>
        <v/>
      </c>
      <c r="W46" s="1318" t="str">
        <f t="shared" si="34"/>
        <v/>
      </c>
      <c r="X46" s="1319" t="str">
        <f t="shared" si="34"/>
        <v/>
      </c>
      <c r="Y46" s="1107"/>
      <c r="Z46" s="1107"/>
      <c r="AA46" s="1107"/>
      <c r="AB46" s="1107"/>
    </row>
    <row r="47" spans="1:28" ht="12" customHeight="1">
      <c r="A47" s="1107"/>
      <c r="B47" s="1136"/>
      <c r="C47" s="3968" t="s">
        <v>756</v>
      </c>
      <c r="D47" s="3968"/>
      <c r="E47" s="3968"/>
      <c r="F47" s="3968"/>
      <c r="G47" s="3968"/>
      <c r="H47" s="3968"/>
      <c r="I47" s="1194" t="s">
        <v>757</v>
      </c>
      <c r="J47" s="1318" t="str">
        <f t="shared" ref="J47:X47" si="35">IF(ISERROR((J115/J178)*100),"",(J115/J178)*100)</f>
        <v/>
      </c>
      <c r="K47" s="1318" t="str">
        <f t="shared" si="35"/>
        <v/>
      </c>
      <c r="L47" s="1318" t="str">
        <f t="shared" si="35"/>
        <v/>
      </c>
      <c r="M47" s="1318" t="str">
        <f t="shared" si="35"/>
        <v/>
      </c>
      <c r="N47" s="1318" t="str">
        <f t="shared" si="35"/>
        <v/>
      </c>
      <c r="O47" s="1318" t="str">
        <f t="shared" si="35"/>
        <v/>
      </c>
      <c r="P47" s="1318" t="str">
        <f t="shared" si="35"/>
        <v/>
      </c>
      <c r="Q47" s="1318" t="str">
        <f t="shared" si="35"/>
        <v/>
      </c>
      <c r="R47" s="1318" t="str">
        <f t="shared" si="35"/>
        <v/>
      </c>
      <c r="S47" s="1318" t="str">
        <f t="shared" si="35"/>
        <v/>
      </c>
      <c r="T47" s="1318" t="str">
        <f t="shared" si="35"/>
        <v/>
      </c>
      <c r="U47" s="1318" t="str">
        <f t="shared" si="35"/>
        <v/>
      </c>
      <c r="V47" s="1318" t="str">
        <f t="shared" si="35"/>
        <v/>
      </c>
      <c r="W47" s="1318" t="str">
        <f t="shared" si="35"/>
        <v/>
      </c>
      <c r="X47" s="1319" t="str">
        <f t="shared" si="35"/>
        <v/>
      </c>
      <c r="Y47" s="1107"/>
      <c r="Z47" s="1107"/>
      <c r="AA47" s="1107"/>
      <c r="AB47" s="1107"/>
    </row>
    <row r="48" spans="1:28" ht="12" customHeight="1">
      <c r="A48" s="1107"/>
      <c r="B48" s="1136"/>
      <c r="C48" s="3968" t="s">
        <v>758</v>
      </c>
      <c r="D48" s="3968"/>
      <c r="E48" s="3968"/>
      <c r="F48" s="3968"/>
      <c r="G48" s="3968"/>
      <c r="H48" s="3968"/>
      <c r="I48" s="1194" t="s">
        <v>759</v>
      </c>
      <c r="J48" s="1318" t="str">
        <f t="shared" ref="J48:X48" si="36">IF(ISERROR((J116/J179)*100),"",(J116/J179)*100)</f>
        <v/>
      </c>
      <c r="K48" s="1318" t="str">
        <f t="shared" si="36"/>
        <v/>
      </c>
      <c r="L48" s="1318" t="str">
        <f t="shared" si="36"/>
        <v/>
      </c>
      <c r="M48" s="1318" t="str">
        <f t="shared" si="36"/>
        <v/>
      </c>
      <c r="N48" s="1318" t="str">
        <f t="shared" si="36"/>
        <v/>
      </c>
      <c r="O48" s="1318" t="str">
        <f t="shared" si="36"/>
        <v/>
      </c>
      <c r="P48" s="1318" t="str">
        <f t="shared" si="36"/>
        <v/>
      </c>
      <c r="Q48" s="1318" t="str">
        <f t="shared" si="36"/>
        <v/>
      </c>
      <c r="R48" s="1318" t="str">
        <f t="shared" si="36"/>
        <v/>
      </c>
      <c r="S48" s="1318" t="str">
        <f t="shared" si="36"/>
        <v/>
      </c>
      <c r="T48" s="1318" t="str">
        <f t="shared" si="36"/>
        <v/>
      </c>
      <c r="U48" s="1318" t="str">
        <f t="shared" si="36"/>
        <v/>
      </c>
      <c r="V48" s="1318" t="str">
        <f t="shared" si="36"/>
        <v/>
      </c>
      <c r="W48" s="1318" t="str">
        <f t="shared" si="36"/>
        <v/>
      </c>
      <c r="X48" s="1319" t="str">
        <f t="shared" si="36"/>
        <v/>
      </c>
      <c r="Y48" s="1107"/>
      <c r="Z48" s="1107"/>
      <c r="AA48" s="1107"/>
      <c r="AB48" s="1107"/>
    </row>
    <row r="49" spans="1:28" ht="12" customHeight="1">
      <c r="A49" s="1107"/>
      <c r="B49" s="1136"/>
      <c r="C49" s="3968" t="s">
        <v>760</v>
      </c>
      <c r="D49" s="3968"/>
      <c r="E49" s="3968"/>
      <c r="F49" s="3968"/>
      <c r="G49" s="3968"/>
      <c r="H49" s="3968"/>
      <c r="I49" s="1194" t="s">
        <v>761</v>
      </c>
      <c r="J49" s="1318" t="str">
        <f t="shared" ref="J49:X49" si="37">IF(ISERROR((J117/J180)*100),"",(J117/J180)*100)</f>
        <v/>
      </c>
      <c r="K49" s="1318" t="str">
        <f t="shared" si="37"/>
        <v/>
      </c>
      <c r="L49" s="1318" t="str">
        <f t="shared" si="37"/>
        <v/>
      </c>
      <c r="M49" s="1318" t="str">
        <f t="shared" si="37"/>
        <v/>
      </c>
      <c r="N49" s="1318" t="str">
        <f t="shared" si="37"/>
        <v/>
      </c>
      <c r="O49" s="1318" t="str">
        <f t="shared" si="37"/>
        <v/>
      </c>
      <c r="P49" s="1318" t="str">
        <f t="shared" si="37"/>
        <v/>
      </c>
      <c r="Q49" s="1318" t="str">
        <f t="shared" si="37"/>
        <v/>
      </c>
      <c r="R49" s="1318" t="str">
        <f t="shared" si="37"/>
        <v/>
      </c>
      <c r="S49" s="1318" t="str">
        <f t="shared" si="37"/>
        <v/>
      </c>
      <c r="T49" s="1318" t="str">
        <f t="shared" si="37"/>
        <v/>
      </c>
      <c r="U49" s="1318" t="str">
        <f t="shared" si="37"/>
        <v/>
      </c>
      <c r="V49" s="1318" t="str">
        <f t="shared" si="37"/>
        <v/>
      </c>
      <c r="W49" s="1318" t="str">
        <f t="shared" si="37"/>
        <v/>
      </c>
      <c r="X49" s="1319" t="str">
        <f t="shared" si="37"/>
        <v/>
      </c>
      <c r="Y49" s="1107"/>
      <c r="Z49" s="1107"/>
      <c r="AA49" s="1107"/>
      <c r="AB49" s="1107"/>
    </row>
    <row r="50" spans="1:28" ht="12" customHeight="1">
      <c r="A50" s="1107"/>
      <c r="B50" s="1136"/>
      <c r="C50" s="3968" t="s">
        <v>762</v>
      </c>
      <c r="D50" s="3968"/>
      <c r="E50" s="3968"/>
      <c r="F50" s="3968"/>
      <c r="G50" s="3968"/>
      <c r="H50" s="3968"/>
      <c r="I50" s="1194" t="s">
        <v>763</v>
      </c>
      <c r="J50" s="1318" t="str">
        <f t="shared" ref="J50:X50" si="38">IF(ISERROR((J118/J181)*100),"",(J118/J181)*100)</f>
        <v/>
      </c>
      <c r="K50" s="1318" t="str">
        <f t="shared" si="38"/>
        <v/>
      </c>
      <c r="L50" s="1318" t="str">
        <f t="shared" si="38"/>
        <v/>
      </c>
      <c r="M50" s="1318" t="str">
        <f t="shared" si="38"/>
        <v/>
      </c>
      <c r="N50" s="1318" t="str">
        <f t="shared" si="38"/>
        <v/>
      </c>
      <c r="O50" s="1318" t="str">
        <f t="shared" si="38"/>
        <v/>
      </c>
      <c r="P50" s="1318" t="str">
        <f t="shared" si="38"/>
        <v/>
      </c>
      <c r="Q50" s="1318" t="str">
        <f t="shared" si="38"/>
        <v/>
      </c>
      <c r="R50" s="1318" t="str">
        <f t="shared" si="38"/>
        <v/>
      </c>
      <c r="S50" s="1318" t="str">
        <f t="shared" si="38"/>
        <v/>
      </c>
      <c r="T50" s="1318" t="str">
        <f t="shared" si="38"/>
        <v/>
      </c>
      <c r="U50" s="1318" t="str">
        <f t="shared" si="38"/>
        <v/>
      </c>
      <c r="V50" s="1318" t="str">
        <f t="shared" si="38"/>
        <v/>
      </c>
      <c r="W50" s="1318" t="str">
        <f t="shared" si="38"/>
        <v/>
      </c>
      <c r="X50" s="1319" t="str">
        <f t="shared" si="38"/>
        <v/>
      </c>
      <c r="Y50" s="1107"/>
      <c r="Z50" s="1107"/>
      <c r="AA50" s="1107"/>
      <c r="AB50" s="1107"/>
    </row>
    <row r="51" spans="1:28" ht="12" customHeight="1">
      <c r="A51" s="1107"/>
      <c r="B51" s="4051" t="s">
        <v>764</v>
      </c>
      <c r="C51" s="3968"/>
      <c r="D51" s="3968"/>
      <c r="E51" s="3968"/>
      <c r="F51" s="3968"/>
      <c r="G51" s="3968"/>
      <c r="H51" s="3968"/>
      <c r="I51" s="1194" t="s">
        <v>136</v>
      </c>
      <c r="J51" s="1318" t="str">
        <f t="shared" ref="J51:X51" si="39">IF(ISERROR((J119/J182)*100),"",(J119/J182)*100)</f>
        <v/>
      </c>
      <c r="K51" s="1318" t="str">
        <f t="shared" si="39"/>
        <v/>
      </c>
      <c r="L51" s="1318" t="str">
        <f t="shared" si="39"/>
        <v/>
      </c>
      <c r="M51" s="1318" t="str">
        <f t="shared" si="39"/>
        <v/>
      </c>
      <c r="N51" s="1318" t="str">
        <f t="shared" si="39"/>
        <v/>
      </c>
      <c r="O51" s="1318" t="str">
        <f t="shared" si="39"/>
        <v/>
      </c>
      <c r="P51" s="1318" t="str">
        <f t="shared" si="39"/>
        <v/>
      </c>
      <c r="Q51" s="1318" t="str">
        <f t="shared" si="39"/>
        <v/>
      </c>
      <c r="R51" s="1318" t="str">
        <f t="shared" si="39"/>
        <v/>
      </c>
      <c r="S51" s="1318" t="str">
        <f t="shared" si="39"/>
        <v/>
      </c>
      <c r="T51" s="1318" t="str">
        <f t="shared" si="39"/>
        <v/>
      </c>
      <c r="U51" s="1318" t="str">
        <f t="shared" si="39"/>
        <v/>
      </c>
      <c r="V51" s="1318" t="str">
        <f t="shared" si="39"/>
        <v/>
      </c>
      <c r="W51" s="1318" t="str">
        <f t="shared" si="39"/>
        <v/>
      </c>
      <c r="X51" s="1319" t="str">
        <f t="shared" si="39"/>
        <v/>
      </c>
      <c r="Y51" s="1107"/>
      <c r="Z51" s="1107"/>
      <c r="AA51" s="1107"/>
      <c r="AB51" s="1107"/>
    </row>
    <row r="52" spans="1:28" ht="12" customHeight="1">
      <c r="A52" s="1107"/>
      <c r="B52" s="3970" t="s">
        <v>1353</v>
      </c>
      <c r="C52" s="3968"/>
      <c r="D52" s="3968"/>
      <c r="E52" s="3968"/>
      <c r="F52" s="3968"/>
      <c r="G52" s="3968"/>
      <c r="H52" s="3968"/>
      <c r="I52" s="1194" t="s">
        <v>142</v>
      </c>
      <c r="J52" s="1318" t="str">
        <f t="shared" ref="J52:X52" si="40">IF(ISERROR((J120/J183)*100),"",(J120/J183)*100)</f>
        <v/>
      </c>
      <c r="K52" s="1318" t="str">
        <f t="shared" si="40"/>
        <v/>
      </c>
      <c r="L52" s="1318" t="str">
        <f t="shared" si="40"/>
        <v/>
      </c>
      <c r="M52" s="1318" t="str">
        <f t="shared" si="40"/>
        <v/>
      </c>
      <c r="N52" s="1318" t="str">
        <f t="shared" si="40"/>
        <v/>
      </c>
      <c r="O52" s="1318" t="str">
        <f t="shared" si="40"/>
        <v/>
      </c>
      <c r="P52" s="1318" t="str">
        <f t="shared" si="40"/>
        <v/>
      </c>
      <c r="Q52" s="1318" t="str">
        <f t="shared" si="40"/>
        <v/>
      </c>
      <c r="R52" s="1318" t="str">
        <f t="shared" si="40"/>
        <v/>
      </c>
      <c r="S52" s="1318" t="str">
        <f t="shared" si="40"/>
        <v/>
      </c>
      <c r="T52" s="1318" t="str">
        <f t="shared" si="40"/>
        <v/>
      </c>
      <c r="U52" s="1318" t="str">
        <f t="shared" si="40"/>
        <v/>
      </c>
      <c r="V52" s="1318" t="str">
        <f t="shared" si="40"/>
        <v/>
      </c>
      <c r="W52" s="1318" t="str">
        <f t="shared" si="40"/>
        <v/>
      </c>
      <c r="X52" s="1319" t="str">
        <f t="shared" si="40"/>
        <v/>
      </c>
      <c r="Y52" s="1107"/>
      <c r="Z52" s="1107"/>
      <c r="AA52" s="1107"/>
      <c r="AB52" s="1107"/>
    </row>
    <row r="53" spans="1:28" ht="12" customHeight="1">
      <c r="A53" s="1107"/>
      <c r="B53" s="3971" t="s">
        <v>1354</v>
      </c>
      <c r="C53" s="3969"/>
      <c r="D53" s="3969"/>
      <c r="E53" s="3969"/>
      <c r="F53" s="3969"/>
      <c r="G53" s="3969"/>
      <c r="H53" s="3969"/>
      <c r="I53" s="1194" t="s">
        <v>143</v>
      </c>
      <c r="J53" s="1318" t="str">
        <f t="shared" ref="J53:X53" si="41">IF(ISERROR((J121/J184)*100),"",(J121/J184)*100)</f>
        <v/>
      </c>
      <c r="K53" s="1318" t="str">
        <f t="shared" si="41"/>
        <v/>
      </c>
      <c r="L53" s="1318" t="str">
        <f t="shared" si="41"/>
        <v/>
      </c>
      <c r="M53" s="1318" t="str">
        <f t="shared" si="41"/>
        <v/>
      </c>
      <c r="N53" s="1318" t="str">
        <f t="shared" si="41"/>
        <v/>
      </c>
      <c r="O53" s="1318" t="str">
        <f t="shared" si="41"/>
        <v/>
      </c>
      <c r="P53" s="1318" t="str">
        <f t="shared" si="41"/>
        <v/>
      </c>
      <c r="Q53" s="1318" t="str">
        <f t="shared" si="41"/>
        <v/>
      </c>
      <c r="R53" s="1318" t="str">
        <f t="shared" si="41"/>
        <v/>
      </c>
      <c r="S53" s="1318" t="str">
        <f t="shared" si="41"/>
        <v/>
      </c>
      <c r="T53" s="1318" t="str">
        <f t="shared" si="41"/>
        <v/>
      </c>
      <c r="U53" s="1318" t="str">
        <f t="shared" si="41"/>
        <v/>
      </c>
      <c r="V53" s="1318" t="str">
        <f t="shared" si="41"/>
        <v/>
      </c>
      <c r="W53" s="1318" t="str">
        <f t="shared" si="41"/>
        <v/>
      </c>
      <c r="X53" s="1319" t="str">
        <f t="shared" si="41"/>
        <v/>
      </c>
      <c r="Y53" s="1107"/>
      <c r="Z53" s="1107"/>
      <c r="AA53" s="1107"/>
      <c r="AB53" s="1107"/>
    </row>
    <row r="54" spans="1:28" ht="12" customHeight="1">
      <c r="A54" s="1107"/>
      <c r="B54" s="3981" t="s">
        <v>1355</v>
      </c>
      <c r="C54" s="3982"/>
      <c r="D54" s="3982"/>
      <c r="E54" s="3982"/>
      <c r="F54" s="3982"/>
      <c r="G54" s="3982"/>
      <c r="H54" s="3982"/>
      <c r="I54" s="1194"/>
      <c r="J54" s="1323"/>
      <c r="K54" s="1323"/>
      <c r="L54" s="1323"/>
      <c r="M54" s="1323"/>
      <c r="N54" s="1323"/>
      <c r="O54" s="1323"/>
      <c r="P54" s="1323"/>
      <c r="Q54" s="1323"/>
      <c r="R54" s="1323"/>
      <c r="S54" s="1323"/>
      <c r="T54" s="1323"/>
      <c r="U54" s="1323"/>
      <c r="V54" s="1323"/>
      <c r="W54" s="1323"/>
      <c r="X54" s="1324"/>
      <c r="Y54" s="1107"/>
      <c r="Z54" s="1107"/>
      <c r="AA54" s="1107"/>
      <c r="AB54" s="1107"/>
    </row>
    <row r="55" spans="1:28" ht="12" customHeight="1">
      <c r="A55" s="1107"/>
      <c r="B55" s="1171"/>
      <c r="C55" s="3976" t="s">
        <v>766</v>
      </c>
      <c r="D55" s="3977"/>
      <c r="E55" s="3977"/>
      <c r="F55" s="3977"/>
      <c r="G55" s="3977"/>
      <c r="H55" s="3977"/>
      <c r="I55" s="1194" t="s">
        <v>610</v>
      </c>
      <c r="J55" s="1325" t="str">
        <f t="shared" ref="J55:X55" si="42">IF(ISERROR((J123/J186)*100),"",(J123/J186)*100)</f>
        <v/>
      </c>
      <c r="K55" s="1325" t="str">
        <f t="shared" si="42"/>
        <v/>
      </c>
      <c r="L55" s="1325" t="str">
        <f t="shared" si="42"/>
        <v/>
      </c>
      <c r="M55" s="1325" t="str">
        <f t="shared" si="42"/>
        <v/>
      </c>
      <c r="N55" s="1325" t="str">
        <f t="shared" si="42"/>
        <v/>
      </c>
      <c r="O55" s="1325" t="str">
        <f t="shared" si="42"/>
        <v/>
      </c>
      <c r="P55" s="1325" t="str">
        <f t="shared" si="42"/>
        <v/>
      </c>
      <c r="Q55" s="1325" t="str">
        <f t="shared" si="42"/>
        <v/>
      </c>
      <c r="R55" s="1325" t="str">
        <f t="shared" si="42"/>
        <v/>
      </c>
      <c r="S55" s="1325" t="str">
        <f t="shared" si="42"/>
        <v/>
      </c>
      <c r="T55" s="1325" t="str">
        <f t="shared" si="42"/>
        <v/>
      </c>
      <c r="U55" s="1325" t="str">
        <f t="shared" si="42"/>
        <v/>
      </c>
      <c r="V55" s="1325" t="str">
        <f t="shared" si="42"/>
        <v/>
      </c>
      <c r="W55" s="1325" t="str">
        <f t="shared" si="42"/>
        <v/>
      </c>
      <c r="X55" s="1326" t="str">
        <f t="shared" si="42"/>
        <v/>
      </c>
      <c r="Y55" s="1107"/>
      <c r="Z55" s="1107"/>
      <c r="AA55" s="1107"/>
      <c r="AB55" s="1107"/>
    </row>
    <row r="56" spans="1:28" ht="12" customHeight="1">
      <c r="A56" s="1107"/>
      <c r="B56" s="1168"/>
      <c r="C56" s="3968" t="s">
        <v>767</v>
      </c>
      <c r="D56" s="3969"/>
      <c r="E56" s="3969"/>
      <c r="F56" s="3969"/>
      <c r="G56" s="3969"/>
      <c r="H56" s="3969"/>
      <c r="I56" s="1194" t="s">
        <v>671</v>
      </c>
      <c r="J56" s="1318" t="str">
        <f t="shared" ref="J56:X56" si="43">IF(ISERROR((J124/J187)*100),"",(J124/J187)*100)</f>
        <v/>
      </c>
      <c r="K56" s="1318" t="str">
        <f t="shared" si="43"/>
        <v/>
      </c>
      <c r="L56" s="1318" t="str">
        <f t="shared" si="43"/>
        <v/>
      </c>
      <c r="M56" s="1318" t="str">
        <f t="shared" si="43"/>
        <v/>
      </c>
      <c r="N56" s="1318" t="str">
        <f t="shared" si="43"/>
        <v/>
      </c>
      <c r="O56" s="1318" t="str">
        <f t="shared" si="43"/>
        <v/>
      </c>
      <c r="P56" s="1318" t="str">
        <f t="shared" si="43"/>
        <v/>
      </c>
      <c r="Q56" s="1318" t="str">
        <f t="shared" si="43"/>
        <v/>
      </c>
      <c r="R56" s="1318" t="str">
        <f t="shared" si="43"/>
        <v/>
      </c>
      <c r="S56" s="1318" t="str">
        <f t="shared" si="43"/>
        <v/>
      </c>
      <c r="T56" s="1318" t="str">
        <f t="shared" si="43"/>
        <v/>
      </c>
      <c r="U56" s="1318" t="str">
        <f t="shared" si="43"/>
        <v/>
      </c>
      <c r="V56" s="1318" t="str">
        <f t="shared" si="43"/>
        <v/>
      </c>
      <c r="W56" s="1318" t="str">
        <f t="shared" si="43"/>
        <v/>
      </c>
      <c r="X56" s="1319" t="str">
        <f t="shared" si="43"/>
        <v/>
      </c>
      <c r="Y56" s="1107"/>
      <c r="Z56" s="1107"/>
      <c r="AA56" s="1107"/>
      <c r="AB56" s="1107"/>
    </row>
    <row r="57" spans="1:28" ht="12" customHeight="1">
      <c r="A57" s="1107"/>
      <c r="B57" s="3970" t="s">
        <v>768</v>
      </c>
      <c r="C57" s="3968"/>
      <c r="D57" s="3968"/>
      <c r="E57" s="3968"/>
      <c r="F57" s="3968"/>
      <c r="G57" s="3968"/>
      <c r="H57" s="3968"/>
      <c r="I57" s="1194" t="s">
        <v>144</v>
      </c>
      <c r="J57" s="1318" t="str">
        <f t="shared" ref="J57:X57" si="44">IF(ISERROR((J125/J188)*100),"",(J125/J188)*100)</f>
        <v/>
      </c>
      <c r="K57" s="1318" t="str">
        <f t="shared" si="44"/>
        <v/>
      </c>
      <c r="L57" s="1318" t="str">
        <f t="shared" si="44"/>
        <v/>
      </c>
      <c r="M57" s="1318" t="str">
        <f t="shared" si="44"/>
        <v/>
      </c>
      <c r="N57" s="1318" t="str">
        <f t="shared" si="44"/>
        <v/>
      </c>
      <c r="O57" s="1318" t="str">
        <f t="shared" si="44"/>
        <v/>
      </c>
      <c r="P57" s="1318" t="str">
        <f t="shared" si="44"/>
        <v/>
      </c>
      <c r="Q57" s="1318" t="str">
        <f t="shared" si="44"/>
        <v/>
      </c>
      <c r="R57" s="1318" t="str">
        <f t="shared" si="44"/>
        <v/>
      </c>
      <c r="S57" s="1318" t="str">
        <f t="shared" si="44"/>
        <v/>
      </c>
      <c r="T57" s="1318" t="str">
        <f t="shared" si="44"/>
        <v/>
      </c>
      <c r="U57" s="1318" t="str">
        <f t="shared" si="44"/>
        <v/>
      </c>
      <c r="V57" s="1318" t="str">
        <f t="shared" si="44"/>
        <v/>
      </c>
      <c r="W57" s="1318" t="str">
        <f t="shared" si="44"/>
        <v/>
      </c>
      <c r="X57" s="1319" t="str">
        <f t="shared" si="44"/>
        <v/>
      </c>
      <c r="Y57" s="1107"/>
      <c r="Z57" s="1107"/>
      <c r="AA57" s="1107"/>
      <c r="AB57" s="1107"/>
    </row>
    <row r="58" spans="1:28" ht="12" customHeight="1">
      <c r="A58" s="1107"/>
      <c r="B58" s="3970" t="s">
        <v>1356</v>
      </c>
      <c r="C58" s="3968"/>
      <c r="D58" s="3968"/>
      <c r="E58" s="3968"/>
      <c r="F58" s="3968"/>
      <c r="G58" s="3968"/>
      <c r="H58" s="3968"/>
      <c r="I58" s="1194" t="s">
        <v>189</v>
      </c>
      <c r="J58" s="1318" t="str">
        <f t="shared" ref="J58:X58" si="45">IF(ISERROR((J126/J189)*100),"",(J126/J189)*100)</f>
        <v/>
      </c>
      <c r="K58" s="1318" t="str">
        <f t="shared" si="45"/>
        <v/>
      </c>
      <c r="L58" s="1318" t="str">
        <f t="shared" si="45"/>
        <v/>
      </c>
      <c r="M58" s="1318" t="str">
        <f t="shared" si="45"/>
        <v/>
      </c>
      <c r="N58" s="1318" t="str">
        <f t="shared" si="45"/>
        <v/>
      </c>
      <c r="O58" s="1318" t="str">
        <f t="shared" si="45"/>
        <v/>
      </c>
      <c r="P58" s="1318" t="str">
        <f t="shared" si="45"/>
        <v/>
      </c>
      <c r="Q58" s="1318" t="str">
        <f t="shared" si="45"/>
        <v/>
      </c>
      <c r="R58" s="1318" t="str">
        <f t="shared" si="45"/>
        <v/>
      </c>
      <c r="S58" s="1318" t="str">
        <f t="shared" si="45"/>
        <v/>
      </c>
      <c r="T58" s="1318" t="str">
        <f t="shared" si="45"/>
        <v/>
      </c>
      <c r="U58" s="1318" t="str">
        <f t="shared" si="45"/>
        <v/>
      </c>
      <c r="V58" s="1318" t="str">
        <f t="shared" si="45"/>
        <v/>
      </c>
      <c r="W58" s="1318" t="str">
        <f t="shared" si="45"/>
        <v/>
      </c>
      <c r="X58" s="1319" t="str">
        <f t="shared" si="45"/>
        <v/>
      </c>
      <c r="Y58" s="1107"/>
      <c r="Z58" s="1107"/>
      <c r="AA58" s="1107"/>
      <c r="AB58" s="1107"/>
    </row>
    <row r="59" spans="1:28" ht="12" customHeight="1">
      <c r="A59" s="1107"/>
      <c r="B59" s="3970" t="s">
        <v>1357</v>
      </c>
      <c r="C59" s="3968"/>
      <c r="D59" s="3968"/>
      <c r="E59" s="3968"/>
      <c r="F59" s="3968"/>
      <c r="G59" s="3968"/>
      <c r="H59" s="3968"/>
      <c r="I59" s="1194" t="s">
        <v>190</v>
      </c>
      <c r="J59" s="1318" t="str">
        <f t="shared" ref="J59:X59" si="46">IF(ISERROR((J127/J190)*100),"",(J127/J190)*100)</f>
        <v/>
      </c>
      <c r="K59" s="1318" t="str">
        <f t="shared" si="46"/>
        <v/>
      </c>
      <c r="L59" s="1318" t="str">
        <f t="shared" si="46"/>
        <v/>
      </c>
      <c r="M59" s="1318" t="str">
        <f t="shared" si="46"/>
        <v/>
      </c>
      <c r="N59" s="1318" t="str">
        <f t="shared" si="46"/>
        <v/>
      </c>
      <c r="O59" s="1318" t="str">
        <f t="shared" si="46"/>
        <v/>
      </c>
      <c r="P59" s="1318" t="str">
        <f t="shared" si="46"/>
        <v/>
      </c>
      <c r="Q59" s="1318" t="str">
        <f t="shared" si="46"/>
        <v/>
      </c>
      <c r="R59" s="1318" t="str">
        <f t="shared" si="46"/>
        <v/>
      </c>
      <c r="S59" s="1318" t="str">
        <f t="shared" si="46"/>
        <v/>
      </c>
      <c r="T59" s="1318" t="str">
        <f t="shared" si="46"/>
        <v/>
      </c>
      <c r="U59" s="1318" t="str">
        <f t="shared" si="46"/>
        <v/>
      </c>
      <c r="V59" s="1318" t="str">
        <f t="shared" si="46"/>
        <v/>
      </c>
      <c r="W59" s="1318" t="str">
        <f t="shared" si="46"/>
        <v/>
      </c>
      <c r="X59" s="1319" t="str">
        <f t="shared" si="46"/>
        <v/>
      </c>
      <c r="Y59" s="1107"/>
      <c r="Z59" s="1107"/>
      <c r="AA59" s="1107"/>
      <c r="AB59" s="1107"/>
    </row>
    <row r="60" spans="1:28" ht="12" customHeight="1">
      <c r="A60" s="1107"/>
      <c r="B60" s="3970" t="s">
        <v>1358</v>
      </c>
      <c r="C60" s="3968"/>
      <c r="D60" s="3968"/>
      <c r="E60" s="3968"/>
      <c r="F60" s="3968"/>
      <c r="G60" s="3968"/>
      <c r="H60" s="3968"/>
      <c r="I60" s="1194" t="s">
        <v>191</v>
      </c>
      <c r="J60" s="1318">
        <f t="shared" ref="J60:X60" si="47">IF(ISERROR((J128/J191)*100),"",(J128/J191)*100)</f>
        <v>39.806763285024154</v>
      </c>
      <c r="K60" s="1318">
        <f t="shared" si="47"/>
        <v>29.870129870129869</v>
      </c>
      <c r="L60" s="1318">
        <f t="shared" si="47"/>
        <v>31.537001897533205</v>
      </c>
      <c r="M60" s="1318">
        <f t="shared" si="47"/>
        <v>90.280065897858321</v>
      </c>
      <c r="N60" s="1318">
        <f t="shared" si="47"/>
        <v>44.534606205250597</v>
      </c>
      <c r="O60" s="1318">
        <f t="shared" si="47"/>
        <v>51.259543967173947</v>
      </c>
      <c r="P60" s="1318">
        <f t="shared" si="47"/>
        <v>32.37850016092694</v>
      </c>
      <c r="Q60" s="1318">
        <f t="shared" si="47"/>
        <v>27.604690117252932</v>
      </c>
      <c r="R60" s="1318">
        <f t="shared" si="47"/>
        <v>30.20033029367416</v>
      </c>
      <c r="S60" s="1318">
        <f t="shared" si="47"/>
        <v>45.580907421977443</v>
      </c>
      <c r="T60" s="1318">
        <f t="shared" si="47"/>
        <v>145.50264550264552</v>
      </c>
      <c r="U60" s="1318">
        <f t="shared" si="47"/>
        <v>8.695652173913043</v>
      </c>
      <c r="V60" s="1318">
        <f t="shared" si="47"/>
        <v>33.333333333333329</v>
      </c>
      <c r="W60" s="1318" t="str">
        <f t="shared" si="47"/>
        <v/>
      </c>
      <c r="X60" s="1319">
        <f t="shared" si="47"/>
        <v>44.686892841129875</v>
      </c>
      <c r="Y60" s="1107"/>
      <c r="Z60" s="1107"/>
      <c r="AA60" s="1107"/>
      <c r="AB60" s="1107"/>
    </row>
    <row r="61" spans="1:28" ht="12" customHeight="1">
      <c r="A61" s="1107"/>
      <c r="B61" s="4052" t="s">
        <v>1359</v>
      </c>
      <c r="C61" s="4053"/>
      <c r="D61" s="4053"/>
      <c r="E61" s="4053"/>
      <c r="F61" s="4053"/>
      <c r="G61" s="4053"/>
      <c r="H61" s="4053"/>
      <c r="I61" s="1194" t="s">
        <v>70</v>
      </c>
      <c r="J61" s="1318">
        <f t="shared" ref="J61:X61" si="48">IF(ISERROR((J129/J192)*100),"",(J129/J192)*100)</f>
        <v>38.800999167360537</v>
      </c>
      <c r="K61" s="1318">
        <f t="shared" si="48"/>
        <v>31.623931623931622</v>
      </c>
      <c r="L61" s="1318">
        <f t="shared" si="48"/>
        <v>32.222592469176945</v>
      </c>
      <c r="M61" s="1318">
        <f t="shared" si="48"/>
        <v>81.837606837606842</v>
      </c>
      <c r="N61" s="1318">
        <f t="shared" si="48"/>
        <v>44.84403319660403</v>
      </c>
      <c r="O61" s="1318">
        <f t="shared" si="48"/>
        <v>49.822479678594789</v>
      </c>
      <c r="P61" s="1318">
        <f t="shared" si="48"/>
        <v>32.831661092530659</v>
      </c>
      <c r="Q61" s="1318">
        <f t="shared" si="48"/>
        <v>27.381631488876213</v>
      </c>
      <c r="R61" s="1318">
        <f t="shared" si="48"/>
        <v>29.081283089380257</v>
      </c>
      <c r="S61" s="1318">
        <f t="shared" si="48"/>
        <v>44.179942904503179</v>
      </c>
      <c r="T61" s="1318">
        <f t="shared" si="48"/>
        <v>138.38862559241707</v>
      </c>
      <c r="U61" s="1318">
        <f t="shared" si="48"/>
        <v>10.833333333333334</v>
      </c>
      <c r="V61" s="1318">
        <f t="shared" si="48"/>
        <v>42.857142857142854</v>
      </c>
      <c r="W61" s="1318" t="str">
        <f t="shared" si="48"/>
        <v/>
      </c>
      <c r="X61" s="1319">
        <f t="shared" si="48"/>
        <v>43.457850101825208</v>
      </c>
      <c r="Y61" s="1107"/>
      <c r="Z61" s="1107"/>
      <c r="AA61" s="1107"/>
      <c r="AB61" s="1107"/>
    </row>
    <row r="62" spans="1:28" ht="12" customHeight="1">
      <c r="A62" s="1107"/>
      <c r="B62" s="3970" t="s">
        <v>1360</v>
      </c>
      <c r="C62" s="3968"/>
      <c r="D62" s="3968"/>
      <c r="E62" s="3968"/>
      <c r="F62" s="3968"/>
      <c r="G62" s="3968"/>
      <c r="H62" s="3968"/>
      <c r="I62" s="1194" t="s">
        <v>7</v>
      </c>
      <c r="J62" s="1318" t="str">
        <f t="shared" ref="J62:X62" si="49">IF(ISERROR((J130/J193)*100),"",(J130/J193)*100)</f>
        <v/>
      </c>
      <c r="K62" s="1318" t="str">
        <f t="shared" si="49"/>
        <v/>
      </c>
      <c r="L62" s="1318" t="str">
        <f t="shared" si="49"/>
        <v/>
      </c>
      <c r="M62" s="1318" t="str">
        <f t="shared" si="49"/>
        <v/>
      </c>
      <c r="N62" s="1318">
        <f t="shared" si="49"/>
        <v>27.187499999999996</v>
      </c>
      <c r="O62" s="1318" t="str">
        <f t="shared" si="49"/>
        <v/>
      </c>
      <c r="P62" s="1318" t="str">
        <f t="shared" si="49"/>
        <v/>
      </c>
      <c r="Q62" s="1318" t="str">
        <f t="shared" si="49"/>
        <v/>
      </c>
      <c r="R62" s="1318" t="str">
        <f t="shared" si="49"/>
        <v/>
      </c>
      <c r="S62" s="1318" t="str">
        <f t="shared" si="49"/>
        <v/>
      </c>
      <c r="T62" s="1318" t="str">
        <f t="shared" si="49"/>
        <v/>
      </c>
      <c r="U62" s="1318" t="str">
        <f t="shared" si="49"/>
        <v/>
      </c>
      <c r="V62" s="1318" t="str">
        <f t="shared" si="49"/>
        <v/>
      </c>
      <c r="W62" s="1318" t="str">
        <f t="shared" si="49"/>
        <v/>
      </c>
      <c r="X62" s="1319">
        <f t="shared" si="49"/>
        <v>27.187499999999996</v>
      </c>
      <c r="Y62" s="1107"/>
      <c r="Z62" s="1107"/>
      <c r="AA62" s="1107"/>
      <c r="AB62" s="1107"/>
    </row>
    <row r="63" spans="1:28" ht="12" customHeight="1">
      <c r="A63" s="1107"/>
      <c r="B63" s="3972" t="s">
        <v>1361</v>
      </c>
      <c r="C63" s="3973"/>
      <c r="D63" s="3973"/>
      <c r="E63" s="3973"/>
      <c r="F63" s="3973"/>
      <c r="G63" s="3973"/>
      <c r="H63" s="3973"/>
      <c r="I63" s="1194" t="s">
        <v>103</v>
      </c>
      <c r="J63" s="1318">
        <f t="shared" ref="J63:X63" si="50">IF(ISERROR((J131/J194)*100),"",(J131/J194)*100)</f>
        <v>0</v>
      </c>
      <c r="K63" s="1318">
        <f t="shared" si="50"/>
        <v>0</v>
      </c>
      <c r="L63" s="1318">
        <f t="shared" si="50"/>
        <v>0</v>
      </c>
      <c r="M63" s="1318">
        <f t="shared" si="50"/>
        <v>0</v>
      </c>
      <c r="N63" s="1318">
        <f t="shared" si="50"/>
        <v>0</v>
      </c>
      <c r="O63" s="1318">
        <f t="shared" si="50"/>
        <v>0</v>
      </c>
      <c r="P63" s="1318">
        <f t="shared" si="50"/>
        <v>0</v>
      </c>
      <c r="Q63" s="1318">
        <f t="shared" si="50"/>
        <v>0</v>
      </c>
      <c r="R63" s="1318">
        <f t="shared" si="50"/>
        <v>-3.4759358288770055</v>
      </c>
      <c r="S63" s="1318">
        <f t="shared" si="50"/>
        <v>0</v>
      </c>
      <c r="T63" s="1318">
        <f t="shared" si="50"/>
        <v>0</v>
      </c>
      <c r="U63" s="1318">
        <f t="shared" si="50"/>
        <v>0</v>
      </c>
      <c r="V63" s="1318" t="str">
        <f t="shared" si="50"/>
        <v/>
      </c>
      <c r="W63" s="1318" t="str">
        <f t="shared" si="50"/>
        <v/>
      </c>
      <c r="X63" s="1319">
        <f t="shared" si="50"/>
        <v>-0.58823529411764708</v>
      </c>
      <c r="Y63" s="1107"/>
      <c r="Z63" s="1107"/>
      <c r="AA63" s="1107"/>
      <c r="AB63" s="1107"/>
    </row>
    <row r="64" spans="1:28" ht="12" customHeight="1">
      <c r="A64" s="1107"/>
      <c r="B64" s="3965" t="s">
        <v>1362</v>
      </c>
      <c r="C64" s="3966"/>
      <c r="D64" s="3966"/>
      <c r="E64" s="3966"/>
      <c r="F64" s="3966"/>
      <c r="G64" s="3966"/>
      <c r="H64" s="3966"/>
      <c r="I64" s="1172" t="s">
        <v>104</v>
      </c>
      <c r="J64" s="1327">
        <f t="shared" ref="J64:X64" si="51">IF(ISERROR((J132/J195)*100),"",(J132/J195)*100)</f>
        <v>39.659574468085104</v>
      </c>
      <c r="K64" s="1327">
        <f t="shared" si="51"/>
        <v>32.267441860465119</v>
      </c>
      <c r="L64" s="1327">
        <f t="shared" si="51"/>
        <v>32.879972798367902</v>
      </c>
      <c r="M64" s="1327">
        <f t="shared" si="51"/>
        <v>83.563636363636363</v>
      </c>
      <c r="N64" s="1327">
        <f t="shared" si="51"/>
        <v>43.729430105664299</v>
      </c>
      <c r="O64" s="1327">
        <f t="shared" si="51"/>
        <v>50.85958177352822</v>
      </c>
      <c r="P64" s="1327">
        <f t="shared" si="51"/>
        <v>33.551694673882089</v>
      </c>
      <c r="Q64" s="1327">
        <f t="shared" si="51"/>
        <v>28.021015761821367</v>
      </c>
      <c r="R64" s="1327">
        <f t="shared" si="51"/>
        <v>29.857789681780499</v>
      </c>
      <c r="S64" s="1327">
        <f t="shared" si="51"/>
        <v>45.129579982126899</v>
      </c>
      <c r="T64" s="1327">
        <f t="shared" si="51"/>
        <v>141.06280193236717</v>
      </c>
      <c r="U64" s="1327">
        <f t="shared" si="51"/>
        <v>11.111111111111111</v>
      </c>
      <c r="V64" s="1327">
        <f t="shared" si="51"/>
        <v>42.857142857142854</v>
      </c>
      <c r="W64" s="1327" t="str">
        <f t="shared" si="51"/>
        <v/>
      </c>
      <c r="X64" s="1328">
        <f t="shared" si="51"/>
        <v>44.195984989533187</v>
      </c>
      <c r="Y64" s="1107"/>
      <c r="Z64" s="1107"/>
      <c r="AA64" s="1107"/>
      <c r="AB64" s="1107"/>
    </row>
    <row r="65" spans="1:28" ht="12" customHeight="1">
      <c r="A65" s="1107"/>
      <c r="B65" s="1107"/>
      <c r="C65" s="1107"/>
      <c r="D65" s="1107"/>
      <c r="E65" s="1107"/>
      <c r="F65" s="1107"/>
      <c r="G65" s="1107"/>
      <c r="H65" s="1107"/>
      <c r="I65" s="1107"/>
      <c r="J65" s="1107"/>
      <c r="K65" s="1107"/>
      <c r="L65" s="1107"/>
      <c r="M65" s="1107"/>
      <c r="N65" s="1107"/>
      <c r="O65" s="1107"/>
      <c r="P65" s="1107"/>
      <c r="Q65" s="1107"/>
      <c r="R65" s="1107"/>
      <c r="S65" s="1107"/>
      <c r="T65" s="1107"/>
      <c r="U65" s="1107"/>
      <c r="V65" s="1107"/>
      <c r="W65" s="1107"/>
      <c r="X65" s="1107"/>
      <c r="Y65" s="1107"/>
      <c r="Z65" s="1107"/>
      <c r="AA65" s="1107"/>
      <c r="AB65" s="1107"/>
    </row>
    <row r="66" spans="1:28" ht="12" customHeight="1">
      <c r="A66" s="1107"/>
      <c r="B66" s="3967" t="s">
        <v>105</v>
      </c>
      <c r="C66" s="3967"/>
      <c r="D66" s="3967"/>
      <c r="E66" s="3967"/>
      <c r="F66" s="3967"/>
      <c r="G66" s="3967"/>
      <c r="H66" s="3967"/>
      <c r="I66" s="3967"/>
      <c r="J66" s="3967"/>
      <c r="K66" s="3967"/>
      <c r="L66" s="3967"/>
      <c r="M66" s="3967"/>
      <c r="N66" s="3967"/>
      <c r="O66" s="3967"/>
      <c r="P66" s="3967"/>
      <c r="Q66" s="3967"/>
      <c r="R66" s="3967"/>
      <c r="S66" s="3967"/>
      <c r="T66" s="1107"/>
      <c r="U66" s="1107"/>
      <c r="V66" s="1107"/>
      <c r="W66" s="1107"/>
      <c r="X66" s="1107"/>
      <c r="Y66" s="1107"/>
      <c r="Z66" s="1107"/>
      <c r="AA66" s="1107"/>
      <c r="AB66" s="1107"/>
    </row>
    <row r="67" spans="1:28" ht="12" customHeight="1">
      <c r="A67" s="1107"/>
      <c r="B67" s="4054" t="s">
        <v>477</v>
      </c>
      <c r="C67" s="4054"/>
      <c r="D67" s="4054"/>
      <c r="E67" s="4054"/>
      <c r="F67" s="4054"/>
      <c r="G67" s="4054"/>
      <c r="H67" s="4054"/>
      <c r="I67" s="4054"/>
      <c r="J67" s="4054"/>
      <c r="K67" s="4054"/>
      <c r="L67" s="4054"/>
      <c r="M67" s="4054"/>
      <c r="N67" s="4054"/>
      <c r="O67" s="4054"/>
      <c r="P67" s="4054"/>
      <c r="Q67" s="4054"/>
      <c r="R67" s="4054"/>
      <c r="S67" s="4054"/>
      <c r="T67" s="1107"/>
      <c r="U67" s="1107"/>
      <c r="V67" s="1107"/>
      <c r="W67" s="1107"/>
      <c r="X67" s="1107"/>
      <c r="Y67" s="1107"/>
      <c r="Z67" s="1107"/>
      <c r="AA67" s="1107"/>
      <c r="AB67" s="1107"/>
    </row>
    <row r="69" spans="1:28" s="1329" customFormat="1" ht="12" hidden="1" customHeight="1">
      <c r="P69" s="1330"/>
      <c r="Q69" s="1330"/>
      <c r="R69" s="1330"/>
      <c r="S69" s="1330"/>
      <c r="T69" s="1330"/>
      <c r="U69" s="1330"/>
      <c r="V69" s="1330"/>
      <c r="W69" s="1330"/>
      <c r="X69" s="1330"/>
    </row>
    <row r="70" spans="1:28" s="1329" customFormat="1" ht="12" hidden="1" customHeight="1">
      <c r="B70" s="29" t="s">
        <v>1363</v>
      </c>
      <c r="C70" s="29"/>
      <c r="D70" s="29"/>
      <c r="E70" s="29"/>
      <c r="F70" s="29"/>
      <c r="G70" s="29"/>
      <c r="H70" s="29"/>
      <c r="I70" s="29"/>
      <c r="J70" s="29"/>
      <c r="K70" s="29"/>
      <c r="L70" s="29"/>
      <c r="M70" s="29"/>
      <c r="N70" s="29"/>
      <c r="O70" s="29"/>
      <c r="P70" s="29"/>
      <c r="Q70" s="1107"/>
      <c r="R70" s="1107"/>
      <c r="S70" s="1107"/>
      <c r="T70" s="1107"/>
      <c r="U70" s="1107"/>
      <c r="V70" s="1107"/>
      <c r="W70" s="1107"/>
      <c r="X70" s="1107"/>
      <c r="Y70" s="1126"/>
      <c r="Z70" s="1126"/>
    </row>
    <row r="71" spans="1:28" s="1329" customFormat="1" ht="12" hidden="1" customHeight="1">
      <c r="B71" s="27" t="s">
        <v>1364</v>
      </c>
      <c r="C71" s="27"/>
      <c r="D71" s="27"/>
      <c r="E71" s="27"/>
      <c r="F71" s="27"/>
      <c r="G71" s="27"/>
      <c r="H71" s="27"/>
      <c r="I71" s="27"/>
      <c r="J71" s="27"/>
      <c r="K71" s="27"/>
      <c r="L71" s="27"/>
      <c r="M71" s="27"/>
      <c r="N71" s="27"/>
      <c r="O71" s="27"/>
      <c r="P71" s="27"/>
      <c r="Q71" s="1110"/>
      <c r="R71" s="1110"/>
      <c r="S71" s="1110"/>
      <c r="T71" s="1110"/>
      <c r="U71" s="1110"/>
      <c r="V71" s="1110"/>
      <c r="W71" s="1110"/>
      <c r="X71" s="1110"/>
      <c r="Y71" s="1126"/>
      <c r="Z71" s="1126"/>
    </row>
    <row r="72" spans="1:28" s="1329" customFormat="1" ht="12" hidden="1" customHeight="1">
      <c r="B72" s="1243"/>
      <c r="C72" s="1110"/>
      <c r="D72" s="1110"/>
      <c r="E72" s="1110"/>
      <c r="F72" s="1110"/>
      <c r="G72" s="1110"/>
      <c r="H72" s="1110"/>
      <c r="I72" s="1110"/>
      <c r="J72" s="1110"/>
      <c r="K72" s="1110"/>
      <c r="L72" s="1110"/>
      <c r="M72" s="1110"/>
      <c r="N72" s="1110"/>
      <c r="O72" s="1302"/>
      <c r="P72" s="1110"/>
      <c r="Q72" s="1110"/>
      <c r="R72" s="1110"/>
      <c r="S72" s="1110"/>
      <c r="T72" s="1110"/>
      <c r="U72" s="1110"/>
      <c r="V72" s="1110"/>
      <c r="W72" s="1110"/>
      <c r="X72" s="1110"/>
      <c r="Y72" s="1126"/>
      <c r="Z72" s="1126"/>
    </row>
    <row r="73" spans="1:28" s="1329" customFormat="1" ht="12" hidden="1" customHeight="1">
      <c r="B73" s="1107"/>
      <c r="C73" s="1107"/>
      <c r="D73" s="1107"/>
      <c r="E73" s="1107"/>
      <c r="F73" s="1107"/>
      <c r="G73" s="1107"/>
      <c r="H73" s="1107"/>
      <c r="I73" s="1107"/>
      <c r="J73" s="1107"/>
      <c r="K73" s="1107"/>
      <c r="L73" s="1107"/>
      <c r="M73" s="1107"/>
      <c r="N73" s="1107"/>
      <c r="O73" s="1107"/>
      <c r="P73" s="1107"/>
      <c r="Q73" s="1107"/>
      <c r="R73" s="1107"/>
      <c r="S73" s="1107"/>
      <c r="T73" s="1107"/>
      <c r="U73" s="1107"/>
      <c r="V73" s="1107"/>
      <c r="W73" s="1107"/>
      <c r="X73" s="1107"/>
      <c r="Y73" s="1126"/>
      <c r="Z73" s="1126"/>
    </row>
    <row r="74" spans="1:28" s="1329" customFormat="1" ht="12" hidden="1" customHeight="1">
      <c r="B74" s="1107"/>
      <c r="C74" s="1107"/>
      <c r="D74" s="1107"/>
      <c r="E74" s="1107"/>
      <c r="F74" s="1107"/>
      <c r="G74" s="1107"/>
      <c r="H74" s="1107"/>
      <c r="I74" s="1107"/>
      <c r="J74" s="1107"/>
      <c r="K74" s="1138" t="s">
        <v>40</v>
      </c>
      <c r="L74" s="1108"/>
      <c r="M74" s="1138" t="s">
        <v>41</v>
      </c>
      <c r="N74" s="1107"/>
      <c r="O74" s="1107"/>
      <c r="P74" s="1107"/>
      <c r="Q74" s="1107"/>
      <c r="R74" s="1107"/>
      <c r="S74" s="1331" t="s">
        <v>42</v>
      </c>
      <c r="T74" s="1107"/>
      <c r="U74" s="1332" t="s">
        <v>43</v>
      </c>
      <c r="V74" s="1107"/>
      <c r="W74" s="1331" t="s">
        <v>44</v>
      </c>
      <c r="X74" s="1332" t="s">
        <v>131</v>
      </c>
      <c r="Y74" s="1126"/>
      <c r="Z74" s="1126"/>
    </row>
    <row r="75" spans="1:28" s="1329" customFormat="1" ht="12" hidden="1" customHeight="1">
      <c r="B75" s="1107"/>
      <c r="C75" s="1107"/>
      <c r="D75" s="1107"/>
      <c r="E75" s="1107"/>
      <c r="F75" s="1107"/>
      <c r="G75" s="1107"/>
      <c r="H75" s="1107"/>
      <c r="I75" s="1107"/>
      <c r="J75" s="1138" t="s">
        <v>45</v>
      </c>
      <c r="K75" s="1138" t="s">
        <v>46</v>
      </c>
      <c r="L75" s="1138" t="s">
        <v>47</v>
      </c>
      <c r="M75" s="1138" t="s">
        <v>48</v>
      </c>
      <c r="N75" s="1138" t="s">
        <v>49</v>
      </c>
      <c r="O75" s="1138" t="s">
        <v>50</v>
      </c>
      <c r="P75" s="1332" t="s">
        <v>51</v>
      </c>
      <c r="Q75" s="1332" t="s">
        <v>52</v>
      </c>
      <c r="R75" s="1332" t="s">
        <v>83</v>
      </c>
      <c r="S75" s="1331" t="s">
        <v>84</v>
      </c>
      <c r="T75" s="1332" t="s">
        <v>85</v>
      </c>
      <c r="U75" s="1332" t="s">
        <v>86</v>
      </c>
      <c r="V75" s="1331" t="s">
        <v>87</v>
      </c>
      <c r="W75" s="1332" t="s">
        <v>88</v>
      </c>
      <c r="X75" s="1108"/>
      <c r="Y75" s="1126"/>
      <c r="Z75" s="1126"/>
    </row>
    <row r="76" spans="1:28" s="1329" customFormat="1" ht="12" hidden="1" customHeight="1">
      <c r="B76" s="4048" t="s">
        <v>1146</v>
      </c>
      <c r="C76" s="4048"/>
      <c r="D76" s="4048"/>
      <c r="E76" s="4048"/>
      <c r="F76" s="4048"/>
      <c r="G76" s="4048"/>
      <c r="H76" s="4048"/>
      <c r="I76" s="1110"/>
      <c r="J76" s="1138" t="s">
        <v>89</v>
      </c>
      <c r="K76" s="1138" t="s">
        <v>90</v>
      </c>
      <c r="L76" s="1108"/>
      <c r="M76" s="1108"/>
      <c r="N76" s="1108"/>
      <c r="O76" s="1108"/>
      <c r="P76" s="1108"/>
      <c r="Q76" s="1108"/>
      <c r="R76" s="1108"/>
      <c r="S76" s="1108"/>
      <c r="T76" s="1108"/>
      <c r="U76" s="1108"/>
      <c r="V76" s="1108"/>
      <c r="W76" s="1108"/>
      <c r="X76" s="1108"/>
      <c r="Y76" s="1126"/>
      <c r="Z76" s="1126"/>
    </row>
    <row r="77" spans="1:28" s="1329" customFormat="1" ht="12" hidden="1" customHeight="1">
      <c r="B77" s="1107"/>
      <c r="C77" s="1107"/>
      <c r="D77" s="1107"/>
      <c r="E77" s="1107"/>
      <c r="F77" s="1107"/>
      <c r="G77" s="1107"/>
      <c r="H77" s="1107"/>
      <c r="I77" s="1107"/>
      <c r="J77" s="1194" t="s">
        <v>125</v>
      </c>
      <c r="K77" s="1194" t="s">
        <v>126</v>
      </c>
      <c r="L77" s="1194" t="s">
        <v>127</v>
      </c>
      <c r="M77" s="1194" t="s">
        <v>139</v>
      </c>
      <c r="N77" s="1194" t="s">
        <v>140</v>
      </c>
      <c r="O77" s="1194" t="s">
        <v>141</v>
      </c>
      <c r="P77" s="1331" t="s">
        <v>166</v>
      </c>
      <c r="Q77" s="1331" t="s">
        <v>167</v>
      </c>
      <c r="R77" s="1331" t="s">
        <v>168</v>
      </c>
      <c r="S77" s="1331" t="s">
        <v>74</v>
      </c>
      <c r="T77" s="1331" t="s">
        <v>75</v>
      </c>
      <c r="U77" s="1331" t="s">
        <v>81</v>
      </c>
      <c r="V77" s="1331" t="s">
        <v>91</v>
      </c>
      <c r="W77" s="1331" t="s">
        <v>92</v>
      </c>
      <c r="X77" s="1331" t="s">
        <v>170</v>
      </c>
      <c r="Y77" s="1126"/>
      <c r="Z77" s="1126"/>
    </row>
    <row r="78" spans="1:28" s="1329" customFormat="1" ht="12" hidden="1" customHeight="1">
      <c r="B78" s="3979" t="s">
        <v>22</v>
      </c>
      <c r="C78" s="3979"/>
      <c r="D78" s="3979"/>
      <c r="E78" s="3979"/>
      <c r="F78" s="3979"/>
      <c r="G78" s="3979"/>
      <c r="H78" s="3979"/>
      <c r="I78" s="1194" t="s">
        <v>192</v>
      </c>
      <c r="J78" s="1107">
        <v>54</v>
      </c>
      <c r="K78" s="1107">
        <v>19</v>
      </c>
      <c r="L78" s="1107">
        <v>136</v>
      </c>
      <c r="M78" s="1107">
        <v>53</v>
      </c>
      <c r="N78" s="1107">
        <v>36</v>
      </c>
      <c r="O78" s="1107">
        <v>1592</v>
      </c>
      <c r="P78" s="1107">
        <v>172</v>
      </c>
      <c r="Q78" s="1107">
        <v>136</v>
      </c>
      <c r="R78" s="1107">
        <v>463</v>
      </c>
      <c r="S78" s="1107">
        <v>905</v>
      </c>
      <c r="T78" s="1107">
        <v>17</v>
      </c>
      <c r="U78" s="1107">
        <v>8</v>
      </c>
      <c r="V78" s="1107">
        <v>2</v>
      </c>
      <c r="W78" s="1107">
        <v>0</v>
      </c>
      <c r="X78" s="1107">
        <v>3593</v>
      </c>
      <c r="Y78" s="1126"/>
      <c r="Z78" s="1126"/>
    </row>
    <row r="79" spans="1:28" s="1329" customFormat="1" ht="12" hidden="1" customHeight="1">
      <c r="B79" s="1126"/>
      <c r="C79" s="1126"/>
      <c r="D79" s="1126"/>
      <c r="E79" s="1126"/>
      <c r="F79" s="1126"/>
      <c r="G79" s="1126"/>
      <c r="H79" s="1126"/>
      <c r="I79" s="1194" t="s">
        <v>410</v>
      </c>
      <c r="J79" s="1107">
        <v>0</v>
      </c>
      <c r="K79" s="1107">
        <v>0</v>
      </c>
      <c r="L79" s="1107">
        <v>0</v>
      </c>
      <c r="M79" s="1107">
        <v>0</v>
      </c>
      <c r="N79" s="1107"/>
      <c r="O79" s="1107">
        <v>0</v>
      </c>
      <c r="P79" s="1107">
        <v>0</v>
      </c>
      <c r="Q79" s="1107">
        <v>0</v>
      </c>
      <c r="R79" s="1107">
        <v>0</v>
      </c>
      <c r="S79" s="1107">
        <v>0</v>
      </c>
      <c r="T79" s="1107">
        <v>0</v>
      </c>
      <c r="U79" s="1107">
        <v>0</v>
      </c>
      <c r="V79" s="1107">
        <v>0</v>
      </c>
      <c r="W79" s="1107">
        <v>0</v>
      </c>
      <c r="X79" s="1107">
        <v>0</v>
      </c>
      <c r="Y79" s="1126"/>
      <c r="Z79" s="1126"/>
    </row>
    <row r="80" spans="1:28" s="1329" customFormat="1" ht="12" hidden="1" customHeight="1">
      <c r="B80" s="1126"/>
      <c r="C80" s="1126"/>
      <c r="D80" s="1126"/>
      <c r="E80" s="1126"/>
      <c r="F80" s="1126"/>
      <c r="G80" s="1126"/>
      <c r="H80" s="1126"/>
      <c r="I80" s="1194" t="s">
        <v>413</v>
      </c>
      <c r="J80" s="1107">
        <v>0</v>
      </c>
      <c r="K80" s="1107">
        <v>0</v>
      </c>
      <c r="L80" s="1107">
        <v>0</v>
      </c>
      <c r="M80" s="1107">
        <v>0</v>
      </c>
      <c r="N80" s="1107"/>
      <c r="O80" s="1107">
        <v>0</v>
      </c>
      <c r="P80" s="1107">
        <v>0</v>
      </c>
      <c r="Q80" s="1107">
        <v>0</v>
      </c>
      <c r="R80" s="1107">
        <v>0</v>
      </c>
      <c r="S80" s="1107">
        <v>0</v>
      </c>
      <c r="T80" s="1107">
        <v>0</v>
      </c>
      <c r="U80" s="1107">
        <v>0</v>
      </c>
      <c r="V80" s="1107">
        <v>0</v>
      </c>
      <c r="W80" s="1107">
        <v>0</v>
      </c>
      <c r="X80" s="1107">
        <v>0</v>
      </c>
      <c r="Y80" s="1126"/>
      <c r="Z80" s="1126"/>
    </row>
    <row r="81" spans="2:26" s="1329" customFormat="1" ht="12" hidden="1" customHeight="1">
      <c r="B81" s="1126"/>
      <c r="C81" s="1126"/>
      <c r="D81" s="1126"/>
      <c r="E81" s="1126"/>
      <c r="F81" s="1126"/>
      <c r="G81" s="1126"/>
      <c r="H81" s="1126"/>
      <c r="I81" s="1194" t="s">
        <v>416</v>
      </c>
      <c r="J81" s="1107">
        <v>54</v>
      </c>
      <c r="K81" s="1107">
        <v>19</v>
      </c>
      <c r="L81" s="1107">
        <v>136</v>
      </c>
      <c r="M81" s="1107">
        <v>53</v>
      </c>
      <c r="N81" s="1107"/>
      <c r="O81" s="1107">
        <v>1592</v>
      </c>
      <c r="P81" s="1107">
        <v>172</v>
      </c>
      <c r="Q81" s="1107">
        <v>136</v>
      </c>
      <c r="R81" s="1107">
        <v>463</v>
      </c>
      <c r="S81" s="1107">
        <v>905</v>
      </c>
      <c r="T81" s="1107">
        <v>17</v>
      </c>
      <c r="U81" s="1107">
        <v>8</v>
      </c>
      <c r="V81" s="1107">
        <v>2</v>
      </c>
      <c r="W81" s="1107">
        <v>0</v>
      </c>
      <c r="X81" s="1107">
        <v>3593</v>
      </c>
      <c r="Y81" s="1126"/>
      <c r="Z81" s="1126"/>
    </row>
    <row r="82" spans="2:26" s="1329" customFormat="1" ht="12" hidden="1" customHeight="1">
      <c r="B82" s="3979" t="s">
        <v>1340</v>
      </c>
      <c r="C82" s="3979"/>
      <c r="D82" s="3979"/>
      <c r="E82" s="3979"/>
      <c r="F82" s="3979"/>
      <c r="G82" s="3979"/>
      <c r="H82" s="3979"/>
      <c r="I82" s="1194" t="s">
        <v>106</v>
      </c>
      <c r="J82" s="1107">
        <v>0</v>
      </c>
      <c r="K82" s="1107">
        <v>0</v>
      </c>
      <c r="L82" s="1107">
        <v>0</v>
      </c>
      <c r="M82" s="1107">
        <v>0</v>
      </c>
      <c r="N82" s="1107">
        <v>0</v>
      </c>
      <c r="O82" s="1107">
        <v>0</v>
      </c>
      <c r="P82" s="1107">
        <v>0</v>
      </c>
      <c r="Q82" s="1107">
        <v>0</v>
      </c>
      <c r="R82" s="1107">
        <v>0</v>
      </c>
      <c r="S82" s="1107">
        <v>0</v>
      </c>
      <c r="T82" s="1107">
        <v>0</v>
      </c>
      <c r="U82" s="1107">
        <v>0</v>
      </c>
      <c r="V82" s="1107">
        <v>0</v>
      </c>
      <c r="W82" s="1107">
        <v>0</v>
      </c>
      <c r="X82" s="1107">
        <v>0</v>
      </c>
      <c r="Y82" s="1126"/>
      <c r="Z82" s="1126"/>
    </row>
    <row r="83" spans="2:26" s="1329" customFormat="1" ht="12" hidden="1" customHeight="1">
      <c r="B83" s="4055" t="s">
        <v>1365</v>
      </c>
      <c r="C83" s="4055"/>
      <c r="D83" s="4055"/>
      <c r="E83" s="4055"/>
      <c r="F83" s="4055"/>
      <c r="G83" s="4055"/>
      <c r="H83" s="4055"/>
      <c r="I83" s="1194" t="s">
        <v>102</v>
      </c>
      <c r="J83" s="1107">
        <v>54</v>
      </c>
      <c r="K83" s="1107">
        <v>19</v>
      </c>
      <c r="L83" s="1107">
        <v>136</v>
      </c>
      <c r="M83" s="1107">
        <v>53</v>
      </c>
      <c r="N83" s="1107">
        <v>36</v>
      </c>
      <c r="O83" s="1107">
        <v>1592</v>
      </c>
      <c r="P83" s="1107">
        <v>172</v>
      </c>
      <c r="Q83" s="1107">
        <v>136</v>
      </c>
      <c r="R83" s="1107">
        <v>463</v>
      </c>
      <c r="S83" s="1107">
        <v>905</v>
      </c>
      <c r="T83" s="1107">
        <v>17</v>
      </c>
      <c r="U83" s="1107">
        <v>8</v>
      </c>
      <c r="V83" s="1107">
        <v>2</v>
      </c>
      <c r="W83" s="1107">
        <v>0</v>
      </c>
      <c r="X83" s="1107">
        <v>3593</v>
      </c>
      <c r="Y83" s="1126"/>
      <c r="Z83" s="1126"/>
    </row>
    <row r="84" spans="2:26" s="1329" customFormat="1" ht="12" hidden="1" customHeight="1">
      <c r="B84" s="3993" t="s">
        <v>1366</v>
      </c>
      <c r="C84" s="3993"/>
      <c r="D84" s="3993"/>
      <c r="E84" s="3993"/>
      <c r="F84" s="3993"/>
      <c r="G84" s="3993"/>
      <c r="H84" s="3993"/>
      <c r="I84" s="1194" t="s">
        <v>107</v>
      </c>
      <c r="J84" s="1107">
        <v>0</v>
      </c>
      <c r="K84" s="1107">
        <v>0</v>
      </c>
      <c r="L84" s="1107">
        <v>0</v>
      </c>
      <c r="M84" s="1107">
        <v>0</v>
      </c>
      <c r="N84" s="1107">
        <v>0</v>
      </c>
      <c r="O84" s="1107">
        <v>0</v>
      </c>
      <c r="P84" s="1107">
        <v>0</v>
      </c>
      <c r="Q84" s="1107">
        <v>0</v>
      </c>
      <c r="R84" s="1107">
        <v>0</v>
      </c>
      <c r="S84" s="1107">
        <v>0</v>
      </c>
      <c r="T84" s="1107">
        <v>0</v>
      </c>
      <c r="U84" s="1107">
        <v>0</v>
      </c>
      <c r="V84" s="1107">
        <v>0</v>
      </c>
      <c r="W84" s="1107">
        <v>0</v>
      </c>
      <c r="X84" s="1107">
        <v>0</v>
      </c>
      <c r="Y84" s="1126"/>
      <c r="Z84" s="1126"/>
    </row>
    <row r="85" spans="2:26" s="1329" customFormat="1" ht="12" hidden="1" customHeight="1">
      <c r="B85" s="3974" t="s">
        <v>1210</v>
      </c>
      <c r="C85" s="3982"/>
      <c r="D85" s="3982"/>
      <c r="E85" s="3982"/>
      <c r="F85" s="3982"/>
      <c r="G85" s="3982"/>
      <c r="H85" s="3982"/>
      <c r="I85" s="1194"/>
      <c r="J85" s="1107"/>
      <c r="K85" s="1107"/>
      <c r="L85" s="1107"/>
      <c r="M85" s="1107"/>
      <c r="N85" s="1107"/>
      <c r="O85" s="1107"/>
      <c r="P85" s="1107"/>
      <c r="Q85" s="1107"/>
      <c r="R85" s="1107"/>
      <c r="S85" s="1107"/>
      <c r="T85" s="1107"/>
      <c r="U85" s="1107"/>
      <c r="V85" s="1107"/>
      <c r="W85" s="1107"/>
      <c r="X85" s="1107"/>
      <c r="Y85" s="1126"/>
      <c r="Z85" s="1126"/>
    </row>
    <row r="86" spans="2:26" s="1329" customFormat="1" ht="12" hidden="1" customHeight="1">
      <c r="B86" s="1137"/>
      <c r="C86" s="3983" t="s">
        <v>1153</v>
      </c>
      <c r="D86" s="3993"/>
      <c r="E86" s="3993"/>
      <c r="F86" s="3993"/>
      <c r="G86" s="3968" t="s">
        <v>176</v>
      </c>
      <c r="H86" s="3968"/>
      <c r="I86" s="1194" t="s">
        <v>422</v>
      </c>
      <c r="J86" s="1107">
        <v>0</v>
      </c>
      <c r="K86" s="1107">
        <v>0</v>
      </c>
      <c r="L86" s="1107">
        <v>0</v>
      </c>
      <c r="M86" s="1107">
        <v>0</v>
      </c>
      <c r="N86" s="1107">
        <v>0</v>
      </c>
      <c r="O86" s="1107">
        <v>0</v>
      </c>
      <c r="P86" s="1107">
        <v>0</v>
      </c>
      <c r="Q86" s="1107">
        <v>0</v>
      </c>
      <c r="R86" s="1107">
        <v>0</v>
      </c>
      <c r="S86" s="1107">
        <v>0</v>
      </c>
      <c r="T86" s="1107">
        <v>0</v>
      </c>
      <c r="U86" s="1107">
        <v>0</v>
      </c>
      <c r="V86" s="1107">
        <v>0</v>
      </c>
      <c r="W86" s="1107">
        <v>0</v>
      </c>
      <c r="X86" s="1107">
        <v>0</v>
      </c>
      <c r="Y86" s="1126"/>
      <c r="Z86" s="1126"/>
    </row>
    <row r="87" spans="2:26" s="1329" customFormat="1" ht="12" hidden="1" customHeight="1">
      <c r="B87" s="1137"/>
      <c r="C87" s="1137"/>
      <c r="D87" s="1137"/>
      <c r="E87" s="1137"/>
      <c r="F87" s="1137"/>
      <c r="G87" s="3968" t="s">
        <v>130</v>
      </c>
      <c r="H87" s="3968"/>
      <c r="I87" s="1194" t="s">
        <v>425</v>
      </c>
      <c r="J87" s="1107">
        <v>0</v>
      </c>
      <c r="K87" s="1107">
        <v>0</v>
      </c>
      <c r="L87" s="1107">
        <v>0</v>
      </c>
      <c r="M87" s="1107">
        <v>0</v>
      </c>
      <c r="N87" s="1107">
        <v>0</v>
      </c>
      <c r="O87" s="1107">
        <v>0</v>
      </c>
      <c r="P87" s="1107">
        <v>0</v>
      </c>
      <c r="Q87" s="1107">
        <v>0</v>
      </c>
      <c r="R87" s="1107">
        <v>0</v>
      </c>
      <c r="S87" s="1107">
        <v>0</v>
      </c>
      <c r="T87" s="1107">
        <v>0</v>
      </c>
      <c r="U87" s="1107">
        <v>0</v>
      </c>
      <c r="V87" s="1107">
        <v>0</v>
      </c>
      <c r="W87" s="1107">
        <v>0</v>
      </c>
      <c r="X87" s="1107">
        <v>0</v>
      </c>
      <c r="Y87" s="1126"/>
      <c r="Z87" s="1126"/>
    </row>
    <row r="88" spans="2:26" s="1329" customFormat="1" ht="12" hidden="1" customHeight="1">
      <c r="B88" s="1137"/>
      <c r="C88" s="1137"/>
      <c r="D88" s="1137"/>
      <c r="E88" s="1137"/>
      <c r="F88" s="1137"/>
      <c r="G88" s="3968" t="s">
        <v>177</v>
      </c>
      <c r="H88" s="3968"/>
      <c r="I88" s="1194" t="s">
        <v>428</v>
      </c>
      <c r="J88" s="1107">
        <v>0</v>
      </c>
      <c r="K88" s="1107">
        <v>0</v>
      </c>
      <c r="L88" s="1107">
        <v>0</v>
      </c>
      <c r="M88" s="1107">
        <v>0</v>
      </c>
      <c r="N88" s="1107">
        <v>0</v>
      </c>
      <c r="O88" s="1107">
        <v>0</v>
      </c>
      <c r="P88" s="1107">
        <v>0</v>
      </c>
      <c r="Q88" s="1107">
        <v>0</v>
      </c>
      <c r="R88" s="1107">
        <v>0</v>
      </c>
      <c r="S88" s="1107">
        <v>0</v>
      </c>
      <c r="T88" s="1107">
        <v>0</v>
      </c>
      <c r="U88" s="1107">
        <v>0</v>
      </c>
      <c r="V88" s="1107">
        <v>0</v>
      </c>
      <c r="W88" s="1107">
        <v>0</v>
      </c>
      <c r="X88" s="1107">
        <v>0</v>
      </c>
      <c r="Y88" s="1126"/>
      <c r="Z88" s="1126"/>
    </row>
    <row r="89" spans="2:26" s="1329" customFormat="1" ht="12" hidden="1" customHeight="1">
      <c r="B89" s="1137"/>
      <c r="C89" s="3983" t="s">
        <v>1154</v>
      </c>
      <c r="D89" s="3983"/>
      <c r="E89" s="3983"/>
      <c r="F89" s="3983"/>
      <c r="G89" s="3983"/>
      <c r="H89" s="3983"/>
      <c r="I89" s="1194" t="s">
        <v>431</v>
      </c>
      <c r="J89" s="1107">
        <v>0</v>
      </c>
      <c r="K89" s="1107">
        <v>0</v>
      </c>
      <c r="L89" s="1107">
        <v>0</v>
      </c>
      <c r="M89" s="1107">
        <v>0</v>
      </c>
      <c r="N89" s="1107">
        <v>0</v>
      </c>
      <c r="O89" s="1107">
        <v>0</v>
      </c>
      <c r="P89" s="1107">
        <v>0</v>
      </c>
      <c r="Q89" s="1107">
        <v>0</v>
      </c>
      <c r="R89" s="1107">
        <v>0</v>
      </c>
      <c r="S89" s="1107">
        <v>0</v>
      </c>
      <c r="T89" s="1107">
        <v>0</v>
      </c>
      <c r="U89" s="1107">
        <v>0</v>
      </c>
      <c r="V89" s="1107">
        <v>0</v>
      </c>
      <c r="W89" s="1107">
        <v>0</v>
      </c>
      <c r="X89" s="1107">
        <v>0</v>
      </c>
      <c r="Y89" s="1126"/>
      <c r="Z89" s="1126"/>
    </row>
    <row r="90" spans="2:26" s="1329" customFormat="1" ht="12" hidden="1" customHeight="1">
      <c r="B90" s="1137"/>
      <c r="C90" s="3983" t="s">
        <v>1155</v>
      </c>
      <c r="D90" s="3993"/>
      <c r="E90" s="3993"/>
      <c r="F90" s="3993"/>
      <c r="G90" s="3968" t="s">
        <v>176</v>
      </c>
      <c r="H90" s="3968"/>
      <c r="I90" s="1194" t="s">
        <v>435</v>
      </c>
      <c r="J90" s="1107">
        <v>0</v>
      </c>
      <c r="K90" s="1107">
        <v>0</v>
      </c>
      <c r="L90" s="1107">
        <v>0</v>
      </c>
      <c r="M90" s="1107">
        <v>0</v>
      </c>
      <c r="N90" s="1107">
        <v>0</v>
      </c>
      <c r="O90" s="1107">
        <v>0</v>
      </c>
      <c r="P90" s="1107">
        <v>0</v>
      </c>
      <c r="Q90" s="1107">
        <v>0</v>
      </c>
      <c r="R90" s="1107">
        <v>0</v>
      </c>
      <c r="S90" s="1107">
        <v>0</v>
      </c>
      <c r="T90" s="1107">
        <v>0</v>
      </c>
      <c r="U90" s="1107">
        <v>0</v>
      </c>
      <c r="V90" s="1107">
        <v>0</v>
      </c>
      <c r="W90" s="1107">
        <v>0</v>
      </c>
      <c r="X90" s="1107">
        <v>0</v>
      </c>
      <c r="Y90" s="1126"/>
      <c r="Z90" s="1126"/>
    </row>
    <row r="91" spans="2:26" s="1329" customFormat="1" ht="12" hidden="1" customHeight="1">
      <c r="B91" s="1137"/>
      <c r="C91" s="1137"/>
      <c r="D91" s="1137"/>
      <c r="E91" s="1137"/>
      <c r="F91" s="1162"/>
      <c r="G91" s="3968" t="s">
        <v>130</v>
      </c>
      <c r="H91" s="3968"/>
      <c r="I91" s="1194" t="s">
        <v>503</v>
      </c>
      <c r="J91" s="1107">
        <v>0</v>
      </c>
      <c r="K91" s="1107">
        <v>0</v>
      </c>
      <c r="L91" s="1107">
        <v>0</v>
      </c>
      <c r="M91" s="1107">
        <v>0</v>
      </c>
      <c r="N91" s="1107">
        <v>0</v>
      </c>
      <c r="O91" s="1107">
        <v>0</v>
      </c>
      <c r="P91" s="1107">
        <v>0</v>
      </c>
      <c r="Q91" s="1107">
        <v>0</v>
      </c>
      <c r="R91" s="1107">
        <v>0</v>
      </c>
      <c r="S91" s="1107">
        <v>0</v>
      </c>
      <c r="T91" s="1107">
        <v>0</v>
      </c>
      <c r="U91" s="1107">
        <v>0</v>
      </c>
      <c r="V91" s="1107">
        <v>0</v>
      </c>
      <c r="W91" s="1107">
        <v>0</v>
      </c>
      <c r="X91" s="1107">
        <v>0</v>
      </c>
      <c r="Y91" s="1126"/>
      <c r="Z91" s="1126"/>
    </row>
    <row r="92" spans="2:26" s="1329" customFormat="1" ht="12" hidden="1" customHeight="1">
      <c r="B92" s="1137"/>
      <c r="C92" s="1137"/>
      <c r="D92" s="1137"/>
      <c r="E92" s="1137"/>
      <c r="F92" s="1162"/>
      <c r="G92" s="3968" t="s">
        <v>177</v>
      </c>
      <c r="H92" s="3968"/>
      <c r="I92" s="1194" t="s">
        <v>437</v>
      </c>
      <c r="J92" s="1107">
        <v>0</v>
      </c>
      <c r="K92" s="1107">
        <v>0</v>
      </c>
      <c r="L92" s="1107">
        <v>0</v>
      </c>
      <c r="M92" s="1107">
        <v>0</v>
      </c>
      <c r="N92" s="1107">
        <v>0</v>
      </c>
      <c r="O92" s="1107">
        <v>0</v>
      </c>
      <c r="P92" s="1107">
        <v>0</v>
      </c>
      <c r="Q92" s="1107">
        <v>0</v>
      </c>
      <c r="R92" s="1107">
        <v>0</v>
      </c>
      <c r="S92" s="1107">
        <v>0</v>
      </c>
      <c r="T92" s="1107">
        <v>0</v>
      </c>
      <c r="U92" s="1107">
        <v>0</v>
      </c>
      <c r="V92" s="1107">
        <v>0</v>
      </c>
      <c r="W92" s="1107">
        <v>0</v>
      </c>
      <c r="X92" s="1107">
        <v>0</v>
      </c>
      <c r="Y92" s="1126"/>
      <c r="Z92" s="1126"/>
    </row>
    <row r="93" spans="2:26" s="1329" customFormat="1" ht="12" hidden="1" customHeight="1">
      <c r="B93" s="1137"/>
      <c r="C93" s="3983" t="s">
        <v>1156</v>
      </c>
      <c r="D93" s="3993"/>
      <c r="E93" s="3993"/>
      <c r="F93" s="3993"/>
      <c r="G93" s="3993"/>
      <c r="H93" s="3993"/>
      <c r="I93" s="1194" t="s">
        <v>439</v>
      </c>
      <c r="J93" s="1107">
        <v>0</v>
      </c>
      <c r="K93" s="1107">
        <v>0</v>
      </c>
      <c r="L93" s="1107">
        <v>0</v>
      </c>
      <c r="M93" s="1107">
        <v>0</v>
      </c>
      <c r="N93" s="1107">
        <v>0</v>
      </c>
      <c r="O93" s="1107">
        <v>0</v>
      </c>
      <c r="P93" s="1107">
        <v>0</v>
      </c>
      <c r="Q93" s="1107">
        <v>0</v>
      </c>
      <c r="R93" s="1107">
        <v>0</v>
      </c>
      <c r="S93" s="1107">
        <v>0</v>
      </c>
      <c r="T93" s="1107">
        <v>0</v>
      </c>
      <c r="U93" s="1107">
        <v>0</v>
      </c>
      <c r="V93" s="1107">
        <v>0</v>
      </c>
      <c r="W93" s="1107">
        <v>0</v>
      </c>
      <c r="X93" s="1107">
        <v>0</v>
      </c>
      <c r="Y93" s="1126"/>
      <c r="Z93" s="1126"/>
    </row>
    <row r="94" spans="2:26" s="1329" customFormat="1" ht="12" hidden="1" customHeight="1">
      <c r="B94" s="1137"/>
      <c r="C94" s="3983" t="s">
        <v>1157</v>
      </c>
      <c r="D94" s="3993"/>
      <c r="E94" s="3993"/>
      <c r="F94" s="3993"/>
      <c r="G94" s="3968" t="s">
        <v>176</v>
      </c>
      <c r="H94" s="3968"/>
      <c r="I94" s="1194" t="s">
        <v>442</v>
      </c>
      <c r="J94" s="1107">
        <v>0</v>
      </c>
      <c r="K94" s="1107">
        <v>0</v>
      </c>
      <c r="L94" s="1107">
        <v>0</v>
      </c>
      <c r="M94" s="1107">
        <v>0</v>
      </c>
      <c r="N94" s="1107"/>
      <c r="O94" s="1107">
        <v>0</v>
      </c>
      <c r="P94" s="1107">
        <v>0</v>
      </c>
      <c r="Q94" s="1107">
        <v>0</v>
      </c>
      <c r="R94" s="1107">
        <v>0</v>
      </c>
      <c r="S94" s="1107"/>
      <c r="T94" s="1107">
        <v>0</v>
      </c>
      <c r="U94" s="1107">
        <v>0</v>
      </c>
      <c r="V94" s="1107">
        <v>0</v>
      </c>
      <c r="W94" s="1107">
        <v>0</v>
      </c>
      <c r="X94" s="1107">
        <v>0</v>
      </c>
      <c r="Y94" s="1126"/>
      <c r="Z94" s="1126"/>
    </row>
    <row r="95" spans="2:26" s="1329" customFormat="1" ht="12" hidden="1" customHeight="1">
      <c r="B95" s="1137"/>
      <c r="C95" s="1137"/>
      <c r="D95" s="1137"/>
      <c r="E95" s="1137"/>
      <c r="F95" s="1162"/>
      <c r="G95" s="3968" t="s">
        <v>130</v>
      </c>
      <c r="H95" s="3968"/>
      <c r="I95" s="1194" t="s">
        <v>444</v>
      </c>
      <c r="J95" s="1107">
        <v>0</v>
      </c>
      <c r="K95" s="1107">
        <v>0</v>
      </c>
      <c r="L95" s="1107">
        <v>0</v>
      </c>
      <c r="M95" s="1107">
        <v>0</v>
      </c>
      <c r="N95" s="1107"/>
      <c r="O95" s="1107">
        <v>0</v>
      </c>
      <c r="P95" s="1107">
        <v>0</v>
      </c>
      <c r="Q95" s="1107">
        <v>0</v>
      </c>
      <c r="R95" s="1107">
        <v>0</v>
      </c>
      <c r="S95" s="1107"/>
      <c r="T95" s="1107">
        <v>0</v>
      </c>
      <c r="U95" s="1107">
        <v>0</v>
      </c>
      <c r="V95" s="1107">
        <v>0</v>
      </c>
      <c r="W95" s="1107">
        <v>0</v>
      </c>
      <c r="X95" s="1107">
        <v>0</v>
      </c>
      <c r="Y95" s="1126"/>
      <c r="Z95" s="1126"/>
    </row>
    <row r="96" spans="2:26" s="1329" customFormat="1" ht="12" hidden="1" customHeight="1">
      <c r="B96" s="1137"/>
      <c r="C96" s="1137"/>
      <c r="D96" s="1137"/>
      <c r="E96" s="1137"/>
      <c r="F96" s="1162"/>
      <c r="G96" s="3968" t="s">
        <v>177</v>
      </c>
      <c r="H96" s="3968"/>
      <c r="I96" s="1194" t="s">
        <v>446</v>
      </c>
      <c r="J96" s="1107">
        <v>0</v>
      </c>
      <c r="K96" s="1107">
        <v>0</v>
      </c>
      <c r="L96" s="1107">
        <v>0</v>
      </c>
      <c r="M96" s="1107">
        <v>0</v>
      </c>
      <c r="N96" s="1107"/>
      <c r="O96" s="1107">
        <v>0</v>
      </c>
      <c r="P96" s="1107">
        <v>0</v>
      </c>
      <c r="Q96" s="1107">
        <v>0</v>
      </c>
      <c r="R96" s="1107">
        <v>0</v>
      </c>
      <c r="S96" s="1107"/>
      <c r="T96" s="1107">
        <v>0</v>
      </c>
      <c r="U96" s="1107">
        <v>0</v>
      </c>
      <c r="V96" s="1107">
        <v>0</v>
      </c>
      <c r="W96" s="1107">
        <v>0</v>
      </c>
      <c r="X96" s="1107">
        <v>0</v>
      </c>
      <c r="Y96" s="1126"/>
      <c r="Z96" s="1126"/>
    </row>
    <row r="97" spans="2:26" s="1329" customFormat="1" ht="12" hidden="1" customHeight="1">
      <c r="B97" s="1137"/>
      <c r="C97" s="3983" t="s">
        <v>1158</v>
      </c>
      <c r="D97" s="3993"/>
      <c r="E97" s="3993"/>
      <c r="F97" s="3993"/>
      <c r="G97" s="3993"/>
      <c r="H97" s="3993"/>
      <c r="I97" s="1194" t="s">
        <v>448</v>
      </c>
      <c r="J97" s="1107">
        <v>0</v>
      </c>
      <c r="K97" s="1107">
        <v>0</v>
      </c>
      <c r="L97" s="1107">
        <v>0</v>
      </c>
      <c r="M97" s="1107">
        <v>0</v>
      </c>
      <c r="N97" s="1107"/>
      <c r="O97" s="1107">
        <v>0</v>
      </c>
      <c r="P97" s="1107">
        <v>0</v>
      </c>
      <c r="Q97" s="1107">
        <v>0</v>
      </c>
      <c r="R97" s="1107">
        <v>0</v>
      </c>
      <c r="S97" s="1107"/>
      <c r="T97" s="1107">
        <v>0</v>
      </c>
      <c r="U97" s="1107">
        <v>0</v>
      </c>
      <c r="V97" s="1107">
        <v>0</v>
      </c>
      <c r="W97" s="1107">
        <v>0</v>
      </c>
      <c r="X97" s="1107">
        <v>0</v>
      </c>
      <c r="Y97" s="1126"/>
      <c r="Z97" s="1126"/>
    </row>
    <row r="98" spans="2:26" s="1329" customFormat="1" ht="12" hidden="1" customHeight="1">
      <c r="B98" s="3979" t="s">
        <v>188</v>
      </c>
      <c r="C98" s="3979"/>
      <c r="D98" s="3979"/>
      <c r="E98" s="3979"/>
      <c r="F98" s="3979"/>
      <c r="G98" s="3979"/>
      <c r="H98" s="3979"/>
      <c r="I98" s="1194" t="s">
        <v>108</v>
      </c>
      <c r="J98" s="1107">
        <v>0</v>
      </c>
      <c r="K98" s="1107">
        <v>0</v>
      </c>
      <c r="L98" s="1107">
        <v>0</v>
      </c>
      <c r="M98" s="1107">
        <v>0</v>
      </c>
      <c r="N98" s="1107">
        <v>0</v>
      </c>
      <c r="O98" s="1107">
        <v>0</v>
      </c>
      <c r="P98" s="1107">
        <v>0</v>
      </c>
      <c r="Q98" s="1107">
        <v>0</v>
      </c>
      <c r="R98" s="1107">
        <v>0</v>
      </c>
      <c r="S98" s="1107">
        <v>0</v>
      </c>
      <c r="T98" s="1107">
        <v>0</v>
      </c>
      <c r="U98" s="1107">
        <v>0</v>
      </c>
      <c r="V98" s="1107">
        <v>0</v>
      </c>
      <c r="W98" s="1107">
        <v>0</v>
      </c>
      <c r="X98" s="1107">
        <v>0</v>
      </c>
      <c r="Y98" s="1126"/>
      <c r="Z98" s="1126"/>
    </row>
    <row r="99" spans="2:26" s="1329" customFormat="1" ht="12" hidden="1" customHeight="1">
      <c r="B99" s="3979" t="s">
        <v>1340</v>
      </c>
      <c r="C99" s="3979"/>
      <c r="D99" s="3979"/>
      <c r="E99" s="3979"/>
      <c r="F99" s="3979"/>
      <c r="G99" s="3979"/>
      <c r="H99" s="3979"/>
      <c r="I99" s="1194" t="s">
        <v>109</v>
      </c>
      <c r="J99" s="1107">
        <v>0</v>
      </c>
      <c r="K99" s="1107">
        <v>0</v>
      </c>
      <c r="L99" s="1107">
        <v>0</v>
      </c>
      <c r="M99" s="1107">
        <v>0</v>
      </c>
      <c r="N99" s="1107">
        <v>0</v>
      </c>
      <c r="O99" s="1107">
        <v>0</v>
      </c>
      <c r="P99" s="1107">
        <v>0</v>
      </c>
      <c r="Q99" s="1107">
        <v>0</v>
      </c>
      <c r="R99" s="1107">
        <v>0</v>
      </c>
      <c r="S99" s="1107">
        <v>0</v>
      </c>
      <c r="T99" s="1107">
        <v>0</v>
      </c>
      <c r="U99" s="1107">
        <v>0</v>
      </c>
      <c r="V99" s="1107">
        <v>0</v>
      </c>
      <c r="W99" s="1107">
        <v>0</v>
      </c>
      <c r="X99" s="1107">
        <v>0</v>
      </c>
      <c r="Y99" s="1126"/>
      <c r="Z99" s="1126"/>
    </row>
    <row r="100" spans="2:26" s="1329" customFormat="1" ht="12" hidden="1" customHeight="1">
      <c r="B100" s="3979" t="s">
        <v>1340</v>
      </c>
      <c r="C100" s="3979"/>
      <c r="D100" s="3979"/>
      <c r="E100" s="3979"/>
      <c r="F100" s="3979"/>
      <c r="G100" s="3979"/>
      <c r="H100" s="3979"/>
      <c r="I100" s="1194" t="s">
        <v>110</v>
      </c>
      <c r="J100" s="1107">
        <v>0</v>
      </c>
      <c r="K100" s="1107">
        <v>0</v>
      </c>
      <c r="L100" s="1107">
        <v>0</v>
      </c>
      <c r="M100" s="1107">
        <v>0</v>
      </c>
      <c r="N100" s="1107">
        <v>0</v>
      </c>
      <c r="O100" s="1107">
        <v>0</v>
      </c>
      <c r="P100" s="1107">
        <v>0</v>
      </c>
      <c r="Q100" s="1107">
        <v>0</v>
      </c>
      <c r="R100" s="1107">
        <v>0</v>
      </c>
      <c r="S100" s="1107">
        <v>0</v>
      </c>
      <c r="T100" s="1107">
        <v>0</v>
      </c>
      <c r="U100" s="1107">
        <v>0</v>
      </c>
      <c r="V100" s="1107">
        <v>0</v>
      </c>
      <c r="W100" s="1107">
        <v>0</v>
      </c>
      <c r="X100" s="1107">
        <v>0</v>
      </c>
      <c r="Y100" s="1126"/>
      <c r="Z100" s="1126"/>
    </row>
    <row r="101" spans="2:26" s="1329" customFormat="1" ht="12" hidden="1" customHeight="1">
      <c r="B101" s="4055" t="s">
        <v>1367</v>
      </c>
      <c r="C101" s="4055"/>
      <c r="D101" s="4055"/>
      <c r="E101" s="4055"/>
      <c r="F101" s="4055"/>
      <c r="G101" s="4055"/>
      <c r="H101" s="4055"/>
      <c r="I101" s="1194" t="s">
        <v>194</v>
      </c>
      <c r="J101" s="1107">
        <v>0</v>
      </c>
      <c r="K101" s="1107">
        <v>0</v>
      </c>
      <c r="L101" s="1107">
        <v>0</v>
      </c>
      <c r="M101" s="1107">
        <v>0</v>
      </c>
      <c r="N101" s="1107">
        <v>0</v>
      </c>
      <c r="O101" s="1107">
        <v>0</v>
      </c>
      <c r="P101" s="1107">
        <v>0</v>
      </c>
      <c r="Q101" s="1107">
        <v>0</v>
      </c>
      <c r="R101" s="1107">
        <v>0</v>
      </c>
      <c r="S101" s="1107">
        <v>0</v>
      </c>
      <c r="T101" s="1107">
        <v>0</v>
      </c>
      <c r="U101" s="1107">
        <v>0</v>
      </c>
      <c r="V101" s="1107">
        <v>0</v>
      </c>
      <c r="W101" s="1107">
        <v>0</v>
      </c>
      <c r="X101" s="1107">
        <v>0</v>
      </c>
      <c r="Y101" s="1126"/>
      <c r="Z101" s="1126"/>
    </row>
    <row r="102" spans="2:26" s="1329" customFormat="1" ht="12" hidden="1" customHeight="1">
      <c r="B102" s="3993" t="s">
        <v>1368</v>
      </c>
      <c r="C102" s="3993"/>
      <c r="D102" s="3993"/>
      <c r="E102" s="3993"/>
      <c r="F102" s="3993"/>
      <c r="G102" s="3993"/>
      <c r="H102" s="3993"/>
      <c r="I102" s="1194" t="s">
        <v>15</v>
      </c>
      <c r="J102" s="1107">
        <v>0</v>
      </c>
      <c r="K102" s="1107">
        <v>0</v>
      </c>
      <c r="L102" s="1107">
        <v>0</v>
      </c>
      <c r="M102" s="1107">
        <v>0</v>
      </c>
      <c r="N102" s="1107">
        <v>0</v>
      </c>
      <c r="O102" s="1107">
        <v>0</v>
      </c>
      <c r="P102" s="1107">
        <v>0</v>
      </c>
      <c r="Q102" s="1107">
        <v>0</v>
      </c>
      <c r="R102" s="1107">
        <v>0</v>
      </c>
      <c r="S102" s="1107">
        <v>0</v>
      </c>
      <c r="T102" s="1107">
        <v>0</v>
      </c>
      <c r="U102" s="1107">
        <v>0</v>
      </c>
      <c r="V102" s="1107">
        <v>0</v>
      </c>
      <c r="W102" s="1107">
        <v>0</v>
      </c>
      <c r="X102" s="1107">
        <v>0</v>
      </c>
      <c r="Y102" s="1126"/>
      <c r="Z102" s="1126"/>
    </row>
    <row r="103" spans="2:26" s="1329" customFormat="1" ht="12" hidden="1" customHeight="1">
      <c r="B103" s="1137"/>
      <c r="C103" s="1137"/>
      <c r="D103" s="1137"/>
      <c r="E103" s="1137"/>
      <c r="F103" s="1137"/>
      <c r="G103" s="1137"/>
      <c r="H103" s="1137"/>
      <c r="I103" s="1194" t="s">
        <v>458</v>
      </c>
      <c r="J103" s="1107">
        <v>0</v>
      </c>
      <c r="K103" s="1107">
        <v>0</v>
      </c>
      <c r="L103" s="1107">
        <v>0</v>
      </c>
      <c r="M103" s="1107">
        <v>0</v>
      </c>
      <c r="N103" s="1107"/>
      <c r="O103" s="1107">
        <v>0</v>
      </c>
      <c r="P103" s="1107">
        <v>0</v>
      </c>
      <c r="Q103" s="1107">
        <v>0</v>
      </c>
      <c r="R103" s="1107">
        <v>0</v>
      </c>
      <c r="S103" s="1107">
        <v>0</v>
      </c>
      <c r="T103" s="1107">
        <v>0</v>
      </c>
      <c r="U103" s="1107">
        <v>0</v>
      </c>
      <c r="V103" s="1107">
        <v>0</v>
      </c>
      <c r="W103" s="1107">
        <v>0</v>
      </c>
      <c r="X103" s="1107">
        <v>0</v>
      </c>
      <c r="Y103" s="1126"/>
      <c r="Z103" s="1126"/>
    </row>
    <row r="104" spans="2:26" s="1329" customFormat="1" ht="12" hidden="1" customHeight="1">
      <c r="B104" s="3993" t="s">
        <v>994</v>
      </c>
      <c r="C104" s="3993"/>
      <c r="D104" s="3993"/>
      <c r="E104" s="3993"/>
      <c r="F104" s="3993"/>
      <c r="G104" s="3993"/>
      <c r="H104" s="3993"/>
      <c r="I104" s="1194" t="s">
        <v>16</v>
      </c>
      <c r="J104" s="1107">
        <v>0</v>
      </c>
      <c r="K104" s="1107">
        <v>0</v>
      </c>
      <c r="L104" s="1107">
        <v>0</v>
      </c>
      <c r="M104" s="1107">
        <v>0</v>
      </c>
      <c r="N104" s="1107">
        <v>0</v>
      </c>
      <c r="O104" s="1107">
        <v>0</v>
      </c>
      <c r="P104" s="1107">
        <v>0</v>
      </c>
      <c r="Q104" s="1107">
        <v>0</v>
      </c>
      <c r="R104" s="1107">
        <v>0</v>
      </c>
      <c r="S104" s="1107">
        <v>0</v>
      </c>
      <c r="T104" s="1107">
        <v>0</v>
      </c>
      <c r="U104" s="1107">
        <v>0</v>
      </c>
      <c r="V104" s="1107">
        <v>0</v>
      </c>
      <c r="W104" s="1107">
        <v>0</v>
      </c>
      <c r="X104" s="1107">
        <v>0</v>
      </c>
      <c r="Y104" s="1126"/>
      <c r="Z104" s="1126"/>
    </row>
    <row r="105" spans="2:26" s="1329" customFormat="1" ht="12" hidden="1" customHeight="1">
      <c r="B105" s="3983" t="s">
        <v>747</v>
      </c>
      <c r="C105" s="3983"/>
      <c r="D105" s="3983"/>
      <c r="E105" s="3983"/>
      <c r="F105" s="3983"/>
      <c r="G105" s="3983"/>
      <c r="H105" s="3983"/>
      <c r="I105" s="1194" t="s">
        <v>17</v>
      </c>
      <c r="J105" s="1107">
        <v>0</v>
      </c>
      <c r="K105" s="1107">
        <v>0</v>
      </c>
      <c r="L105" s="1107">
        <v>0</v>
      </c>
      <c r="M105" s="1107">
        <v>0</v>
      </c>
      <c r="N105" s="1107">
        <v>0</v>
      </c>
      <c r="O105" s="1107">
        <v>0</v>
      </c>
      <c r="P105" s="1107">
        <v>0</v>
      </c>
      <c r="Q105" s="1107">
        <v>0</v>
      </c>
      <c r="R105" s="1107">
        <v>0</v>
      </c>
      <c r="S105" s="1107">
        <v>0</v>
      </c>
      <c r="T105" s="1107">
        <v>0</v>
      </c>
      <c r="U105" s="1107">
        <v>0</v>
      </c>
      <c r="V105" s="1107">
        <v>0</v>
      </c>
      <c r="W105" s="1107">
        <v>0</v>
      </c>
      <c r="X105" s="1107">
        <v>0</v>
      </c>
      <c r="Y105" s="1126"/>
      <c r="Z105" s="1126"/>
    </row>
    <row r="106" spans="2:26" s="1329" customFormat="1" ht="12" hidden="1" customHeight="1">
      <c r="B106" s="3993" t="s">
        <v>1369</v>
      </c>
      <c r="C106" s="3993"/>
      <c r="D106" s="3993"/>
      <c r="E106" s="3993"/>
      <c r="F106" s="3993"/>
      <c r="G106" s="3993"/>
      <c r="H106" s="3993"/>
      <c r="I106" s="1194" t="s">
        <v>71</v>
      </c>
      <c r="J106" s="1107">
        <v>0</v>
      </c>
      <c r="K106" s="1107">
        <v>0</v>
      </c>
      <c r="L106" s="1107">
        <v>0</v>
      </c>
      <c r="M106" s="1107">
        <v>0</v>
      </c>
      <c r="N106" s="1107">
        <v>0</v>
      </c>
      <c r="O106" s="1107">
        <v>0</v>
      </c>
      <c r="P106" s="1107">
        <v>0</v>
      </c>
      <c r="Q106" s="1107">
        <v>0</v>
      </c>
      <c r="R106" s="1107">
        <v>0</v>
      </c>
      <c r="S106" s="1107">
        <v>0</v>
      </c>
      <c r="T106" s="1107">
        <v>0</v>
      </c>
      <c r="U106" s="1107">
        <v>0</v>
      </c>
      <c r="V106" s="1107">
        <v>0</v>
      </c>
      <c r="W106" s="1107">
        <v>0</v>
      </c>
      <c r="X106" s="1107">
        <v>0</v>
      </c>
      <c r="Y106" s="1126"/>
      <c r="Z106" s="1126"/>
    </row>
    <row r="107" spans="2:26" s="1329" customFormat="1" ht="12" hidden="1" customHeight="1">
      <c r="B107" s="3993" t="s">
        <v>1370</v>
      </c>
      <c r="C107" s="3993"/>
      <c r="D107" s="3993"/>
      <c r="E107" s="3993"/>
      <c r="F107" s="3993"/>
      <c r="G107" s="3993"/>
      <c r="H107" s="3993"/>
      <c r="I107" s="1194" t="s">
        <v>72</v>
      </c>
      <c r="J107" s="1107">
        <v>0</v>
      </c>
      <c r="K107" s="1107">
        <v>0</v>
      </c>
      <c r="L107" s="1107">
        <v>0</v>
      </c>
      <c r="M107" s="1107">
        <v>0</v>
      </c>
      <c r="N107" s="1107">
        <v>0</v>
      </c>
      <c r="O107" s="1107">
        <v>0</v>
      </c>
      <c r="P107" s="1107">
        <v>0</v>
      </c>
      <c r="Q107" s="1107">
        <v>0</v>
      </c>
      <c r="R107" s="1107">
        <v>0</v>
      </c>
      <c r="S107" s="1107">
        <v>0</v>
      </c>
      <c r="T107" s="1107">
        <v>0</v>
      </c>
      <c r="U107" s="1107">
        <v>0</v>
      </c>
      <c r="V107" s="1107">
        <v>0</v>
      </c>
      <c r="W107" s="1107">
        <v>0</v>
      </c>
      <c r="X107" s="1107">
        <v>0</v>
      </c>
      <c r="Y107" s="1126"/>
      <c r="Z107" s="1126"/>
    </row>
    <row r="108" spans="2:26" s="1329" customFormat="1" ht="12" hidden="1" customHeight="1">
      <c r="B108" s="3993" t="s">
        <v>748</v>
      </c>
      <c r="C108" s="3993"/>
      <c r="D108" s="3993"/>
      <c r="E108" s="3993"/>
      <c r="F108" s="3993"/>
      <c r="G108" s="3993"/>
      <c r="H108" s="3993"/>
      <c r="I108" s="1194" t="s">
        <v>193</v>
      </c>
      <c r="J108" s="1107">
        <v>0</v>
      </c>
      <c r="K108" s="1107">
        <v>0</v>
      </c>
      <c r="L108" s="1107">
        <v>0</v>
      </c>
      <c r="M108" s="1107">
        <v>0</v>
      </c>
      <c r="N108" s="1107">
        <v>0</v>
      </c>
      <c r="O108" s="1107">
        <v>0</v>
      </c>
      <c r="P108" s="1107">
        <v>0</v>
      </c>
      <c r="Q108" s="1107">
        <v>0</v>
      </c>
      <c r="R108" s="1107">
        <v>0</v>
      </c>
      <c r="S108" s="1107">
        <v>0</v>
      </c>
      <c r="T108" s="1107">
        <v>0</v>
      </c>
      <c r="U108" s="1107">
        <v>0</v>
      </c>
      <c r="V108" s="1107">
        <v>0</v>
      </c>
      <c r="W108" s="1107">
        <v>0</v>
      </c>
      <c r="X108" s="1107">
        <v>0</v>
      </c>
      <c r="Y108" s="1126"/>
      <c r="Z108" s="1126"/>
    </row>
    <row r="109" spans="2:26" s="1329" customFormat="1" ht="12" hidden="1" customHeight="1">
      <c r="B109" s="1137"/>
      <c r="C109" s="1137"/>
      <c r="D109" s="1137"/>
      <c r="E109" s="1137"/>
      <c r="F109" s="1137"/>
      <c r="G109" s="1137"/>
      <c r="H109" s="1137"/>
      <c r="I109" s="1194"/>
      <c r="J109" s="1107"/>
      <c r="K109" s="1107"/>
      <c r="L109" s="1107"/>
      <c r="M109" s="1107"/>
      <c r="N109" s="1107"/>
      <c r="O109" s="1107"/>
      <c r="P109" s="1107"/>
      <c r="Q109" s="1107"/>
      <c r="R109" s="1107"/>
      <c r="S109" s="1107"/>
      <c r="T109" s="1107"/>
      <c r="U109" s="1107"/>
      <c r="V109" s="1107"/>
      <c r="W109" s="1107"/>
      <c r="X109" s="1107"/>
      <c r="Y109" s="1126"/>
      <c r="Z109" s="1126"/>
    </row>
    <row r="110" spans="2:26" s="1329" customFormat="1" ht="12" hidden="1" customHeight="1">
      <c r="B110" s="1137"/>
      <c r="C110" s="1137"/>
      <c r="D110" s="1137"/>
      <c r="E110" s="1137"/>
      <c r="F110" s="1137"/>
      <c r="G110" s="1137"/>
      <c r="H110" s="1137"/>
      <c r="I110" s="1194" t="s">
        <v>528</v>
      </c>
      <c r="J110" s="1107">
        <v>0</v>
      </c>
      <c r="K110" s="1107">
        <v>0</v>
      </c>
      <c r="L110" s="1107">
        <v>0</v>
      </c>
      <c r="M110" s="1107">
        <v>0</v>
      </c>
      <c r="N110" s="1107">
        <v>0</v>
      </c>
      <c r="O110" s="1107">
        <v>0</v>
      </c>
      <c r="P110" s="1107">
        <v>0</v>
      </c>
      <c r="Q110" s="1107">
        <v>0</v>
      </c>
      <c r="R110" s="1107">
        <v>0</v>
      </c>
      <c r="S110" s="1107">
        <v>0</v>
      </c>
      <c r="T110" s="1107">
        <v>0</v>
      </c>
      <c r="U110" s="1107">
        <v>0</v>
      </c>
      <c r="V110" s="1107">
        <v>0</v>
      </c>
      <c r="W110" s="1107">
        <v>0</v>
      </c>
      <c r="X110" s="1107">
        <v>0</v>
      </c>
      <c r="Y110" s="1126"/>
      <c r="Z110" s="1126"/>
    </row>
    <row r="111" spans="2:26" s="1329" customFormat="1" ht="12" hidden="1" customHeight="1">
      <c r="B111" s="1137"/>
      <c r="C111" s="1137"/>
      <c r="D111" s="1137"/>
      <c r="E111" s="1137"/>
      <c r="F111" s="1137"/>
      <c r="G111" s="1137"/>
      <c r="H111" s="1137"/>
      <c r="I111" s="1194" t="s">
        <v>466</v>
      </c>
      <c r="J111" s="1107">
        <v>0</v>
      </c>
      <c r="K111" s="1107">
        <v>0</v>
      </c>
      <c r="L111" s="1107">
        <v>0</v>
      </c>
      <c r="M111" s="1107">
        <v>0</v>
      </c>
      <c r="N111" s="1107">
        <v>0</v>
      </c>
      <c r="O111" s="1107">
        <v>0</v>
      </c>
      <c r="P111" s="1107">
        <v>0</v>
      </c>
      <c r="Q111" s="1107">
        <v>0</v>
      </c>
      <c r="R111" s="1107">
        <v>0</v>
      </c>
      <c r="S111" s="1107">
        <v>0</v>
      </c>
      <c r="T111" s="1107">
        <v>0</v>
      </c>
      <c r="U111" s="1107">
        <v>0</v>
      </c>
      <c r="V111" s="1107">
        <v>0</v>
      </c>
      <c r="W111" s="1107">
        <v>0</v>
      </c>
      <c r="X111" s="1107">
        <v>0</v>
      </c>
      <c r="Y111" s="1126"/>
      <c r="Z111" s="1126"/>
    </row>
    <row r="112" spans="2:26" s="1329" customFormat="1" ht="12" hidden="1" customHeight="1">
      <c r="B112" s="1137"/>
      <c r="C112" s="1137"/>
      <c r="D112" s="1137"/>
      <c r="E112" s="1137"/>
      <c r="F112" s="1137"/>
      <c r="G112" s="1137"/>
      <c r="H112" s="1137"/>
      <c r="I112" s="1194" t="s">
        <v>607</v>
      </c>
      <c r="J112" s="1107">
        <v>0</v>
      </c>
      <c r="K112" s="1107">
        <v>0</v>
      </c>
      <c r="L112" s="1107">
        <v>0</v>
      </c>
      <c r="M112" s="1107">
        <v>0</v>
      </c>
      <c r="N112" s="1107">
        <v>0</v>
      </c>
      <c r="O112" s="1107">
        <v>0</v>
      </c>
      <c r="P112" s="1107">
        <v>0</v>
      </c>
      <c r="Q112" s="1107">
        <v>0</v>
      </c>
      <c r="R112" s="1107">
        <v>0</v>
      </c>
      <c r="S112" s="1107">
        <v>0</v>
      </c>
      <c r="T112" s="1107">
        <v>0</v>
      </c>
      <c r="U112" s="1107">
        <v>0</v>
      </c>
      <c r="V112" s="1107">
        <v>0</v>
      </c>
      <c r="W112" s="1107">
        <v>0</v>
      </c>
      <c r="X112" s="1107">
        <v>0</v>
      </c>
      <c r="Y112" s="1126"/>
      <c r="Z112" s="1126"/>
    </row>
    <row r="113" spans="2:26" s="1329" customFormat="1" ht="12" hidden="1" customHeight="1">
      <c r="B113" s="1137"/>
      <c r="C113" s="1137"/>
      <c r="D113" s="1137"/>
      <c r="E113" s="1137"/>
      <c r="F113" s="1137"/>
      <c r="G113" s="1137"/>
      <c r="H113" s="1137"/>
      <c r="I113" s="1194" t="s">
        <v>753</v>
      </c>
      <c r="J113" s="1107">
        <v>0</v>
      </c>
      <c r="K113" s="1107">
        <v>0</v>
      </c>
      <c r="L113" s="1107">
        <v>0</v>
      </c>
      <c r="M113" s="1107">
        <v>0</v>
      </c>
      <c r="N113" s="1107">
        <v>0</v>
      </c>
      <c r="O113" s="1107">
        <v>0</v>
      </c>
      <c r="P113" s="1107">
        <v>0</v>
      </c>
      <c r="Q113" s="1107">
        <v>0</v>
      </c>
      <c r="R113" s="1107">
        <v>0</v>
      </c>
      <c r="S113" s="1107">
        <v>0</v>
      </c>
      <c r="T113" s="1107">
        <v>0</v>
      </c>
      <c r="U113" s="1107">
        <v>0</v>
      </c>
      <c r="V113" s="1107">
        <v>0</v>
      </c>
      <c r="W113" s="1107">
        <v>0</v>
      </c>
      <c r="X113" s="1107">
        <v>0</v>
      </c>
      <c r="Y113" s="1126"/>
      <c r="Z113" s="1126"/>
    </row>
    <row r="114" spans="2:26" s="1329" customFormat="1" ht="12" hidden="1" customHeight="1">
      <c r="B114" s="1137"/>
      <c r="C114" s="1137"/>
      <c r="D114" s="1137"/>
      <c r="E114" s="1137"/>
      <c r="F114" s="1137"/>
      <c r="G114" s="1137"/>
      <c r="H114" s="1137"/>
      <c r="I114" s="1194" t="s">
        <v>755</v>
      </c>
      <c r="J114" s="1107">
        <v>0</v>
      </c>
      <c r="K114" s="1107">
        <v>0</v>
      </c>
      <c r="L114" s="1107">
        <v>0</v>
      </c>
      <c r="M114" s="1107">
        <v>0</v>
      </c>
      <c r="N114" s="1107">
        <v>0</v>
      </c>
      <c r="O114" s="1107">
        <v>0</v>
      </c>
      <c r="P114" s="1107">
        <v>0</v>
      </c>
      <c r="Q114" s="1107">
        <v>0</v>
      </c>
      <c r="R114" s="1107">
        <v>0</v>
      </c>
      <c r="S114" s="1107">
        <v>0</v>
      </c>
      <c r="T114" s="1107">
        <v>0</v>
      </c>
      <c r="U114" s="1107">
        <v>0</v>
      </c>
      <c r="V114" s="1107">
        <v>0</v>
      </c>
      <c r="W114" s="1107">
        <v>0</v>
      </c>
      <c r="X114" s="1107">
        <v>0</v>
      </c>
      <c r="Y114" s="1126"/>
      <c r="Z114" s="1126"/>
    </row>
    <row r="115" spans="2:26" s="1329" customFormat="1" ht="12" hidden="1" customHeight="1">
      <c r="B115" s="1137"/>
      <c r="C115" s="1137"/>
      <c r="D115" s="1137"/>
      <c r="E115" s="1137"/>
      <c r="F115" s="1137"/>
      <c r="G115" s="1137"/>
      <c r="H115" s="1137"/>
      <c r="I115" s="1194" t="s">
        <v>757</v>
      </c>
      <c r="J115" s="1107">
        <v>0</v>
      </c>
      <c r="K115" s="1107">
        <v>0</v>
      </c>
      <c r="L115" s="1107">
        <v>0</v>
      </c>
      <c r="M115" s="1107">
        <v>0</v>
      </c>
      <c r="N115" s="1107">
        <v>0</v>
      </c>
      <c r="O115" s="1107">
        <v>0</v>
      </c>
      <c r="P115" s="1107">
        <v>0</v>
      </c>
      <c r="Q115" s="1107">
        <v>0</v>
      </c>
      <c r="R115" s="1107">
        <v>0</v>
      </c>
      <c r="S115" s="1107">
        <v>0</v>
      </c>
      <c r="T115" s="1107">
        <v>0</v>
      </c>
      <c r="U115" s="1107">
        <v>0</v>
      </c>
      <c r="V115" s="1107">
        <v>0</v>
      </c>
      <c r="W115" s="1107">
        <v>0</v>
      </c>
      <c r="X115" s="1107">
        <v>0</v>
      </c>
      <c r="Y115" s="1126"/>
      <c r="Z115" s="1126"/>
    </row>
    <row r="116" spans="2:26" s="1329" customFormat="1" ht="12" hidden="1" customHeight="1">
      <c r="B116" s="1137"/>
      <c r="C116" s="1137"/>
      <c r="D116" s="1137"/>
      <c r="E116" s="1137"/>
      <c r="F116" s="1137"/>
      <c r="G116" s="1137"/>
      <c r="H116" s="1137"/>
      <c r="I116" s="1194" t="s">
        <v>759</v>
      </c>
      <c r="J116" s="1107">
        <v>0</v>
      </c>
      <c r="K116" s="1107">
        <v>0</v>
      </c>
      <c r="L116" s="1107">
        <v>0</v>
      </c>
      <c r="M116" s="1107">
        <v>0</v>
      </c>
      <c r="N116" s="1107">
        <v>0</v>
      </c>
      <c r="O116" s="1107">
        <v>0</v>
      </c>
      <c r="P116" s="1107">
        <v>0</v>
      </c>
      <c r="Q116" s="1107">
        <v>0</v>
      </c>
      <c r="R116" s="1107">
        <v>0</v>
      </c>
      <c r="S116" s="1107">
        <v>0</v>
      </c>
      <c r="T116" s="1107">
        <v>0</v>
      </c>
      <c r="U116" s="1107">
        <v>0</v>
      </c>
      <c r="V116" s="1107">
        <v>0</v>
      </c>
      <c r="W116" s="1107">
        <v>0</v>
      </c>
      <c r="X116" s="1107">
        <v>0</v>
      </c>
      <c r="Y116" s="1126"/>
      <c r="Z116" s="1126"/>
    </row>
    <row r="117" spans="2:26" s="1329" customFormat="1" ht="12" hidden="1" customHeight="1">
      <c r="B117" s="1137"/>
      <c r="C117" s="1137"/>
      <c r="D117" s="1137"/>
      <c r="E117" s="1137"/>
      <c r="F117" s="1137"/>
      <c r="G117" s="1137"/>
      <c r="H117" s="1137"/>
      <c r="I117" s="1194" t="s">
        <v>761</v>
      </c>
      <c r="J117" s="1107">
        <v>0</v>
      </c>
      <c r="K117" s="1107">
        <v>0</v>
      </c>
      <c r="L117" s="1107">
        <v>0</v>
      </c>
      <c r="M117" s="1107">
        <v>0</v>
      </c>
      <c r="N117" s="1107">
        <v>0</v>
      </c>
      <c r="O117" s="1107">
        <v>0</v>
      </c>
      <c r="P117" s="1107">
        <v>0</v>
      </c>
      <c r="Q117" s="1107">
        <v>0</v>
      </c>
      <c r="R117" s="1107">
        <v>0</v>
      </c>
      <c r="S117" s="1107">
        <v>0</v>
      </c>
      <c r="T117" s="1107">
        <v>0</v>
      </c>
      <c r="U117" s="1107">
        <v>0</v>
      </c>
      <c r="V117" s="1107">
        <v>0</v>
      </c>
      <c r="W117" s="1107">
        <v>0</v>
      </c>
      <c r="X117" s="1107">
        <v>0</v>
      </c>
      <c r="Y117" s="1126"/>
      <c r="Z117" s="1126"/>
    </row>
    <row r="118" spans="2:26" s="1329" customFormat="1" ht="12" hidden="1" customHeight="1">
      <c r="B118" s="1137"/>
      <c r="C118" s="1137"/>
      <c r="D118" s="1137"/>
      <c r="E118" s="1137"/>
      <c r="F118" s="1137"/>
      <c r="G118" s="1137"/>
      <c r="H118" s="1137"/>
      <c r="I118" s="1194" t="s">
        <v>763</v>
      </c>
      <c r="J118" s="1107">
        <v>0</v>
      </c>
      <c r="K118" s="1107">
        <v>0</v>
      </c>
      <c r="L118" s="1107">
        <v>0</v>
      </c>
      <c r="M118" s="1107">
        <v>0</v>
      </c>
      <c r="N118" s="1107">
        <v>0</v>
      </c>
      <c r="O118" s="1107">
        <v>0</v>
      </c>
      <c r="P118" s="1107">
        <v>0</v>
      </c>
      <c r="Q118" s="1107">
        <v>0</v>
      </c>
      <c r="R118" s="1107">
        <v>0</v>
      </c>
      <c r="S118" s="1107">
        <v>0</v>
      </c>
      <c r="T118" s="1107">
        <v>0</v>
      </c>
      <c r="U118" s="1107">
        <v>0</v>
      </c>
      <c r="V118" s="1107">
        <v>0</v>
      </c>
      <c r="W118" s="1107">
        <v>0</v>
      </c>
      <c r="X118" s="1107">
        <v>0</v>
      </c>
      <c r="Y118" s="1126"/>
      <c r="Z118" s="1126"/>
    </row>
    <row r="119" spans="2:26" s="1329" customFormat="1" ht="12" hidden="1" customHeight="1">
      <c r="B119" s="3993" t="s">
        <v>1371</v>
      </c>
      <c r="C119" s="3993"/>
      <c r="D119" s="3993"/>
      <c r="E119" s="3993"/>
      <c r="F119" s="3993"/>
      <c r="G119" s="3993"/>
      <c r="H119" s="3993"/>
      <c r="I119" s="1194" t="s">
        <v>136</v>
      </c>
      <c r="J119" s="1107">
        <v>0</v>
      </c>
      <c r="K119" s="1107">
        <v>0</v>
      </c>
      <c r="L119" s="1107">
        <v>0</v>
      </c>
      <c r="M119" s="1107">
        <v>0</v>
      </c>
      <c r="N119" s="1107">
        <v>0</v>
      </c>
      <c r="O119" s="1107">
        <v>0</v>
      </c>
      <c r="P119" s="1107">
        <v>0</v>
      </c>
      <c r="Q119" s="1107">
        <v>0</v>
      </c>
      <c r="R119" s="1107">
        <v>0</v>
      </c>
      <c r="S119" s="1107">
        <v>0</v>
      </c>
      <c r="T119" s="1107">
        <v>0</v>
      </c>
      <c r="U119" s="1107">
        <v>0</v>
      </c>
      <c r="V119" s="1107">
        <v>0</v>
      </c>
      <c r="W119" s="1107">
        <v>0</v>
      </c>
      <c r="X119" s="1107">
        <v>0</v>
      </c>
      <c r="Y119" s="1126"/>
      <c r="Z119" s="1126"/>
    </row>
    <row r="120" spans="2:26" s="1329" customFormat="1" ht="12" hidden="1" customHeight="1">
      <c r="B120" s="3993" t="s">
        <v>113</v>
      </c>
      <c r="C120" s="3993"/>
      <c r="D120" s="3993"/>
      <c r="E120" s="3993"/>
      <c r="F120" s="3993"/>
      <c r="G120" s="3993"/>
      <c r="H120" s="3993"/>
      <c r="I120" s="1194" t="s">
        <v>142</v>
      </c>
      <c r="J120" s="1107">
        <v>0</v>
      </c>
      <c r="K120" s="1107">
        <v>0</v>
      </c>
      <c r="L120" s="1107">
        <v>0</v>
      </c>
      <c r="M120" s="1107">
        <v>0</v>
      </c>
      <c r="N120" s="1107">
        <v>0</v>
      </c>
      <c r="O120" s="1107">
        <v>0</v>
      </c>
      <c r="P120" s="1107">
        <v>0</v>
      </c>
      <c r="Q120" s="1107">
        <v>0</v>
      </c>
      <c r="R120" s="1107">
        <v>0</v>
      </c>
      <c r="S120" s="1107">
        <v>0</v>
      </c>
      <c r="T120" s="1107">
        <v>0</v>
      </c>
      <c r="U120" s="1107">
        <v>0</v>
      </c>
      <c r="V120" s="1107">
        <v>0</v>
      </c>
      <c r="W120" s="1107">
        <v>0</v>
      </c>
      <c r="X120" s="1107">
        <v>0</v>
      </c>
      <c r="Y120" s="1126"/>
      <c r="Z120" s="1126"/>
    </row>
    <row r="121" spans="2:26" s="1329" customFormat="1" ht="12" hidden="1" customHeight="1">
      <c r="B121" s="3983" t="s">
        <v>765</v>
      </c>
      <c r="C121" s="3983"/>
      <c r="D121" s="3983"/>
      <c r="E121" s="3983"/>
      <c r="F121" s="3983"/>
      <c r="G121" s="3983"/>
      <c r="H121" s="3983"/>
      <c r="I121" s="1194" t="s">
        <v>143</v>
      </c>
      <c r="J121" s="1107">
        <v>0</v>
      </c>
      <c r="K121" s="1107">
        <v>0</v>
      </c>
      <c r="L121" s="1107">
        <v>0</v>
      </c>
      <c r="M121" s="1107">
        <v>0</v>
      </c>
      <c r="N121" s="1107"/>
      <c r="O121" s="1107">
        <v>0</v>
      </c>
      <c r="P121" s="1107">
        <v>0</v>
      </c>
      <c r="Q121" s="1107">
        <v>0</v>
      </c>
      <c r="R121" s="1107">
        <v>0</v>
      </c>
      <c r="S121" s="1107">
        <v>0</v>
      </c>
      <c r="T121" s="1107">
        <v>0</v>
      </c>
      <c r="U121" s="1107">
        <v>0</v>
      </c>
      <c r="V121" s="1107">
        <v>0</v>
      </c>
      <c r="W121" s="1107">
        <v>0</v>
      </c>
      <c r="X121" s="1107">
        <v>0</v>
      </c>
      <c r="Y121" s="1126"/>
      <c r="Z121" s="1126"/>
    </row>
    <row r="122" spans="2:26" s="1329" customFormat="1" ht="12" hidden="1" customHeight="1">
      <c r="B122" s="1165"/>
      <c r="C122" s="1165"/>
      <c r="D122" s="1165"/>
      <c r="E122" s="1165"/>
      <c r="F122" s="1165"/>
      <c r="G122" s="1165"/>
      <c r="H122" s="1165"/>
      <c r="I122" s="1194"/>
      <c r="J122" s="1107"/>
      <c r="K122" s="1107"/>
      <c r="L122" s="1107"/>
      <c r="M122" s="1107"/>
      <c r="N122" s="1107"/>
      <c r="O122" s="1107"/>
      <c r="P122" s="1107"/>
      <c r="Q122" s="1107"/>
      <c r="R122" s="1107"/>
      <c r="S122" s="1107"/>
      <c r="T122" s="1107"/>
      <c r="U122" s="1107"/>
      <c r="V122" s="1107"/>
      <c r="W122" s="1107"/>
      <c r="X122" s="1107"/>
      <c r="Y122" s="1126"/>
      <c r="Z122" s="1126"/>
    </row>
    <row r="123" spans="2:26" s="1329" customFormat="1" ht="12" hidden="1" customHeight="1">
      <c r="B123" s="1165"/>
      <c r="C123" s="1165"/>
      <c r="D123" s="1165"/>
      <c r="E123" s="1165"/>
      <c r="F123" s="1165"/>
      <c r="G123" s="1165"/>
      <c r="H123" s="1165"/>
      <c r="I123" s="1194" t="s">
        <v>610</v>
      </c>
      <c r="J123" s="1107">
        <v>0</v>
      </c>
      <c r="K123" s="1107">
        <v>0</v>
      </c>
      <c r="L123" s="1107">
        <v>0</v>
      </c>
      <c r="M123" s="1107">
        <v>0</v>
      </c>
      <c r="N123" s="1107">
        <v>0</v>
      </c>
      <c r="O123" s="1107">
        <v>0</v>
      </c>
      <c r="P123" s="1107">
        <v>0</v>
      </c>
      <c r="Q123" s="1107">
        <v>0</v>
      </c>
      <c r="R123" s="1107">
        <v>0</v>
      </c>
      <c r="S123" s="1107">
        <v>0</v>
      </c>
      <c r="T123" s="1107">
        <v>0</v>
      </c>
      <c r="U123" s="1107">
        <v>0</v>
      </c>
      <c r="V123" s="1107">
        <v>0</v>
      </c>
      <c r="W123" s="1107">
        <v>0</v>
      </c>
      <c r="X123" s="1107">
        <v>0</v>
      </c>
      <c r="Y123" s="1126"/>
      <c r="Z123" s="1126"/>
    </row>
    <row r="124" spans="2:26" s="1329" customFormat="1" ht="12" hidden="1" customHeight="1">
      <c r="B124" s="1165"/>
      <c r="C124" s="1165"/>
      <c r="D124" s="1165"/>
      <c r="E124" s="1165"/>
      <c r="F124" s="1165"/>
      <c r="G124" s="1165"/>
      <c r="H124" s="1165"/>
      <c r="I124" s="1194" t="s">
        <v>671</v>
      </c>
      <c r="J124" s="1107"/>
      <c r="K124" s="1107"/>
      <c r="L124" s="1107"/>
      <c r="M124" s="1107"/>
      <c r="N124" s="1107"/>
      <c r="O124" s="1107"/>
      <c r="P124" s="1107"/>
      <c r="Q124" s="1107"/>
      <c r="R124" s="1107"/>
      <c r="S124" s="1107"/>
      <c r="T124" s="1107"/>
      <c r="U124" s="1107"/>
      <c r="V124" s="1107"/>
      <c r="W124" s="1107"/>
      <c r="X124" s="1107"/>
      <c r="Y124" s="1126"/>
      <c r="Z124" s="1126"/>
    </row>
    <row r="125" spans="2:26" s="1329" customFormat="1" ht="12" hidden="1" customHeight="1">
      <c r="B125" s="3993" t="s">
        <v>1355</v>
      </c>
      <c r="C125" s="3993"/>
      <c r="D125" s="3993"/>
      <c r="E125" s="3993"/>
      <c r="F125" s="3993"/>
      <c r="G125" s="3993"/>
      <c r="H125" s="3993"/>
      <c r="I125" s="1194" t="s">
        <v>144</v>
      </c>
      <c r="J125" s="1107">
        <v>0</v>
      </c>
      <c r="K125" s="1107">
        <v>0</v>
      </c>
      <c r="L125" s="1107">
        <v>0</v>
      </c>
      <c r="M125" s="1107">
        <v>0</v>
      </c>
      <c r="N125" s="1107">
        <v>0</v>
      </c>
      <c r="O125" s="1107">
        <v>0</v>
      </c>
      <c r="P125" s="1107">
        <v>0</v>
      </c>
      <c r="Q125" s="1107">
        <v>0</v>
      </c>
      <c r="R125" s="1107">
        <v>0</v>
      </c>
      <c r="S125" s="1107">
        <v>0</v>
      </c>
      <c r="T125" s="1107">
        <v>0</v>
      </c>
      <c r="U125" s="1107">
        <v>0</v>
      </c>
      <c r="V125" s="1107">
        <v>0</v>
      </c>
      <c r="W125" s="1107">
        <v>0</v>
      </c>
      <c r="X125" s="1107">
        <v>0</v>
      </c>
      <c r="Y125" s="1126"/>
      <c r="Z125" s="1126"/>
    </row>
    <row r="126" spans="2:26" s="1329" customFormat="1" ht="12" hidden="1" customHeight="1">
      <c r="B126" s="3993" t="s">
        <v>1372</v>
      </c>
      <c r="C126" s="3993"/>
      <c r="D126" s="3993"/>
      <c r="E126" s="3993"/>
      <c r="F126" s="3993"/>
      <c r="G126" s="3993"/>
      <c r="H126" s="3993"/>
      <c r="I126" s="1194" t="s">
        <v>189</v>
      </c>
      <c r="J126" s="1107">
        <v>0</v>
      </c>
      <c r="K126" s="1107">
        <v>0</v>
      </c>
      <c r="L126" s="1107">
        <v>0</v>
      </c>
      <c r="M126" s="1107">
        <v>0</v>
      </c>
      <c r="N126" s="1107">
        <v>0</v>
      </c>
      <c r="O126" s="1107">
        <v>0</v>
      </c>
      <c r="P126" s="1107">
        <v>0</v>
      </c>
      <c r="Q126" s="1107">
        <v>0</v>
      </c>
      <c r="R126" s="1107">
        <v>0</v>
      </c>
      <c r="S126" s="1107">
        <v>0</v>
      </c>
      <c r="T126" s="1107">
        <v>0</v>
      </c>
      <c r="U126" s="1107">
        <v>0</v>
      </c>
      <c r="V126" s="1107">
        <v>0</v>
      </c>
      <c r="W126" s="1107">
        <v>0</v>
      </c>
      <c r="X126" s="1107">
        <v>0</v>
      </c>
      <c r="Y126" s="1126"/>
      <c r="Z126" s="1126"/>
    </row>
    <row r="127" spans="2:26" s="1329" customFormat="1" ht="12" hidden="1" customHeight="1">
      <c r="B127" s="3993" t="s">
        <v>1373</v>
      </c>
      <c r="C127" s="3993"/>
      <c r="D127" s="3993"/>
      <c r="E127" s="3993"/>
      <c r="F127" s="3993"/>
      <c r="G127" s="3993"/>
      <c r="H127" s="3993"/>
      <c r="I127" s="1194" t="s">
        <v>190</v>
      </c>
      <c r="J127" s="1107">
        <v>0</v>
      </c>
      <c r="K127" s="1107">
        <v>0</v>
      </c>
      <c r="L127" s="1107">
        <v>0</v>
      </c>
      <c r="M127" s="1107">
        <v>0</v>
      </c>
      <c r="N127" s="1107">
        <v>0</v>
      </c>
      <c r="O127" s="1107">
        <v>0</v>
      </c>
      <c r="P127" s="1107">
        <v>0</v>
      </c>
      <c r="Q127" s="1107">
        <v>0</v>
      </c>
      <c r="R127" s="1107">
        <v>0</v>
      </c>
      <c r="S127" s="1107">
        <v>0</v>
      </c>
      <c r="T127" s="1107">
        <v>0</v>
      </c>
      <c r="U127" s="1107">
        <v>0</v>
      </c>
      <c r="V127" s="1107">
        <v>0</v>
      </c>
      <c r="W127" s="1107">
        <v>0</v>
      </c>
      <c r="X127" s="1107">
        <v>0</v>
      </c>
      <c r="Y127" s="1126"/>
      <c r="Z127" s="1126"/>
    </row>
    <row r="128" spans="2:26" s="1329" customFormat="1" ht="12" hidden="1" customHeight="1">
      <c r="B128" s="3993" t="s">
        <v>769</v>
      </c>
      <c r="C128" s="3993"/>
      <c r="D128" s="3993"/>
      <c r="E128" s="3993"/>
      <c r="F128" s="3993"/>
      <c r="G128" s="3993"/>
      <c r="H128" s="3993"/>
      <c r="I128" s="1194" t="s">
        <v>191</v>
      </c>
      <c r="J128" s="1107">
        <v>412</v>
      </c>
      <c r="K128" s="1107">
        <v>92</v>
      </c>
      <c r="L128" s="1107">
        <v>831</v>
      </c>
      <c r="M128" s="1107">
        <v>1096</v>
      </c>
      <c r="N128" s="1107">
        <v>4665</v>
      </c>
      <c r="O128" s="1107">
        <v>19738</v>
      </c>
      <c r="P128" s="1107">
        <v>1006</v>
      </c>
      <c r="Q128" s="1107">
        <v>824</v>
      </c>
      <c r="R128" s="1107">
        <v>4206</v>
      </c>
      <c r="S128" s="1107">
        <v>8690</v>
      </c>
      <c r="T128" s="1107">
        <v>275</v>
      </c>
      <c r="U128" s="1107">
        <v>18</v>
      </c>
      <c r="V128" s="1107">
        <v>7</v>
      </c>
      <c r="W128" s="1107">
        <v>0</v>
      </c>
      <c r="X128" s="1107">
        <v>41860</v>
      </c>
      <c r="Y128" s="1126"/>
      <c r="Z128" s="1126"/>
    </row>
    <row r="129" spans="2:26" s="1329" customFormat="1" ht="12" hidden="1" customHeight="1">
      <c r="B129" s="4055" t="s">
        <v>1327</v>
      </c>
      <c r="C129" s="4055"/>
      <c r="D129" s="4055"/>
      <c r="E129" s="4055"/>
      <c r="F129" s="4055"/>
      <c r="G129" s="4055"/>
      <c r="H129" s="4055"/>
      <c r="I129" s="1194" t="s">
        <v>70</v>
      </c>
      <c r="J129" s="1107">
        <v>466</v>
      </c>
      <c r="K129" s="1107">
        <v>111</v>
      </c>
      <c r="L129" s="1107">
        <v>967</v>
      </c>
      <c r="M129" s="1107">
        <v>1149</v>
      </c>
      <c r="N129" s="1107">
        <v>4701</v>
      </c>
      <c r="O129" s="1107">
        <v>21330</v>
      </c>
      <c r="P129" s="1107">
        <v>1178</v>
      </c>
      <c r="Q129" s="1107">
        <v>960</v>
      </c>
      <c r="R129" s="1107">
        <v>4669</v>
      </c>
      <c r="S129" s="1107">
        <v>9595</v>
      </c>
      <c r="T129" s="1107">
        <v>292</v>
      </c>
      <c r="U129" s="1107">
        <v>26</v>
      </c>
      <c r="V129" s="1107">
        <v>9</v>
      </c>
      <c r="W129" s="1107">
        <v>0</v>
      </c>
      <c r="X129" s="1107">
        <v>45453</v>
      </c>
      <c r="Y129" s="1126"/>
      <c r="Z129" s="1126"/>
    </row>
    <row r="130" spans="2:26" s="1329" customFormat="1" ht="12" hidden="1" customHeight="1">
      <c r="B130" s="3993" t="s">
        <v>1328</v>
      </c>
      <c r="C130" s="3993"/>
      <c r="D130" s="3993"/>
      <c r="E130" s="3993"/>
      <c r="F130" s="3993"/>
      <c r="G130" s="3993"/>
      <c r="H130" s="3993"/>
      <c r="I130" s="1194" t="s">
        <v>7</v>
      </c>
      <c r="J130" s="1107">
        <v>0</v>
      </c>
      <c r="K130" s="1107">
        <v>0</v>
      </c>
      <c r="L130" s="1107">
        <v>0</v>
      </c>
      <c r="M130" s="1107">
        <v>0</v>
      </c>
      <c r="N130" s="1107">
        <v>348</v>
      </c>
      <c r="O130" s="1107">
        <v>0</v>
      </c>
      <c r="P130" s="1107">
        <v>0</v>
      </c>
      <c r="Q130" s="1107">
        <v>0</v>
      </c>
      <c r="R130" s="1107">
        <v>0</v>
      </c>
      <c r="S130" s="1107">
        <v>0</v>
      </c>
      <c r="T130" s="1107">
        <v>0</v>
      </c>
      <c r="U130" s="1107">
        <v>0</v>
      </c>
      <c r="V130" s="1107">
        <v>0</v>
      </c>
      <c r="W130" s="1107">
        <v>0</v>
      </c>
      <c r="X130" s="1107">
        <v>348</v>
      </c>
      <c r="Y130" s="1126"/>
      <c r="Z130" s="1126"/>
    </row>
    <row r="131" spans="2:26" s="1329" customFormat="1" ht="12" hidden="1" customHeight="1">
      <c r="B131" s="3993" t="s">
        <v>1374</v>
      </c>
      <c r="C131" s="3993"/>
      <c r="D131" s="3993"/>
      <c r="E131" s="3993"/>
      <c r="F131" s="3993"/>
      <c r="G131" s="3993"/>
      <c r="H131" s="3993"/>
      <c r="I131" s="1194" t="s">
        <v>103</v>
      </c>
      <c r="J131" s="1107">
        <v>0</v>
      </c>
      <c r="K131" s="1107">
        <v>0</v>
      </c>
      <c r="L131" s="1107">
        <v>0</v>
      </c>
      <c r="M131" s="1107">
        <v>0</v>
      </c>
      <c r="N131" s="1107">
        <v>0</v>
      </c>
      <c r="O131" s="1107">
        <v>0</v>
      </c>
      <c r="P131" s="1107">
        <v>0</v>
      </c>
      <c r="Q131" s="1107">
        <v>0</v>
      </c>
      <c r="R131" s="1107">
        <v>-13</v>
      </c>
      <c r="S131" s="1107">
        <v>0</v>
      </c>
      <c r="T131" s="1107">
        <v>0</v>
      </c>
      <c r="U131" s="1107">
        <v>0</v>
      </c>
      <c r="V131" s="1107">
        <v>0</v>
      </c>
      <c r="W131" s="1107">
        <v>0</v>
      </c>
      <c r="X131" s="1107">
        <v>-13</v>
      </c>
      <c r="Y131" s="1126"/>
      <c r="Z131" s="1126"/>
    </row>
    <row r="132" spans="2:26" s="1329" customFormat="1" ht="12" hidden="1" customHeight="1">
      <c r="B132" s="4055"/>
      <c r="C132" s="4055"/>
      <c r="D132" s="4055"/>
      <c r="E132" s="4055"/>
      <c r="F132" s="4055"/>
      <c r="G132" s="4055"/>
      <c r="H132" s="4055"/>
      <c r="I132" s="1194" t="s">
        <v>104</v>
      </c>
      <c r="J132" s="1107">
        <v>466</v>
      </c>
      <c r="K132" s="1107">
        <v>111</v>
      </c>
      <c r="L132" s="1107">
        <v>967</v>
      </c>
      <c r="M132" s="1107">
        <v>1149</v>
      </c>
      <c r="N132" s="1107">
        <v>5049</v>
      </c>
      <c r="O132" s="1107">
        <v>21330</v>
      </c>
      <c r="P132" s="1107">
        <v>1178</v>
      </c>
      <c r="Q132" s="1107">
        <v>960</v>
      </c>
      <c r="R132" s="1107">
        <v>4682</v>
      </c>
      <c r="S132" s="1107">
        <v>9595</v>
      </c>
      <c r="T132" s="1107">
        <v>292</v>
      </c>
      <c r="U132" s="1107">
        <v>26</v>
      </c>
      <c r="V132" s="1107">
        <v>9</v>
      </c>
      <c r="W132" s="1107">
        <v>0</v>
      </c>
      <c r="X132" s="1107">
        <v>45814</v>
      </c>
      <c r="Y132" s="1126"/>
      <c r="Z132" s="1126"/>
    </row>
    <row r="133" spans="2:26" s="1329" customFormat="1" ht="12" hidden="1" customHeight="1">
      <c r="B133" s="1107"/>
      <c r="C133" s="1107"/>
      <c r="D133" s="1107"/>
      <c r="E133" s="1107"/>
      <c r="F133" s="1107"/>
      <c r="G133" s="1107"/>
      <c r="H133" s="1107"/>
      <c r="I133" s="1107"/>
      <c r="J133" s="1107"/>
      <c r="K133" s="1107"/>
      <c r="L133" s="1107"/>
      <c r="M133" s="1107"/>
      <c r="N133" s="1107"/>
      <c r="O133" s="1107"/>
      <c r="P133" s="1107"/>
      <c r="Q133" s="1107"/>
      <c r="R133" s="1107"/>
      <c r="S133" s="1107"/>
      <c r="T133" s="1107"/>
      <c r="U133" s="1107"/>
      <c r="V133" s="1107"/>
      <c r="W133" s="1107"/>
      <c r="X133" s="1107"/>
      <c r="Y133" s="1126"/>
      <c r="Z133" s="1126"/>
    </row>
    <row r="134" spans="2:26" s="1329" customFormat="1" ht="12" hidden="1" customHeight="1">
      <c r="B134" s="1176"/>
      <c r="C134" s="1333"/>
      <c r="D134" s="1107"/>
      <c r="E134" s="1107"/>
      <c r="F134" s="1107"/>
      <c r="G134" s="1107"/>
      <c r="H134" s="1107"/>
      <c r="I134" s="1107"/>
      <c r="J134" s="1107"/>
      <c r="K134" s="1107"/>
      <c r="L134" s="1107"/>
      <c r="M134" s="1107"/>
      <c r="N134" s="1107"/>
      <c r="O134" s="1107"/>
      <c r="P134" s="1107"/>
      <c r="Q134" s="1107"/>
      <c r="R134" s="1107"/>
      <c r="S134" s="1107"/>
      <c r="T134" s="1107"/>
      <c r="U134" s="1107"/>
      <c r="V134" s="1107"/>
      <c r="W134" s="1107"/>
      <c r="X134" s="1107"/>
      <c r="Y134" s="1126"/>
      <c r="Z134" s="1126"/>
    </row>
    <row r="135" spans="2:26" s="1329" customFormat="1" ht="12" hidden="1" customHeight="1">
      <c r="B135" s="1126"/>
      <c r="C135" s="1126"/>
      <c r="D135" s="1126"/>
      <c r="E135" s="1126"/>
      <c r="F135" s="1126"/>
      <c r="G135" s="1126"/>
      <c r="H135" s="1126"/>
      <c r="I135" s="1126"/>
      <c r="J135" s="1126"/>
      <c r="K135" s="1126"/>
      <c r="L135" s="1126"/>
      <c r="M135" s="1126"/>
      <c r="N135" s="1126"/>
      <c r="O135" s="1126"/>
      <c r="P135" s="1177"/>
      <c r="Q135" s="1177"/>
      <c r="R135" s="1177"/>
      <c r="S135" s="1177"/>
      <c r="T135" s="1177"/>
      <c r="U135" s="1177"/>
      <c r="V135" s="1177"/>
      <c r="W135" s="1177"/>
      <c r="X135" s="1177"/>
      <c r="Y135" s="1126"/>
      <c r="Z135" s="1126"/>
    </row>
    <row r="136" spans="2:26" s="1329" customFormat="1" ht="12" hidden="1" customHeight="1">
      <c r="B136" s="1334" t="s">
        <v>172</v>
      </c>
      <c r="C136" s="1126"/>
      <c r="D136" s="1126"/>
      <c r="E136" s="1126"/>
      <c r="F136" s="1126"/>
      <c r="G136" s="1126"/>
      <c r="H136" s="1126"/>
      <c r="I136" s="1126"/>
      <c r="J136" s="1126"/>
      <c r="K136" s="1126"/>
      <c r="L136" s="1126"/>
      <c r="M136" s="1126"/>
      <c r="N136" s="1126"/>
      <c r="O136" s="1126"/>
      <c r="P136" s="1177"/>
      <c r="Q136" s="1177"/>
      <c r="R136" s="1177"/>
      <c r="S136" s="1177"/>
      <c r="T136" s="1177"/>
      <c r="U136" s="1177"/>
      <c r="V136" s="1177"/>
      <c r="W136" s="1177"/>
      <c r="X136" s="1177"/>
      <c r="Y136" s="1126"/>
      <c r="Z136" s="1126"/>
    </row>
    <row r="137" spans="2:26" s="1329" customFormat="1" ht="12" hidden="1" customHeight="1">
      <c r="B137" s="1107"/>
      <c r="C137" s="1107"/>
      <c r="D137" s="1107"/>
      <c r="E137" s="1107"/>
      <c r="F137" s="1107"/>
      <c r="G137" s="1107"/>
      <c r="H137" s="1107"/>
      <c r="I137" s="1107"/>
      <c r="J137" s="1107"/>
      <c r="K137" s="1138" t="s">
        <v>40</v>
      </c>
      <c r="L137" s="1108"/>
      <c r="M137" s="1138" t="s">
        <v>41</v>
      </c>
      <c r="N137" s="1107"/>
      <c r="O137" s="1107"/>
      <c r="P137" s="1107"/>
      <c r="Q137" s="1107"/>
      <c r="R137" s="1107"/>
      <c r="S137" s="1331" t="s">
        <v>42</v>
      </c>
      <c r="T137" s="1107"/>
      <c r="U137" s="1332" t="s">
        <v>43</v>
      </c>
      <c r="V137" s="1107"/>
      <c r="W137" s="1331" t="s">
        <v>44</v>
      </c>
      <c r="X137" s="1332" t="s">
        <v>131</v>
      </c>
      <c r="Y137" s="1126"/>
      <c r="Z137" s="1126"/>
    </row>
    <row r="138" spans="2:26" s="1329" customFormat="1" ht="12" hidden="1" customHeight="1">
      <c r="B138" s="1107"/>
      <c r="C138" s="1107"/>
      <c r="D138" s="1107"/>
      <c r="E138" s="1107"/>
      <c r="F138" s="1107"/>
      <c r="G138" s="1107"/>
      <c r="H138" s="1107"/>
      <c r="I138" s="1107"/>
      <c r="J138" s="1138" t="s">
        <v>45</v>
      </c>
      <c r="K138" s="1138" t="s">
        <v>46</v>
      </c>
      <c r="L138" s="1138" t="s">
        <v>47</v>
      </c>
      <c r="M138" s="1138" t="s">
        <v>48</v>
      </c>
      <c r="N138" s="1138" t="s">
        <v>49</v>
      </c>
      <c r="O138" s="1138" t="s">
        <v>50</v>
      </c>
      <c r="P138" s="1332" t="s">
        <v>51</v>
      </c>
      <c r="Q138" s="1332" t="s">
        <v>52</v>
      </c>
      <c r="R138" s="1332" t="s">
        <v>83</v>
      </c>
      <c r="S138" s="1331" t="s">
        <v>84</v>
      </c>
      <c r="T138" s="1332" t="s">
        <v>85</v>
      </c>
      <c r="U138" s="1332" t="s">
        <v>86</v>
      </c>
      <c r="V138" s="1331" t="s">
        <v>87</v>
      </c>
      <c r="W138" s="1332" t="s">
        <v>88</v>
      </c>
      <c r="X138" s="1108"/>
      <c r="Y138" s="1126"/>
      <c r="Z138" s="1126"/>
    </row>
    <row r="139" spans="2:26" s="1329" customFormat="1" ht="12" hidden="1" customHeight="1">
      <c r="B139" s="4048" t="s">
        <v>1146</v>
      </c>
      <c r="C139" s="4048"/>
      <c r="D139" s="4048"/>
      <c r="E139" s="4048"/>
      <c r="F139" s="4048"/>
      <c r="G139" s="4048"/>
      <c r="H139" s="4048"/>
      <c r="I139" s="1110"/>
      <c r="J139" s="1138" t="s">
        <v>89</v>
      </c>
      <c r="K139" s="1138" t="s">
        <v>90</v>
      </c>
      <c r="L139" s="1108"/>
      <c r="M139" s="1108"/>
      <c r="N139" s="1108"/>
      <c r="O139" s="1108"/>
      <c r="P139" s="1108"/>
      <c r="Q139" s="1108"/>
      <c r="R139" s="1108"/>
      <c r="S139" s="1108"/>
      <c r="T139" s="1108"/>
      <c r="U139" s="1108"/>
      <c r="V139" s="1108"/>
      <c r="W139" s="1108"/>
      <c r="X139" s="1108"/>
      <c r="Y139" s="1126"/>
      <c r="Z139" s="1126"/>
    </row>
    <row r="140" spans="2:26" s="1329" customFormat="1" ht="12" hidden="1" customHeight="1">
      <c r="B140" s="3995"/>
      <c r="C140" s="3995"/>
      <c r="D140" s="3995"/>
      <c r="E140" s="3995"/>
      <c r="F140" s="3995"/>
      <c r="G140" s="3995"/>
      <c r="H140" s="3995"/>
      <c r="I140" s="1107"/>
      <c r="J140" s="1194" t="s">
        <v>125</v>
      </c>
      <c r="K140" s="1194" t="s">
        <v>126</v>
      </c>
      <c r="L140" s="1194" t="s">
        <v>127</v>
      </c>
      <c r="M140" s="1194" t="s">
        <v>139</v>
      </c>
      <c r="N140" s="1194" t="s">
        <v>140</v>
      </c>
      <c r="O140" s="1194" t="s">
        <v>141</v>
      </c>
      <c r="P140" s="1331" t="s">
        <v>166</v>
      </c>
      <c r="Q140" s="1331" t="s">
        <v>167</v>
      </c>
      <c r="R140" s="1331" t="s">
        <v>168</v>
      </c>
      <c r="S140" s="1331" t="s">
        <v>74</v>
      </c>
      <c r="T140" s="1331" t="s">
        <v>75</v>
      </c>
      <c r="U140" s="1331" t="s">
        <v>81</v>
      </c>
      <c r="V140" s="1331" t="s">
        <v>91</v>
      </c>
      <c r="W140" s="1331" t="s">
        <v>92</v>
      </c>
      <c r="X140" s="1331" t="s">
        <v>170</v>
      </c>
      <c r="Y140" s="1126"/>
      <c r="Z140" s="1126"/>
    </row>
    <row r="141" spans="2:26" s="1329" customFormat="1" ht="12" hidden="1" customHeight="1">
      <c r="B141" s="3979" t="s">
        <v>22</v>
      </c>
      <c r="C141" s="3979"/>
      <c r="D141" s="3979"/>
      <c r="E141" s="3979"/>
      <c r="F141" s="3979"/>
      <c r="G141" s="3979"/>
      <c r="H141" s="3979"/>
      <c r="I141" s="1194" t="s">
        <v>192</v>
      </c>
      <c r="J141" s="1107">
        <v>166</v>
      </c>
      <c r="K141" s="1107">
        <v>43</v>
      </c>
      <c r="L141" s="1107">
        <v>366</v>
      </c>
      <c r="M141" s="1107">
        <v>190</v>
      </c>
      <c r="N141" s="1107">
        <v>8</v>
      </c>
      <c r="O141" s="1107">
        <v>4306</v>
      </c>
      <c r="P141" s="1107">
        <v>481</v>
      </c>
      <c r="Q141" s="1107">
        <v>521</v>
      </c>
      <c r="R141" s="1107">
        <v>2128</v>
      </c>
      <c r="S141" s="1107">
        <v>2653</v>
      </c>
      <c r="T141" s="1107">
        <v>22</v>
      </c>
      <c r="U141" s="1107">
        <v>33</v>
      </c>
      <c r="V141" s="1107">
        <v>0</v>
      </c>
      <c r="W141" s="1107">
        <v>0</v>
      </c>
      <c r="X141" s="1107">
        <v>10917</v>
      </c>
      <c r="Y141" s="1126"/>
      <c r="Z141" s="1126"/>
    </row>
    <row r="142" spans="2:26" s="1329" customFormat="1" ht="12" hidden="1" customHeight="1">
      <c r="B142" s="1126"/>
      <c r="C142" s="1126"/>
      <c r="D142" s="1126"/>
      <c r="E142" s="1126"/>
      <c r="F142" s="1126"/>
      <c r="G142" s="1126"/>
      <c r="H142" s="1126"/>
      <c r="I142" s="1194" t="s">
        <v>410</v>
      </c>
      <c r="J142" s="1107">
        <v>0</v>
      </c>
      <c r="K142" s="1107">
        <v>0</v>
      </c>
      <c r="L142" s="1107">
        <v>0</v>
      </c>
      <c r="M142" s="1107">
        <v>0</v>
      </c>
      <c r="N142" s="1107"/>
      <c r="O142" s="1107">
        <v>0</v>
      </c>
      <c r="P142" s="1107">
        <v>0</v>
      </c>
      <c r="Q142" s="1107">
        <v>0</v>
      </c>
      <c r="R142" s="1107">
        <v>0</v>
      </c>
      <c r="S142" s="1107">
        <v>0</v>
      </c>
      <c r="T142" s="1107">
        <v>0</v>
      </c>
      <c r="U142" s="1107">
        <v>0</v>
      </c>
      <c r="V142" s="1107">
        <v>0</v>
      </c>
      <c r="W142" s="1107">
        <v>0</v>
      </c>
      <c r="X142" s="1107">
        <v>0</v>
      </c>
      <c r="Y142" s="1126"/>
      <c r="Z142" s="1126"/>
    </row>
    <row r="143" spans="2:26" s="1329" customFormat="1" ht="12" hidden="1" customHeight="1">
      <c r="B143" s="1126"/>
      <c r="C143" s="1126"/>
      <c r="D143" s="1126"/>
      <c r="E143" s="1126"/>
      <c r="F143" s="1126"/>
      <c r="G143" s="1126"/>
      <c r="H143" s="1126"/>
      <c r="I143" s="1194" t="s">
        <v>413</v>
      </c>
      <c r="J143" s="1107">
        <v>0</v>
      </c>
      <c r="K143" s="1107">
        <v>0</v>
      </c>
      <c r="L143" s="1107">
        <v>0</v>
      </c>
      <c r="M143" s="1107">
        <v>0</v>
      </c>
      <c r="N143" s="1107"/>
      <c r="O143" s="1107">
        <v>0</v>
      </c>
      <c r="P143" s="1107">
        <v>0</v>
      </c>
      <c r="Q143" s="1107">
        <v>0</v>
      </c>
      <c r="R143" s="1107">
        <v>0</v>
      </c>
      <c r="S143" s="1107">
        <v>0</v>
      </c>
      <c r="T143" s="1107">
        <v>0</v>
      </c>
      <c r="U143" s="1107">
        <v>0</v>
      </c>
      <c r="V143" s="1107">
        <v>0</v>
      </c>
      <c r="W143" s="1107">
        <v>0</v>
      </c>
      <c r="X143" s="1107">
        <v>0</v>
      </c>
      <c r="Y143" s="1126"/>
      <c r="Z143" s="1126"/>
    </row>
    <row r="144" spans="2:26" s="1329" customFormat="1" ht="12" hidden="1" customHeight="1">
      <c r="B144" s="1126"/>
      <c r="C144" s="1126"/>
      <c r="D144" s="1126"/>
      <c r="E144" s="1126"/>
      <c r="F144" s="1126"/>
      <c r="G144" s="1126"/>
      <c r="H144" s="1126"/>
      <c r="I144" s="1194"/>
      <c r="J144" s="1107">
        <v>166</v>
      </c>
      <c r="K144" s="1107">
        <v>43</v>
      </c>
      <c r="L144" s="1107">
        <v>366</v>
      </c>
      <c r="M144" s="1107">
        <v>190</v>
      </c>
      <c r="N144" s="1107"/>
      <c r="O144" s="1107">
        <v>4306</v>
      </c>
      <c r="P144" s="1107">
        <v>481</v>
      </c>
      <c r="Q144" s="1107">
        <v>521</v>
      </c>
      <c r="R144" s="1107">
        <v>2128</v>
      </c>
      <c r="S144" s="1107">
        <v>2653</v>
      </c>
      <c r="T144" s="1107">
        <v>22</v>
      </c>
      <c r="U144" s="1107">
        <v>33</v>
      </c>
      <c r="V144" s="1107">
        <v>0</v>
      </c>
      <c r="W144" s="1107">
        <v>0</v>
      </c>
      <c r="X144" s="1107">
        <v>10917</v>
      </c>
      <c r="Y144" s="1126"/>
      <c r="Z144" s="1126"/>
    </row>
    <row r="145" spans="2:26" s="1329" customFormat="1" ht="12" hidden="1" customHeight="1">
      <c r="B145" s="3979" t="s">
        <v>1340</v>
      </c>
      <c r="C145" s="3979"/>
      <c r="D145" s="3979"/>
      <c r="E145" s="3979"/>
      <c r="F145" s="3979"/>
      <c r="G145" s="3979"/>
      <c r="H145" s="3979"/>
      <c r="I145" s="1194" t="s">
        <v>106</v>
      </c>
      <c r="J145" s="1107">
        <v>0</v>
      </c>
      <c r="K145" s="1107">
        <v>0</v>
      </c>
      <c r="L145" s="1107">
        <v>0</v>
      </c>
      <c r="M145" s="1107">
        <v>0</v>
      </c>
      <c r="N145" s="1107">
        <v>0</v>
      </c>
      <c r="O145" s="1107">
        <v>0</v>
      </c>
      <c r="P145" s="1107">
        <v>0</v>
      </c>
      <c r="Q145" s="1107">
        <v>0</v>
      </c>
      <c r="R145" s="1107">
        <v>0</v>
      </c>
      <c r="S145" s="1107">
        <v>0</v>
      </c>
      <c r="T145" s="1107">
        <v>0</v>
      </c>
      <c r="U145" s="1107">
        <v>0</v>
      </c>
      <c r="V145" s="1107">
        <v>0</v>
      </c>
      <c r="W145" s="1107">
        <v>0</v>
      </c>
      <c r="X145" s="1107">
        <v>0</v>
      </c>
      <c r="Y145" s="1126"/>
      <c r="Z145" s="1126"/>
    </row>
    <row r="146" spans="2:26" s="1329" customFormat="1" ht="12" hidden="1" customHeight="1">
      <c r="B146" s="4055" t="s">
        <v>1375</v>
      </c>
      <c r="C146" s="4055"/>
      <c r="D146" s="4055"/>
      <c r="E146" s="4055"/>
      <c r="F146" s="4055"/>
      <c r="G146" s="4055"/>
      <c r="H146" s="4055"/>
      <c r="I146" s="1194" t="s">
        <v>102</v>
      </c>
      <c r="J146" s="1107">
        <v>166</v>
      </c>
      <c r="K146" s="1107">
        <v>43</v>
      </c>
      <c r="L146" s="1107">
        <v>366</v>
      </c>
      <c r="M146" s="1107">
        <v>190</v>
      </c>
      <c r="N146" s="1107">
        <v>8</v>
      </c>
      <c r="O146" s="1107">
        <v>4306</v>
      </c>
      <c r="P146" s="1107">
        <v>481</v>
      </c>
      <c r="Q146" s="1107">
        <v>521</v>
      </c>
      <c r="R146" s="1107">
        <v>2128</v>
      </c>
      <c r="S146" s="1107">
        <v>2653</v>
      </c>
      <c r="T146" s="1107">
        <v>22</v>
      </c>
      <c r="U146" s="1107">
        <v>33</v>
      </c>
      <c r="V146" s="1107">
        <v>0</v>
      </c>
      <c r="W146" s="1107">
        <v>0</v>
      </c>
      <c r="X146" s="1107">
        <v>10917</v>
      </c>
      <c r="Y146" s="1126"/>
      <c r="Z146" s="1126"/>
    </row>
    <row r="147" spans="2:26" s="1329" customFormat="1" ht="12" hidden="1" customHeight="1">
      <c r="B147" s="3993" t="s">
        <v>1366</v>
      </c>
      <c r="C147" s="3993"/>
      <c r="D147" s="3993"/>
      <c r="E147" s="3993"/>
      <c r="F147" s="3993"/>
      <c r="G147" s="3993"/>
      <c r="H147" s="3993"/>
      <c r="I147" s="1194" t="s">
        <v>107</v>
      </c>
      <c r="J147" s="1107">
        <v>0</v>
      </c>
      <c r="K147" s="1107">
        <v>0</v>
      </c>
      <c r="L147" s="1107">
        <v>0</v>
      </c>
      <c r="M147" s="1107">
        <v>0</v>
      </c>
      <c r="N147" s="1107">
        <v>0</v>
      </c>
      <c r="O147" s="1107">
        <v>0</v>
      </c>
      <c r="P147" s="1107">
        <v>0</v>
      </c>
      <c r="Q147" s="1107">
        <v>0</v>
      </c>
      <c r="R147" s="1107">
        <v>0</v>
      </c>
      <c r="S147" s="1107">
        <v>0</v>
      </c>
      <c r="T147" s="1107">
        <v>0</v>
      </c>
      <c r="U147" s="1107">
        <v>0</v>
      </c>
      <c r="V147" s="1107">
        <v>0</v>
      </c>
      <c r="W147" s="1107">
        <v>0</v>
      </c>
      <c r="X147" s="1107">
        <v>0</v>
      </c>
      <c r="Y147" s="1126"/>
      <c r="Z147" s="1126"/>
    </row>
    <row r="148" spans="2:26" s="1329" customFormat="1" ht="12" hidden="1" customHeight="1">
      <c r="B148" s="3974" t="s">
        <v>1210</v>
      </c>
      <c r="C148" s="3982"/>
      <c r="D148" s="3982"/>
      <c r="E148" s="3982"/>
      <c r="F148" s="3982"/>
      <c r="G148" s="3982"/>
      <c r="H148" s="3982"/>
      <c r="I148" s="1194"/>
      <c r="J148" s="1107"/>
      <c r="K148" s="1107"/>
      <c r="L148" s="1107"/>
      <c r="M148" s="1107"/>
      <c r="N148" s="1107"/>
      <c r="O148" s="1107"/>
      <c r="P148" s="1107"/>
      <c r="Q148" s="1107"/>
      <c r="R148" s="1107"/>
      <c r="S148" s="1107"/>
      <c r="T148" s="1107"/>
      <c r="U148" s="1107"/>
      <c r="V148" s="1107"/>
      <c r="W148" s="1107"/>
      <c r="X148" s="1107"/>
      <c r="Y148" s="1126"/>
      <c r="Z148" s="1126"/>
    </row>
    <row r="149" spans="2:26" s="1329" customFormat="1" ht="12" hidden="1" customHeight="1">
      <c r="B149" s="1137"/>
      <c r="C149" s="3983" t="s">
        <v>1153</v>
      </c>
      <c r="D149" s="3993"/>
      <c r="E149" s="3993"/>
      <c r="F149" s="3993"/>
      <c r="G149" s="3968" t="s">
        <v>176</v>
      </c>
      <c r="H149" s="3968"/>
      <c r="I149" s="1194" t="s">
        <v>422</v>
      </c>
      <c r="J149" s="1107">
        <v>0</v>
      </c>
      <c r="K149" s="1107">
        <v>0</v>
      </c>
      <c r="L149" s="1107">
        <v>0</v>
      </c>
      <c r="M149" s="1107">
        <v>0</v>
      </c>
      <c r="N149" s="1107">
        <v>0</v>
      </c>
      <c r="O149" s="1107">
        <v>0</v>
      </c>
      <c r="P149" s="1107">
        <v>0</v>
      </c>
      <c r="Q149" s="1107">
        <v>0</v>
      </c>
      <c r="R149" s="1107">
        <v>0</v>
      </c>
      <c r="S149" s="1107">
        <v>0</v>
      </c>
      <c r="T149" s="1107">
        <v>0</v>
      </c>
      <c r="U149" s="1107">
        <v>0</v>
      </c>
      <c r="V149" s="1107">
        <v>0</v>
      </c>
      <c r="W149" s="1107">
        <v>0</v>
      </c>
      <c r="X149" s="1107">
        <v>0</v>
      </c>
      <c r="Y149" s="1126"/>
      <c r="Z149" s="1126"/>
    </row>
    <row r="150" spans="2:26" s="1329" customFormat="1" ht="12" hidden="1" customHeight="1">
      <c r="B150" s="1137"/>
      <c r="C150" s="1137"/>
      <c r="D150" s="1137"/>
      <c r="E150" s="1137"/>
      <c r="F150" s="1137"/>
      <c r="G150" s="3968" t="s">
        <v>130</v>
      </c>
      <c r="H150" s="3968"/>
      <c r="I150" s="1194" t="s">
        <v>425</v>
      </c>
      <c r="J150" s="1107">
        <v>0</v>
      </c>
      <c r="K150" s="1107">
        <v>0</v>
      </c>
      <c r="L150" s="1107">
        <v>0</v>
      </c>
      <c r="M150" s="1107">
        <v>0</v>
      </c>
      <c r="N150" s="1107">
        <v>0</v>
      </c>
      <c r="O150" s="1107">
        <v>0</v>
      </c>
      <c r="P150" s="1107">
        <v>0</v>
      </c>
      <c r="Q150" s="1107">
        <v>0</v>
      </c>
      <c r="R150" s="1107">
        <v>0</v>
      </c>
      <c r="S150" s="1107">
        <v>0</v>
      </c>
      <c r="T150" s="1107">
        <v>0</v>
      </c>
      <c r="U150" s="1107">
        <v>0</v>
      </c>
      <c r="V150" s="1107">
        <v>0</v>
      </c>
      <c r="W150" s="1107">
        <v>0</v>
      </c>
      <c r="X150" s="1107">
        <v>0</v>
      </c>
      <c r="Y150" s="1126"/>
      <c r="Z150" s="1126"/>
    </row>
    <row r="151" spans="2:26" s="1329" customFormat="1" ht="12" hidden="1" customHeight="1">
      <c r="B151" s="1137"/>
      <c r="C151" s="1137"/>
      <c r="D151" s="1137"/>
      <c r="E151" s="1137"/>
      <c r="F151" s="1137"/>
      <c r="G151" s="3968" t="s">
        <v>177</v>
      </c>
      <c r="H151" s="3968"/>
      <c r="I151" s="1194" t="s">
        <v>428</v>
      </c>
      <c r="J151" s="1107">
        <v>0</v>
      </c>
      <c r="K151" s="1107">
        <v>0</v>
      </c>
      <c r="L151" s="1107">
        <v>0</v>
      </c>
      <c r="M151" s="1107">
        <v>0</v>
      </c>
      <c r="N151" s="1107">
        <v>0</v>
      </c>
      <c r="O151" s="1107">
        <v>0</v>
      </c>
      <c r="P151" s="1107">
        <v>0</v>
      </c>
      <c r="Q151" s="1107">
        <v>0</v>
      </c>
      <c r="R151" s="1107">
        <v>0</v>
      </c>
      <c r="S151" s="1107">
        <v>0</v>
      </c>
      <c r="T151" s="1107">
        <v>0</v>
      </c>
      <c r="U151" s="1107">
        <v>0</v>
      </c>
      <c r="V151" s="1107">
        <v>0</v>
      </c>
      <c r="W151" s="1107">
        <v>0</v>
      </c>
      <c r="X151" s="1107">
        <v>0</v>
      </c>
      <c r="Y151" s="1126"/>
      <c r="Z151" s="1126"/>
    </row>
    <row r="152" spans="2:26" s="1329" customFormat="1" ht="12" hidden="1" customHeight="1">
      <c r="B152" s="1137"/>
      <c r="C152" s="3983" t="s">
        <v>1154</v>
      </c>
      <c r="D152" s="3983"/>
      <c r="E152" s="3983"/>
      <c r="F152" s="3983"/>
      <c r="G152" s="3983"/>
      <c r="H152" s="3983"/>
      <c r="I152" s="1194" t="s">
        <v>431</v>
      </c>
      <c r="J152" s="1107">
        <v>0</v>
      </c>
      <c r="K152" s="1107">
        <v>0</v>
      </c>
      <c r="L152" s="1107">
        <v>0</v>
      </c>
      <c r="M152" s="1107">
        <v>0</v>
      </c>
      <c r="N152" s="1107">
        <v>0</v>
      </c>
      <c r="O152" s="1107">
        <v>0</v>
      </c>
      <c r="P152" s="1107">
        <v>0</v>
      </c>
      <c r="Q152" s="1107">
        <v>0</v>
      </c>
      <c r="R152" s="1107">
        <v>0</v>
      </c>
      <c r="S152" s="1107">
        <v>0</v>
      </c>
      <c r="T152" s="1107">
        <v>0</v>
      </c>
      <c r="U152" s="1107">
        <v>0</v>
      </c>
      <c r="V152" s="1107">
        <v>0</v>
      </c>
      <c r="W152" s="1107">
        <v>0</v>
      </c>
      <c r="X152" s="1107">
        <v>0</v>
      </c>
      <c r="Y152" s="1126"/>
      <c r="Z152" s="1126"/>
    </row>
    <row r="153" spans="2:26" s="1329" customFormat="1" ht="12" hidden="1" customHeight="1">
      <c r="B153" s="1137"/>
      <c r="C153" s="3983" t="s">
        <v>1155</v>
      </c>
      <c r="D153" s="3993"/>
      <c r="E153" s="3993"/>
      <c r="F153" s="3993"/>
      <c r="G153" s="3968" t="s">
        <v>176</v>
      </c>
      <c r="H153" s="3968"/>
      <c r="I153" s="1194" t="s">
        <v>435</v>
      </c>
      <c r="J153" s="1107">
        <v>0</v>
      </c>
      <c r="K153" s="1107">
        <v>0</v>
      </c>
      <c r="L153" s="1107">
        <v>0</v>
      </c>
      <c r="M153" s="1107">
        <v>0</v>
      </c>
      <c r="N153" s="1107">
        <v>0</v>
      </c>
      <c r="O153" s="1107">
        <v>0</v>
      </c>
      <c r="P153" s="1107">
        <v>0</v>
      </c>
      <c r="Q153" s="1107">
        <v>0</v>
      </c>
      <c r="R153" s="1107">
        <v>0</v>
      </c>
      <c r="S153" s="1107">
        <v>0</v>
      </c>
      <c r="T153" s="1107">
        <v>0</v>
      </c>
      <c r="U153" s="1107">
        <v>0</v>
      </c>
      <c r="V153" s="1107">
        <v>0</v>
      </c>
      <c r="W153" s="1107">
        <v>0</v>
      </c>
      <c r="X153" s="1107">
        <v>0</v>
      </c>
      <c r="Y153" s="1126"/>
      <c r="Z153" s="1126"/>
    </row>
    <row r="154" spans="2:26" s="1329" customFormat="1" ht="12" hidden="1" customHeight="1">
      <c r="B154" s="1137"/>
      <c r="C154" s="1137"/>
      <c r="D154" s="1137"/>
      <c r="E154" s="1137"/>
      <c r="F154" s="1162"/>
      <c r="G154" s="3968" t="s">
        <v>130</v>
      </c>
      <c r="H154" s="3968"/>
      <c r="I154" s="1194" t="s">
        <v>503</v>
      </c>
      <c r="J154" s="1107">
        <v>0</v>
      </c>
      <c r="K154" s="1107">
        <v>0</v>
      </c>
      <c r="L154" s="1107">
        <v>0</v>
      </c>
      <c r="M154" s="1107">
        <v>0</v>
      </c>
      <c r="N154" s="1107">
        <v>0</v>
      </c>
      <c r="O154" s="1107">
        <v>0</v>
      </c>
      <c r="P154" s="1107">
        <v>0</v>
      </c>
      <c r="Q154" s="1107">
        <v>0</v>
      </c>
      <c r="R154" s="1107">
        <v>0</v>
      </c>
      <c r="S154" s="1107">
        <v>0</v>
      </c>
      <c r="T154" s="1107">
        <v>0</v>
      </c>
      <c r="U154" s="1107">
        <v>0</v>
      </c>
      <c r="V154" s="1107">
        <v>0</v>
      </c>
      <c r="W154" s="1107">
        <v>0</v>
      </c>
      <c r="X154" s="1107">
        <v>0</v>
      </c>
      <c r="Y154" s="1126"/>
      <c r="Z154" s="1126"/>
    </row>
    <row r="155" spans="2:26" s="1329" customFormat="1" ht="12" hidden="1" customHeight="1">
      <c r="B155" s="1137"/>
      <c r="C155" s="1137"/>
      <c r="D155" s="1137"/>
      <c r="E155" s="1137"/>
      <c r="F155" s="1162"/>
      <c r="G155" s="3968" t="s">
        <v>177</v>
      </c>
      <c r="H155" s="3968"/>
      <c r="I155" s="1194" t="s">
        <v>437</v>
      </c>
      <c r="J155" s="1107">
        <v>0</v>
      </c>
      <c r="K155" s="1107">
        <v>0</v>
      </c>
      <c r="L155" s="1107">
        <v>0</v>
      </c>
      <c r="M155" s="1107">
        <v>0</v>
      </c>
      <c r="N155" s="1107">
        <v>0</v>
      </c>
      <c r="O155" s="1107">
        <v>0</v>
      </c>
      <c r="P155" s="1107">
        <v>0</v>
      </c>
      <c r="Q155" s="1107">
        <v>0</v>
      </c>
      <c r="R155" s="1107">
        <v>0</v>
      </c>
      <c r="S155" s="1107">
        <v>0</v>
      </c>
      <c r="T155" s="1107">
        <v>0</v>
      </c>
      <c r="U155" s="1107">
        <v>0</v>
      </c>
      <c r="V155" s="1107">
        <v>0</v>
      </c>
      <c r="W155" s="1107">
        <v>0</v>
      </c>
      <c r="X155" s="1107">
        <v>0</v>
      </c>
      <c r="Y155" s="1126"/>
      <c r="Z155" s="1126"/>
    </row>
    <row r="156" spans="2:26" s="1329" customFormat="1" ht="12" hidden="1" customHeight="1">
      <c r="B156" s="1137"/>
      <c r="C156" s="3983" t="s">
        <v>1156</v>
      </c>
      <c r="D156" s="3993"/>
      <c r="E156" s="3993"/>
      <c r="F156" s="3993"/>
      <c r="G156" s="3993"/>
      <c r="H156" s="3993"/>
      <c r="I156" s="1194" t="s">
        <v>439</v>
      </c>
      <c r="J156" s="1107">
        <v>0</v>
      </c>
      <c r="K156" s="1107">
        <v>0</v>
      </c>
      <c r="L156" s="1107">
        <v>0</v>
      </c>
      <c r="M156" s="1107">
        <v>0</v>
      </c>
      <c r="N156" s="1107">
        <v>0</v>
      </c>
      <c r="O156" s="1107">
        <v>0</v>
      </c>
      <c r="P156" s="1107">
        <v>0</v>
      </c>
      <c r="Q156" s="1107">
        <v>0</v>
      </c>
      <c r="R156" s="1107">
        <v>0</v>
      </c>
      <c r="S156" s="1107">
        <v>0</v>
      </c>
      <c r="T156" s="1107">
        <v>0</v>
      </c>
      <c r="U156" s="1107">
        <v>0</v>
      </c>
      <c r="V156" s="1107">
        <v>0</v>
      </c>
      <c r="W156" s="1107">
        <v>0</v>
      </c>
      <c r="X156" s="1107">
        <v>0</v>
      </c>
      <c r="Y156" s="1126"/>
      <c r="Z156" s="1126"/>
    </row>
    <row r="157" spans="2:26" s="1329" customFormat="1" ht="12" hidden="1" customHeight="1">
      <c r="B157" s="1137"/>
      <c r="C157" s="3983" t="s">
        <v>1157</v>
      </c>
      <c r="D157" s="3993"/>
      <c r="E157" s="3993"/>
      <c r="F157" s="3993"/>
      <c r="G157" s="3968" t="s">
        <v>176</v>
      </c>
      <c r="H157" s="3968"/>
      <c r="I157" s="1194" t="s">
        <v>442</v>
      </c>
      <c r="J157" s="1107">
        <v>0</v>
      </c>
      <c r="K157" s="1107">
        <v>0</v>
      </c>
      <c r="L157" s="1107">
        <v>0</v>
      </c>
      <c r="M157" s="1107">
        <v>0</v>
      </c>
      <c r="N157" s="1107"/>
      <c r="O157" s="1107">
        <v>0</v>
      </c>
      <c r="P157" s="1107">
        <v>0</v>
      </c>
      <c r="Q157" s="1107">
        <v>0</v>
      </c>
      <c r="R157" s="1107">
        <v>0</v>
      </c>
      <c r="S157" s="1107"/>
      <c r="T157" s="1107">
        <v>0</v>
      </c>
      <c r="U157" s="1107">
        <v>0</v>
      </c>
      <c r="V157" s="1107">
        <v>0</v>
      </c>
      <c r="W157" s="1107">
        <v>0</v>
      </c>
      <c r="X157" s="1107">
        <v>0</v>
      </c>
      <c r="Y157" s="1126"/>
      <c r="Z157" s="1126"/>
    </row>
    <row r="158" spans="2:26" s="1329" customFormat="1" ht="12" hidden="1" customHeight="1">
      <c r="B158" s="1137"/>
      <c r="C158" s="1137"/>
      <c r="D158" s="1137"/>
      <c r="E158" s="1137"/>
      <c r="F158" s="1162"/>
      <c r="G158" s="3968" t="s">
        <v>130</v>
      </c>
      <c r="H158" s="3968"/>
      <c r="I158" s="1194" t="s">
        <v>444</v>
      </c>
      <c r="J158" s="1107">
        <v>0</v>
      </c>
      <c r="K158" s="1107">
        <v>0</v>
      </c>
      <c r="L158" s="1107">
        <v>0</v>
      </c>
      <c r="M158" s="1107">
        <v>0</v>
      </c>
      <c r="N158" s="1107"/>
      <c r="O158" s="1107">
        <v>0</v>
      </c>
      <c r="P158" s="1107">
        <v>0</v>
      </c>
      <c r="Q158" s="1107">
        <v>0</v>
      </c>
      <c r="R158" s="1107">
        <v>0</v>
      </c>
      <c r="S158" s="1107"/>
      <c r="T158" s="1107">
        <v>0</v>
      </c>
      <c r="U158" s="1107">
        <v>0</v>
      </c>
      <c r="V158" s="1107">
        <v>0</v>
      </c>
      <c r="W158" s="1107">
        <v>0</v>
      </c>
      <c r="X158" s="1107">
        <v>0</v>
      </c>
      <c r="Y158" s="1126"/>
      <c r="Z158" s="1126"/>
    </row>
    <row r="159" spans="2:26" s="1329" customFormat="1" ht="12" hidden="1" customHeight="1">
      <c r="B159" s="1137"/>
      <c r="C159" s="1137"/>
      <c r="D159" s="1137"/>
      <c r="E159" s="1137"/>
      <c r="F159" s="1162"/>
      <c r="G159" s="3968" t="s">
        <v>177</v>
      </c>
      <c r="H159" s="3968"/>
      <c r="I159" s="1194" t="s">
        <v>446</v>
      </c>
      <c r="J159" s="1107">
        <v>0</v>
      </c>
      <c r="K159" s="1107">
        <v>0</v>
      </c>
      <c r="L159" s="1107">
        <v>0</v>
      </c>
      <c r="M159" s="1107">
        <v>0</v>
      </c>
      <c r="N159" s="1107"/>
      <c r="O159" s="1107">
        <v>0</v>
      </c>
      <c r="P159" s="1107">
        <v>0</v>
      </c>
      <c r="Q159" s="1107">
        <v>0</v>
      </c>
      <c r="R159" s="1107">
        <v>0</v>
      </c>
      <c r="S159" s="1107"/>
      <c r="T159" s="1107">
        <v>0</v>
      </c>
      <c r="U159" s="1107">
        <v>0</v>
      </c>
      <c r="V159" s="1107">
        <v>0</v>
      </c>
      <c r="W159" s="1107">
        <v>0</v>
      </c>
      <c r="X159" s="1107">
        <v>0</v>
      </c>
      <c r="Y159" s="1126"/>
      <c r="Z159" s="1126"/>
    </row>
    <row r="160" spans="2:26" s="1329" customFormat="1" ht="12" hidden="1" customHeight="1">
      <c r="B160" s="1137"/>
      <c r="C160" s="3983" t="s">
        <v>1158</v>
      </c>
      <c r="D160" s="3993"/>
      <c r="E160" s="3993"/>
      <c r="F160" s="3993"/>
      <c r="G160" s="3993"/>
      <c r="H160" s="3993"/>
      <c r="I160" s="1194" t="s">
        <v>448</v>
      </c>
      <c r="J160" s="1107">
        <v>0</v>
      </c>
      <c r="K160" s="1107">
        <v>0</v>
      </c>
      <c r="L160" s="1107">
        <v>0</v>
      </c>
      <c r="M160" s="1107">
        <v>0</v>
      </c>
      <c r="N160" s="1107"/>
      <c r="O160" s="1107">
        <v>0</v>
      </c>
      <c r="P160" s="1107">
        <v>0</v>
      </c>
      <c r="Q160" s="1107">
        <v>0</v>
      </c>
      <c r="R160" s="1107">
        <v>0</v>
      </c>
      <c r="S160" s="1107"/>
      <c r="T160" s="1107">
        <v>0</v>
      </c>
      <c r="U160" s="1107">
        <v>0</v>
      </c>
      <c r="V160" s="1107">
        <v>0</v>
      </c>
      <c r="W160" s="1107">
        <v>0</v>
      </c>
      <c r="X160" s="1107">
        <v>0</v>
      </c>
      <c r="Y160" s="1126"/>
      <c r="Z160" s="1126"/>
    </row>
    <row r="161" spans="2:26" s="1329" customFormat="1" ht="12" hidden="1" customHeight="1">
      <c r="B161" s="3979" t="s">
        <v>188</v>
      </c>
      <c r="C161" s="3979"/>
      <c r="D161" s="3979"/>
      <c r="E161" s="3979"/>
      <c r="F161" s="3979"/>
      <c r="G161" s="3979"/>
      <c r="H161" s="3979"/>
      <c r="I161" s="1194" t="s">
        <v>108</v>
      </c>
      <c r="J161" s="1107">
        <v>0</v>
      </c>
      <c r="K161" s="1107">
        <v>0</v>
      </c>
      <c r="L161" s="1107">
        <v>0</v>
      </c>
      <c r="M161" s="1107">
        <v>0</v>
      </c>
      <c r="N161" s="1107">
        <v>0</v>
      </c>
      <c r="O161" s="1107">
        <v>0</v>
      </c>
      <c r="P161" s="1107">
        <v>0</v>
      </c>
      <c r="Q161" s="1107">
        <v>0</v>
      </c>
      <c r="R161" s="1107">
        <v>0</v>
      </c>
      <c r="S161" s="1107">
        <v>0</v>
      </c>
      <c r="T161" s="1107">
        <v>0</v>
      </c>
      <c r="U161" s="1107">
        <v>0</v>
      </c>
      <c r="V161" s="1107">
        <v>0</v>
      </c>
      <c r="W161" s="1107">
        <v>0</v>
      </c>
      <c r="X161" s="1107">
        <v>0</v>
      </c>
      <c r="Y161" s="1126"/>
      <c r="Z161" s="1126"/>
    </row>
    <row r="162" spans="2:26" s="1329" customFormat="1" ht="12" hidden="1" customHeight="1">
      <c r="B162" s="3979" t="s">
        <v>1340</v>
      </c>
      <c r="C162" s="3979"/>
      <c r="D162" s="3979"/>
      <c r="E162" s="3979"/>
      <c r="F162" s="3979"/>
      <c r="G162" s="3979"/>
      <c r="H162" s="3979"/>
      <c r="I162" s="1194" t="s">
        <v>109</v>
      </c>
      <c r="J162" s="1107">
        <v>0</v>
      </c>
      <c r="K162" s="1107">
        <v>0</v>
      </c>
      <c r="L162" s="1107">
        <v>0</v>
      </c>
      <c r="M162" s="1107">
        <v>0</v>
      </c>
      <c r="N162" s="1107">
        <v>0</v>
      </c>
      <c r="O162" s="1107">
        <v>0</v>
      </c>
      <c r="P162" s="1107">
        <v>0</v>
      </c>
      <c r="Q162" s="1107">
        <v>0</v>
      </c>
      <c r="R162" s="1107">
        <v>0</v>
      </c>
      <c r="S162" s="1107">
        <v>0</v>
      </c>
      <c r="T162" s="1107">
        <v>0</v>
      </c>
      <c r="U162" s="1107">
        <v>0</v>
      </c>
      <c r="V162" s="1107">
        <v>0</v>
      </c>
      <c r="W162" s="1107">
        <v>0</v>
      </c>
      <c r="X162" s="1107">
        <v>0</v>
      </c>
      <c r="Y162" s="1126"/>
      <c r="Z162" s="1126"/>
    </row>
    <row r="163" spans="2:26" s="1329" customFormat="1" ht="12" hidden="1" customHeight="1">
      <c r="B163" s="3979" t="s">
        <v>1340</v>
      </c>
      <c r="C163" s="3979"/>
      <c r="D163" s="3979"/>
      <c r="E163" s="3979"/>
      <c r="F163" s="3979"/>
      <c r="G163" s="3979"/>
      <c r="H163" s="3979"/>
      <c r="I163" s="1194" t="s">
        <v>110</v>
      </c>
      <c r="J163" s="1107">
        <v>0</v>
      </c>
      <c r="K163" s="1107">
        <v>0</v>
      </c>
      <c r="L163" s="1107">
        <v>0</v>
      </c>
      <c r="M163" s="1107">
        <v>0</v>
      </c>
      <c r="N163" s="1107">
        <v>0</v>
      </c>
      <c r="O163" s="1107">
        <v>0</v>
      </c>
      <c r="P163" s="1107">
        <v>0</v>
      </c>
      <c r="Q163" s="1107">
        <v>0</v>
      </c>
      <c r="R163" s="1107">
        <v>0</v>
      </c>
      <c r="S163" s="1107">
        <v>0</v>
      </c>
      <c r="T163" s="1107">
        <v>0</v>
      </c>
      <c r="U163" s="1107">
        <v>0</v>
      </c>
      <c r="V163" s="1107">
        <v>0</v>
      </c>
      <c r="W163" s="1107">
        <v>0</v>
      </c>
      <c r="X163" s="1107">
        <v>0</v>
      </c>
      <c r="Y163" s="1126"/>
      <c r="Z163" s="1126"/>
    </row>
    <row r="164" spans="2:26" s="1329" customFormat="1" ht="12" hidden="1" customHeight="1">
      <c r="B164" s="4055" t="s">
        <v>1367</v>
      </c>
      <c r="C164" s="4055"/>
      <c r="D164" s="4055"/>
      <c r="E164" s="4055"/>
      <c r="F164" s="4055"/>
      <c r="G164" s="4055"/>
      <c r="H164" s="4055"/>
      <c r="I164" s="1194" t="s">
        <v>194</v>
      </c>
      <c r="J164" s="1107">
        <v>0</v>
      </c>
      <c r="K164" s="1107">
        <v>0</v>
      </c>
      <c r="L164" s="1107">
        <v>0</v>
      </c>
      <c r="M164" s="1107">
        <v>0</v>
      </c>
      <c r="N164" s="1107">
        <v>0</v>
      </c>
      <c r="O164" s="1107">
        <v>0</v>
      </c>
      <c r="P164" s="1107">
        <v>0</v>
      </c>
      <c r="Q164" s="1107">
        <v>0</v>
      </c>
      <c r="R164" s="1107">
        <v>0</v>
      </c>
      <c r="S164" s="1107">
        <v>0</v>
      </c>
      <c r="T164" s="1107">
        <v>0</v>
      </c>
      <c r="U164" s="1107">
        <v>0</v>
      </c>
      <c r="V164" s="1107">
        <v>0</v>
      </c>
      <c r="W164" s="1107">
        <v>0</v>
      </c>
      <c r="X164" s="1107">
        <v>0</v>
      </c>
      <c r="Y164" s="1126"/>
      <c r="Z164" s="1126"/>
    </row>
    <row r="165" spans="2:26" s="1329" customFormat="1" ht="12" hidden="1" customHeight="1">
      <c r="B165" s="3993" t="s">
        <v>1376</v>
      </c>
      <c r="C165" s="3993"/>
      <c r="D165" s="3993"/>
      <c r="E165" s="3993"/>
      <c r="F165" s="3993"/>
      <c r="G165" s="3993"/>
      <c r="H165" s="3993"/>
      <c r="I165" s="1194" t="s">
        <v>15</v>
      </c>
      <c r="J165" s="1107">
        <v>0</v>
      </c>
      <c r="K165" s="1107">
        <v>0</v>
      </c>
      <c r="L165" s="1107">
        <v>0</v>
      </c>
      <c r="M165" s="1107">
        <v>0</v>
      </c>
      <c r="N165" s="1107">
        <v>0</v>
      </c>
      <c r="O165" s="1107">
        <v>0</v>
      </c>
      <c r="P165" s="1107">
        <v>0</v>
      </c>
      <c r="Q165" s="1107">
        <v>0</v>
      </c>
      <c r="R165" s="1107">
        <v>0</v>
      </c>
      <c r="S165" s="1107">
        <v>0</v>
      </c>
      <c r="T165" s="1107">
        <v>0</v>
      </c>
      <c r="U165" s="1107">
        <v>0</v>
      </c>
      <c r="V165" s="1107">
        <v>0</v>
      </c>
      <c r="W165" s="1107">
        <v>0</v>
      </c>
      <c r="X165" s="1107">
        <v>0</v>
      </c>
      <c r="Y165" s="1126"/>
      <c r="Z165" s="1126"/>
    </row>
    <row r="166" spans="2:26" s="1329" customFormat="1" ht="12" hidden="1" customHeight="1">
      <c r="B166" s="1137"/>
      <c r="C166" s="1137"/>
      <c r="D166" s="1137"/>
      <c r="E166" s="1137"/>
      <c r="F166" s="1137"/>
      <c r="G166" s="1137"/>
      <c r="H166" s="1137"/>
      <c r="I166" s="1194" t="s">
        <v>458</v>
      </c>
      <c r="J166" s="1107">
        <v>0</v>
      </c>
      <c r="K166" s="1107">
        <v>0</v>
      </c>
      <c r="L166" s="1107">
        <v>0</v>
      </c>
      <c r="M166" s="1107">
        <v>0</v>
      </c>
      <c r="N166" s="1107"/>
      <c r="O166" s="1107">
        <v>0</v>
      </c>
      <c r="P166" s="1107">
        <v>0</v>
      </c>
      <c r="Q166" s="1107">
        <v>0</v>
      </c>
      <c r="R166" s="1107">
        <v>0</v>
      </c>
      <c r="S166" s="1107">
        <v>0</v>
      </c>
      <c r="T166" s="1107">
        <v>0</v>
      </c>
      <c r="U166" s="1107">
        <v>0</v>
      </c>
      <c r="V166" s="1107">
        <v>0</v>
      </c>
      <c r="W166" s="1107">
        <v>0</v>
      </c>
      <c r="X166" s="1107">
        <v>0</v>
      </c>
      <c r="Y166" s="1126"/>
      <c r="Z166" s="1126"/>
    </row>
    <row r="167" spans="2:26" s="1329" customFormat="1" ht="12" hidden="1" customHeight="1">
      <c r="B167" s="3993" t="s">
        <v>994</v>
      </c>
      <c r="C167" s="3993"/>
      <c r="D167" s="3993"/>
      <c r="E167" s="3993"/>
      <c r="F167" s="3993"/>
      <c r="G167" s="3993"/>
      <c r="H167" s="3993"/>
      <c r="I167" s="1194" t="s">
        <v>16</v>
      </c>
      <c r="J167" s="1107">
        <v>0</v>
      </c>
      <c r="K167" s="1107">
        <v>0</v>
      </c>
      <c r="L167" s="1107">
        <v>0</v>
      </c>
      <c r="M167" s="1107">
        <v>0</v>
      </c>
      <c r="N167" s="1107">
        <v>0</v>
      </c>
      <c r="O167" s="1107">
        <v>0</v>
      </c>
      <c r="P167" s="1107">
        <v>0</v>
      </c>
      <c r="Q167" s="1107">
        <v>0</v>
      </c>
      <c r="R167" s="1107">
        <v>0</v>
      </c>
      <c r="S167" s="1107">
        <v>0</v>
      </c>
      <c r="T167" s="1107">
        <v>0</v>
      </c>
      <c r="U167" s="1107">
        <v>0</v>
      </c>
      <c r="V167" s="1107">
        <v>0</v>
      </c>
      <c r="W167" s="1107">
        <v>0</v>
      </c>
      <c r="X167" s="1107">
        <v>0</v>
      </c>
      <c r="Y167" s="1126"/>
      <c r="Z167" s="1126"/>
    </row>
    <row r="168" spans="2:26" s="1329" customFormat="1" ht="12" hidden="1" customHeight="1">
      <c r="B168" s="3983" t="s">
        <v>747</v>
      </c>
      <c r="C168" s="3983"/>
      <c r="D168" s="3983"/>
      <c r="E168" s="3983"/>
      <c r="F168" s="3983"/>
      <c r="G168" s="3983"/>
      <c r="H168" s="3983"/>
      <c r="I168" s="1194" t="s">
        <v>17</v>
      </c>
      <c r="J168" s="1107">
        <v>0</v>
      </c>
      <c r="K168" s="1107">
        <v>0</v>
      </c>
      <c r="L168" s="1107">
        <v>0</v>
      </c>
      <c r="M168" s="1107">
        <v>0</v>
      </c>
      <c r="N168" s="1107">
        <v>0</v>
      </c>
      <c r="O168" s="1107">
        <v>0</v>
      </c>
      <c r="P168" s="1107">
        <v>0</v>
      </c>
      <c r="Q168" s="1107">
        <v>0</v>
      </c>
      <c r="R168" s="1107">
        <v>0</v>
      </c>
      <c r="S168" s="1107">
        <v>0</v>
      </c>
      <c r="T168" s="1107">
        <v>0</v>
      </c>
      <c r="U168" s="1107">
        <v>0</v>
      </c>
      <c r="V168" s="1107">
        <v>0</v>
      </c>
      <c r="W168" s="1107">
        <v>0</v>
      </c>
      <c r="X168" s="1107">
        <v>0</v>
      </c>
      <c r="Y168" s="1126"/>
      <c r="Z168" s="1126"/>
    </row>
    <row r="169" spans="2:26" s="1329" customFormat="1" ht="12" hidden="1" customHeight="1">
      <c r="B169" s="3993" t="s">
        <v>1369</v>
      </c>
      <c r="C169" s="3993"/>
      <c r="D169" s="3993"/>
      <c r="E169" s="3993"/>
      <c r="F169" s="3993"/>
      <c r="G169" s="3993"/>
      <c r="H169" s="3993"/>
      <c r="I169" s="1194" t="s">
        <v>71</v>
      </c>
      <c r="J169" s="1107">
        <v>0</v>
      </c>
      <c r="K169" s="1107">
        <v>0</v>
      </c>
      <c r="L169" s="1107">
        <v>0</v>
      </c>
      <c r="M169" s="1107">
        <v>0</v>
      </c>
      <c r="N169" s="1107">
        <v>0</v>
      </c>
      <c r="O169" s="1107">
        <v>0</v>
      </c>
      <c r="P169" s="1107">
        <v>0</v>
      </c>
      <c r="Q169" s="1107">
        <v>0</v>
      </c>
      <c r="R169" s="1107">
        <v>0</v>
      </c>
      <c r="S169" s="1107">
        <v>0</v>
      </c>
      <c r="T169" s="1107">
        <v>0</v>
      </c>
      <c r="U169" s="1107">
        <v>0</v>
      </c>
      <c r="V169" s="1107">
        <v>0</v>
      </c>
      <c r="W169" s="1107">
        <v>0</v>
      </c>
      <c r="X169" s="1107">
        <v>0</v>
      </c>
      <c r="Y169" s="1126"/>
      <c r="Z169" s="1126"/>
    </row>
    <row r="170" spans="2:26" s="1329" customFormat="1" ht="12" hidden="1" customHeight="1">
      <c r="B170" s="3993" t="s">
        <v>1370</v>
      </c>
      <c r="C170" s="3993"/>
      <c r="D170" s="3993"/>
      <c r="E170" s="3993"/>
      <c r="F170" s="3993"/>
      <c r="G170" s="3993"/>
      <c r="H170" s="3993"/>
      <c r="I170" s="1194" t="s">
        <v>72</v>
      </c>
      <c r="J170" s="1107">
        <v>0</v>
      </c>
      <c r="K170" s="1107">
        <v>0</v>
      </c>
      <c r="L170" s="1107">
        <v>0</v>
      </c>
      <c r="M170" s="1107">
        <v>0</v>
      </c>
      <c r="N170" s="1107">
        <v>0</v>
      </c>
      <c r="O170" s="1107">
        <v>0</v>
      </c>
      <c r="P170" s="1107">
        <v>0</v>
      </c>
      <c r="Q170" s="1107">
        <v>0</v>
      </c>
      <c r="R170" s="1107">
        <v>0</v>
      </c>
      <c r="S170" s="1107">
        <v>0</v>
      </c>
      <c r="T170" s="1107">
        <v>0</v>
      </c>
      <c r="U170" s="1107">
        <v>0</v>
      </c>
      <c r="V170" s="1107">
        <v>0</v>
      </c>
      <c r="W170" s="1107">
        <v>0</v>
      </c>
      <c r="X170" s="1107">
        <v>0</v>
      </c>
      <c r="Y170" s="1126"/>
      <c r="Z170" s="1126"/>
    </row>
    <row r="171" spans="2:26" s="1329" customFormat="1" ht="12" hidden="1" customHeight="1">
      <c r="B171" s="3993" t="s">
        <v>748</v>
      </c>
      <c r="C171" s="3993"/>
      <c r="D171" s="3993"/>
      <c r="E171" s="3993"/>
      <c r="F171" s="3993"/>
      <c r="G171" s="3993"/>
      <c r="H171" s="3993"/>
      <c r="I171" s="1194" t="s">
        <v>193</v>
      </c>
      <c r="J171" s="1107">
        <v>0</v>
      </c>
      <c r="K171" s="1107">
        <v>0</v>
      </c>
      <c r="L171" s="1107">
        <v>0</v>
      </c>
      <c r="M171" s="1107">
        <v>0</v>
      </c>
      <c r="N171" s="1107">
        <v>0</v>
      </c>
      <c r="O171" s="1107">
        <v>0</v>
      </c>
      <c r="P171" s="1107">
        <v>0</v>
      </c>
      <c r="Q171" s="1107">
        <v>0</v>
      </c>
      <c r="R171" s="1107">
        <v>0</v>
      </c>
      <c r="S171" s="1107">
        <v>0</v>
      </c>
      <c r="T171" s="1107">
        <v>0</v>
      </c>
      <c r="U171" s="1107">
        <v>0</v>
      </c>
      <c r="V171" s="1107">
        <v>0</v>
      </c>
      <c r="W171" s="1107">
        <v>0</v>
      </c>
      <c r="X171" s="1107">
        <v>0</v>
      </c>
      <c r="Y171" s="1126"/>
      <c r="Z171" s="1126"/>
    </row>
    <row r="172" spans="2:26" s="1329" customFormat="1" ht="12" hidden="1" customHeight="1">
      <c r="B172" s="1137"/>
      <c r="C172" s="1137"/>
      <c r="D172" s="1137"/>
      <c r="E172" s="1137"/>
      <c r="F172" s="1137"/>
      <c r="G172" s="1137"/>
      <c r="H172" s="1137"/>
      <c r="I172" s="1194"/>
      <c r="J172" s="1107"/>
      <c r="K172" s="1107"/>
      <c r="L172" s="1107"/>
      <c r="M172" s="1107"/>
      <c r="N172" s="1107"/>
      <c r="O172" s="1107"/>
      <c r="P172" s="1107"/>
      <c r="Q172" s="1107"/>
      <c r="R172" s="1107"/>
      <c r="S172" s="1107"/>
      <c r="T172" s="1107"/>
      <c r="U172" s="1107"/>
      <c r="V172" s="1107"/>
      <c r="W172" s="1107"/>
      <c r="X172" s="1107"/>
      <c r="Y172" s="1126"/>
      <c r="Z172" s="1126"/>
    </row>
    <row r="173" spans="2:26" s="1329" customFormat="1" ht="12" hidden="1" customHeight="1">
      <c r="B173" s="1137"/>
      <c r="C173" s="1137"/>
      <c r="D173" s="1137"/>
      <c r="E173" s="1137"/>
      <c r="F173" s="1137"/>
      <c r="G173" s="1137"/>
      <c r="H173" s="1137"/>
      <c r="I173" s="1194" t="s">
        <v>528</v>
      </c>
      <c r="J173" s="1107">
        <v>0</v>
      </c>
      <c r="K173" s="1107">
        <v>0</v>
      </c>
      <c r="L173" s="1107">
        <v>0</v>
      </c>
      <c r="M173" s="1107">
        <v>0</v>
      </c>
      <c r="N173" s="1107">
        <v>0</v>
      </c>
      <c r="O173" s="1107">
        <v>0</v>
      </c>
      <c r="P173" s="1107">
        <v>0</v>
      </c>
      <c r="Q173" s="1107">
        <v>0</v>
      </c>
      <c r="R173" s="1107">
        <v>0</v>
      </c>
      <c r="S173" s="1107">
        <v>0</v>
      </c>
      <c r="T173" s="1107">
        <v>0</v>
      </c>
      <c r="U173" s="1107">
        <v>0</v>
      </c>
      <c r="V173" s="1107">
        <v>0</v>
      </c>
      <c r="W173" s="1107">
        <v>0</v>
      </c>
      <c r="X173" s="1107">
        <v>0</v>
      </c>
      <c r="Y173" s="1126"/>
      <c r="Z173" s="1126"/>
    </row>
    <row r="174" spans="2:26" s="1329" customFormat="1" ht="12" hidden="1" customHeight="1">
      <c r="B174" s="1137"/>
      <c r="C174" s="1137"/>
      <c r="D174" s="1137"/>
      <c r="E174" s="1137"/>
      <c r="F174" s="1137"/>
      <c r="G174" s="1137"/>
      <c r="H174" s="1137"/>
      <c r="I174" s="1194" t="s">
        <v>466</v>
      </c>
      <c r="J174" s="1107">
        <v>0</v>
      </c>
      <c r="K174" s="1107">
        <v>0</v>
      </c>
      <c r="L174" s="1107">
        <v>0</v>
      </c>
      <c r="M174" s="1107">
        <v>0</v>
      </c>
      <c r="N174" s="1107">
        <v>0</v>
      </c>
      <c r="O174" s="1107">
        <v>0</v>
      </c>
      <c r="P174" s="1107">
        <v>0</v>
      </c>
      <c r="Q174" s="1107">
        <v>0</v>
      </c>
      <c r="R174" s="1107">
        <v>0</v>
      </c>
      <c r="S174" s="1107">
        <v>0</v>
      </c>
      <c r="T174" s="1107">
        <v>0</v>
      </c>
      <c r="U174" s="1107">
        <v>0</v>
      </c>
      <c r="V174" s="1107">
        <v>0</v>
      </c>
      <c r="W174" s="1107">
        <v>0</v>
      </c>
      <c r="X174" s="1107">
        <v>0</v>
      </c>
      <c r="Y174" s="1126"/>
      <c r="Z174" s="1126"/>
    </row>
    <row r="175" spans="2:26" s="1329" customFormat="1" ht="12" hidden="1" customHeight="1">
      <c r="B175" s="1137"/>
      <c r="C175" s="1137"/>
      <c r="D175" s="1137"/>
      <c r="E175" s="1137"/>
      <c r="F175" s="1137"/>
      <c r="G175" s="1137"/>
      <c r="H175" s="1137"/>
      <c r="I175" s="1194" t="s">
        <v>607</v>
      </c>
      <c r="J175" s="1107">
        <v>0</v>
      </c>
      <c r="K175" s="1107">
        <v>0</v>
      </c>
      <c r="L175" s="1107">
        <v>0</v>
      </c>
      <c r="M175" s="1107">
        <v>0</v>
      </c>
      <c r="N175" s="1107">
        <v>0</v>
      </c>
      <c r="O175" s="1107">
        <v>0</v>
      </c>
      <c r="P175" s="1107">
        <v>0</v>
      </c>
      <c r="Q175" s="1107">
        <v>0</v>
      </c>
      <c r="R175" s="1107">
        <v>0</v>
      </c>
      <c r="S175" s="1107">
        <v>0</v>
      </c>
      <c r="T175" s="1107">
        <v>0</v>
      </c>
      <c r="U175" s="1107">
        <v>0</v>
      </c>
      <c r="V175" s="1107">
        <v>0</v>
      </c>
      <c r="W175" s="1107">
        <v>0</v>
      </c>
      <c r="X175" s="1107">
        <v>0</v>
      </c>
      <c r="Y175" s="1126"/>
      <c r="Z175" s="1126"/>
    </row>
    <row r="176" spans="2:26" s="1329" customFormat="1" ht="12" hidden="1" customHeight="1">
      <c r="B176" s="1137"/>
      <c r="C176" s="1137"/>
      <c r="D176" s="1137"/>
      <c r="E176" s="1137"/>
      <c r="F176" s="1137"/>
      <c r="G176" s="1137"/>
      <c r="H176" s="1137"/>
      <c r="I176" s="1194" t="s">
        <v>753</v>
      </c>
      <c r="J176" s="1107">
        <v>0</v>
      </c>
      <c r="K176" s="1107">
        <v>0</v>
      </c>
      <c r="L176" s="1107">
        <v>0</v>
      </c>
      <c r="M176" s="1107">
        <v>0</v>
      </c>
      <c r="N176" s="1107">
        <v>0</v>
      </c>
      <c r="O176" s="1107">
        <v>0</v>
      </c>
      <c r="P176" s="1107">
        <v>0</v>
      </c>
      <c r="Q176" s="1107">
        <v>0</v>
      </c>
      <c r="R176" s="1107">
        <v>0</v>
      </c>
      <c r="S176" s="1107">
        <v>0</v>
      </c>
      <c r="T176" s="1107">
        <v>0</v>
      </c>
      <c r="U176" s="1107">
        <v>0</v>
      </c>
      <c r="V176" s="1107">
        <v>0</v>
      </c>
      <c r="W176" s="1107">
        <v>0</v>
      </c>
      <c r="X176" s="1107">
        <v>0</v>
      </c>
      <c r="Y176" s="1126"/>
      <c r="Z176" s="1126"/>
    </row>
    <row r="177" spans="2:26" s="1329" customFormat="1" ht="12" hidden="1" customHeight="1">
      <c r="B177" s="1137"/>
      <c r="C177" s="1137"/>
      <c r="D177" s="1137"/>
      <c r="E177" s="1137"/>
      <c r="F177" s="1137"/>
      <c r="G177" s="1137"/>
      <c r="H177" s="1137"/>
      <c r="I177" s="1194" t="s">
        <v>755</v>
      </c>
      <c r="J177" s="1107">
        <v>0</v>
      </c>
      <c r="K177" s="1107">
        <v>0</v>
      </c>
      <c r="L177" s="1107">
        <v>0</v>
      </c>
      <c r="M177" s="1107">
        <v>0</v>
      </c>
      <c r="N177" s="1107">
        <v>0</v>
      </c>
      <c r="O177" s="1107">
        <v>0</v>
      </c>
      <c r="P177" s="1107">
        <v>0</v>
      </c>
      <c r="Q177" s="1107">
        <v>0</v>
      </c>
      <c r="R177" s="1107">
        <v>0</v>
      </c>
      <c r="S177" s="1107">
        <v>0</v>
      </c>
      <c r="T177" s="1107">
        <v>0</v>
      </c>
      <c r="U177" s="1107">
        <v>0</v>
      </c>
      <c r="V177" s="1107">
        <v>0</v>
      </c>
      <c r="W177" s="1107">
        <v>0</v>
      </c>
      <c r="X177" s="1107">
        <v>0</v>
      </c>
      <c r="Y177" s="1126"/>
      <c r="Z177" s="1126"/>
    </row>
    <row r="178" spans="2:26" s="1329" customFormat="1" ht="12" hidden="1" customHeight="1">
      <c r="B178" s="1137"/>
      <c r="C178" s="1137"/>
      <c r="D178" s="1137"/>
      <c r="E178" s="1137"/>
      <c r="F178" s="1137"/>
      <c r="G178" s="1137"/>
      <c r="H178" s="1137"/>
      <c r="I178" s="1194" t="s">
        <v>757</v>
      </c>
      <c r="J178" s="1107">
        <v>0</v>
      </c>
      <c r="K178" s="1107">
        <v>0</v>
      </c>
      <c r="L178" s="1107">
        <v>0</v>
      </c>
      <c r="M178" s="1107">
        <v>0</v>
      </c>
      <c r="N178" s="1107">
        <v>0</v>
      </c>
      <c r="O178" s="1107">
        <v>0</v>
      </c>
      <c r="P178" s="1107">
        <v>0</v>
      </c>
      <c r="Q178" s="1107">
        <v>0</v>
      </c>
      <c r="R178" s="1107">
        <v>0</v>
      </c>
      <c r="S178" s="1107">
        <v>0</v>
      </c>
      <c r="T178" s="1107">
        <v>0</v>
      </c>
      <c r="U178" s="1107">
        <v>0</v>
      </c>
      <c r="V178" s="1107">
        <v>0</v>
      </c>
      <c r="W178" s="1107">
        <v>0</v>
      </c>
      <c r="X178" s="1107">
        <v>0</v>
      </c>
      <c r="Y178" s="1126"/>
      <c r="Z178" s="1126"/>
    </row>
    <row r="179" spans="2:26" s="1329" customFormat="1" ht="12" hidden="1" customHeight="1">
      <c r="B179" s="1137"/>
      <c r="C179" s="1137"/>
      <c r="D179" s="1137"/>
      <c r="E179" s="1137"/>
      <c r="F179" s="1137"/>
      <c r="G179" s="1137"/>
      <c r="H179" s="1137"/>
      <c r="I179" s="1194" t="s">
        <v>759</v>
      </c>
      <c r="J179" s="1107">
        <v>0</v>
      </c>
      <c r="K179" s="1107">
        <v>0</v>
      </c>
      <c r="L179" s="1107">
        <v>0</v>
      </c>
      <c r="M179" s="1107">
        <v>0</v>
      </c>
      <c r="N179" s="1107">
        <v>0</v>
      </c>
      <c r="O179" s="1107">
        <v>0</v>
      </c>
      <c r="P179" s="1107">
        <v>0</v>
      </c>
      <c r="Q179" s="1107">
        <v>0</v>
      </c>
      <c r="R179" s="1107">
        <v>0</v>
      </c>
      <c r="S179" s="1107">
        <v>0</v>
      </c>
      <c r="T179" s="1107">
        <v>0</v>
      </c>
      <c r="U179" s="1107">
        <v>0</v>
      </c>
      <c r="V179" s="1107">
        <v>0</v>
      </c>
      <c r="W179" s="1107">
        <v>0</v>
      </c>
      <c r="X179" s="1107">
        <v>0</v>
      </c>
      <c r="Y179" s="1126"/>
      <c r="Z179" s="1126"/>
    </row>
    <row r="180" spans="2:26" s="1329" customFormat="1" ht="12" hidden="1" customHeight="1">
      <c r="B180" s="1137"/>
      <c r="C180" s="1137"/>
      <c r="D180" s="1137"/>
      <c r="E180" s="1137"/>
      <c r="F180" s="1137"/>
      <c r="G180" s="1137"/>
      <c r="H180" s="1137"/>
      <c r="I180" s="1194" t="s">
        <v>761</v>
      </c>
      <c r="J180" s="1107">
        <v>0</v>
      </c>
      <c r="K180" s="1107">
        <v>0</v>
      </c>
      <c r="L180" s="1107">
        <v>0</v>
      </c>
      <c r="M180" s="1107">
        <v>0</v>
      </c>
      <c r="N180" s="1107">
        <v>0</v>
      </c>
      <c r="O180" s="1107">
        <v>0</v>
      </c>
      <c r="P180" s="1107">
        <v>0</v>
      </c>
      <c r="Q180" s="1107">
        <v>0</v>
      </c>
      <c r="R180" s="1107">
        <v>0</v>
      </c>
      <c r="S180" s="1107">
        <v>0</v>
      </c>
      <c r="T180" s="1107">
        <v>0</v>
      </c>
      <c r="U180" s="1107">
        <v>0</v>
      </c>
      <c r="V180" s="1107">
        <v>0</v>
      </c>
      <c r="W180" s="1107">
        <v>0</v>
      </c>
      <c r="X180" s="1107">
        <v>0</v>
      </c>
      <c r="Y180" s="1126"/>
      <c r="Z180" s="1126"/>
    </row>
    <row r="181" spans="2:26" s="1329" customFormat="1" ht="12" hidden="1" customHeight="1">
      <c r="B181" s="1137"/>
      <c r="C181" s="1137"/>
      <c r="D181" s="1137"/>
      <c r="E181" s="1137"/>
      <c r="F181" s="1137"/>
      <c r="G181" s="1137"/>
      <c r="H181" s="1137"/>
      <c r="I181" s="1194" t="s">
        <v>763</v>
      </c>
      <c r="J181" s="1107">
        <v>0</v>
      </c>
      <c r="K181" s="1107">
        <v>0</v>
      </c>
      <c r="L181" s="1107">
        <v>0</v>
      </c>
      <c r="M181" s="1107">
        <v>0</v>
      </c>
      <c r="N181" s="1107">
        <v>0</v>
      </c>
      <c r="O181" s="1107">
        <v>0</v>
      </c>
      <c r="P181" s="1107">
        <v>0</v>
      </c>
      <c r="Q181" s="1107">
        <v>0</v>
      </c>
      <c r="R181" s="1107">
        <v>0</v>
      </c>
      <c r="S181" s="1107">
        <v>0</v>
      </c>
      <c r="T181" s="1107">
        <v>0</v>
      </c>
      <c r="U181" s="1107">
        <v>0</v>
      </c>
      <c r="V181" s="1107">
        <v>0</v>
      </c>
      <c r="W181" s="1107">
        <v>0</v>
      </c>
      <c r="X181" s="1107">
        <v>0</v>
      </c>
      <c r="Y181" s="1126"/>
      <c r="Z181" s="1126"/>
    </row>
    <row r="182" spans="2:26" s="1329" customFormat="1" ht="12" hidden="1" customHeight="1">
      <c r="B182" s="3993" t="s">
        <v>112</v>
      </c>
      <c r="C182" s="3993"/>
      <c r="D182" s="3993"/>
      <c r="E182" s="3993"/>
      <c r="F182" s="3993"/>
      <c r="G182" s="3993"/>
      <c r="H182" s="3993"/>
      <c r="I182" s="1194" t="s">
        <v>136</v>
      </c>
      <c r="J182" s="1107">
        <v>0</v>
      </c>
      <c r="K182" s="1107">
        <v>0</v>
      </c>
      <c r="L182" s="1107">
        <v>0</v>
      </c>
      <c r="M182" s="1107">
        <v>0</v>
      </c>
      <c r="N182" s="1107">
        <v>0</v>
      </c>
      <c r="O182" s="1107">
        <v>0</v>
      </c>
      <c r="P182" s="1107">
        <v>0</v>
      </c>
      <c r="Q182" s="1107">
        <v>0</v>
      </c>
      <c r="R182" s="1107">
        <v>0</v>
      </c>
      <c r="S182" s="1107">
        <v>0</v>
      </c>
      <c r="T182" s="1107">
        <v>0</v>
      </c>
      <c r="U182" s="1107">
        <v>0</v>
      </c>
      <c r="V182" s="1107">
        <v>0</v>
      </c>
      <c r="W182" s="1107">
        <v>0</v>
      </c>
      <c r="X182" s="1107">
        <v>0</v>
      </c>
      <c r="Y182" s="1126"/>
      <c r="Z182" s="1126"/>
    </row>
    <row r="183" spans="2:26" s="1329" customFormat="1" ht="12" hidden="1" customHeight="1">
      <c r="B183" s="3993" t="s">
        <v>1377</v>
      </c>
      <c r="C183" s="3993"/>
      <c r="D183" s="3993"/>
      <c r="E183" s="3993"/>
      <c r="F183" s="3993"/>
      <c r="G183" s="3993"/>
      <c r="H183" s="3993"/>
      <c r="I183" s="1194" t="s">
        <v>142</v>
      </c>
      <c r="J183" s="1107">
        <v>0</v>
      </c>
      <c r="K183" s="1107">
        <v>0</v>
      </c>
      <c r="L183" s="1107">
        <v>0</v>
      </c>
      <c r="M183" s="1107">
        <v>0</v>
      </c>
      <c r="N183" s="1107">
        <v>0</v>
      </c>
      <c r="O183" s="1107">
        <v>0</v>
      </c>
      <c r="P183" s="1107">
        <v>0</v>
      </c>
      <c r="Q183" s="1107">
        <v>0</v>
      </c>
      <c r="R183" s="1107">
        <v>0</v>
      </c>
      <c r="S183" s="1107">
        <v>0</v>
      </c>
      <c r="T183" s="1107">
        <v>0</v>
      </c>
      <c r="U183" s="1107">
        <v>0</v>
      </c>
      <c r="V183" s="1107">
        <v>0</v>
      </c>
      <c r="W183" s="1107">
        <v>0</v>
      </c>
      <c r="X183" s="1107">
        <v>0</v>
      </c>
      <c r="Y183" s="1126"/>
      <c r="Z183" s="1126"/>
    </row>
    <row r="184" spans="2:26" s="1329" customFormat="1" ht="12" hidden="1" customHeight="1">
      <c r="B184" s="3983" t="s">
        <v>765</v>
      </c>
      <c r="C184" s="3983"/>
      <c r="D184" s="3983"/>
      <c r="E184" s="3983"/>
      <c r="F184" s="3983"/>
      <c r="G184" s="3983"/>
      <c r="H184" s="3983"/>
      <c r="I184" s="1194" t="s">
        <v>143</v>
      </c>
      <c r="J184" s="1107">
        <v>0</v>
      </c>
      <c r="K184" s="1107">
        <v>0</v>
      </c>
      <c r="L184" s="1107">
        <v>0</v>
      </c>
      <c r="M184" s="1107">
        <v>0</v>
      </c>
      <c r="N184" s="1107"/>
      <c r="O184" s="1107">
        <v>0</v>
      </c>
      <c r="P184" s="1107">
        <v>0</v>
      </c>
      <c r="Q184" s="1107">
        <v>0</v>
      </c>
      <c r="R184" s="1107">
        <v>0</v>
      </c>
      <c r="S184" s="1107">
        <v>0</v>
      </c>
      <c r="T184" s="1107">
        <v>0</v>
      </c>
      <c r="U184" s="1107">
        <v>0</v>
      </c>
      <c r="V184" s="1107">
        <v>0</v>
      </c>
      <c r="W184" s="1107">
        <v>0</v>
      </c>
      <c r="X184" s="1107">
        <v>0</v>
      </c>
      <c r="Y184" s="1126"/>
      <c r="Z184" s="1126"/>
    </row>
    <row r="185" spans="2:26" s="1329" customFormat="1" ht="12" hidden="1" customHeight="1">
      <c r="B185" s="1165"/>
      <c r="C185" s="1165"/>
      <c r="D185" s="1165"/>
      <c r="E185" s="1165"/>
      <c r="F185" s="1165"/>
      <c r="G185" s="1165"/>
      <c r="H185" s="1165"/>
      <c r="I185" s="1194"/>
      <c r="J185" s="1107"/>
      <c r="K185" s="1107"/>
      <c r="L185" s="1107"/>
      <c r="M185" s="1107"/>
      <c r="N185" s="1107"/>
      <c r="O185" s="1107"/>
      <c r="P185" s="1107"/>
      <c r="Q185" s="1107"/>
      <c r="R185" s="1107"/>
      <c r="S185" s="1107"/>
      <c r="T185" s="1107"/>
      <c r="U185" s="1107"/>
      <c r="V185" s="1107"/>
      <c r="W185" s="1107"/>
      <c r="X185" s="1107"/>
      <c r="Y185" s="1126"/>
      <c r="Z185" s="1126"/>
    </row>
    <row r="186" spans="2:26" s="1329" customFormat="1" ht="12" hidden="1" customHeight="1">
      <c r="B186" s="1165"/>
      <c r="C186" s="1165"/>
      <c r="D186" s="1165"/>
      <c r="E186" s="1165"/>
      <c r="F186" s="1165"/>
      <c r="G186" s="1165"/>
      <c r="H186" s="1165"/>
      <c r="I186" s="1194" t="s">
        <v>610</v>
      </c>
      <c r="J186" s="1107">
        <v>0</v>
      </c>
      <c r="K186" s="1107">
        <v>0</v>
      </c>
      <c r="L186" s="1107">
        <v>0</v>
      </c>
      <c r="M186" s="1107">
        <v>0</v>
      </c>
      <c r="N186" s="1107">
        <v>0</v>
      </c>
      <c r="O186" s="1107">
        <v>0</v>
      </c>
      <c r="P186" s="1107">
        <v>0</v>
      </c>
      <c r="Q186" s="1107">
        <v>0</v>
      </c>
      <c r="R186" s="1107">
        <v>0</v>
      </c>
      <c r="S186" s="1107">
        <v>0</v>
      </c>
      <c r="T186" s="1107">
        <v>0</v>
      </c>
      <c r="U186" s="1107">
        <v>0</v>
      </c>
      <c r="V186" s="1107">
        <v>0</v>
      </c>
      <c r="W186" s="1107">
        <v>0</v>
      </c>
      <c r="X186" s="1107">
        <v>0</v>
      </c>
      <c r="Y186" s="1126"/>
      <c r="Z186" s="1126"/>
    </row>
    <row r="187" spans="2:26" s="1329" customFormat="1" ht="12" hidden="1" customHeight="1">
      <c r="B187" s="1165"/>
      <c r="C187" s="1165"/>
      <c r="D187" s="1165"/>
      <c r="E187" s="1165"/>
      <c r="F187" s="1165"/>
      <c r="G187" s="1165"/>
      <c r="H187" s="1165"/>
      <c r="I187" s="1194" t="s">
        <v>671</v>
      </c>
      <c r="J187" s="1107"/>
      <c r="K187" s="1107"/>
      <c r="L187" s="1107"/>
      <c r="M187" s="1107"/>
      <c r="N187" s="1107"/>
      <c r="O187" s="1107"/>
      <c r="P187" s="1107"/>
      <c r="Q187" s="1107"/>
      <c r="R187" s="1107"/>
      <c r="S187" s="1107"/>
      <c r="T187" s="1107"/>
      <c r="U187" s="1107"/>
      <c r="V187" s="1107"/>
      <c r="W187" s="1107"/>
      <c r="X187" s="1107"/>
      <c r="Y187" s="1126"/>
      <c r="Z187" s="1126"/>
    </row>
    <row r="188" spans="2:26" s="1329" customFormat="1" ht="12" hidden="1" customHeight="1">
      <c r="B188" s="3993" t="s">
        <v>1378</v>
      </c>
      <c r="C188" s="3993"/>
      <c r="D188" s="3993"/>
      <c r="E188" s="3993"/>
      <c r="F188" s="3993"/>
      <c r="G188" s="3993"/>
      <c r="H188" s="3993"/>
      <c r="I188" s="1194" t="s">
        <v>144</v>
      </c>
      <c r="J188" s="1107">
        <v>0</v>
      </c>
      <c r="K188" s="1107">
        <v>0</v>
      </c>
      <c r="L188" s="1107">
        <v>0</v>
      </c>
      <c r="M188" s="1107">
        <v>0</v>
      </c>
      <c r="N188" s="1107">
        <v>0</v>
      </c>
      <c r="O188" s="1107">
        <v>0</v>
      </c>
      <c r="P188" s="1107">
        <v>0</v>
      </c>
      <c r="Q188" s="1107">
        <v>0</v>
      </c>
      <c r="R188" s="1107">
        <v>0</v>
      </c>
      <c r="S188" s="1107">
        <v>0</v>
      </c>
      <c r="T188" s="1107">
        <v>0</v>
      </c>
      <c r="U188" s="1107">
        <v>0</v>
      </c>
      <c r="V188" s="1107">
        <v>0</v>
      </c>
      <c r="W188" s="1107">
        <v>0</v>
      </c>
      <c r="X188" s="1107">
        <v>0</v>
      </c>
      <c r="Y188" s="1126"/>
      <c r="Z188" s="1126"/>
    </row>
    <row r="189" spans="2:26" s="1329" customFormat="1" ht="12" hidden="1" customHeight="1">
      <c r="B189" s="3993" t="s">
        <v>1372</v>
      </c>
      <c r="C189" s="3993"/>
      <c r="D189" s="3993"/>
      <c r="E189" s="3993"/>
      <c r="F189" s="3993"/>
      <c r="G189" s="3993"/>
      <c r="H189" s="3993"/>
      <c r="I189" s="1194" t="s">
        <v>189</v>
      </c>
      <c r="J189" s="1107">
        <v>0</v>
      </c>
      <c r="K189" s="1107">
        <v>0</v>
      </c>
      <c r="L189" s="1107">
        <v>0</v>
      </c>
      <c r="M189" s="1107">
        <v>0</v>
      </c>
      <c r="N189" s="1107">
        <v>0</v>
      </c>
      <c r="O189" s="1107">
        <v>0</v>
      </c>
      <c r="P189" s="1107">
        <v>0</v>
      </c>
      <c r="Q189" s="1107">
        <v>0</v>
      </c>
      <c r="R189" s="1107">
        <v>0</v>
      </c>
      <c r="S189" s="1107">
        <v>0</v>
      </c>
      <c r="T189" s="1107">
        <v>0</v>
      </c>
      <c r="U189" s="1107">
        <v>0</v>
      </c>
      <c r="V189" s="1107">
        <v>0</v>
      </c>
      <c r="W189" s="1107">
        <v>0</v>
      </c>
      <c r="X189" s="1107">
        <v>0</v>
      </c>
      <c r="Y189" s="1126"/>
      <c r="Z189" s="1126"/>
    </row>
    <row r="190" spans="2:26" s="1329" customFormat="1" ht="12" hidden="1" customHeight="1">
      <c r="B190" s="3993" t="s">
        <v>1357</v>
      </c>
      <c r="C190" s="3993"/>
      <c r="D190" s="3993"/>
      <c r="E190" s="3993"/>
      <c r="F190" s="3993"/>
      <c r="G190" s="3993"/>
      <c r="H190" s="3993"/>
      <c r="I190" s="1194" t="s">
        <v>190</v>
      </c>
      <c r="J190" s="1107">
        <v>0</v>
      </c>
      <c r="K190" s="1107">
        <v>0</v>
      </c>
      <c r="L190" s="1107">
        <v>0</v>
      </c>
      <c r="M190" s="1107">
        <v>0</v>
      </c>
      <c r="N190" s="1107">
        <v>0</v>
      </c>
      <c r="O190" s="1107">
        <v>0</v>
      </c>
      <c r="P190" s="1107">
        <v>0</v>
      </c>
      <c r="Q190" s="1107">
        <v>0</v>
      </c>
      <c r="R190" s="1107">
        <v>0</v>
      </c>
      <c r="S190" s="1107">
        <v>0</v>
      </c>
      <c r="T190" s="1107">
        <v>0</v>
      </c>
      <c r="U190" s="1107">
        <v>0</v>
      </c>
      <c r="V190" s="1107">
        <v>0</v>
      </c>
      <c r="W190" s="1107">
        <v>0</v>
      </c>
      <c r="X190" s="1107">
        <v>0</v>
      </c>
      <c r="Y190" s="1126"/>
      <c r="Z190" s="1126"/>
    </row>
    <row r="191" spans="2:26" s="1329" customFormat="1" ht="12" hidden="1" customHeight="1">
      <c r="B191" s="3993" t="s">
        <v>1379</v>
      </c>
      <c r="C191" s="3993"/>
      <c r="D191" s="3993"/>
      <c r="E191" s="3993"/>
      <c r="F191" s="3993"/>
      <c r="G191" s="3993"/>
      <c r="H191" s="3993"/>
      <c r="I191" s="1194" t="s">
        <v>191</v>
      </c>
      <c r="J191" s="1107">
        <v>1035</v>
      </c>
      <c r="K191" s="1107">
        <v>308</v>
      </c>
      <c r="L191" s="1107">
        <v>2635</v>
      </c>
      <c r="M191" s="1107">
        <v>1214</v>
      </c>
      <c r="N191" s="1107">
        <v>10475</v>
      </c>
      <c r="O191" s="1107">
        <v>38506</v>
      </c>
      <c r="P191" s="1107">
        <v>3107</v>
      </c>
      <c r="Q191" s="1107">
        <v>2985</v>
      </c>
      <c r="R191" s="1107">
        <v>13927</v>
      </c>
      <c r="S191" s="1107">
        <v>19065</v>
      </c>
      <c r="T191" s="1107">
        <v>189</v>
      </c>
      <c r="U191" s="1107">
        <v>207</v>
      </c>
      <c r="V191" s="1107">
        <v>21</v>
      </c>
      <c r="W191" s="1107">
        <v>0</v>
      </c>
      <c r="X191" s="1107">
        <v>93674</v>
      </c>
      <c r="Y191" s="1126"/>
      <c r="Z191" s="1126"/>
    </row>
    <row r="192" spans="2:26" s="1329" customFormat="1" ht="12" hidden="1" customHeight="1">
      <c r="B192" s="4055" t="s">
        <v>1380</v>
      </c>
      <c r="C192" s="4055"/>
      <c r="D192" s="4055"/>
      <c r="E192" s="4055"/>
      <c r="F192" s="4055"/>
      <c r="G192" s="4055"/>
      <c r="H192" s="4055"/>
      <c r="I192" s="1194" t="s">
        <v>70</v>
      </c>
      <c r="J192" s="1107">
        <v>1201</v>
      </c>
      <c r="K192" s="1107">
        <v>351</v>
      </c>
      <c r="L192" s="1107">
        <v>3001</v>
      </c>
      <c r="M192" s="1107">
        <v>1404</v>
      </c>
      <c r="N192" s="1107">
        <v>10483</v>
      </c>
      <c r="O192" s="1107">
        <v>42812</v>
      </c>
      <c r="P192" s="1107">
        <v>3588</v>
      </c>
      <c r="Q192" s="1107">
        <v>3506</v>
      </c>
      <c r="R192" s="1107">
        <v>16055</v>
      </c>
      <c r="S192" s="1107">
        <v>21718</v>
      </c>
      <c r="T192" s="1107">
        <v>211</v>
      </c>
      <c r="U192" s="1107">
        <v>240</v>
      </c>
      <c r="V192" s="1107">
        <v>21</v>
      </c>
      <c r="W192" s="1107">
        <v>0</v>
      </c>
      <c r="X192" s="1107">
        <v>104591</v>
      </c>
      <c r="Y192" s="1126"/>
      <c r="Z192" s="1126"/>
    </row>
    <row r="193" spans="2:26" s="1329" customFormat="1" ht="12" hidden="1" customHeight="1">
      <c r="B193" s="3993" t="s">
        <v>1381</v>
      </c>
      <c r="C193" s="3993"/>
      <c r="D193" s="3993"/>
      <c r="E193" s="3993"/>
      <c r="F193" s="3993"/>
      <c r="G193" s="3993"/>
      <c r="H193" s="3993"/>
      <c r="I193" s="1194" t="s">
        <v>7</v>
      </c>
      <c r="J193" s="1107">
        <v>0</v>
      </c>
      <c r="K193" s="1107">
        <v>0</v>
      </c>
      <c r="L193" s="1107">
        <v>0</v>
      </c>
      <c r="M193" s="1107">
        <v>0</v>
      </c>
      <c r="N193" s="1107">
        <v>1280</v>
      </c>
      <c r="O193" s="1107">
        <v>0</v>
      </c>
      <c r="P193" s="1107">
        <v>0</v>
      </c>
      <c r="Q193" s="1107">
        <v>0</v>
      </c>
      <c r="R193" s="1107">
        <v>0</v>
      </c>
      <c r="S193" s="1107">
        <v>0</v>
      </c>
      <c r="T193" s="1107">
        <v>0</v>
      </c>
      <c r="U193" s="1107">
        <v>0</v>
      </c>
      <c r="V193" s="1107">
        <v>0</v>
      </c>
      <c r="W193" s="1107">
        <v>0</v>
      </c>
      <c r="X193" s="1107">
        <v>1280</v>
      </c>
      <c r="Y193" s="1126"/>
      <c r="Z193" s="1126"/>
    </row>
    <row r="194" spans="2:26" s="1329" customFormat="1" ht="12" hidden="1" customHeight="1">
      <c r="B194" s="3993" t="s">
        <v>1374</v>
      </c>
      <c r="C194" s="3993"/>
      <c r="D194" s="3993"/>
      <c r="E194" s="3993"/>
      <c r="F194" s="3993"/>
      <c r="G194" s="3993"/>
      <c r="H194" s="3993"/>
      <c r="I194" s="1194" t="s">
        <v>103</v>
      </c>
      <c r="J194" s="1107">
        <v>26</v>
      </c>
      <c r="K194" s="1107">
        <v>7</v>
      </c>
      <c r="L194" s="1107">
        <v>60</v>
      </c>
      <c r="M194" s="1107">
        <v>29</v>
      </c>
      <c r="N194" s="1107">
        <v>217</v>
      </c>
      <c r="O194" s="1107">
        <v>873</v>
      </c>
      <c r="P194" s="1107">
        <v>77</v>
      </c>
      <c r="Q194" s="1107">
        <v>80</v>
      </c>
      <c r="R194" s="1107">
        <v>374</v>
      </c>
      <c r="S194" s="1107">
        <v>457</v>
      </c>
      <c r="T194" s="1107">
        <v>4</v>
      </c>
      <c r="U194" s="1107">
        <v>6</v>
      </c>
      <c r="V194" s="1107">
        <v>0</v>
      </c>
      <c r="W194" s="1107">
        <v>0</v>
      </c>
      <c r="X194" s="1107">
        <v>2210</v>
      </c>
      <c r="Y194" s="1126"/>
      <c r="Z194" s="1126"/>
    </row>
    <row r="195" spans="2:26" s="1329" customFormat="1" ht="12" hidden="1" customHeight="1">
      <c r="B195" s="4055" t="s">
        <v>1382</v>
      </c>
      <c r="C195" s="4055"/>
      <c r="D195" s="4055"/>
      <c r="E195" s="4055"/>
      <c r="F195" s="4055"/>
      <c r="G195" s="4055"/>
      <c r="H195" s="4055"/>
      <c r="I195" s="1194" t="s">
        <v>104</v>
      </c>
      <c r="J195" s="1107">
        <v>1175</v>
      </c>
      <c r="K195" s="1107">
        <v>344</v>
      </c>
      <c r="L195" s="1107">
        <v>2941</v>
      </c>
      <c r="M195" s="1107">
        <v>1375</v>
      </c>
      <c r="N195" s="1107">
        <v>11546</v>
      </c>
      <c r="O195" s="1107">
        <v>41939</v>
      </c>
      <c r="P195" s="1107">
        <v>3511</v>
      </c>
      <c r="Q195" s="1107">
        <v>3426</v>
      </c>
      <c r="R195" s="1107">
        <v>15681</v>
      </c>
      <c r="S195" s="1107">
        <v>21261</v>
      </c>
      <c r="T195" s="1107">
        <v>207</v>
      </c>
      <c r="U195" s="1107">
        <v>234</v>
      </c>
      <c r="V195" s="1107">
        <v>21</v>
      </c>
      <c r="W195" s="1107">
        <v>0</v>
      </c>
      <c r="X195" s="1107">
        <v>103661</v>
      </c>
      <c r="Y195" s="1126"/>
      <c r="Z195" s="1126"/>
    </row>
    <row r="196" spans="2:26" s="1329" customFormat="1" ht="12" hidden="1" customHeight="1">
      <c r="B196" s="1107"/>
      <c r="C196" s="1107"/>
      <c r="D196" s="1107"/>
      <c r="E196" s="1107"/>
      <c r="F196" s="1107"/>
      <c r="G196" s="1107"/>
      <c r="H196" s="1107"/>
      <c r="I196" s="1107"/>
      <c r="J196" s="1107"/>
      <c r="K196" s="1107"/>
      <c r="L196" s="1107"/>
      <c r="M196" s="1107"/>
      <c r="N196" s="1107"/>
      <c r="O196" s="1107"/>
      <c r="P196" s="1107"/>
      <c r="Q196" s="1107"/>
      <c r="R196" s="1107"/>
      <c r="S196" s="1107"/>
      <c r="T196" s="1107"/>
      <c r="U196" s="1107"/>
      <c r="V196" s="1107"/>
      <c r="W196" s="1107"/>
      <c r="X196" s="1107"/>
      <c r="Y196" s="1126"/>
      <c r="Z196" s="1126"/>
    </row>
    <row r="197" spans="2:26" s="1329" customFormat="1" ht="12" hidden="1" customHeight="1">
      <c r="B197" s="1176"/>
      <c r="C197" s="1333"/>
      <c r="D197" s="1107"/>
      <c r="E197" s="1107"/>
      <c r="F197" s="1107"/>
      <c r="G197" s="1107"/>
      <c r="H197" s="1107"/>
      <c r="I197" s="1107"/>
      <c r="J197" s="1107"/>
      <c r="K197" s="1107"/>
      <c r="L197" s="1107"/>
      <c r="M197" s="1107"/>
      <c r="N197" s="1107"/>
      <c r="O197" s="1107"/>
      <c r="P197" s="1107"/>
      <c r="Q197" s="1107"/>
      <c r="R197" s="1107"/>
      <c r="S197" s="1107"/>
      <c r="T197" s="1107"/>
      <c r="U197" s="1107"/>
      <c r="V197" s="1107"/>
      <c r="W197" s="1107"/>
      <c r="X197" s="1107"/>
      <c r="Y197" s="1126"/>
      <c r="Z197" s="1126"/>
    </row>
    <row r="198" spans="2:26" s="1329" customFormat="1" ht="12" hidden="1" customHeight="1">
      <c r="B198" s="1126"/>
      <c r="C198" s="1126"/>
      <c r="D198" s="1126"/>
      <c r="E198" s="1126"/>
      <c r="F198" s="1126"/>
      <c r="G198" s="1126"/>
      <c r="H198" s="1126"/>
      <c r="I198" s="1126"/>
      <c r="J198" s="1126"/>
      <c r="K198" s="1126"/>
      <c r="L198" s="1126"/>
      <c r="M198" s="1126"/>
      <c r="N198" s="1126"/>
      <c r="O198" s="1126"/>
      <c r="P198" s="1177"/>
      <c r="Q198" s="1177"/>
      <c r="R198" s="1177"/>
      <c r="S198" s="1177"/>
      <c r="T198" s="1177"/>
      <c r="U198" s="1177"/>
      <c r="V198" s="1177"/>
      <c r="W198" s="1177"/>
      <c r="X198" s="1177"/>
      <c r="Y198" s="1126"/>
      <c r="Z198" s="1126"/>
    </row>
    <row r="199" spans="2:26" s="1329" customFormat="1" ht="12" hidden="1" customHeight="1">
      <c r="B199" s="1126"/>
      <c r="C199" s="1126"/>
      <c r="D199" s="1126"/>
      <c r="E199" s="1126"/>
      <c r="F199" s="1126"/>
      <c r="G199" s="1126"/>
      <c r="H199" s="1126"/>
      <c r="I199" s="1126"/>
      <c r="J199" s="1126"/>
      <c r="K199" s="1126"/>
      <c r="L199" s="1126"/>
      <c r="M199" s="1126"/>
      <c r="N199" s="1126"/>
      <c r="O199" s="1126"/>
      <c r="P199" s="1177"/>
      <c r="Q199" s="1177"/>
      <c r="R199" s="1177"/>
      <c r="S199" s="1177"/>
      <c r="T199" s="1177"/>
      <c r="U199" s="1177"/>
      <c r="V199" s="1177"/>
      <c r="W199" s="1177"/>
      <c r="X199" s="1177"/>
      <c r="Y199" s="1126"/>
      <c r="Z199" s="1126"/>
    </row>
    <row r="200" spans="2:26" s="1329" customFormat="1" ht="12" hidden="1" customHeight="1">
      <c r="B200" s="1126"/>
      <c r="C200" s="1126"/>
      <c r="D200" s="1126"/>
      <c r="E200" s="1126"/>
      <c r="F200" s="1126"/>
      <c r="G200" s="1126"/>
      <c r="H200" s="1126"/>
      <c r="I200" s="1126"/>
      <c r="J200" s="1126"/>
      <c r="K200" s="1126"/>
      <c r="L200" s="1126"/>
      <c r="M200" s="1126"/>
      <c r="N200" s="1126"/>
      <c r="O200" s="1126"/>
      <c r="P200" s="1177"/>
      <c r="Q200" s="1177"/>
      <c r="R200" s="1177"/>
      <c r="S200" s="1177"/>
      <c r="T200" s="1177"/>
      <c r="U200" s="1177"/>
      <c r="V200" s="1177"/>
      <c r="W200" s="1177"/>
      <c r="X200" s="1177"/>
      <c r="Y200" s="1126"/>
      <c r="Z200" s="1126"/>
    </row>
    <row r="201" spans="2:26" s="1329" customFormat="1" ht="12" hidden="1" customHeight="1">
      <c r="B201" s="1126"/>
      <c r="C201" s="1126"/>
      <c r="D201" s="1126"/>
      <c r="E201" s="1126"/>
      <c r="F201" s="1126"/>
      <c r="G201" s="1126"/>
      <c r="H201" s="1126"/>
      <c r="I201" s="1126"/>
      <c r="J201" s="1126"/>
      <c r="K201" s="1126"/>
      <c r="L201" s="1126"/>
      <c r="M201" s="1126"/>
      <c r="N201" s="1126"/>
      <c r="O201" s="1126"/>
      <c r="P201" s="1177"/>
      <c r="Q201" s="1177"/>
      <c r="R201" s="1177"/>
      <c r="S201" s="1177"/>
      <c r="T201" s="1177"/>
      <c r="U201" s="1177"/>
      <c r="V201" s="1177"/>
      <c r="W201" s="1177"/>
      <c r="X201" s="1177"/>
      <c r="Y201" s="1126"/>
      <c r="Z201" s="1126"/>
    </row>
    <row r="202" spans="2:26" s="1329" customFormat="1" ht="12" hidden="1" customHeight="1">
      <c r="B202" s="1126"/>
      <c r="C202" s="1126"/>
      <c r="D202" s="1126"/>
      <c r="E202" s="1126"/>
      <c r="F202" s="1126"/>
      <c r="G202" s="1126"/>
      <c r="H202" s="1126"/>
      <c r="I202" s="1126"/>
      <c r="J202" s="1126"/>
      <c r="K202" s="1126"/>
      <c r="L202" s="1126"/>
      <c r="M202" s="1126"/>
      <c r="N202" s="1126"/>
      <c r="O202" s="1126"/>
      <c r="P202" s="1177"/>
      <c r="Q202" s="1177"/>
      <c r="R202" s="1177"/>
      <c r="S202" s="1177"/>
      <c r="T202" s="1177"/>
      <c r="U202" s="1177"/>
      <c r="V202" s="1177"/>
      <c r="W202" s="1177"/>
      <c r="X202" s="1177"/>
      <c r="Y202" s="1126"/>
      <c r="Z202" s="1126"/>
    </row>
    <row r="203" spans="2:26" ht="12" hidden="1" customHeight="1"/>
    <row r="204" spans="2:26" ht="12" hidden="1" customHeight="1"/>
    <row r="205" spans="2:26" ht="12" hidden="1" customHeight="1"/>
    <row r="206" spans="2:26" ht="12" hidden="1" customHeight="1"/>
    <row r="207" spans="2:26" ht="12" hidden="1" customHeight="1"/>
    <row r="208" spans="2:26" ht="12" hidden="1" customHeight="1"/>
    <row r="209" spans="16:24" ht="12" hidden="1" customHeight="1"/>
    <row r="210" spans="16:24" ht="12" hidden="1" customHeight="1"/>
    <row r="211" spans="16:24" ht="12" hidden="1" customHeight="1"/>
    <row r="212" spans="16:24" ht="12" hidden="1" customHeight="1"/>
    <row r="213" spans="16:24" ht="12" hidden="1" customHeight="1"/>
    <row r="214" spans="16:24" ht="12" hidden="1" customHeight="1"/>
    <row r="215" spans="16:24" ht="12" hidden="1" customHeight="1"/>
    <row r="216" spans="16:24" ht="12" hidden="1" customHeight="1"/>
    <row r="217" spans="16:24" ht="12" hidden="1" customHeight="1"/>
    <row r="218" spans="16:24" ht="12" hidden="1" customHeight="1"/>
    <row r="219" spans="16:24" ht="12" hidden="1" customHeight="1"/>
    <row r="220" spans="16:24" s="1329" customFormat="1" ht="12" hidden="1" customHeight="1">
      <c r="P220" s="1330"/>
      <c r="Q220" s="1330"/>
      <c r="R220" s="1330"/>
      <c r="S220" s="1330"/>
      <c r="T220" s="1330"/>
      <c r="U220" s="1330"/>
      <c r="V220" s="1330"/>
      <c r="W220" s="1330"/>
      <c r="X220" s="1330"/>
    </row>
    <row r="221" spans="16:24" s="1329" customFormat="1" ht="12" hidden="1" customHeight="1">
      <c r="P221" s="1330"/>
      <c r="Q221" s="1330"/>
      <c r="R221" s="1330"/>
      <c r="S221" s="1330"/>
      <c r="T221" s="1330"/>
      <c r="U221" s="1330"/>
      <c r="V221" s="1330"/>
      <c r="W221" s="1330"/>
      <c r="X221" s="1330"/>
    </row>
    <row r="222" spans="16:24" s="1329" customFormat="1" ht="12" hidden="1" customHeight="1">
      <c r="P222" s="1330"/>
      <c r="Q222" s="1330"/>
      <c r="R222" s="1330"/>
      <c r="S222" s="1330"/>
      <c r="T222" s="1330"/>
      <c r="U222" s="1330"/>
      <c r="V222" s="1330"/>
      <c r="W222" s="1330"/>
      <c r="X222" s="1330"/>
    </row>
    <row r="223" spans="16:24" s="1329" customFormat="1" ht="12" hidden="1" customHeight="1">
      <c r="P223" s="1330"/>
      <c r="Q223" s="1330"/>
      <c r="R223" s="1330"/>
      <c r="S223" s="1330"/>
      <c r="T223" s="1330"/>
      <c r="U223" s="1330"/>
      <c r="V223" s="1330"/>
      <c r="W223" s="1330"/>
      <c r="X223" s="1330"/>
    </row>
    <row r="224" spans="16:24" s="1329" customFormat="1" ht="12" hidden="1" customHeight="1">
      <c r="P224" s="1330"/>
      <c r="Q224" s="1330"/>
      <c r="R224" s="1330"/>
      <c r="S224" s="1330"/>
      <c r="T224" s="1330"/>
      <c r="U224" s="1330"/>
      <c r="V224" s="1330"/>
      <c r="W224" s="1330"/>
      <c r="X224" s="1330"/>
    </row>
    <row r="225" spans="16:24" s="1329" customFormat="1" ht="12" hidden="1" customHeight="1">
      <c r="P225" s="1330"/>
      <c r="Q225" s="1330"/>
      <c r="R225" s="1330"/>
      <c r="S225" s="1330"/>
      <c r="T225" s="1330"/>
      <c r="U225" s="1330"/>
      <c r="V225" s="1330"/>
      <c r="W225" s="1330"/>
      <c r="X225" s="1330"/>
    </row>
    <row r="226" spans="16:24" s="1329" customFormat="1" ht="12" hidden="1" customHeight="1">
      <c r="P226" s="1330"/>
      <c r="Q226" s="1330"/>
      <c r="R226" s="1330"/>
      <c r="S226" s="1330"/>
      <c r="T226" s="1330"/>
      <c r="U226" s="1330"/>
      <c r="V226" s="1330"/>
      <c r="W226" s="1330"/>
      <c r="X226" s="1330"/>
    </row>
    <row r="227" spans="16:24" s="1329" customFormat="1" ht="12" hidden="1" customHeight="1">
      <c r="P227" s="1330"/>
      <c r="Q227" s="1330"/>
      <c r="R227" s="1330"/>
      <c r="S227" s="1330"/>
      <c r="T227" s="1330"/>
      <c r="U227" s="1330"/>
      <c r="V227" s="1330"/>
      <c r="W227" s="1330"/>
      <c r="X227" s="1330"/>
    </row>
    <row r="228" spans="16:24" s="1329" customFormat="1" ht="12" hidden="1" customHeight="1">
      <c r="P228" s="1330"/>
      <c r="Q228" s="1330"/>
      <c r="R228" s="1330"/>
      <c r="S228" s="1330"/>
      <c r="T228" s="1330"/>
      <c r="U228" s="1330"/>
      <c r="V228" s="1330"/>
      <c r="W228" s="1330"/>
      <c r="X228" s="1330"/>
    </row>
    <row r="229" spans="16:24" s="1329" customFormat="1" ht="12" customHeight="1">
      <c r="P229" s="1330"/>
      <c r="Q229" s="1330"/>
      <c r="R229" s="1330"/>
      <c r="S229" s="1330"/>
      <c r="T229" s="1330"/>
      <c r="U229" s="1330"/>
      <c r="V229" s="1330"/>
      <c r="W229" s="1330"/>
      <c r="X229" s="1330"/>
    </row>
  </sheetData>
  <mergeCells count="152">
    <mergeCell ref="B2:F2"/>
    <mergeCell ref="B195:H195"/>
    <mergeCell ref="B189:H189"/>
    <mergeCell ref="B190:H190"/>
    <mergeCell ref="B191:H191"/>
    <mergeCell ref="B192:H192"/>
    <mergeCell ref="B194:H194"/>
    <mergeCell ref="B193:H193"/>
    <mergeCell ref="B104:H104"/>
    <mergeCell ref="B105:H105"/>
    <mergeCell ref="B106:H106"/>
    <mergeCell ref="B107:H107"/>
    <mergeCell ref="B139:H139"/>
    <mergeCell ref="B129:H129"/>
    <mergeCell ref="B130:H130"/>
    <mergeCell ref="B131:H131"/>
    <mergeCell ref="G154:H154"/>
    <mergeCell ref="G150:H150"/>
    <mergeCell ref="G151:H151"/>
    <mergeCell ref="C152:H152"/>
    <mergeCell ref="C156:H156"/>
    <mergeCell ref="C153:F153"/>
    <mergeCell ref="G153:H153"/>
    <mergeCell ref="G158:H158"/>
    <mergeCell ref="B164:H164"/>
    <mergeCell ref="B188:H188"/>
    <mergeCell ref="B171:H171"/>
    <mergeCell ref="B184:H184"/>
    <mergeCell ref="G157:H157"/>
    <mergeCell ref="B182:H182"/>
    <mergeCell ref="B183:H183"/>
    <mergeCell ref="B169:H169"/>
    <mergeCell ref="B170:H170"/>
    <mergeCell ref="B167:H167"/>
    <mergeCell ref="G159:H159"/>
    <mergeCell ref="B162:H162"/>
    <mergeCell ref="B165:H165"/>
    <mergeCell ref="B163:H163"/>
    <mergeCell ref="B161:H161"/>
    <mergeCell ref="C160:H160"/>
    <mergeCell ref="C157:F157"/>
    <mergeCell ref="B168:H168"/>
    <mergeCell ref="C149:F149"/>
    <mergeCell ref="B141:H141"/>
    <mergeCell ref="B145:H145"/>
    <mergeCell ref="B146:H146"/>
    <mergeCell ref="B147:H147"/>
    <mergeCell ref="B148:H148"/>
    <mergeCell ref="G149:H149"/>
    <mergeCell ref="G155:H155"/>
    <mergeCell ref="B140:H140"/>
    <mergeCell ref="B132:H132"/>
    <mergeCell ref="B108:H108"/>
    <mergeCell ref="B119:H119"/>
    <mergeCell ref="B120:H120"/>
    <mergeCell ref="B121:H121"/>
    <mergeCell ref="B125:H125"/>
    <mergeCell ref="B126:H126"/>
    <mergeCell ref="B127:H127"/>
    <mergeCell ref="B128:H128"/>
    <mergeCell ref="B82:H82"/>
    <mergeCell ref="B83:H83"/>
    <mergeCell ref="B84:H84"/>
    <mergeCell ref="C90:F90"/>
    <mergeCell ref="B85:H85"/>
    <mergeCell ref="C86:F86"/>
    <mergeCell ref="G90:H90"/>
    <mergeCell ref="B101:H101"/>
    <mergeCell ref="B102:H102"/>
    <mergeCell ref="G94:H94"/>
    <mergeCell ref="G95:H95"/>
    <mergeCell ref="B99:H99"/>
    <mergeCell ref="B100:H100"/>
    <mergeCell ref="B98:H98"/>
    <mergeCell ref="G96:H96"/>
    <mergeCell ref="C97:H97"/>
    <mergeCell ref="C94:F94"/>
    <mergeCell ref="C93:H93"/>
    <mergeCell ref="G86:H86"/>
    <mergeCell ref="G87:H87"/>
    <mergeCell ref="G88:H88"/>
    <mergeCell ref="C89:H89"/>
    <mergeCell ref="G91:H91"/>
    <mergeCell ref="G92:H92"/>
    <mergeCell ref="B78:H78"/>
    <mergeCell ref="B61:H61"/>
    <mergeCell ref="B57:H57"/>
    <mergeCell ref="B58:H58"/>
    <mergeCell ref="B66:S66"/>
    <mergeCell ref="B70:P70"/>
    <mergeCell ref="B71:P71"/>
    <mergeCell ref="B67:S67"/>
    <mergeCell ref="B76:H76"/>
    <mergeCell ref="B63:H63"/>
    <mergeCell ref="C42:H42"/>
    <mergeCell ref="B41:H41"/>
    <mergeCell ref="B38:H38"/>
    <mergeCell ref="B40:H40"/>
    <mergeCell ref="C43:H43"/>
    <mergeCell ref="C44:H44"/>
    <mergeCell ref="B54:H54"/>
    <mergeCell ref="C55:H55"/>
    <mergeCell ref="C56:H56"/>
    <mergeCell ref="C47:H47"/>
    <mergeCell ref="C48:H48"/>
    <mergeCell ref="C49:H49"/>
    <mergeCell ref="C50:H50"/>
    <mergeCell ref="B52:H52"/>
    <mergeCell ref="B53:H53"/>
    <mergeCell ref="B51:H51"/>
    <mergeCell ref="J4:R4"/>
    <mergeCell ref="B4:D4"/>
    <mergeCell ref="B5:H5"/>
    <mergeCell ref="B8:H8"/>
    <mergeCell ref="B17:H17"/>
    <mergeCell ref="C26:F26"/>
    <mergeCell ref="C22:F22"/>
    <mergeCell ref="G20:H20"/>
    <mergeCell ref="C21:H21"/>
    <mergeCell ref="C18:F18"/>
    <mergeCell ref="G18:H18"/>
    <mergeCell ref="G19:H19"/>
    <mergeCell ref="F10:H10"/>
    <mergeCell ref="F14:H14"/>
    <mergeCell ref="B15:H15"/>
    <mergeCell ref="B16:H16"/>
    <mergeCell ref="B10:D10"/>
    <mergeCell ref="F13:H13"/>
    <mergeCell ref="B64:H64"/>
    <mergeCell ref="B62:H62"/>
    <mergeCell ref="B59:H59"/>
    <mergeCell ref="B60:H60"/>
    <mergeCell ref="G22:H22"/>
    <mergeCell ref="G32:H32"/>
    <mergeCell ref="G26:H26"/>
    <mergeCell ref="G23:H23"/>
    <mergeCell ref="G24:H24"/>
    <mergeCell ref="C25:H25"/>
    <mergeCell ref="G27:H27"/>
    <mergeCell ref="C29:H29"/>
    <mergeCell ref="G30:H30"/>
    <mergeCell ref="C30:F30"/>
    <mergeCell ref="B37:H37"/>
    <mergeCell ref="B33:H33"/>
    <mergeCell ref="B34:H34"/>
    <mergeCell ref="G31:H31"/>
    <mergeCell ref="D35:H35"/>
    <mergeCell ref="G28:H28"/>
    <mergeCell ref="C45:H45"/>
    <mergeCell ref="C46:H46"/>
    <mergeCell ref="B39:H39"/>
    <mergeCell ref="B36:H36"/>
  </mergeCells>
  <hyperlinks>
    <hyperlink ref="B67" r:id="rId1" xr:uid="{00000000-0004-0000-1E00-000000000000}"/>
  </hyperlinks>
  <pageMargins left="0.7" right="0.7" top="0.75" bottom="0.75" header="0.3" footer="0.3"/>
  <pageSetup scale="10" orientation="landscape"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
    <pageSetUpPr fitToPage="1"/>
  </sheetPr>
  <dimension ref="A1:AB243"/>
  <sheetViews>
    <sheetView showGridLines="0" workbookViewId="0"/>
  </sheetViews>
  <sheetFormatPr defaultColWidth="8" defaultRowHeight="12" customHeight="1"/>
  <cols>
    <col min="1" max="1" width="1.5546875" style="1126" customWidth="1"/>
    <col min="2" max="3" width="3.27734375" style="1126" customWidth="1"/>
    <col min="4" max="4" width="3.1640625" style="1126" customWidth="1"/>
    <col min="5" max="5" width="1.44140625" style="1126" customWidth="1"/>
    <col min="6" max="6" width="18" style="1126" customWidth="1"/>
    <col min="7" max="7" width="3.27734375" style="1126" customWidth="1"/>
    <col min="8" max="8" width="18.71875" style="1126" customWidth="1"/>
    <col min="9" max="9" width="2" style="1126" customWidth="1"/>
    <col min="10" max="10" width="12.44140625" style="1126" bestFit="1" customWidth="1"/>
    <col min="11" max="11" width="7.5546875" style="1126" customWidth="1"/>
    <col min="12" max="12" width="10.27734375" style="1126" bestFit="1" customWidth="1"/>
    <col min="13" max="13" width="9" style="1126" bestFit="1" customWidth="1"/>
    <col min="14" max="15" width="7.5546875" style="1126" customWidth="1"/>
    <col min="16" max="16" width="8.44140625" style="1177" bestFit="1" customWidth="1"/>
    <col min="17" max="17" width="12" style="1177" bestFit="1" customWidth="1"/>
    <col min="18" max="18" width="7.5546875" style="1177" customWidth="1"/>
    <col min="19" max="19" width="8.1640625" style="1177" bestFit="1" customWidth="1"/>
    <col min="20" max="20" width="7.5546875" style="1177" customWidth="1"/>
    <col min="21" max="21" width="9" style="1177" bestFit="1" customWidth="1"/>
    <col min="22" max="24" width="7.5546875" style="1177" customWidth="1"/>
    <col min="25" max="25" width="7.5546875" style="1126" customWidth="1"/>
    <col min="26" max="26" width="8" style="1126" customWidth="1"/>
    <col min="27" max="16384" width="8" style="1126"/>
  </cols>
  <sheetData>
    <row r="1" spans="1:28" ht="12" customHeight="1">
      <c r="A1" s="1107"/>
      <c r="B1" s="1107"/>
      <c r="C1" s="1107"/>
      <c r="D1" s="1107"/>
      <c r="E1" s="1107"/>
      <c r="F1" s="1107"/>
      <c r="G1" s="1107"/>
      <c r="H1" s="1107"/>
      <c r="I1" s="1107"/>
      <c r="J1" s="1107"/>
      <c r="K1" s="1107"/>
      <c r="L1" s="1107"/>
      <c r="M1" s="1107"/>
      <c r="N1" s="1107"/>
      <c r="O1" s="1107"/>
      <c r="P1" s="1107"/>
      <c r="Q1" s="1107"/>
      <c r="R1" s="1107"/>
      <c r="S1" s="1107"/>
      <c r="T1" s="1107"/>
      <c r="U1" s="1107"/>
      <c r="V1" s="1107"/>
      <c r="W1" s="1107"/>
      <c r="X1" s="1107"/>
      <c r="Y1" s="1107"/>
      <c r="Z1" s="1107"/>
      <c r="AA1" s="1107"/>
      <c r="AB1" s="1107"/>
    </row>
    <row r="2" spans="1:28" ht="12" customHeight="1">
      <c r="A2" s="1107"/>
      <c r="B2" s="3994" t="s">
        <v>478</v>
      </c>
      <c r="C2" s="3995"/>
      <c r="D2" s="3995"/>
      <c r="E2" s="3995"/>
      <c r="F2" s="3995"/>
      <c r="G2" s="1107"/>
      <c r="H2" s="1107"/>
      <c r="I2" s="1107"/>
      <c r="J2" s="1107"/>
      <c r="K2" s="1107"/>
      <c r="L2" s="1107"/>
      <c r="M2" s="1107"/>
      <c r="N2" s="1107"/>
      <c r="O2" s="1107"/>
      <c r="P2" s="1107"/>
      <c r="Q2" s="1107"/>
      <c r="R2" s="1107"/>
      <c r="S2" s="1107"/>
      <c r="T2" s="1107"/>
      <c r="U2" s="1107"/>
      <c r="V2" s="1107"/>
      <c r="W2" s="1107"/>
      <c r="X2" s="1107"/>
      <c r="Y2" s="1107"/>
      <c r="Z2" s="1107"/>
      <c r="AA2" s="1107"/>
      <c r="AB2" s="1107"/>
    </row>
    <row r="3" spans="1:28" ht="12" customHeight="1">
      <c r="A3" s="1107"/>
      <c r="B3" s="1107"/>
      <c r="C3" s="1107"/>
      <c r="D3" s="1107"/>
      <c r="E3" s="1107"/>
      <c r="F3" s="1107"/>
      <c r="G3" s="1107"/>
      <c r="H3" s="1107"/>
      <c r="I3" s="1107"/>
      <c r="J3" s="1107"/>
      <c r="K3" s="1107"/>
      <c r="L3" s="1107"/>
      <c r="M3" s="1107"/>
      <c r="N3" s="1107"/>
      <c r="O3" s="1107"/>
      <c r="P3" s="1107"/>
      <c r="Q3" s="1107"/>
      <c r="R3" s="1107"/>
      <c r="S3" s="1107"/>
      <c r="T3" s="1107"/>
      <c r="U3" s="1107"/>
      <c r="V3" s="1107"/>
      <c r="W3" s="1107"/>
      <c r="X3" s="1107"/>
      <c r="Y3" s="1107"/>
      <c r="Z3" s="1107"/>
      <c r="AA3" s="1107"/>
      <c r="AB3" s="1107"/>
    </row>
    <row r="4" spans="1:28" ht="12" customHeight="1">
      <c r="A4" s="1107"/>
      <c r="B4" s="29" t="s">
        <v>1383</v>
      </c>
      <c r="C4" s="29"/>
      <c r="D4" s="29"/>
      <c r="E4" s="149"/>
      <c r="F4" s="149"/>
      <c r="G4" s="149"/>
      <c r="H4" s="149"/>
      <c r="I4" s="149"/>
      <c r="J4" s="14" t="s">
        <v>1384</v>
      </c>
      <c r="K4" s="14"/>
      <c r="L4" s="14"/>
      <c r="M4" s="14"/>
      <c r="N4" s="14"/>
      <c r="O4" s="14"/>
      <c r="P4" s="14"/>
      <c r="Q4" s="14"/>
      <c r="R4" s="14"/>
      <c r="S4" s="14"/>
      <c r="T4" s="1107"/>
      <c r="U4" s="1107"/>
      <c r="V4" s="1107"/>
      <c r="W4" s="1107"/>
      <c r="X4" s="1107"/>
      <c r="Y4" s="1107"/>
      <c r="Z4" s="1107"/>
      <c r="AA4" s="1107"/>
      <c r="AB4" s="1107"/>
    </row>
    <row r="5" spans="1:28" ht="12" customHeight="1">
      <c r="A5" s="1107"/>
      <c r="B5" s="27">
        <v>2023.4</v>
      </c>
      <c r="C5" s="27"/>
      <c r="D5" s="27"/>
      <c r="E5" s="27"/>
      <c r="F5" s="27"/>
      <c r="G5" s="27"/>
      <c r="H5" s="27"/>
      <c r="I5" s="153"/>
      <c r="J5" s="153"/>
      <c r="K5" s="153"/>
      <c r="L5" s="153"/>
      <c r="M5" s="153"/>
      <c r="N5" s="153"/>
      <c r="O5" s="1302"/>
      <c r="P5" s="1303"/>
      <c r="Q5" s="1110"/>
      <c r="R5" s="1110"/>
      <c r="S5" s="1110"/>
      <c r="T5" s="1110"/>
      <c r="U5" s="1110"/>
      <c r="V5" s="1110"/>
      <c r="W5" s="1110"/>
      <c r="X5" s="1110"/>
      <c r="Y5" s="1107"/>
      <c r="Z5" s="1107"/>
      <c r="AA5" s="1107"/>
      <c r="AB5" s="1107"/>
    </row>
    <row r="6" spans="1:28" ht="12" customHeight="1">
      <c r="A6" s="1107"/>
      <c r="B6" s="1111"/>
      <c r="C6" s="1112"/>
      <c r="D6" s="1112"/>
      <c r="E6" s="1112"/>
      <c r="F6" s="1112"/>
      <c r="G6" s="1112"/>
      <c r="H6" s="1112"/>
      <c r="I6" s="1112"/>
      <c r="J6" s="1304"/>
      <c r="K6" s="1305" t="s">
        <v>40</v>
      </c>
      <c r="L6" s="1306"/>
      <c r="M6" s="1305" t="s">
        <v>41</v>
      </c>
      <c r="N6" s="1304"/>
      <c r="O6" s="1304"/>
      <c r="P6" s="1304"/>
      <c r="Q6" s="1304"/>
      <c r="R6" s="1304"/>
      <c r="S6" s="1307" t="s">
        <v>42</v>
      </c>
      <c r="T6" s="1304"/>
      <c r="U6" s="1308" t="s">
        <v>43</v>
      </c>
      <c r="V6" s="1304"/>
      <c r="W6" s="1307" t="s">
        <v>44</v>
      </c>
      <c r="X6" s="1309" t="s">
        <v>131</v>
      </c>
      <c r="Y6" s="1107"/>
      <c r="Z6" s="1107"/>
      <c r="AA6" s="1107"/>
      <c r="AB6" s="1107"/>
    </row>
    <row r="7" spans="1:28" ht="12" customHeight="1">
      <c r="A7" s="1107"/>
      <c r="B7" s="1118"/>
      <c r="C7" s="1107"/>
      <c r="D7" s="1107"/>
      <c r="E7" s="1107"/>
      <c r="F7" s="1107"/>
      <c r="G7" s="1107"/>
      <c r="H7" s="1107"/>
      <c r="I7" s="1107"/>
      <c r="J7" s="1310" t="s">
        <v>45</v>
      </c>
      <c r="K7" s="1310" t="s">
        <v>46</v>
      </c>
      <c r="L7" s="1310" t="s">
        <v>47</v>
      </c>
      <c r="M7" s="1310" t="s">
        <v>48</v>
      </c>
      <c r="N7" s="1310" t="s">
        <v>49</v>
      </c>
      <c r="O7" s="1310" t="s">
        <v>50</v>
      </c>
      <c r="P7" s="1311" t="s">
        <v>51</v>
      </c>
      <c r="Q7" s="1311" t="s">
        <v>52</v>
      </c>
      <c r="R7" s="1311" t="s">
        <v>83</v>
      </c>
      <c r="S7" s="1312" t="s">
        <v>84</v>
      </c>
      <c r="T7" s="1311" t="s">
        <v>85</v>
      </c>
      <c r="U7" s="1311" t="s">
        <v>86</v>
      </c>
      <c r="V7" s="1312" t="s">
        <v>87</v>
      </c>
      <c r="W7" s="1311" t="s">
        <v>88</v>
      </c>
      <c r="X7" s="1313"/>
      <c r="Y7" s="1107"/>
      <c r="Z7" s="1107"/>
      <c r="AA7" s="1107"/>
      <c r="AB7" s="1107"/>
    </row>
    <row r="8" spans="1:28" ht="12" customHeight="1">
      <c r="A8" s="1107"/>
      <c r="B8" s="4047" t="s">
        <v>1146</v>
      </c>
      <c r="C8" s="4048"/>
      <c r="D8" s="4048"/>
      <c r="E8" s="4048"/>
      <c r="F8" s="4048"/>
      <c r="G8" s="4048"/>
      <c r="H8" s="4048"/>
      <c r="I8" s="1120"/>
      <c r="J8" s="1310" t="s">
        <v>89</v>
      </c>
      <c r="K8" s="1310" t="s">
        <v>90</v>
      </c>
      <c r="L8" s="1314"/>
      <c r="M8" s="1314"/>
      <c r="N8" s="1314"/>
      <c r="O8" s="1314"/>
      <c r="P8" s="1314"/>
      <c r="Q8" s="1314"/>
      <c r="R8" s="1314"/>
      <c r="S8" s="1314"/>
      <c r="T8" s="1314"/>
      <c r="U8" s="1314"/>
      <c r="V8" s="1314"/>
      <c r="W8" s="1314"/>
      <c r="X8" s="1313"/>
      <c r="Y8" s="1107"/>
      <c r="Z8" s="1107"/>
      <c r="AA8" s="1107"/>
      <c r="AB8" s="1107"/>
    </row>
    <row r="9" spans="1:28" ht="12" customHeight="1">
      <c r="A9" s="1107"/>
      <c r="B9" s="1129"/>
      <c r="C9" s="1130"/>
      <c r="D9" s="1130"/>
      <c r="E9" s="1130"/>
      <c r="F9" s="1107"/>
      <c r="G9" s="1107"/>
      <c r="H9" s="1107"/>
      <c r="I9" s="1130"/>
      <c r="J9" s="1315" t="s">
        <v>125</v>
      </c>
      <c r="K9" s="1315" t="s">
        <v>126</v>
      </c>
      <c r="L9" s="1315" t="s">
        <v>127</v>
      </c>
      <c r="M9" s="1315" t="s">
        <v>139</v>
      </c>
      <c r="N9" s="1315" t="s">
        <v>140</v>
      </c>
      <c r="O9" s="1315" t="s">
        <v>141</v>
      </c>
      <c r="P9" s="1316" t="s">
        <v>166</v>
      </c>
      <c r="Q9" s="1316" t="s">
        <v>167</v>
      </c>
      <c r="R9" s="1316" t="s">
        <v>168</v>
      </c>
      <c r="S9" s="1316" t="s">
        <v>74</v>
      </c>
      <c r="T9" s="1316" t="s">
        <v>75</v>
      </c>
      <c r="U9" s="1316" t="s">
        <v>81</v>
      </c>
      <c r="V9" s="1316" t="s">
        <v>91</v>
      </c>
      <c r="W9" s="1316" t="s">
        <v>92</v>
      </c>
      <c r="X9" s="1317" t="s">
        <v>170</v>
      </c>
      <c r="Y9" s="1107"/>
      <c r="Z9" s="1107"/>
      <c r="AA9" s="1107"/>
      <c r="AB9" s="1107"/>
    </row>
    <row r="10" spans="1:28" ht="12" customHeight="1">
      <c r="A10" s="1107"/>
      <c r="B10" s="4049" t="s">
        <v>22</v>
      </c>
      <c r="C10" s="4050"/>
      <c r="D10" s="4050"/>
      <c r="E10" s="1126" t="s">
        <v>1340</v>
      </c>
      <c r="F10" s="4035" t="s">
        <v>1148</v>
      </c>
      <c r="G10" s="4035"/>
      <c r="H10" s="4035"/>
      <c r="I10" s="1194" t="s">
        <v>192</v>
      </c>
      <c r="J10" s="1318">
        <f t="shared" ref="J10:X10" si="0">IF(ISERROR((J78/J141)*100),"",(J78/J141)*100)</f>
        <v>32.53012048192771</v>
      </c>
      <c r="K10" s="1318">
        <f t="shared" si="0"/>
        <v>44.186046511627907</v>
      </c>
      <c r="L10" s="1318">
        <f t="shared" si="0"/>
        <v>37.158469945355193</v>
      </c>
      <c r="M10" s="1318">
        <f t="shared" si="0"/>
        <v>27.89473684210526</v>
      </c>
      <c r="N10" s="1318">
        <f t="shared" si="0"/>
        <v>450</v>
      </c>
      <c r="O10" s="1318">
        <f t="shared" si="0"/>
        <v>36.971667440780308</v>
      </c>
      <c r="P10" s="1318">
        <f t="shared" si="0"/>
        <v>35.758835758835758</v>
      </c>
      <c r="Q10" s="1318">
        <f t="shared" si="0"/>
        <v>26.103646833013432</v>
      </c>
      <c r="R10" s="1318">
        <f t="shared" si="0"/>
        <v>21.757518796992482</v>
      </c>
      <c r="S10" s="1318">
        <f t="shared" si="0"/>
        <v>34.112325669053902</v>
      </c>
      <c r="T10" s="1318">
        <f t="shared" si="0"/>
        <v>77.272727272727266</v>
      </c>
      <c r="U10" s="1318">
        <f t="shared" si="0"/>
        <v>24.242424242424242</v>
      </c>
      <c r="V10" s="1318" t="str">
        <f t="shared" si="0"/>
        <v/>
      </c>
      <c r="W10" s="1318" t="str">
        <f t="shared" si="0"/>
        <v/>
      </c>
      <c r="X10" s="1319">
        <f t="shared" si="0"/>
        <v>32.911972153522029</v>
      </c>
      <c r="Y10" s="1107"/>
      <c r="Z10" s="1107"/>
      <c r="AA10" s="1107"/>
      <c r="AB10" s="1107"/>
    </row>
    <row r="11" spans="1:28" ht="12" customHeight="1">
      <c r="A11" s="1107"/>
      <c r="B11" s="1125"/>
      <c r="F11" s="1139" t="s">
        <v>738</v>
      </c>
      <c r="G11" s="1139"/>
      <c r="H11" s="1139"/>
      <c r="I11" s="1194" t="s">
        <v>410</v>
      </c>
      <c r="J11" s="1318" t="str">
        <f t="shared" ref="J11:X11" si="1">IF(ISERROR((J79/J142)*100),"",(J79/J142)*100)</f>
        <v/>
      </c>
      <c r="K11" s="1318" t="str">
        <f t="shared" si="1"/>
        <v/>
      </c>
      <c r="L11" s="1318" t="str">
        <f t="shared" si="1"/>
        <v/>
      </c>
      <c r="M11" s="1318" t="str">
        <f t="shared" si="1"/>
        <v/>
      </c>
      <c r="N11" s="1318" t="str">
        <f t="shared" si="1"/>
        <v/>
      </c>
      <c r="O11" s="1318" t="str">
        <f t="shared" si="1"/>
        <v/>
      </c>
      <c r="P11" s="1318" t="str">
        <f t="shared" si="1"/>
        <v/>
      </c>
      <c r="Q11" s="1318" t="str">
        <f t="shared" si="1"/>
        <v/>
      </c>
      <c r="R11" s="1318" t="str">
        <f t="shared" si="1"/>
        <v/>
      </c>
      <c r="S11" s="1318" t="str">
        <f t="shared" si="1"/>
        <v/>
      </c>
      <c r="T11" s="1318" t="str">
        <f t="shared" si="1"/>
        <v/>
      </c>
      <c r="U11" s="1318" t="str">
        <f t="shared" si="1"/>
        <v/>
      </c>
      <c r="V11" s="1318" t="str">
        <f t="shared" si="1"/>
        <v/>
      </c>
      <c r="W11" s="1318" t="str">
        <f t="shared" si="1"/>
        <v/>
      </c>
      <c r="X11" s="1319" t="str">
        <f t="shared" si="1"/>
        <v/>
      </c>
      <c r="Y11" s="1107"/>
      <c r="Z11" s="1107"/>
      <c r="AA11" s="1107"/>
      <c r="AB11" s="1107"/>
    </row>
    <row r="12" spans="1:28" ht="12" customHeight="1">
      <c r="A12" s="1107"/>
      <c r="B12" s="1125"/>
      <c r="F12" s="1139" t="s">
        <v>739</v>
      </c>
      <c r="G12" s="1139"/>
      <c r="H12" s="1139"/>
      <c r="I12" s="1194" t="s">
        <v>413</v>
      </c>
      <c r="J12" s="1318" t="str">
        <f t="shared" ref="J12:X12" si="2">IF(ISERROR((J80/J143)*100),"",(J80/J143)*100)</f>
        <v/>
      </c>
      <c r="K12" s="1318" t="str">
        <f t="shared" si="2"/>
        <v/>
      </c>
      <c r="L12" s="1318" t="str">
        <f t="shared" si="2"/>
        <v/>
      </c>
      <c r="M12" s="1318" t="str">
        <f t="shared" si="2"/>
        <v/>
      </c>
      <c r="N12" s="1318" t="str">
        <f t="shared" si="2"/>
        <v/>
      </c>
      <c r="O12" s="1318" t="str">
        <f t="shared" si="2"/>
        <v/>
      </c>
      <c r="P12" s="1318" t="str">
        <f t="shared" si="2"/>
        <v/>
      </c>
      <c r="Q12" s="1318" t="str">
        <f t="shared" si="2"/>
        <v/>
      </c>
      <c r="R12" s="1318" t="str">
        <f t="shared" si="2"/>
        <v/>
      </c>
      <c r="S12" s="1318" t="str">
        <f t="shared" si="2"/>
        <v/>
      </c>
      <c r="T12" s="1318" t="str">
        <f t="shared" si="2"/>
        <v/>
      </c>
      <c r="U12" s="1318" t="str">
        <f t="shared" si="2"/>
        <v/>
      </c>
      <c r="V12" s="1318" t="str">
        <f t="shared" si="2"/>
        <v/>
      </c>
      <c r="W12" s="1318" t="str">
        <f t="shared" si="2"/>
        <v/>
      </c>
      <c r="X12" s="1319" t="str">
        <f t="shared" si="2"/>
        <v/>
      </c>
      <c r="Y12" s="1107"/>
      <c r="Z12" s="1107"/>
      <c r="AA12" s="1107"/>
      <c r="AB12" s="1107"/>
    </row>
    <row r="13" spans="1:28" ht="12" customHeight="1">
      <c r="A13" s="1107"/>
      <c r="B13" s="1125"/>
      <c r="F13" s="3968" t="s">
        <v>740</v>
      </c>
      <c r="G13" s="3968"/>
      <c r="H13" s="3968"/>
      <c r="I13" s="1194" t="s">
        <v>416</v>
      </c>
      <c r="J13" s="1318">
        <f t="shared" ref="J13:X13" si="3">IF(ISERROR((J81/J144)*100),"",(J81/J144)*100)</f>
        <v>32.53012048192771</v>
      </c>
      <c r="K13" s="1318">
        <f t="shared" si="3"/>
        <v>44.186046511627907</v>
      </c>
      <c r="L13" s="1318">
        <f t="shared" si="3"/>
        <v>37.158469945355193</v>
      </c>
      <c r="M13" s="1318">
        <f t="shared" si="3"/>
        <v>27.89473684210526</v>
      </c>
      <c r="N13" s="1318" t="str">
        <f t="shared" si="3"/>
        <v/>
      </c>
      <c r="O13" s="1318">
        <f t="shared" si="3"/>
        <v>36.971667440780308</v>
      </c>
      <c r="P13" s="1318">
        <f t="shared" si="3"/>
        <v>35.758835758835758</v>
      </c>
      <c r="Q13" s="1318">
        <f t="shared" si="3"/>
        <v>26.103646833013432</v>
      </c>
      <c r="R13" s="1318">
        <f t="shared" si="3"/>
        <v>21.757518796992482</v>
      </c>
      <c r="S13" s="1318">
        <f t="shared" si="3"/>
        <v>34.112325669053902</v>
      </c>
      <c r="T13" s="1318">
        <f t="shared" si="3"/>
        <v>77.272727272727266</v>
      </c>
      <c r="U13" s="1318">
        <f t="shared" si="3"/>
        <v>24.242424242424242</v>
      </c>
      <c r="V13" s="1318" t="str">
        <f t="shared" si="3"/>
        <v/>
      </c>
      <c r="W13" s="1318" t="str">
        <f t="shared" si="3"/>
        <v/>
      </c>
      <c r="X13" s="1319">
        <f t="shared" si="3"/>
        <v>32.911972153522029</v>
      </c>
      <c r="Y13" s="1107"/>
      <c r="Z13" s="1107"/>
      <c r="AA13" s="1107"/>
      <c r="AB13" s="1107"/>
    </row>
    <row r="14" spans="1:28" ht="12" customHeight="1">
      <c r="A14" s="1107"/>
      <c r="B14" s="1118"/>
      <c r="C14" s="1107"/>
      <c r="D14" s="1107"/>
      <c r="E14" s="1126" t="s">
        <v>1340</v>
      </c>
      <c r="F14" s="3968" t="s">
        <v>1342</v>
      </c>
      <c r="G14" s="3968"/>
      <c r="H14" s="3968"/>
      <c r="I14" s="1194" t="s">
        <v>106</v>
      </c>
      <c r="J14" s="1318" t="str">
        <f t="shared" ref="J14:X14" si="4">IF(ISERROR((J82/J145)*100),"",(J82/J145)*100)</f>
        <v/>
      </c>
      <c r="K14" s="1318" t="str">
        <f t="shared" si="4"/>
        <v/>
      </c>
      <c r="L14" s="1318" t="str">
        <f t="shared" si="4"/>
        <v/>
      </c>
      <c r="M14" s="1318" t="str">
        <f t="shared" si="4"/>
        <v/>
      </c>
      <c r="N14" s="1318" t="str">
        <f t="shared" si="4"/>
        <v/>
      </c>
      <c r="O14" s="1318" t="str">
        <f t="shared" si="4"/>
        <v/>
      </c>
      <c r="P14" s="1318" t="str">
        <f t="shared" si="4"/>
        <v/>
      </c>
      <c r="Q14" s="1318" t="str">
        <f t="shared" si="4"/>
        <v/>
      </c>
      <c r="R14" s="1318" t="str">
        <f t="shared" si="4"/>
        <v/>
      </c>
      <c r="S14" s="1318" t="str">
        <f t="shared" si="4"/>
        <v/>
      </c>
      <c r="T14" s="1318" t="str">
        <f t="shared" si="4"/>
        <v/>
      </c>
      <c r="U14" s="1318" t="str">
        <f t="shared" si="4"/>
        <v/>
      </c>
      <c r="V14" s="1318" t="str">
        <f t="shared" si="4"/>
        <v/>
      </c>
      <c r="W14" s="1318" t="str">
        <f t="shared" si="4"/>
        <v/>
      </c>
      <c r="X14" s="1319" t="str">
        <f t="shared" si="4"/>
        <v/>
      </c>
      <c r="Y14" s="1107"/>
      <c r="Z14" s="1107"/>
      <c r="AA14" s="1107"/>
      <c r="AB14" s="1107"/>
    </row>
    <row r="15" spans="1:28" ht="12" customHeight="1">
      <c r="A15" s="1107"/>
      <c r="B15" s="3987" t="s">
        <v>1343</v>
      </c>
      <c r="C15" s="3988"/>
      <c r="D15" s="3988"/>
      <c r="E15" s="3988"/>
      <c r="F15" s="3988"/>
      <c r="G15" s="3988"/>
      <c r="H15" s="3988"/>
      <c r="I15" s="1194" t="s">
        <v>102</v>
      </c>
      <c r="J15" s="1318">
        <f t="shared" ref="J15:X15" si="5">IF(ISERROR((J83/J146)*100),"",(J83/J146)*100)</f>
        <v>32.53012048192771</v>
      </c>
      <c r="K15" s="1318">
        <f t="shared" si="5"/>
        <v>44.186046511627907</v>
      </c>
      <c r="L15" s="1318">
        <f t="shared" si="5"/>
        <v>37.158469945355193</v>
      </c>
      <c r="M15" s="1318">
        <f t="shared" si="5"/>
        <v>27.89473684210526</v>
      </c>
      <c r="N15" s="1318">
        <f t="shared" si="5"/>
        <v>450</v>
      </c>
      <c r="O15" s="1318">
        <f t="shared" si="5"/>
        <v>36.971667440780308</v>
      </c>
      <c r="P15" s="1318">
        <f t="shared" si="5"/>
        <v>35.758835758835758</v>
      </c>
      <c r="Q15" s="1318">
        <f t="shared" si="5"/>
        <v>26.103646833013432</v>
      </c>
      <c r="R15" s="1318">
        <f t="shared" si="5"/>
        <v>21.757518796992482</v>
      </c>
      <c r="S15" s="1318">
        <f t="shared" si="5"/>
        <v>34.112325669053902</v>
      </c>
      <c r="T15" s="1318">
        <f t="shared" si="5"/>
        <v>77.272727272727266</v>
      </c>
      <c r="U15" s="1318">
        <f t="shared" si="5"/>
        <v>24.242424242424242</v>
      </c>
      <c r="V15" s="1318" t="str">
        <f t="shared" si="5"/>
        <v/>
      </c>
      <c r="W15" s="1318" t="str">
        <f t="shared" si="5"/>
        <v/>
      </c>
      <c r="X15" s="1319">
        <f t="shared" si="5"/>
        <v>32.911972153522029</v>
      </c>
      <c r="Y15" s="1107"/>
      <c r="Z15" s="1107"/>
      <c r="AA15" s="1107"/>
      <c r="AB15" s="1107"/>
    </row>
    <row r="16" spans="1:28" ht="12" customHeight="1">
      <c r="A16" s="1107"/>
      <c r="B16" s="3970" t="s">
        <v>1344</v>
      </c>
      <c r="C16" s="3968"/>
      <c r="D16" s="3968"/>
      <c r="E16" s="3968"/>
      <c r="F16" s="3982"/>
      <c r="G16" s="3982"/>
      <c r="H16" s="3982"/>
      <c r="I16" s="1194" t="s">
        <v>107</v>
      </c>
      <c r="J16" s="1318" t="str">
        <f t="shared" ref="J16:X16" si="6">IF(ISERROR((J84/J147)*100),"",(J84/J147)*100)</f>
        <v/>
      </c>
      <c r="K16" s="1318" t="str">
        <f t="shared" si="6"/>
        <v/>
      </c>
      <c r="L16" s="1318" t="str">
        <f t="shared" si="6"/>
        <v/>
      </c>
      <c r="M16" s="1318" t="str">
        <f t="shared" si="6"/>
        <v/>
      </c>
      <c r="N16" s="1318" t="str">
        <f t="shared" si="6"/>
        <v/>
      </c>
      <c r="O16" s="1318" t="str">
        <f t="shared" si="6"/>
        <v/>
      </c>
      <c r="P16" s="1318" t="str">
        <f t="shared" si="6"/>
        <v/>
      </c>
      <c r="Q16" s="1318" t="str">
        <f t="shared" si="6"/>
        <v/>
      </c>
      <c r="R16" s="1318" t="str">
        <f t="shared" si="6"/>
        <v/>
      </c>
      <c r="S16" s="1318" t="str">
        <f t="shared" si="6"/>
        <v/>
      </c>
      <c r="T16" s="1318" t="str">
        <f t="shared" si="6"/>
        <v/>
      </c>
      <c r="U16" s="1318" t="str">
        <f t="shared" si="6"/>
        <v/>
      </c>
      <c r="V16" s="1318" t="str">
        <f t="shared" si="6"/>
        <v/>
      </c>
      <c r="W16" s="1318" t="str">
        <f t="shared" si="6"/>
        <v/>
      </c>
      <c r="X16" s="1319" t="str">
        <f t="shared" si="6"/>
        <v/>
      </c>
      <c r="Y16" s="1107"/>
      <c r="Z16" s="1107"/>
      <c r="AA16" s="1107"/>
      <c r="AB16" s="1107"/>
    </row>
    <row r="17" spans="1:28" ht="12" customHeight="1">
      <c r="A17" s="1107"/>
      <c r="B17" s="3974" t="s">
        <v>1210</v>
      </c>
      <c r="C17" s="3982"/>
      <c r="D17" s="3982"/>
      <c r="E17" s="3982"/>
      <c r="F17" s="3982"/>
      <c r="G17" s="3982"/>
      <c r="H17" s="3982"/>
      <c r="I17" s="1194"/>
      <c r="J17" s="1320"/>
      <c r="K17" s="1320"/>
      <c r="L17" s="1320"/>
      <c r="M17" s="1320"/>
      <c r="N17" s="1320"/>
      <c r="O17" s="1320"/>
      <c r="P17" s="1320"/>
      <c r="Q17" s="1320"/>
      <c r="R17" s="1320"/>
      <c r="S17" s="1320"/>
      <c r="T17" s="1320"/>
      <c r="U17" s="1320"/>
      <c r="V17" s="1320"/>
      <c r="W17" s="1320"/>
      <c r="X17" s="1321"/>
      <c r="Y17" s="1107"/>
      <c r="Z17" s="1107"/>
      <c r="AA17" s="1107"/>
      <c r="AB17" s="1107"/>
    </row>
    <row r="18" spans="1:28" ht="12" customHeight="1">
      <c r="A18" s="1107"/>
      <c r="B18" s="1136"/>
      <c r="C18" s="4007" t="s">
        <v>1153</v>
      </c>
      <c r="D18" s="4002"/>
      <c r="E18" s="4002"/>
      <c r="F18" s="4002"/>
      <c r="G18" s="4015" t="s">
        <v>176</v>
      </c>
      <c r="H18" s="4015"/>
      <c r="I18" s="1194" t="s">
        <v>422</v>
      </c>
      <c r="J18" s="1318" t="str">
        <f t="shared" ref="J18:X18" si="7">IF(ISERROR((J86/J149)*100),"",(J86/J149)*100)</f>
        <v/>
      </c>
      <c r="K18" s="1318" t="str">
        <f t="shared" si="7"/>
        <v/>
      </c>
      <c r="L18" s="1318" t="str">
        <f t="shared" si="7"/>
        <v/>
      </c>
      <c r="M18" s="1318" t="str">
        <f t="shared" si="7"/>
        <v/>
      </c>
      <c r="N18" s="1318" t="str">
        <f t="shared" si="7"/>
        <v/>
      </c>
      <c r="O18" s="1318" t="str">
        <f t="shared" si="7"/>
        <v/>
      </c>
      <c r="P18" s="1318" t="str">
        <f t="shared" si="7"/>
        <v/>
      </c>
      <c r="Q18" s="1318" t="str">
        <f t="shared" si="7"/>
        <v/>
      </c>
      <c r="R18" s="1318" t="str">
        <f t="shared" si="7"/>
        <v/>
      </c>
      <c r="S18" s="1318" t="str">
        <f t="shared" si="7"/>
        <v/>
      </c>
      <c r="T18" s="1318" t="str">
        <f t="shared" si="7"/>
        <v/>
      </c>
      <c r="U18" s="1318" t="str">
        <f t="shared" si="7"/>
        <v/>
      </c>
      <c r="V18" s="1318" t="str">
        <f t="shared" si="7"/>
        <v/>
      </c>
      <c r="W18" s="1318" t="str">
        <f t="shared" si="7"/>
        <v/>
      </c>
      <c r="X18" s="1319" t="str">
        <f t="shared" si="7"/>
        <v/>
      </c>
      <c r="Y18" s="1107"/>
      <c r="Z18" s="1107"/>
      <c r="AA18" s="1107"/>
      <c r="AB18" s="1107"/>
    </row>
    <row r="19" spans="1:28" ht="12" customHeight="1">
      <c r="A19" s="1107"/>
      <c r="B19" s="1136"/>
      <c r="C19" s="1137"/>
      <c r="D19" s="1137"/>
      <c r="E19" s="1137"/>
      <c r="F19" s="1137"/>
      <c r="G19" s="3976" t="s">
        <v>1385</v>
      </c>
      <c r="H19" s="3976"/>
      <c r="I19" s="1194" t="s">
        <v>425</v>
      </c>
      <c r="J19" s="1318" t="str">
        <f t="shared" ref="J19:X19" si="8">IF(ISERROR((J87/J150)*100),"",(J87/J150)*100)</f>
        <v/>
      </c>
      <c r="K19" s="1318" t="str">
        <f t="shared" si="8"/>
        <v/>
      </c>
      <c r="L19" s="1318" t="str">
        <f t="shared" si="8"/>
        <v/>
      </c>
      <c r="M19" s="1318" t="str">
        <f t="shared" si="8"/>
        <v/>
      </c>
      <c r="N19" s="1318" t="str">
        <f t="shared" si="8"/>
        <v/>
      </c>
      <c r="O19" s="1318" t="str">
        <f t="shared" si="8"/>
        <v/>
      </c>
      <c r="P19" s="1318" t="str">
        <f t="shared" si="8"/>
        <v/>
      </c>
      <c r="Q19" s="1318" t="str">
        <f t="shared" si="8"/>
        <v/>
      </c>
      <c r="R19" s="1318" t="str">
        <f t="shared" si="8"/>
        <v/>
      </c>
      <c r="S19" s="1318" t="str">
        <f t="shared" si="8"/>
        <v/>
      </c>
      <c r="T19" s="1318" t="str">
        <f t="shared" si="8"/>
        <v/>
      </c>
      <c r="U19" s="1318" t="str">
        <f t="shared" si="8"/>
        <v/>
      </c>
      <c r="V19" s="1318" t="str">
        <f t="shared" si="8"/>
        <v/>
      </c>
      <c r="W19" s="1318" t="str">
        <f t="shared" si="8"/>
        <v/>
      </c>
      <c r="X19" s="1319" t="str">
        <f t="shared" si="8"/>
        <v/>
      </c>
      <c r="Y19" s="1107"/>
      <c r="Z19" s="1107"/>
      <c r="AA19" s="1107"/>
      <c r="AB19" s="1107"/>
    </row>
    <row r="20" spans="1:28" ht="12" customHeight="1">
      <c r="A20" s="1107"/>
      <c r="B20" s="1136"/>
      <c r="C20" s="1137"/>
      <c r="D20" s="1137"/>
      <c r="E20" s="1137"/>
      <c r="F20" s="1137"/>
      <c r="G20" s="3968" t="s">
        <v>177</v>
      </c>
      <c r="H20" s="3968"/>
      <c r="I20" s="1194" t="s">
        <v>428</v>
      </c>
      <c r="J20" s="1318" t="str">
        <f t="shared" ref="J20:X20" si="9">IF(ISERROR((J88/J151)*100),"",(J88/J151)*100)</f>
        <v/>
      </c>
      <c r="K20" s="1318" t="str">
        <f t="shared" si="9"/>
        <v/>
      </c>
      <c r="L20" s="1318" t="str">
        <f t="shared" si="9"/>
        <v/>
      </c>
      <c r="M20" s="1318" t="str">
        <f t="shared" si="9"/>
        <v/>
      </c>
      <c r="N20" s="1318" t="str">
        <f t="shared" si="9"/>
        <v/>
      </c>
      <c r="O20" s="1318" t="str">
        <f t="shared" si="9"/>
        <v/>
      </c>
      <c r="P20" s="1318" t="str">
        <f t="shared" si="9"/>
        <v/>
      </c>
      <c r="Q20" s="1318" t="str">
        <f t="shared" si="9"/>
        <v/>
      </c>
      <c r="R20" s="1318" t="str">
        <f t="shared" si="9"/>
        <v/>
      </c>
      <c r="S20" s="1318" t="str">
        <f t="shared" si="9"/>
        <v/>
      </c>
      <c r="T20" s="1318" t="str">
        <f t="shared" si="9"/>
        <v/>
      </c>
      <c r="U20" s="1318" t="str">
        <f t="shared" si="9"/>
        <v/>
      </c>
      <c r="V20" s="1318" t="str">
        <f t="shared" si="9"/>
        <v/>
      </c>
      <c r="W20" s="1318" t="str">
        <f t="shared" si="9"/>
        <v/>
      </c>
      <c r="X20" s="1319" t="str">
        <f t="shared" si="9"/>
        <v/>
      </c>
      <c r="Y20" s="1107"/>
      <c r="Z20" s="1107"/>
      <c r="AA20" s="1107"/>
      <c r="AB20" s="1107"/>
    </row>
    <row r="21" spans="1:28" ht="12" customHeight="1">
      <c r="A21" s="1107"/>
      <c r="B21" s="1136"/>
      <c r="C21" s="4007" t="s">
        <v>1154</v>
      </c>
      <c r="D21" s="4007"/>
      <c r="E21" s="4007"/>
      <c r="F21" s="4007"/>
      <c r="G21" s="4007"/>
      <c r="H21" s="4007"/>
      <c r="I21" s="1194" t="s">
        <v>431</v>
      </c>
      <c r="J21" s="1318" t="str">
        <f t="shared" ref="J21:X21" si="10">IF(ISERROR((J89/J152)*100),"",(J89/J152)*100)</f>
        <v/>
      </c>
      <c r="K21" s="1318" t="str">
        <f t="shared" si="10"/>
        <v/>
      </c>
      <c r="L21" s="1318" t="str">
        <f t="shared" si="10"/>
        <v/>
      </c>
      <c r="M21" s="1318" t="str">
        <f t="shared" si="10"/>
        <v/>
      </c>
      <c r="N21" s="1318" t="str">
        <f t="shared" si="10"/>
        <v/>
      </c>
      <c r="O21" s="1318" t="str">
        <f t="shared" si="10"/>
        <v/>
      </c>
      <c r="P21" s="1318" t="str">
        <f t="shared" si="10"/>
        <v/>
      </c>
      <c r="Q21" s="1318" t="str">
        <f t="shared" si="10"/>
        <v/>
      </c>
      <c r="R21" s="1318" t="str">
        <f t="shared" si="10"/>
        <v/>
      </c>
      <c r="S21" s="1318" t="str">
        <f t="shared" si="10"/>
        <v/>
      </c>
      <c r="T21" s="1318" t="str">
        <f t="shared" si="10"/>
        <v/>
      </c>
      <c r="U21" s="1318" t="str">
        <f t="shared" si="10"/>
        <v/>
      </c>
      <c r="V21" s="1318" t="str">
        <f t="shared" si="10"/>
        <v/>
      </c>
      <c r="W21" s="1318" t="str">
        <f t="shared" si="10"/>
        <v/>
      </c>
      <c r="X21" s="1319" t="str">
        <f t="shared" si="10"/>
        <v/>
      </c>
      <c r="Y21" s="1107"/>
      <c r="Z21" s="1107"/>
      <c r="AA21" s="1107"/>
      <c r="AB21" s="1107"/>
    </row>
    <row r="22" spans="1:28" ht="12" customHeight="1">
      <c r="A22" s="1107"/>
      <c r="B22" s="1136"/>
      <c r="C22" s="3983" t="s">
        <v>1155</v>
      </c>
      <c r="D22" s="3993"/>
      <c r="E22" s="3993"/>
      <c r="F22" s="3993"/>
      <c r="G22" s="3976" t="s">
        <v>176</v>
      </c>
      <c r="H22" s="3976"/>
      <c r="I22" s="1194" t="s">
        <v>435</v>
      </c>
      <c r="J22" s="1318" t="str">
        <f t="shared" ref="J22:X22" si="11">IF(ISERROR((J90/J153)*100),"",(J90/J153)*100)</f>
        <v/>
      </c>
      <c r="K22" s="1318" t="str">
        <f t="shared" si="11"/>
        <v/>
      </c>
      <c r="L22" s="1318" t="str">
        <f t="shared" si="11"/>
        <v/>
      </c>
      <c r="M22" s="1318" t="str">
        <f t="shared" si="11"/>
        <v/>
      </c>
      <c r="N22" s="1318" t="str">
        <f t="shared" si="11"/>
        <v/>
      </c>
      <c r="O22" s="1318" t="str">
        <f t="shared" si="11"/>
        <v/>
      </c>
      <c r="P22" s="1318" t="str">
        <f t="shared" si="11"/>
        <v/>
      </c>
      <c r="Q22" s="1318" t="str">
        <f t="shared" si="11"/>
        <v/>
      </c>
      <c r="R22" s="1318" t="str">
        <f t="shared" si="11"/>
        <v/>
      </c>
      <c r="S22" s="1318" t="str">
        <f t="shared" si="11"/>
        <v/>
      </c>
      <c r="T22" s="1318" t="str">
        <f t="shared" si="11"/>
        <v/>
      </c>
      <c r="U22" s="1318" t="str">
        <f t="shared" si="11"/>
        <v/>
      </c>
      <c r="V22" s="1318" t="str">
        <f t="shared" si="11"/>
        <v/>
      </c>
      <c r="W22" s="1318" t="str">
        <f t="shared" si="11"/>
        <v/>
      </c>
      <c r="X22" s="1319" t="str">
        <f t="shared" si="11"/>
        <v/>
      </c>
      <c r="Y22" s="1107"/>
      <c r="Z22" s="1107"/>
      <c r="AA22" s="1107"/>
      <c r="AB22" s="1107"/>
    </row>
    <row r="23" spans="1:28" ht="12" customHeight="1">
      <c r="A23" s="1107"/>
      <c r="B23" s="1136"/>
      <c r="C23" s="1137"/>
      <c r="D23" s="1137"/>
      <c r="E23" s="1137"/>
      <c r="F23" s="1162"/>
      <c r="G23" s="3968" t="s">
        <v>130</v>
      </c>
      <c r="H23" s="3968"/>
      <c r="I23" s="1194" t="s">
        <v>503</v>
      </c>
      <c r="J23" s="1318" t="str">
        <f t="shared" ref="J23:X23" si="12">IF(ISERROR((J91/J154)*100),"",(J91/J154)*100)</f>
        <v/>
      </c>
      <c r="K23" s="1318" t="str">
        <f t="shared" si="12"/>
        <v/>
      </c>
      <c r="L23" s="1318" t="str">
        <f t="shared" si="12"/>
        <v/>
      </c>
      <c r="M23" s="1318" t="str">
        <f t="shared" si="12"/>
        <v/>
      </c>
      <c r="N23" s="1318" t="str">
        <f t="shared" si="12"/>
        <v/>
      </c>
      <c r="O23" s="1318" t="str">
        <f t="shared" si="12"/>
        <v/>
      </c>
      <c r="P23" s="1318" t="str">
        <f t="shared" si="12"/>
        <v/>
      </c>
      <c r="Q23" s="1318" t="str">
        <f t="shared" si="12"/>
        <v/>
      </c>
      <c r="R23" s="1318" t="str">
        <f t="shared" si="12"/>
        <v/>
      </c>
      <c r="S23" s="1318" t="str">
        <f t="shared" si="12"/>
        <v/>
      </c>
      <c r="T23" s="1318" t="str">
        <f t="shared" si="12"/>
        <v/>
      </c>
      <c r="U23" s="1318" t="str">
        <f t="shared" si="12"/>
        <v/>
      </c>
      <c r="V23" s="1318" t="str">
        <f t="shared" si="12"/>
        <v/>
      </c>
      <c r="W23" s="1318" t="str">
        <f t="shared" si="12"/>
        <v/>
      </c>
      <c r="X23" s="1319" t="str">
        <f t="shared" si="12"/>
        <v/>
      </c>
      <c r="Y23" s="1107"/>
      <c r="Z23" s="1107"/>
      <c r="AA23" s="1107"/>
      <c r="AB23" s="1107"/>
    </row>
    <row r="24" spans="1:28" ht="12" customHeight="1">
      <c r="A24" s="1107"/>
      <c r="B24" s="1136"/>
      <c r="C24" s="1137"/>
      <c r="D24" s="1137"/>
      <c r="E24" s="1137"/>
      <c r="F24" s="1137"/>
      <c r="G24" s="3968" t="s">
        <v>177</v>
      </c>
      <c r="H24" s="3968"/>
      <c r="I24" s="1194" t="s">
        <v>437</v>
      </c>
      <c r="J24" s="1318" t="str">
        <f t="shared" ref="J24:X24" si="13">IF(ISERROR((J92/J155)*100),"",(J92/J155)*100)</f>
        <v/>
      </c>
      <c r="K24" s="1318" t="str">
        <f t="shared" si="13"/>
        <v/>
      </c>
      <c r="L24" s="1318" t="str">
        <f t="shared" si="13"/>
        <v/>
      </c>
      <c r="M24" s="1318" t="str">
        <f t="shared" si="13"/>
        <v/>
      </c>
      <c r="N24" s="1318" t="str">
        <f t="shared" si="13"/>
        <v/>
      </c>
      <c r="O24" s="1318" t="str">
        <f t="shared" si="13"/>
        <v/>
      </c>
      <c r="P24" s="1318" t="str">
        <f t="shared" si="13"/>
        <v/>
      </c>
      <c r="Q24" s="1318" t="str">
        <f t="shared" si="13"/>
        <v/>
      </c>
      <c r="R24" s="1318" t="str">
        <f t="shared" si="13"/>
        <v/>
      </c>
      <c r="S24" s="1318" t="str">
        <f t="shared" si="13"/>
        <v/>
      </c>
      <c r="T24" s="1318" t="str">
        <f t="shared" si="13"/>
        <v/>
      </c>
      <c r="U24" s="1318" t="str">
        <f t="shared" si="13"/>
        <v/>
      </c>
      <c r="V24" s="1318" t="str">
        <f t="shared" si="13"/>
        <v/>
      </c>
      <c r="W24" s="1318" t="str">
        <f t="shared" si="13"/>
        <v/>
      </c>
      <c r="X24" s="1319" t="str">
        <f t="shared" si="13"/>
        <v/>
      </c>
      <c r="Y24" s="1107"/>
      <c r="Z24" s="1107"/>
      <c r="AA24" s="1107"/>
      <c r="AB24" s="1107"/>
    </row>
    <row r="25" spans="1:28" ht="12" customHeight="1">
      <c r="A25" s="1107"/>
      <c r="B25" s="1136"/>
      <c r="C25" s="4007" t="s">
        <v>1156</v>
      </c>
      <c r="D25" s="4002"/>
      <c r="E25" s="4002"/>
      <c r="F25" s="4002"/>
      <c r="G25" s="4002"/>
      <c r="H25" s="4002"/>
      <c r="I25" s="1194" t="s">
        <v>439</v>
      </c>
      <c r="J25" s="1318" t="str">
        <f t="shared" ref="J25:X25" si="14">IF(ISERROR((J93/J156)*100),"",(J93/J156)*100)</f>
        <v/>
      </c>
      <c r="K25" s="1318" t="str">
        <f t="shared" si="14"/>
        <v/>
      </c>
      <c r="L25" s="1318" t="str">
        <f t="shared" si="14"/>
        <v/>
      </c>
      <c r="M25" s="1318" t="str">
        <f t="shared" si="14"/>
        <v/>
      </c>
      <c r="N25" s="1318" t="str">
        <f t="shared" si="14"/>
        <v/>
      </c>
      <c r="O25" s="1318" t="str">
        <f t="shared" si="14"/>
        <v/>
      </c>
      <c r="P25" s="1318" t="str">
        <f t="shared" si="14"/>
        <v/>
      </c>
      <c r="Q25" s="1318" t="str">
        <f t="shared" si="14"/>
        <v/>
      </c>
      <c r="R25" s="1318" t="str">
        <f t="shared" si="14"/>
        <v/>
      </c>
      <c r="S25" s="1318" t="str">
        <f t="shared" si="14"/>
        <v/>
      </c>
      <c r="T25" s="1318" t="str">
        <f t="shared" si="14"/>
        <v/>
      </c>
      <c r="U25" s="1318" t="str">
        <f t="shared" si="14"/>
        <v/>
      </c>
      <c r="V25" s="1318" t="str">
        <f t="shared" si="14"/>
        <v/>
      </c>
      <c r="W25" s="1318" t="str">
        <f t="shared" si="14"/>
        <v/>
      </c>
      <c r="X25" s="1319" t="str">
        <f t="shared" si="14"/>
        <v/>
      </c>
      <c r="Y25" s="1107"/>
      <c r="Z25" s="1107"/>
      <c r="AA25" s="1107"/>
      <c r="AB25" s="1107"/>
    </row>
    <row r="26" spans="1:28" ht="12" customHeight="1">
      <c r="A26" s="1107"/>
      <c r="B26" s="1136"/>
      <c r="C26" s="4006" t="s">
        <v>1157</v>
      </c>
      <c r="D26" s="3999"/>
      <c r="E26" s="3999"/>
      <c r="F26" s="3999"/>
      <c r="G26" s="3999" t="s">
        <v>176</v>
      </c>
      <c r="H26" s="3999"/>
      <c r="I26" s="1194" t="s">
        <v>442</v>
      </c>
      <c r="J26" s="1318" t="str">
        <f t="shared" ref="J26:X26" si="15">IF(ISERROR((J94/J157)*100),"",(J94/J157)*100)</f>
        <v/>
      </c>
      <c r="K26" s="1318" t="str">
        <f t="shared" si="15"/>
        <v/>
      </c>
      <c r="L26" s="1318" t="str">
        <f t="shared" si="15"/>
        <v/>
      </c>
      <c r="M26" s="1318" t="str">
        <f t="shared" si="15"/>
        <v/>
      </c>
      <c r="N26" s="1318" t="str">
        <f t="shared" si="15"/>
        <v/>
      </c>
      <c r="O26" s="1318" t="str">
        <f t="shared" si="15"/>
        <v/>
      </c>
      <c r="P26" s="1318" t="str">
        <f t="shared" si="15"/>
        <v/>
      </c>
      <c r="Q26" s="1318" t="str">
        <f t="shared" si="15"/>
        <v/>
      </c>
      <c r="R26" s="1318" t="str">
        <f t="shared" si="15"/>
        <v/>
      </c>
      <c r="S26" s="1318" t="str">
        <f t="shared" si="15"/>
        <v/>
      </c>
      <c r="T26" s="1318" t="str">
        <f t="shared" si="15"/>
        <v/>
      </c>
      <c r="U26" s="1318" t="str">
        <f t="shared" si="15"/>
        <v/>
      </c>
      <c r="V26" s="1318" t="str">
        <f t="shared" si="15"/>
        <v/>
      </c>
      <c r="W26" s="1318" t="str">
        <f t="shared" si="15"/>
        <v/>
      </c>
      <c r="X26" s="1319" t="str">
        <f t="shared" si="15"/>
        <v/>
      </c>
      <c r="Y26" s="1107"/>
      <c r="Z26" s="1107"/>
      <c r="AA26" s="1107"/>
      <c r="AB26" s="1107"/>
    </row>
    <row r="27" spans="1:28" ht="12" customHeight="1">
      <c r="A27" s="1107"/>
      <c r="B27" s="1136"/>
      <c r="C27" s="1137"/>
      <c r="D27" s="1137"/>
      <c r="E27" s="1137"/>
      <c r="F27" s="1322"/>
      <c r="G27" s="3976" t="s">
        <v>130</v>
      </c>
      <c r="H27" s="3976"/>
      <c r="I27" s="1194" t="s">
        <v>444</v>
      </c>
      <c r="J27" s="1318" t="str">
        <f t="shared" ref="J27:X27" si="16">IF(ISERROR((J95/J158)*100),"",(J95/J158)*100)</f>
        <v/>
      </c>
      <c r="K27" s="1318" t="str">
        <f t="shared" si="16"/>
        <v/>
      </c>
      <c r="L27" s="1318" t="str">
        <f t="shared" si="16"/>
        <v/>
      </c>
      <c r="M27" s="1318" t="str">
        <f t="shared" si="16"/>
        <v/>
      </c>
      <c r="N27" s="1318" t="str">
        <f t="shared" si="16"/>
        <v/>
      </c>
      <c r="O27" s="1318" t="str">
        <f t="shared" si="16"/>
        <v/>
      </c>
      <c r="P27" s="1318" t="str">
        <f t="shared" si="16"/>
        <v/>
      </c>
      <c r="Q27" s="1318" t="str">
        <f t="shared" si="16"/>
        <v/>
      </c>
      <c r="R27" s="1318" t="str">
        <f t="shared" si="16"/>
        <v/>
      </c>
      <c r="S27" s="1318" t="str">
        <f t="shared" si="16"/>
        <v/>
      </c>
      <c r="T27" s="1318" t="str">
        <f t="shared" si="16"/>
        <v/>
      </c>
      <c r="U27" s="1318" t="str">
        <f t="shared" si="16"/>
        <v/>
      </c>
      <c r="V27" s="1318" t="str">
        <f t="shared" si="16"/>
        <v/>
      </c>
      <c r="W27" s="1318" t="str">
        <f t="shared" si="16"/>
        <v/>
      </c>
      <c r="X27" s="1319" t="str">
        <f t="shared" si="16"/>
        <v/>
      </c>
      <c r="Y27" s="1107"/>
      <c r="Z27" s="1107"/>
      <c r="AA27" s="1107"/>
      <c r="AB27" s="1107"/>
    </row>
    <row r="28" spans="1:28" ht="12" customHeight="1">
      <c r="A28" s="1107"/>
      <c r="B28" s="1136"/>
      <c r="C28" s="1137"/>
      <c r="D28" s="1137"/>
      <c r="E28" s="1137"/>
      <c r="F28" s="1137"/>
      <c r="G28" s="3968" t="s">
        <v>177</v>
      </c>
      <c r="H28" s="3968"/>
      <c r="I28" s="1194" t="s">
        <v>446</v>
      </c>
      <c r="J28" s="1318" t="str">
        <f t="shared" ref="J28:X28" si="17">IF(ISERROR((J96/J159)*100),"",(J96/J159)*100)</f>
        <v/>
      </c>
      <c r="K28" s="1318" t="str">
        <f t="shared" si="17"/>
        <v/>
      </c>
      <c r="L28" s="1318" t="str">
        <f t="shared" si="17"/>
        <v/>
      </c>
      <c r="M28" s="1318" t="str">
        <f t="shared" si="17"/>
        <v/>
      </c>
      <c r="N28" s="1318" t="str">
        <f t="shared" si="17"/>
        <v/>
      </c>
      <c r="O28" s="1318" t="str">
        <f t="shared" si="17"/>
        <v/>
      </c>
      <c r="P28" s="1318" t="str">
        <f t="shared" si="17"/>
        <v/>
      </c>
      <c r="Q28" s="1318" t="str">
        <f t="shared" si="17"/>
        <v/>
      </c>
      <c r="R28" s="1318" t="str">
        <f t="shared" si="17"/>
        <v/>
      </c>
      <c r="S28" s="1318" t="str">
        <f t="shared" si="17"/>
        <v/>
      </c>
      <c r="T28" s="1318" t="str">
        <f t="shared" si="17"/>
        <v/>
      </c>
      <c r="U28" s="1318" t="str">
        <f t="shared" si="17"/>
        <v/>
      </c>
      <c r="V28" s="1318" t="str">
        <f t="shared" si="17"/>
        <v/>
      </c>
      <c r="W28" s="1318" t="str">
        <f t="shared" si="17"/>
        <v/>
      </c>
      <c r="X28" s="1319" t="str">
        <f t="shared" si="17"/>
        <v/>
      </c>
      <c r="Y28" s="1107"/>
      <c r="Z28" s="1107"/>
      <c r="AA28" s="1107"/>
      <c r="AB28" s="1107"/>
    </row>
    <row r="29" spans="1:28" ht="12" customHeight="1">
      <c r="A29" s="1107"/>
      <c r="B29" s="1136"/>
      <c r="C29" s="4007" t="s">
        <v>1158</v>
      </c>
      <c r="D29" s="4002"/>
      <c r="E29" s="4002"/>
      <c r="F29" s="4002"/>
      <c r="G29" s="4002"/>
      <c r="H29" s="4002"/>
      <c r="I29" s="1194" t="s">
        <v>448</v>
      </c>
      <c r="J29" s="1318" t="str">
        <f t="shared" ref="J29:X29" si="18">IF(ISERROR((J97/J160)*100),"",(J97/J160)*100)</f>
        <v/>
      </c>
      <c r="K29" s="1318" t="str">
        <f t="shared" si="18"/>
        <v/>
      </c>
      <c r="L29" s="1318" t="str">
        <f t="shared" si="18"/>
        <v/>
      </c>
      <c r="M29" s="1318" t="str">
        <f t="shared" si="18"/>
        <v/>
      </c>
      <c r="N29" s="1318" t="str">
        <f t="shared" si="18"/>
        <v/>
      </c>
      <c r="O29" s="1318" t="str">
        <f t="shared" si="18"/>
        <v/>
      </c>
      <c r="P29" s="1318" t="str">
        <f t="shared" si="18"/>
        <v/>
      </c>
      <c r="Q29" s="1318" t="str">
        <f t="shared" si="18"/>
        <v/>
      </c>
      <c r="R29" s="1318" t="str">
        <f t="shared" si="18"/>
        <v/>
      </c>
      <c r="S29" s="1318" t="str">
        <f t="shared" si="18"/>
        <v/>
      </c>
      <c r="T29" s="1318" t="str">
        <f t="shared" si="18"/>
        <v/>
      </c>
      <c r="U29" s="1318" t="str">
        <f t="shared" si="18"/>
        <v/>
      </c>
      <c r="V29" s="1318" t="str">
        <f t="shared" si="18"/>
        <v/>
      </c>
      <c r="W29" s="1318" t="str">
        <f t="shared" si="18"/>
        <v/>
      </c>
      <c r="X29" s="1319" t="str">
        <f t="shared" si="18"/>
        <v/>
      </c>
      <c r="Y29" s="1107"/>
      <c r="Z29" s="1107"/>
      <c r="AA29" s="1107"/>
      <c r="AB29" s="1107"/>
    </row>
    <row r="30" spans="1:28" ht="12" customHeight="1">
      <c r="A30" s="1107"/>
      <c r="B30" s="1125"/>
      <c r="C30" s="3979" t="s">
        <v>1159</v>
      </c>
      <c r="D30" s="3979"/>
      <c r="E30" s="3979"/>
      <c r="F30" s="3979"/>
      <c r="G30" s="3976" t="s">
        <v>176</v>
      </c>
      <c r="H30" s="3976"/>
      <c r="I30" s="1194" t="s">
        <v>108</v>
      </c>
      <c r="J30" s="1318" t="str">
        <f t="shared" ref="J30:X30" si="19">IF(ISERROR((J98/J161)*100),"",(J98/J161)*100)</f>
        <v/>
      </c>
      <c r="K30" s="1318" t="str">
        <f t="shared" si="19"/>
        <v/>
      </c>
      <c r="L30" s="1318" t="str">
        <f t="shared" si="19"/>
        <v/>
      </c>
      <c r="M30" s="1318" t="str">
        <f t="shared" si="19"/>
        <v/>
      </c>
      <c r="N30" s="1318" t="str">
        <f t="shared" si="19"/>
        <v/>
      </c>
      <c r="O30" s="1318" t="str">
        <f t="shared" si="19"/>
        <v/>
      </c>
      <c r="P30" s="1318" t="str">
        <f t="shared" si="19"/>
        <v/>
      </c>
      <c r="Q30" s="1318" t="str">
        <f t="shared" si="19"/>
        <v/>
      </c>
      <c r="R30" s="1318" t="str">
        <f t="shared" si="19"/>
        <v/>
      </c>
      <c r="S30" s="1318" t="str">
        <f t="shared" si="19"/>
        <v/>
      </c>
      <c r="T30" s="1318" t="str">
        <f t="shared" si="19"/>
        <v/>
      </c>
      <c r="U30" s="1318" t="str">
        <f t="shared" si="19"/>
        <v/>
      </c>
      <c r="V30" s="1318" t="str">
        <f t="shared" si="19"/>
        <v/>
      </c>
      <c r="W30" s="1318" t="str">
        <f t="shared" si="19"/>
        <v/>
      </c>
      <c r="X30" s="1319" t="str">
        <f t="shared" si="19"/>
        <v/>
      </c>
      <c r="Y30" s="1107"/>
      <c r="Z30" s="1107"/>
      <c r="AA30" s="1107"/>
      <c r="AB30" s="1107"/>
    </row>
    <row r="31" spans="1:28" ht="12" customHeight="1">
      <c r="A31" s="1107"/>
      <c r="B31" s="1118"/>
      <c r="C31" s="1107"/>
      <c r="D31" s="1107"/>
      <c r="F31" s="1137"/>
      <c r="G31" s="3968" t="s">
        <v>130</v>
      </c>
      <c r="H31" s="3968"/>
      <c r="I31" s="1194" t="s">
        <v>109</v>
      </c>
      <c r="J31" s="1318" t="str">
        <f t="shared" ref="J31:X31" si="20">IF(ISERROR((J99/J162)*100),"",(J99/J162)*100)</f>
        <v/>
      </c>
      <c r="K31" s="1318" t="str">
        <f t="shared" si="20"/>
        <v/>
      </c>
      <c r="L31" s="1318" t="str">
        <f t="shared" si="20"/>
        <v/>
      </c>
      <c r="M31" s="1318" t="str">
        <f t="shared" si="20"/>
        <v/>
      </c>
      <c r="N31" s="1318" t="str">
        <f t="shared" si="20"/>
        <v/>
      </c>
      <c r="O31" s="1318" t="str">
        <f t="shared" si="20"/>
        <v/>
      </c>
      <c r="P31" s="1318" t="str">
        <f t="shared" si="20"/>
        <v/>
      </c>
      <c r="Q31" s="1318" t="str">
        <f t="shared" si="20"/>
        <v/>
      </c>
      <c r="R31" s="1318" t="str">
        <f t="shared" si="20"/>
        <v/>
      </c>
      <c r="S31" s="1318" t="str">
        <f t="shared" si="20"/>
        <v/>
      </c>
      <c r="T31" s="1318" t="str">
        <f t="shared" si="20"/>
        <v/>
      </c>
      <c r="U31" s="1318" t="str">
        <f t="shared" si="20"/>
        <v/>
      </c>
      <c r="V31" s="1318" t="str">
        <f t="shared" si="20"/>
        <v/>
      </c>
      <c r="W31" s="1318" t="str">
        <f t="shared" si="20"/>
        <v/>
      </c>
      <c r="X31" s="1319" t="str">
        <f t="shared" si="20"/>
        <v/>
      </c>
      <c r="Y31" s="1107"/>
      <c r="Z31" s="1107"/>
      <c r="AA31" s="1107"/>
      <c r="AB31" s="1107"/>
    </row>
    <row r="32" spans="1:28" ht="12" customHeight="1">
      <c r="A32" s="1107"/>
      <c r="B32" s="1118"/>
      <c r="C32" s="1107"/>
      <c r="D32" s="1107"/>
      <c r="F32" s="1139"/>
      <c r="G32" s="3968" t="s">
        <v>177</v>
      </c>
      <c r="H32" s="3968"/>
      <c r="I32" s="1194" t="s">
        <v>110</v>
      </c>
      <c r="J32" s="1318" t="str">
        <f t="shared" ref="J32:X32" si="21">IF(ISERROR((J100/J163)*100),"",(J100/J163)*100)</f>
        <v/>
      </c>
      <c r="K32" s="1318" t="str">
        <f t="shared" si="21"/>
        <v/>
      </c>
      <c r="L32" s="1318" t="str">
        <f t="shared" si="21"/>
        <v/>
      </c>
      <c r="M32" s="1318" t="str">
        <f t="shared" si="21"/>
        <v/>
      </c>
      <c r="N32" s="1318" t="str">
        <f t="shared" si="21"/>
        <v/>
      </c>
      <c r="O32" s="1318" t="str">
        <f t="shared" si="21"/>
        <v/>
      </c>
      <c r="P32" s="1318" t="str">
        <f t="shared" si="21"/>
        <v/>
      </c>
      <c r="Q32" s="1318" t="str">
        <f t="shared" si="21"/>
        <v/>
      </c>
      <c r="R32" s="1318" t="str">
        <f t="shared" si="21"/>
        <v/>
      </c>
      <c r="S32" s="1318" t="str">
        <f t="shared" si="21"/>
        <v/>
      </c>
      <c r="T32" s="1318" t="str">
        <f t="shared" si="21"/>
        <v/>
      </c>
      <c r="U32" s="1318" t="str">
        <f t="shared" si="21"/>
        <v/>
      </c>
      <c r="V32" s="1318" t="str">
        <f t="shared" si="21"/>
        <v/>
      </c>
      <c r="W32" s="1318" t="str">
        <f t="shared" si="21"/>
        <v/>
      </c>
      <c r="X32" s="1319" t="str">
        <f t="shared" si="21"/>
        <v/>
      </c>
      <c r="Y32" s="1107"/>
      <c r="Z32" s="1107"/>
      <c r="AA32" s="1107"/>
      <c r="AB32" s="1107"/>
    </row>
    <row r="33" spans="1:28" ht="12" customHeight="1">
      <c r="A33" s="1107"/>
      <c r="B33" s="3987" t="s">
        <v>1346</v>
      </c>
      <c r="C33" s="3988"/>
      <c r="D33" s="3988"/>
      <c r="E33" s="3988"/>
      <c r="F33" s="3988"/>
      <c r="G33" s="3988"/>
      <c r="H33" s="3988"/>
      <c r="I33" s="1194" t="s">
        <v>194</v>
      </c>
      <c r="J33" s="1318" t="str">
        <f t="shared" ref="J33:X33" si="22">IF(ISERROR((J101/J164)*100),"",(J101/J164)*100)</f>
        <v/>
      </c>
      <c r="K33" s="1318" t="str">
        <f t="shared" si="22"/>
        <v/>
      </c>
      <c r="L33" s="1318" t="str">
        <f t="shared" si="22"/>
        <v/>
      </c>
      <c r="M33" s="1318" t="str">
        <f t="shared" si="22"/>
        <v/>
      </c>
      <c r="N33" s="1318" t="str">
        <f t="shared" si="22"/>
        <v/>
      </c>
      <c r="O33" s="1318" t="str">
        <f t="shared" si="22"/>
        <v/>
      </c>
      <c r="P33" s="1318" t="str">
        <f t="shared" si="22"/>
        <v/>
      </c>
      <c r="Q33" s="1318" t="str">
        <f t="shared" si="22"/>
        <v/>
      </c>
      <c r="R33" s="1318" t="str">
        <f t="shared" si="22"/>
        <v/>
      </c>
      <c r="S33" s="1318" t="str">
        <f t="shared" si="22"/>
        <v/>
      </c>
      <c r="T33" s="1318" t="str">
        <f t="shared" si="22"/>
        <v/>
      </c>
      <c r="U33" s="1318" t="str">
        <f t="shared" si="22"/>
        <v/>
      </c>
      <c r="V33" s="1318" t="str">
        <f t="shared" si="22"/>
        <v/>
      </c>
      <c r="W33" s="1318" t="str">
        <f t="shared" si="22"/>
        <v/>
      </c>
      <c r="X33" s="1319" t="str">
        <f t="shared" si="22"/>
        <v/>
      </c>
      <c r="Y33" s="1107"/>
      <c r="Z33" s="1107"/>
      <c r="AA33" s="1107"/>
      <c r="AB33" s="1107"/>
    </row>
    <row r="34" spans="1:28" ht="12" customHeight="1">
      <c r="A34" s="1107"/>
      <c r="B34" s="3970" t="s">
        <v>1161</v>
      </c>
      <c r="C34" s="3968"/>
      <c r="D34" s="3968"/>
      <c r="E34" s="3968"/>
      <c r="F34" s="3968"/>
      <c r="G34" s="3968"/>
      <c r="H34" s="3968"/>
      <c r="I34" s="1194" t="s">
        <v>15</v>
      </c>
      <c r="J34" s="1318" t="str">
        <f t="shared" ref="J34:X34" si="23">IF(ISERROR((J102/J165)*100),"",(J102/J165)*100)</f>
        <v/>
      </c>
      <c r="K34" s="1318" t="str">
        <f t="shared" si="23"/>
        <v/>
      </c>
      <c r="L34" s="1318" t="str">
        <f t="shared" si="23"/>
        <v/>
      </c>
      <c r="M34" s="1318" t="str">
        <f t="shared" si="23"/>
        <v/>
      </c>
      <c r="N34" s="1318" t="str">
        <f t="shared" si="23"/>
        <v/>
      </c>
      <c r="O34" s="1318" t="str">
        <f t="shared" si="23"/>
        <v/>
      </c>
      <c r="P34" s="1318" t="str">
        <f t="shared" si="23"/>
        <v/>
      </c>
      <c r="Q34" s="1318" t="str">
        <f t="shared" si="23"/>
        <v/>
      </c>
      <c r="R34" s="1318" t="str">
        <f t="shared" si="23"/>
        <v/>
      </c>
      <c r="S34" s="1318" t="str">
        <f t="shared" si="23"/>
        <v/>
      </c>
      <c r="T34" s="1318" t="str">
        <f t="shared" si="23"/>
        <v/>
      </c>
      <c r="U34" s="1318" t="str">
        <f t="shared" si="23"/>
        <v/>
      </c>
      <c r="V34" s="1318" t="str">
        <f t="shared" si="23"/>
        <v/>
      </c>
      <c r="W34" s="1318" t="str">
        <f t="shared" si="23"/>
        <v/>
      </c>
      <c r="X34" s="1319" t="str">
        <f t="shared" si="23"/>
        <v/>
      </c>
      <c r="Y34" s="1107"/>
      <c r="Z34" s="1107"/>
      <c r="AA34" s="1107"/>
      <c r="AB34" s="1107"/>
    </row>
    <row r="35" spans="1:28" ht="12" customHeight="1">
      <c r="A35" s="1107"/>
      <c r="B35" s="1161"/>
      <c r="C35" s="1147"/>
      <c r="D35" s="3968" t="s">
        <v>746</v>
      </c>
      <c r="E35" s="3968"/>
      <c r="F35" s="3968"/>
      <c r="G35" s="3968"/>
      <c r="H35" s="3968"/>
      <c r="I35" s="1194" t="s">
        <v>458</v>
      </c>
      <c r="J35" s="1318" t="str">
        <f t="shared" ref="J35:X35" si="24">IF(ISERROR((J103/J166)*100),"",(J103/J166)*100)</f>
        <v/>
      </c>
      <c r="K35" s="1318" t="str">
        <f t="shared" si="24"/>
        <v/>
      </c>
      <c r="L35" s="1318" t="str">
        <f t="shared" si="24"/>
        <v/>
      </c>
      <c r="M35" s="1318" t="str">
        <f t="shared" si="24"/>
        <v/>
      </c>
      <c r="N35" s="1318" t="str">
        <f t="shared" si="24"/>
        <v/>
      </c>
      <c r="O35" s="1318" t="str">
        <f t="shared" si="24"/>
        <v/>
      </c>
      <c r="P35" s="1318" t="str">
        <f t="shared" si="24"/>
        <v/>
      </c>
      <c r="Q35" s="1318" t="str">
        <f t="shared" si="24"/>
        <v/>
      </c>
      <c r="R35" s="1318" t="str">
        <f t="shared" si="24"/>
        <v/>
      </c>
      <c r="S35" s="1318" t="str">
        <f t="shared" si="24"/>
        <v/>
      </c>
      <c r="T35" s="1318" t="str">
        <f t="shared" si="24"/>
        <v/>
      </c>
      <c r="U35" s="1318" t="str">
        <f t="shared" si="24"/>
        <v/>
      </c>
      <c r="V35" s="1318" t="str">
        <f t="shared" si="24"/>
        <v/>
      </c>
      <c r="W35" s="1318" t="str">
        <f t="shared" si="24"/>
        <v/>
      </c>
      <c r="X35" s="1319" t="str">
        <f t="shared" si="24"/>
        <v/>
      </c>
      <c r="Y35" s="1107"/>
      <c r="Z35" s="1107"/>
      <c r="AA35" s="1107"/>
      <c r="AB35" s="1107"/>
    </row>
    <row r="36" spans="1:28" ht="12" customHeight="1">
      <c r="A36" s="1107"/>
      <c r="B36" s="3970" t="s">
        <v>1347</v>
      </c>
      <c r="C36" s="3968"/>
      <c r="D36" s="3968"/>
      <c r="E36" s="3968"/>
      <c r="F36" s="3968"/>
      <c r="G36" s="3968"/>
      <c r="H36" s="3968"/>
      <c r="I36" s="1194" t="s">
        <v>16</v>
      </c>
      <c r="J36" s="1318" t="str">
        <f t="shared" ref="J36:X36" si="25">IF(ISERROR((J104/J167)*100),"",(J104/J167)*100)</f>
        <v/>
      </c>
      <c r="K36" s="1318" t="str">
        <f t="shared" si="25"/>
        <v/>
      </c>
      <c r="L36" s="1318" t="str">
        <f t="shared" si="25"/>
        <v/>
      </c>
      <c r="M36" s="1318" t="str">
        <f t="shared" si="25"/>
        <v/>
      </c>
      <c r="N36" s="1318" t="str">
        <f t="shared" si="25"/>
        <v/>
      </c>
      <c r="O36" s="1318" t="str">
        <f t="shared" si="25"/>
        <v/>
      </c>
      <c r="P36" s="1318" t="str">
        <f t="shared" si="25"/>
        <v/>
      </c>
      <c r="Q36" s="1318" t="str">
        <f t="shared" si="25"/>
        <v/>
      </c>
      <c r="R36" s="1318" t="str">
        <f t="shared" si="25"/>
        <v/>
      </c>
      <c r="S36" s="1318" t="str">
        <f t="shared" si="25"/>
        <v/>
      </c>
      <c r="T36" s="1318" t="str">
        <f t="shared" si="25"/>
        <v/>
      </c>
      <c r="U36" s="1318" t="str">
        <f t="shared" si="25"/>
        <v/>
      </c>
      <c r="V36" s="1318" t="str">
        <f t="shared" si="25"/>
        <v/>
      </c>
      <c r="W36" s="1318" t="str">
        <f t="shared" si="25"/>
        <v/>
      </c>
      <c r="X36" s="1319" t="str">
        <f t="shared" si="25"/>
        <v/>
      </c>
      <c r="Y36" s="1107"/>
      <c r="Z36" s="1107"/>
      <c r="AA36" s="1107"/>
      <c r="AB36" s="1107"/>
    </row>
    <row r="37" spans="1:28" ht="12" customHeight="1">
      <c r="A37" s="1107"/>
      <c r="B37" s="3971" t="s">
        <v>1348</v>
      </c>
      <c r="C37" s="3969"/>
      <c r="D37" s="3969"/>
      <c r="E37" s="3969"/>
      <c r="F37" s="3969"/>
      <c r="G37" s="3969"/>
      <c r="H37" s="3969"/>
      <c r="I37" s="1194" t="s">
        <v>17</v>
      </c>
      <c r="J37" s="1318" t="str">
        <f t="shared" ref="J37:X37" si="26">IF(ISERROR((J105/J168)*100),"",(J105/J168)*100)</f>
        <v/>
      </c>
      <c r="K37" s="1318" t="str">
        <f t="shared" si="26"/>
        <v/>
      </c>
      <c r="L37" s="1318" t="str">
        <f t="shared" si="26"/>
        <v/>
      </c>
      <c r="M37" s="1318" t="str">
        <f t="shared" si="26"/>
        <v/>
      </c>
      <c r="N37" s="1318" t="str">
        <f t="shared" si="26"/>
        <v/>
      </c>
      <c r="O37" s="1318" t="str">
        <f t="shared" si="26"/>
        <v/>
      </c>
      <c r="P37" s="1318" t="str">
        <f t="shared" si="26"/>
        <v/>
      </c>
      <c r="Q37" s="1318" t="str">
        <f t="shared" si="26"/>
        <v/>
      </c>
      <c r="R37" s="1318" t="str">
        <f t="shared" si="26"/>
        <v/>
      </c>
      <c r="S37" s="1318" t="str">
        <f t="shared" si="26"/>
        <v/>
      </c>
      <c r="T37" s="1318" t="str">
        <f t="shared" si="26"/>
        <v/>
      </c>
      <c r="U37" s="1318" t="str">
        <f t="shared" si="26"/>
        <v/>
      </c>
      <c r="V37" s="1318" t="str">
        <f t="shared" si="26"/>
        <v/>
      </c>
      <c r="W37" s="1318" t="str">
        <f t="shared" si="26"/>
        <v/>
      </c>
      <c r="X37" s="1319" t="str">
        <f t="shared" si="26"/>
        <v/>
      </c>
      <c r="Y37" s="1107"/>
      <c r="Z37" s="1107"/>
      <c r="AA37" s="1107"/>
      <c r="AB37" s="1107"/>
    </row>
    <row r="38" spans="1:28" ht="12" customHeight="1">
      <c r="A38" s="1107"/>
      <c r="B38" s="3970" t="s">
        <v>1349</v>
      </c>
      <c r="C38" s="3968"/>
      <c r="D38" s="3968"/>
      <c r="E38" s="3968"/>
      <c r="F38" s="3968"/>
      <c r="G38" s="3968"/>
      <c r="H38" s="3968"/>
      <c r="I38" s="1194" t="s">
        <v>71</v>
      </c>
      <c r="J38" s="1318" t="str">
        <f t="shared" ref="J38:X38" si="27">IF(ISERROR((J106/J169)*100),"",(J106/J169)*100)</f>
        <v/>
      </c>
      <c r="K38" s="1318" t="str">
        <f t="shared" si="27"/>
        <v/>
      </c>
      <c r="L38" s="1318" t="str">
        <f t="shared" si="27"/>
        <v/>
      </c>
      <c r="M38" s="1318" t="str">
        <f t="shared" si="27"/>
        <v/>
      </c>
      <c r="N38" s="1318" t="str">
        <f t="shared" si="27"/>
        <v/>
      </c>
      <c r="O38" s="1318" t="str">
        <f t="shared" si="27"/>
        <v/>
      </c>
      <c r="P38" s="1318" t="str">
        <f t="shared" si="27"/>
        <v/>
      </c>
      <c r="Q38" s="1318" t="str">
        <f t="shared" si="27"/>
        <v/>
      </c>
      <c r="R38" s="1318" t="str">
        <f t="shared" si="27"/>
        <v/>
      </c>
      <c r="S38" s="1318" t="str">
        <f t="shared" si="27"/>
        <v/>
      </c>
      <c r="T38" s="1318" t="str">
        <f t="shared" si="27"/>
        <v/>
      </c>
      <c r="U38" s="1318" t="str">
        <f t="shared" si="27"/>
        <v/>
      </c>
      <c r="V38" s="1318" t="str">
        <f t="shared" si="27"/>
        <v/>
      </c>
      <c r="W38" s="1318" t="str">
        <f t="shared" si="27"/>
        <v/>
      </c>
      <c r="X38" s="1319" t="str">
        <f t="shared" si="27"/>
        <v/>
      </c>
      <c r="Y38" s="1107"/>
      <c r="Z38" s="1107"/>
      <c r="AA38" s="1107"/>
      <c r="AB38" s="1107"/>
    </row>
    <row r="39" spans="1:28" ht="12" customHeight="1">
      <c r="A39" s="1107"/>
      <c r="B39" s="3970" t="s">
        <v>1350</v>
      </c>
      <c r="C39" s="3968"/>
      <c r="D39" s="3968"/>
      <c r="E39" s="3968"/>
      <c r="F39" s="3968"/>
      <c r="G39" s="3968"/>
      <c r="H39" s="3968"/>
      <c r="I39" s="1194" t="s">
        <v>72</v>
      </c>
      <c r="J39" s="1318" t="str">
        <f t="shared" ref="J39:X39" si="28">IF(ISERROR((J107/J170)*100),"",(J107/J170)*100)</f>
        <v/>
      </c>
      <c r="K39" s="1318" t="str">
        <f t="shared" si="28"/>
        <v/>
      </c>
      <c r="L39" s="1318" t="str">
        <f t="shared" si="28"/>
        <v/>
      </c>
      <c r="M39" s="1318" t="str">
        <f t="shared" si="28"/>
        <v/>
      </c>
      <c r="N39" s="1318" t="str">
        <f t="shared" si="28"/>
        <v/>
      </c>
      <c r="O39" s="1318" t="str">
        <f t="shared" si="28"/>
        <v/>
      </c>
      <c r="P39" s="1318" t="str">
        <f t="shared" si="28"/>
        <v/>
      </c>
      <c r="Q39" s="1318" t="str">
        <f t="shared" si="28"/>
        <v/>
      </c>
      <c r="R39" s="1318" t="str">
        <f t="shared" si="28"/>
        <v/>
      </c>
      <c r="S39" s="1318" t="str">
        <f t="shared" si="28"/>
        <v/>
      </c>
      <c r="T39" s="1318" t="str">
        <f t="shared" si="28"/>
        <v/>
      </c>
      <c r="U39" s="1318" t="str">
        <f t="shared" si="28"/>
        <v/>
      </c>
      <c r="V39" s="1318" t="str">
        <f t="shared" si="28"/>
        <v/>
      </c>
      <c r="W39" s="1318" t="str">
        <f t="shared" si="28"/>
        <v/>
      </c>
      <c r="X39" s="1319" t="str">
        <f t="shared" si="28"/>
        <v/>
      </c>
      <c r="Y39" s="1107"/>
      <c r="Z39" s="1107"/>
      <c r="AA39" s="1107"/>
      <c r="AB39" s="1107"/>
    </row>
    <row r="40" spans="1:28" ht="12" customHeight="1">
      <c r="A40" s="1107"/>
      <c r="B40" s="3970" t="s">
        <v>1351</v>
      </c>
      <c r="C40" s="3968"/>
      <c r="D40" s="3968"/>
      <c r="E40" s="3968"/>
      <c r="F40" s="3968"/>
      <c r="G40" s="3968"/>
      <c r="H40" s="3968"/>
      <c r="I40" s="1194" t="s">
        <v>193</v>
      </c>
      <c r="J40" s="1318" t="str">
        <f t="shared" ref="J40:X40" si="29">IF(ISERROR((J108/J171)*100),"",(J108/J171)*100)</f>
        <v/>
      </c>
      <c r="K40" s="1318" t="str">
        <f t="shared" si="29"/>
        <v/>
      </c>
      <c r="L40" s="1318" t="str">
        <f t="shared" si="29"/>
        <v/>
      </c>
      <c r="M40" s="1318" t="str">
        <f t="shared" si="29"/>
        <v/>
      </c>
      <c r="N40" s="1318" t="str">
        <f t="shared" si="29"/>
        <v/>
      </c>
      <c r="O40" s="1318" t="str">
        <f t="shared" si="29"/>
        <v/>
      </c>
      <c r="P40" s="1318" t="str">
        <f t="shared" si="29"/>
        <v/>
      </c>
      <c r="Q40" s="1318" t="str">
        <f t="shared" si="29"/>
        <v/>
      </c>
      <c r="R40" s="1318" t="str">
        <f t="shared" si="29"/>
        <v/>
      </c>
      <c r="S40" s="1318" t="str">
        <f t="shared" si="29"/>
        <v/>
      </c>
      <c r="T40" s="1318" t="str">
        <f t="shared" si="29"/>
        <v/>
      </c>
      <c r="U40" s="1318" t="str">
        <f t="shared" si="29"/>
        <v/>
      </c>
      <c r="V40" s="1318" t="str">
        <f t="shared" si="29"/>
        <v/>
      </c>
      <c r="W40" s="1318" t="str">
        <f t="shared" si="29"/>
        <v/>
      </c>
      <c r="X40" s="1319" t="str">
        <f t="shared" si="29"/>
        <v/>
      </c>
      <c r="Y40" s="1107"/>
      <c r="Z40" s="1107"/>
      <c r="AA40" s="1107"/>
      <c r="AB40" s="1107"/>
    </row>
    <row r="41" spans="1:28" ht="12" customHeight="1">
      <c r="A41" s="1107"/>
      <c r="B41" s="3981" t="s">
        <v>1352</v>
      </c>
      <c r="C41" s="3982"/>
      <c r="D41" s="3982"/>
      <c r="E41" s="3982"/>
      <c r="F41" s="3982"/>
      <c r="G41" s="3982"/>
      <c r="H41" s="3982"/>
      <c r="I41" s="1194"/>
      <c r="J41" s="1323"/>
      <c r="K41" s="1323"/>
      <c r="L41" s="1323"/>
      <c r="M41" s="1323"/>
      <c r="N41" s="1323"/>
      <c r="O41" s="1323"/>
      <c r="P41" s="1323"/>
      <c r="Q41" s="1323"/>
      <c r="R41" s="1323"/>
      <c r="S41" s="1323"/>
      <c r="T41" s="1323"/>
      <c r="U41" s="1323"/>
      <c r="V41" s="1323"/>
      <c r="W41" s="1323"/>
      <c r="X41" s="1324"/>
      <c r="Y41" s="1107"/>
      <c r="Z41" s="1107"/>
      <c r="AA41" s="1107"/>
      <c r="AB41" s="1107"/>
    </row>
    <row r="42" spans="1:28" ht="12" customHeight="1">
      <c r="A42" s="1107"/>
      <c r="B42" s="1136"/>
      <c r="C42" s="3976" t="s">
        <v>749</v>
      </c>
      <c r="D42" s="3976"/>
      <c r="E42" s="3976"/>
      <c r="F42" s="3976"/>
      <c r="G42" s="3976"/>
      <c r="H42" s="3976"/>
      <c r="I42" s="1194" t="s">
        <v>528</v>
      </c>
      <c r="J42" s="1325" t="str">
        <f t="shared" ref="J42:X42" si="30">IF(ISERROR((J110/J173)*100),"",(J110/J173)*100)</f>
        <v/>
      </c>
      <c r="K42" s="1325" t="str">
        <f t="shared" si="30"/>
        <v/>
      </c>
      <c r="L42" s="1325" t="str">
        <f t="shared" si="30"/>
        <v/>
      </c>
      <c r="M42" s="1325" t="str">
        <f t="shared" si="30"/>
        <v/>
      </c>
      <c r="N42" s="1325" t="str">
        <f t="shared" si="30"/>
        <v/>
      </c>
      <c r="O42" s="1325" t="str">
        <f t="shared" si="30"/>
        <v/>
      </c>
      <c r="P42" s="1325" t="str">
        <f t="shared" si="30"/>
        <v/>
      </c>
      <c r="Q42" s="1325" t="str">
        <f t="shared" si="30"/>
        <v/>
      </c>
      <c r="R42" s="1325" t="str">
        <f t="shared" si="30"/>
        <v/>
      </c>
      <c r="S42" s="1325" t="str">
        <f t="shared" si="30"/>
        <v/>
      </c>
      <c r="T42" s="1325" t="str">
        <f t="shared" si="30"/>
        <v/>
      </c>
      <c r="U42" s="1325" t="str">
        <f t="shared" si="30"/>
        <v/>
      </c>
      <c r="V42" s="1325" t="str">
        <f t="shared" si="30"/>
        <v/>
      </c>
      <c r="W42" s="1325" t="str">
        <f t="shared" si="30"/>
        <v/>
      </c>
      <c r="X42" s="1326" t="str">
        <f t="shared" si="30"/>
        <v/>
      </c>
      <c r="Y42" s="1107"/>
      <c r="Z42" s="1107"/>
      <c r="AA42" s="1107"/>
      <c r="AB42" s="1107"/>
    </row>
    <row r="43" spans="1:28" ht="12" customHeight="1">
      <c r="A43" s="1107"/>
      <c r="B43" s="1136"/>
      <c r="C43" s="3968" t="s">
        <v>750</v>
      </c>
      <c r="D43" s="3968"/>
      <c r="E43" s="3968"/>
      <c r="F43" s="3968"/>
      <c r="G43" s="3968"/>
      <c r="H43" s="3968"/>
      <c r="I43" s="1194" t="s">
        <v>466</v>
      </c>
      <c r="J43" s="1318" t="str">
        <f t="shared" ref="J43:X43" si="31">IF(ISERROR((J111/J174)*100),"",(J111/J174)*100)</f>
        <v/>
      </c>
      <c r="K43" s="1318" t="str">
        <f t="shared" si="31"/>
        <v/>
      </c>
      <c r="L43" s="1318" t="str">
        <f t="shared" si="31"/>
        <v/>
      </c>
      <c r="M43" s="1318" t="str">
        <f t="shared" si="31"/>
        <v/>
      </c>
      <c r="N43" s="1318" t="str">
        <f t="shared" si="31"/>
        <v/>
      </c>
      <c r="O43" s="1318" t="str">
        <f t="shared" si="31"/>
        <v/>
      </c>
      <c r="P43" s="1318" t="str">
        <f t="shared" si="31"/>
        <v/>
      </c>
      <c r="Q43" s="1318" t="str">
        <f t="shared" si="31"/>
        <v/>
      </c>
      <c r="R43" s="1318" t="str">
        <f t="shared" si="31"/>
        <v/>
      </c>
      <c r="S43" s="1318" t="str">
        <f t="shared" si="31"/>
        <v/>
      </c>
      <c r="T43" s="1318" t="str">
        <f t="shared" si="31"/>
        <v/>
      </c>
      <c r="U43" s="1318" t="str">
        <f t="shared" si="31"/>
        <v/>
      </c>
      <c r="V43" s="1318" t="str">
        <f t="shared" si="31"/>
        <v/>
      </c>
      <c r="W43" s="1318" t="str">
        <f t="shared" si="31"/>
        <v/>
      </c>
      <c r="X43" s="1319" t="str">
        <f t="shared" si="31"/>
        <v/>
      </c>
      <c r="Y43" s="1107"/>
      <c r="Z43" s="1107"/>
      <c r="AA43" s="1107"/>
      <c r="AB43" s="1107"/>
    </row>
    <row r="44" spans="1:28" ht="12" customHeight="1">
      <c r="A44" s="1107"/>
      <c r="B44" s="1136"/>
      <c r="C44" s="3968" t="s">
        <v>751</v>
      </c>
      <c r="D44" s="3968"/>
      <c r="E44" s="3968"/>
      <c r="F44" s="3968"/>
      <c r="G44" s="3968"/>
      <c r="H44" s="3968"/>
      <c r="I44" s="1194" t="s">
        <v>607</v>
      </c>
      <c r="J44" s="1318" t="str">
        <f t="shared" ref="J44:X44" si="32">IF(ISERROR((J112/J175)*100),"",(J112/J175)*100)</f>
        <v/>
      </c>
      <c r="K44" s="1318" t="str">
        <f t="shared" si="32"/>
        <v/>
      </c>
      <c r="L44" s="1318" t="str">
        <f t="shared" si="32"/>
        <v/>
      </c>
      <c r="M44" s="1318" t="str">
        <f t="shared" si="32"/>
        <v/>
      </c>
      <c r="N44" s="1318" t="str">
        <f t="shared" si="32"/>
        <v/>
      </c>
      <c r="O44" s="1318" t="str">
        <f t="shared" si="32"/>
        <v/>
      </c>
      <c r="P44" s="1318" t="str">
        <f t="shared" si="32"/>
        <v/>
      </c>
      <c r="Q44" s="1318" t="str">
        <f t="shared" si="32"/>
        <v/>
      </c>
      <c r="R44" s="1318" t="str">
        <f t="shared" si="32"/>
        <v/>
      </c>
      <c r="S44" s="1318" t="str">
        <f t="shared" si="32"/>
        <v/>
      </c>
      <c r="T44" s="1318" t="str">
        <f t="shared" si="32"/>
        <v/>
      </c>
      <c r="U44" s="1318" t="str">
        <f t="shared" si="32"/>
        <v/>
      </c>
      <c r="V44" s="1318" t="str">
        <f t="shared" si="32"/>
        <v/>
      </c>
      <c r="W44" s="1318" t="str">
        <f t="shared" si="32"/>
        <v/>
      </c>
      <c r="X44" s="1319" t="str">
        <f t="shared" si="32"/>
        <v/>
      </c>
      <c r="Y44" s="1107"/>
      <c r="Z44" s="1107"/>
      <c r="AA44" s="1107"/>
      <c r="AB44" s="1107"/>
    </row>
    <row r="45" spans="1:28" ht="12" customHeight="1">
      <c r="A45" s="1107"/>
      <c r="B45" s="1136"/>
      <c r="C45" s="3968" t="s">
        <v>752</v>
      </c>
      <c r="D45" s="3968"/>
      <c r="E45" s="3968"/>
      <c r="F45" s="3968"/>
      <c r="G45" s="3968"/>
      <c r="H45" s="3968"/>
      <c r="I45" s="1194" t="s">
        <v>753</v>
      </c>
      <c r="J45" s="1318" t="str">
        <f t="shared" ref="J45:X45" si="33">IF(ISERROR((J113/J176)*100),"",(J113/J176)*100)</f>
        <v/>
      </c>
      <c r="K45" s="1318" t="str">
        <f t="shared" si="33"/>
        <v/>
      </c>
      <c r="L45" s="1318" t="str">
        <f t="shared" si="33"/>
        <v/>
      </c>
      <c r="M45" s="1318" t="str">
        <f t="shared" si="33"/>
        <v/>
      </c>
      <c r="N45" s="1318" t="str">
        <f t="shared" si="33"/>
        <v/>
      </c>
      <c r="O45" s="1318" t="str">
        <f t="shared" si="33"/>
        <v/>
      </c>
      <c r="P45" s="1318" t="str">
        <f t="shared" si="33"/>
        <v/>
      </c>
      <c r="Q45" s="1318" t="str">
        <f t="shared" si="33"/>
        <v/>
      </c>
      <c r="R45" s="1318" t="str">
        <f t="shared" si="33"/>
        <v/>
      </c>
      <c r="S45" s="1318" t="str">
        <f t="shared" si="33"/>
        <v/>
      </c>
      <c r="T45" s="1318" t="str">
        <f t="shared" si="33"/>
        <v/>
      </c>
      <c r="U45" s="1318" t="str">
        <f t="shared" si="33"/>
        <v/>
      </c>
      <c r="V45" s="1318" t="str">
        <f t="shared" si="33"/>
        <v/>
      </c>
      <c r="W45" s="1318" t="str">
        <f t="shared" si="33"/>
        <v/>
      </c>
      <c r="X45" s="1319" t="str">
        <f t="shared" si="33"/>
        <v/>
      </c>
      <c r="Y45" s="1107"/>
      <c r="Z45" s="1107"/>
      <c r="AA45" s="1107"/>
      <c r="AB45" s="1107"/>
    </row>
    <row r="46" spans="1:28" ht="12" customHeight="1">
      <c r="A46" s="1107"/>
      <c r="B46" s="1136"/>
      <c r="C46" s="3968" t="s">
        <v>754</v>
      </c>
      <c r="D46" s="3968"/>
      <c r="E46" s="3968"/>
      <c r="F46" s="3968"/>
      <c r="G46" s="3968"/>
      <c r="H46" s="3968"/>
      <c r="I46" s="1194" t="s">
        <v>755</v>
      </c>
      <c r="J46" s="1318" t="str">
        <f t="shared" ref="J46:X46" si="34">IF(ISERROR((J114/J177)*100),"",(J114/J177)*100)</f>
        <v/>
      </c>
      <c r="K46" s="1318" t="str">
        <f t="shared" si="34"/>
        <v/>
      </c>
      <c r="L46" s="1318" t="str">
        <f t="shared" si="34"/>
        <v/>
      </c>
      <c r="M46" s="1318" t="str">
        <f t="shared" si="34"/>
        <v/>
      </c>
      <c r="N46" s="1318" t="str">
        <f t="shared" si="34"/>
        <v/>
      </c>
      <c r="O46" s="1318" t="str">
        <f t="shared" si="34"/>
        <v/>
      </c>
      <c r="P46" s="1318" t="str">
        <f t="shared" si="34"/>
        <v/>
      </c>
      <c r="Q46" s="1318" t="str">
        <f t="shared" si="34"/>
        <v/>
      </c>
      <c r="R46" s="1318" t="str">
        <f t="shared" si="34"/>
        <v/>
      </c>
      <c r="S46" s="1318" t="str">
        <f t="shared" si="34"/>
        <v/>
      </c>
      <c r="T46" s="1318" t="str">
        <f t="shared" si="34"/>
        <v/>
      </c>
      <c r="U46" s="1318" t="str">
        <f t="shared" si="34"/>
        <v/>
      </c>
      <c r="V46" s="1318" t="str">
        <f t="shared" si="34"/>
        <v/>
      </c>
      <c r="W46" s="1318" t="str">
        <f t="shared" si="34"/>
        <v/>
      </c>
      <c r="X46" s="1319" t="str">
        <f t="shared" si="34"/>
        <v/>
      </c>
      <c r="Y46" s="1107"/>
      <c r="Z46" s="1107"/>
      <c r="AA46" s="1107"/>
      <c r="AB46" s="1107"/>
    </row>
    <row r="47" spans="1:28" ht="12" customHeight="1">
      <c r="A47" s="1107"/>
      <c r="B47" s="1136"/>
      <c r="C47" s="3968" t="s">
        <v>756</v>
      </c>
      <c r="D47" s="3968"/>
      <c r="E47" s="3968"/>
      <c r="F47" s="3968"/>
      <c r="G47" s="3968"/>
      <c r="H47" s="3968"/>
      <c r="I47" s="1194" t="s">
        <v>757</v>
      </c>
      <c r="J47" s="1318" t="str">
        <f t="shared" ref="J47:X47" si="35">IF(ISERROR((J115/J178)*100),"",(J115/J178)*100)</f>
        <v/>
      </c>
      <c r="K47" s="1318" t="str">
        <f t="shared" si="35"/>
        <v/>
      </c>
      <c r="L47" s="1318" t="str">
        <f t="shared" si="35"/>
        <v/>
      </c>
      <c r="M47" s="1318" t="str">
        <f t="shared" si="35"/>
        <v/>
      </c>
      <c r="N47" s="1318" t="str">
        <f t="shared" si="35"/>
        <v/>
      </c>
      <c r="O47" s="1318" t="str">
        <f t="shared" si="35"/>
        <v/>
      </c>
      <c r="P47" s="1318" t="str">
        <f t="shared" si="35"/>
        <v/>
      </c>
      <c r="Q47" s="1318" t="str">
        <f t="shared" si="35"/>
        <v/>
      </c>
      <c r="R47" s="1318" t="str">
        <f t="shared" si="35"/>
        <v/>
      </c>
      <c r="S47" s="1318" t="str">
        <f t="shared" si="35"/>
        <v/>
      </c>
      <c r="T47" s="1318" t="str">
        <f t="shared" si="35"/>
        <v/>
      </c>
      <c r="U47" s="1318" t="str">
        <f t="shared" si="35"/>
        <v/>
      </c>
      <c r="V47" s="1318" t="str">
        <f t="shared" si="35"/>
        <v/>
      </c>
      <c r="W47" s="1318" t="str">
        <f t="shared" si="35"/>
        <v/>
      </c>
      <c r="X47" s="1319" t="str">
        <f t="shared" si="35"/>
        <v/>
      </c>
      <c r="Y47" s="1107"/>
      <c r="Z47" s="1107"/>
      <c r="AA47" s="1107"/>
      <c r="AB47" s="1107"/>
    </row>
    <row r="48" spans="1:28" ht="12" customHeight="1">
      <c r="A48" s="1107"/>
      <c r="B48" s="1136"/>
      <c r="C48" s="3968" t="s">
        <v>758</v>
      </c>
      <c r="D48" s="3968"/>
      <c r="E48" s="3968"/>
      <c r="F48" s="3968"/>
      <c r="G48" s="3968"/>
      <c r="H48" s="3968"/>
      <c r="I48" s="1194" t="s">
        <v>759</v>
      </c>
      <c r="J48" s="1318" t="str">
        <f t="shared" ref="J48:X48" si="36">IF(ISERROR((J116/J179)*100),"",(J116/J179)*100)</f>
        <v/>
      </c>
      <c r="K48" s="1318" t="str">
        <f t="shared" si="36"/>
        <v/>
      </c>
      <c r="L48" s="1318" t="str">
        <f t="shared" si="36"/>
        <v/>
      </c>
      <c r="M48" s="1318" t="str">
        <f t="shared" si="36"/>
        <v/>
      </c>
      <c r="N48" s="1318" t="str">
        <f t="shared" si="36"/>
        <v/>
      </c>
      <c r="O48" s="1318" t="str">
        <f t="shared" si="36"/>
        <v/>
      </c>
      <c r="P48" s="1318" t="str">
        <f t="shared" si="36"/>
        <v/>
      </c>
      <c r="Q48" s="1318" t="str">
        <f t="shared" si="36"/>
        <v/>
      </c>
      <c r="R48" s="1318" t="str">
        <f t="shared" si="36"/>
        <v/>
      </c>
      <c r="S48" s="1318" t="str">
        <f t="shared" si="36"/>
        <v/>
      </c>
      <c r="T48" s="1318" t="str">
        <f t="shared" si="36"/>
        <v/>
      </c>
      <c r="U48" s="1318" t="str">
        <f t="shared" si="36"/>
        <v/>
      </c>
      <c r="V48" s="1318" t="str">
        <f t="shared" si="36"/>
        <v/>
      </c>
      <c r="W48" s="1318" t="str">
        <f t="shared" si="36"/>
        <v/>
      </c>
      <c r="X48" s="1319" t="str">
        <f t="shared" si="36"/>
        <v/>
      </c>
      <c r="Y48" s="1107"/>
      <c r="Z48" s="1107"/>
      <c r="AA48" s="1107"/>
      <c r="AB48" s="1107"/>
    </row>
    <row r="49" spans="1:28" ht="12" customHeight="1">
      <c r="A49" s="1107"/>
      <c r="B49" s="1136"/>
      <c r="C49" s="3968" t="s">
        <v>760</v>
      </c>
      <c r="D49" s="3968"/>
      <c r="E49" s="3968"/>
      <c r="F49" s="3968"/>
      <c r="G49" s="3968"/>
      <c r="H49" s="3968"/>
      <c r="I49" s="1194" t="s">
        <v>761</v>
      </c>
      <c r="J49" s="1318" t="str">
        <f t="shared" ref="J49:X49" si="37">IF(ISERROR((J117/J180)*100),"",(J117/J180)*100)</f>
        <v/>
      </c>
      <c r="K49" s="1318" t="str">
        <f t="shared" si="37"/>
        <v/>
      </c>
      <c r="L49" s="1318" t="str">
        <f t="shared" si="37"/>
        <v/>
      </c>
      <c r="M49" s="1318" t="str">
        <f t="shared" si="37"/>
        <v/>
      </c>
      <c r="N49" s="1318" t="str">
        <f t="shared" si="37"/>
        <v/>
      </c>
      <c r="O49" s="1318" t="str">
        <f t="shared" si="37"/>
        <v/>
      </c>
      <c r="P49" s="1318" t="str">
        <f t="shared" si="37"/>
        <v/>
      </c>
      <c r="Q49" s="1318" t="str">
        <f t="shared" si="37"/>
        <v/>
      </c>
      <c r="R49" s="1318" t="str">
        <f t="shared" si="37"/>
        <v/>
      </c>
      <c r="S49" s="1318" t="str">
        <f t="shared" si="37"/>
        <v/>
      </c>
      <c r="T49" s="1318" t="str">
        <f t="shared" si="37"/>
        <v/>
      </c>
      <c r="U49" s="1318" t="str">
        <f t="shared" si="37"/>
        <v/>
      </c>
      <c r="V49" s="1318" t="str">
        <f t="shared" si="37"/>
        <v/>
      </c>
      <c r="W49" s="1318" t="str">
        <f t="shared" si="37"/>
        <v/>
      </c>
      <c r="X49" s="1319" t="str">
        <f t="shared" si="37"/>
        <v/>
      </c>
      <c r="Y49" s="1107"/>
      <c r="Z49" s="1107"/>
      <c r="AA49" s="1107"/>
      <c r="AB49" s="1107"/>
    </row>
    <row r="50" spans="1:28" ht="12" customHeight="1">
      <c r="A50" s="1107"/>
      <c r="B50" s="1136"/>
      <c r="C50" s="3968" t="s">
        <v>762</v>
      </c>
      <c r="D50" s="3968"/>
      <c r="E50" s="3968"/>
      <c r="F50" s="3968"/>
      <c r="G50" s="3968"/>
      <c r="H50" s="3968"/>
      <c r="I50" s="1194" t="s">
        <v>763</v>
      </c>
      <c r="J50" s="1318" t="str">
        <f t="shared" ref="J50:X50" si="38">IF(ISERROR((J118/J181)*100),"",(J118/J181)*100)</f>
        <v/>
      </c>
      <c r="K50" s="1318" t="str">
        <f t="shared" si="38"/>
        <v/>
      </c>
      <c r="L50" s="1318" t="str">
        <f t="shared" si="38"/>
        <v/>
      </c>
      <c r="M50" s="1318" t="str">
        <f t="shared" si="38"/>
        <v/>
      </c>
      <c r="N50" s="1318" t="str">
        <f t="shared" si="38"/>
        <v/>
      </c>
      <c r="O50" s="1318" t="str">
        <f t="shared" si="38"/>
        <v/>
      </c>
      <c r="P50" s="1318" t="str">
        <f t="shared" si="38"/>
        <v/>
      </c>
      <c r="Q50" s="1318" t="str">
        <f t="shared" si="38"/>
        <v/>
      </c>
      <c r="R50" s="1318" t="str">
        <f t="shared" si="38"/>
        <v/>
      </c>
      <c r="S50" s="1318" t="str">
        <f t="shared" si="38"/>
        <v/>
      </c>
      <c r="T50" s="1318" t="str">
        <f t="shared" si="38"/>
        <v/>
      </c>
      <c r="U50" s="1318" t="str">
        <f t="shared" si="38"/>
        <v/>
      </c>
      <c r="V50" s="1318" t="str">
        <f t="shared" si="38"/>
        <v/>
      </c>
      <c r="W50" s="1318" t="str">
        <f t="shared" si="38"/>
        <v/>
      </c>
      <c r="X50" s="1319" t="str">
        <f t="shared" si="38"/>
        <v/>
      </c>
      <c r="Y50" s="1107"/>
      <c r="Z50" s="1107"/>
      <c r="AA50" s="1107"/>
      <c r="AB50" s="1107"/>
    </row>
    <row r="51" spans="1:28" ht="12" customHeight="1">
      <c r="A51" s="1107"/>
      <c r="B51" s="4051" t="s">
        <v>764</v>
      </c>
      <c r="C51" s="3968"/>
      <c r="D51" s="3968"/>
      <c r="E51" s="3968"/>
      <c r="F51" s="3968"/>
      <c r="G51" s="3968"/>
      <c r="H51" s="3968"/>
      <c r="I51" s="1194" t="s">
        <v>136</v>
      </c>
      <c r="J51" s="1318" t="str">
        <f t="shared" ref="J51:X51" si="39">IF(ISERROR((J119/J182)*100),"",(J119/J182)*100)</f>
        <v/>
      </c>
      <c r="K51" s="1318" t="str">
        <f t="shared" si="39"/>
        <v/>
      </c>
      <c r="L51" s="1318" t="str">
        <f t="shared" si="39"/>
        <v/>
      </c>
      <c r="M51" s="1318" t="str">
        <f t="shared" si="39"/>
        <v/>
      </c>
      <c r="N51" s="1318" t="str">
        <f t="shared" si="39"/>
        <v/>
      </c>
      <c r="O51" s="1318" t="str">
        <f t="shared" si="39"/>
        <v/>
      </c>
      <c r="P51" s="1318" t="str">
        <f t="shared" si="39"/>
        <v/>
      </c>
      <c r="Q51" s="1318" t="str">
        <f t="shared" si="39"/>
        <v/>
      </c>
      <c r="R51" s="1318" t="str">
        <f t="shared" si="39"/>
        <v/>
      </c>
      <c r="S51" s="1318" t="str">
        <f t="shared" si="39"/>
        <v/>
      </c>
      <c r="T51" s="1318" t="str">
        <f t="shared" si="39"/>
        <v/>
      </c>
      <c r="U51" s="1318" t="str">
        <f t="shared" si="39"/>
        <v/>
      </c>
      <c r="V51" s="1318" t="str">
        <f t="shared" si="39"/>
        <v/>
      </c>
      <c r="W51" s="1318" t="str">
        <f t="shared" si="39"/>
        <v/>
      </c>
      <c r="X51" s="1319" t="str">
        <f t="shared" si="39"/>
        <v/>
      </c>
      <c r="Y51" s="1107"/>
      <c r="Z51" s="1107"/>
      <c r="AA51" s="1107"/>
      <c r="AB51" s="1107"/>
    </row>
    <row r="52" spans="1:28" ht="12" customHeight="1">
      <c r="A52" s="1107"/>
      <c r="B52" s="3970" t="s">
        <v>1353</v>
      </c>
      <c r="C52" s="3968"/>
      <c r="D52" s="3968"/>
      <c r="E52" s="3968"/>
      <c r="F52" s="3968"/>
      <c r="G52" s="3968"/>
      <c r="H52" s="3968"/>
      <c r="I52" s="1194" t="s">
        <v>142</v>
      </c>
      <c r="J52" s="1318" t="str">
        <f t="shared" ref="J52:X52" si="40">IF(ISERROR((J120/J183)*100),"",(J120/J183)*100)</f>
        <v/>
      </c>
      <c r="K52" s="1318" t="str">
        <f t="shared" si="40"/>
        <v/>
      </c>
      <c r="L52" s="1318" t="str">
        <f t="shared" si="40"/>
        <v/>
      </c>
      <c r="M52" s="1318" t="str">
        <f t="shared" si="40"/>
        <v/>
      </c>
      <c r="N52" s="1318" t="str">
        <f t="shared" si="40"/>
        <v/>
      </c>
      <c r="O52" s="1318" t="str">
        <f t="shared" si="40"/>
        <v/>
      </c>
      <c r="P52" s="1318" t="str">
        <f t="shared" si="40"/>
        <v/>
      </c>
      <c r="Q52" s="1318" t="str">
        <f t="shared" si="40"/>
        <v/>
      </c>
      <c r="R52" s="1318" t="str">
        <f t="shared" si="40"/>
        <v/>
      </c>
      <c r="S52" s="1318" t="str">
        <f t="shared" si="40"/>
        <v/>
      </c>
      <c r="T52" s="1318" t="str">
        <f t="shared" si="40"/>
        <v/>
      </c>
      <c r="U52" s="1318" t="str">
        <f t="shared" si="40"/>
        <v/>
      </c>
      <c r="V52" s="1318" t="str">
        <f t="shared" si="40"/>
        <v/>
      </c>
      <c r="W52" s="1318" t="str">
        <f t="shared" si="40"/>
        <v/>
      </c>
      <c r="X52" s="1319" t="str">
        <f t="shared" si="40"/>
        <v/>
      </c>
      <c r="Y52" s="1107"/>
      <c r="Z52" s="1107"/>
      <c r="AA52" s="1107"/>
      <c r="AB52" s="1107"/>
    </row>
    <row r="53" spans="1:28" ht="12" customHeight="1">
      <c r="A53" s="1107"/>
      <c r="B53" s="3971" t="s">
        <v>1354</v>
      </c>
      <c r="C53" s="3969"/>
      <c r="D53" s="3969"/>
      <c r="E53" s="3969"/>
      <c r="F53" s="3969"/>
      <c r="G53" s="3969"/>
      <c r="H53" s="3969"/>
      <c r="I53" s="1194" t="s">
        <v>143</v>
      </c>
      <c r="J53" s="1318" t="str">
        <f t="shared" ref="J53:X53" si="41">IF(ISERROR((J121/J184)*100),"",(J121/J184)*100)</f>
        <v/>
      </c>
      <c r="K53" s="1318" t="str">
        <f t="shared" si="41"/>
        <v/>
      </c>
      <c r="L53" s="1318" t="str">
        <f t="shared" si="41"/>
        <v/>
      </c>
      <c r="M53" s="1318" t="str">
        <f t="shared" si="41"/>
        <v/>
      </c>
      <c r="N53" s="1318" t="str">
        <f t="shared" si="41"/>
        <v/>
      </c>
      <c r="O53" s="1318" t="str">
        <f t="shared" si="41"/>
        <v/>
      </c>
      <c r="P53" s="1318" t="str">
        <f t="shared" si="41"/>
        <v/>
      </c>
      <c r="Q53" s="1318" t="str">
        <f t="shared" si="41"/>
        <v/>
      </c>
      <c r="R53" s="1318" t="str">
        <f t="shared" si="41"/>
        <v/>
      </c>
      <c r="S53" s="1318" t="str">
        <f t="shared" si="41"/>
        <v/>
      </c>
      <c r="T53" s="1318" t="str">
        <f t="shared" si="41"/>
        <v/>
      </c>
      <c r="U53" s="1318" t="str">
        <f t="shared" si="41"/>
        <v/>
      </c>
      <c r="V53" s="1318" t="str">
        <f t="shared" si="41"/>
        <v/>
      </c>
      <c r="W53" s="1318" t="str">
        <f t="shared" si="41"/>
        <v/>
      </c>
      <c r="X53" s="1319" t="str">
        <f t="shared" si="41"/>
        <v/>
      </c>
      <c r="Y53" s="1107"/>
      <c r="Z53" s="1107"/>
      <c r="AA53" s="1107"/>
      <c r="AB53" s="1107"/>
    </row>
    <row r="54" spans="1:28" ht="12" customHeight="1">
      <c r="A54" s="1107"/>
      <c r="B54" s="3981" t="s">
        <v>1355</v>
      </c>
      <c r="C54" s="3982"/>
      <c r="D54" s="3982"/>
      <c r="E54" s="3982"/>
      <c r="F54" s="3982"/>
      <c r="G54" s="3982"/>
      <c r="H54" s="3982"/>
      <c r="I54" s="1194"/>
      <c r="J54" s="1323"/>
      <c r="K54" s="1323"/>
      <c r="L54" s="1323"/>
      <c r="M54" s="1323"/>
      <c r="N54" s="1323"/>
      <c r="O54" s="1323"/>
      <c r="P54" s="1323"/>
      <c r="Q54" s="1323"/>
      <c r="R54" s="1323"/>
      <c r="S54" s="1323"/>
      <c r="T54" s="1323"/>
      <c r="U54" s="1323"/>
      <c r="V54" s="1323"/>
      <c r="W54" s="1323"/>
      <c r="X54" s="1324"/>
      <c r="Y54" s="1107"/>
      <c r="Z54" s="1107"/>
      <c r="AA54" s="1107"/>
      <c r="AB54" s="1107"/>
    </row>
    <row r="55" spans="1:28" ht="12" customHeight="1">
      <c r="A55" s="1107"/>
      <c r="B55" s="1171"/>
      <c r="C55" s="3976" t="s">
        <v>766</v>
      </c>
      <c r="D55" s="3977"/>
      <c r="E55" s="3977"/>
      <c r="F55" s="3977"/>
      <c r="G55" s="3977"/>
      <c r="H55" s="3977"/>
      <c r="I55" s="1194" t="s">
        <v>610</v>
      </c>
      <c r="J55" s="1325" t="str">
        <f t="shared" ref="J55:X55" si="42">IF(ISERROR((J123/J186)*100),"",(J123/J186)*100)</f>
        <v/>
      </c>
      <c r="K55" s="1325" t="str">
        <f t="shared" si="42"/>
        <v/>
      </c>
      <c r="L55" s="1325" t="str">
        <f t="shared" si="42"/>
        <v/>
      </c>
      <c r="M55" s="1325" t="str">
        <f t="shared" si="42"/>
        <v/>
      </c>
      <c r="N55" s="1325" t="str">
        <f t="shared" si="42"/>
        <v/>
      </c>
      <c r="O55" s="1325" t="str">
        <f t="shared" si="42"/>
        <v/>
      </c>
      <c r="P55" s="1325" t="str">
        <f t="shared" si="42"/>
        <v/>
      </c>
      <c r="Q55" s="1325" t="str">
        <f t="shared" si="42"/>
        <v/>
      </c>
      <c r="R55" s="1325" t="str">
        <f t="shared" si="42"/>
        <v/>
      </c>
      <c r="S55" s="1325" t="str">
        <f t="shared" si="42"/>
        <v/>
      </c>
      <c r="T55" s="1325" t="str">
        <f t="shared" si="42"/>
        <v/>
      </c>
      <c r="U55" s="1325" t="str">
        <f t="shared" si="42"/>
        <v/>
      </c>
      <c r="V55" s="1325" t="str">
        <f t="shared" si="42"/>
        <v/>
      </c>
      <c r="W55" s="1325" t="str">
        <f t="shared" si="42"/>
        <v/>
      </c>
      <c r="X55" s="1326" t="str">
        <f t="shared" si="42"/>
        <v/>
      </c>
      <c r="Y55" s="1107"/>
      <c r="Z55" s="1107"/>
      <c r="AA55" s="1107"/>
      <c r="AB55" s="1107"/>
    </row>
    <row r="56" spans="1:28" ht="12" customHeight="1">
      <c r="A56" s="1107"/>
      <c r="B56" s="1168"/>
      <c r="C56" s="3968" t="s">
        <v>767</v>
      </c>
      <c r="D56" s="3969"/>
      <c r="E56" s="3969"/>
      <c r="F56" s="3969"/>
      <c r="G56" s="3969"/>
      <c r="H56" s="3969"/>
      <c r="I56" s="1194" t="s">
        <v>671</v>
      </c>
      <c r="J56" s="1318" t="str">
        <f t="shared" ref="J56:X56" si="43">IF(ISERROR((J124/J187)*100),"",(J124/J187)*100)</f>
        <v/>
      </c>
      <c r="K56" s="1318" t="str">
        <f t="shared" si="43"/>
        <v/>
      </c>
      <c r="L56" s="1318" t="str">
        <f t="shared" si="43"/>
        <v/>
      </c>
      <c r="M56" s="1318" t="str">
        <f t="shared" si="43"/>
        <v/>
      </c>
      <c r="N56" s="1318" t="str">
        <f t="shared" si="43"/>
        <v/>
      </c>
      <c r="O56" s="1318" t="str">
        <f t="shared" si="43"/>
        <v/>
      </c>
      <c r="P56" s="1318" t="str">
        <f t="shared" si="43"/>
        <v/>
      </c>
      <c r="Q56" s="1318" t="str">
        <f t="shared" si="43"/>
        <v/>
      </c>
      <c r="R56" s="1318" t="str">
        <f t="shared" si="43"/>
        <v/>
      </c>
      <c r="S56" s="1318" t="str">
        <f t="shared" si="43"/>
        <v/>
      </c>
      <c r="T56" s="1318" t="str">
        <f t="shared" si="43"/>
        <v/>
      </c>
      <c r="U56" s="1318" t="str">
        <f t="shared" si="43"/>
        <v/>
      </c>
      <c r="V56" s="1318" t="str">
        <f t="shared" si="43"/>
        <v/>
      </c>
      <c r="W56" s="1318" t="str">
        <f t="shared" si="43"/>
        <v/>
      </c>
      <c r="X56" s="1319" t="str">
        <f t="shared" si="43"/>
        <v/>
      </c>
      <c r="Y56" s="1107"/>
      <c r="Z56" s="1107"/>
      <c r="AA56" s="1107"/>
      <c r="AB56" s="1107"/>
    </row>
    <row r="57" spans="1:28" ht="12" customHeight="1">
      <c r="A57" s="1107"/>
      <c r="B57" s="3970" t="s">
        <v>768</v>
      </c>
      <c r="C57" s="3968"/>
      <c r="D57" s="3968"/>
      <c r="E57" s="3968"/>
      <c r="F57" s="3968"/>
      <c r="G57" s="3968"/>
      <c r="H57" s="3968"/>
      <c r="I57" s="1194" t="s">
        <v>144</v>
      </c>
      <c r="J57" s="1318" t="str">
        <f t="shared" ref="J57:X57" si="44">IF(ISERROR((J125/J188)*100),"",(J125/J188)*100)</f>
        <v/>
      </c>
      <c r="K57" s="1318" t="str">
        <f t="shared" si="44"/>
        <v/>
      </c>
      <c r="L57" s="1318" t="str">
        <f t="shared" si="44"/>
        <v/>
      </c>
      <c r="M57" s="1318" t="str">
        <f t="shared" si="44"/>
        <v/>
      </c>
      <c r="N57" s="1318" t="str">
        <f t="shared" si="44"/>
        <v/>
      </c>
      <c r="O57" s="1318" t="str">
        <f t="shared" si="44"/>
        <v/>
      </c>
      <c r="P57" s="1318" t="str">
        <f t="shared" si="44"/>
        <v/>
      </c>
      <c r="Q57" s="1318" t="str">
        <f t="shared" si="44"/>
        <v/>
      </c>
      <c r="R57" s="1318" t="str">
        <f t="shared" si="44"/>
        <v/>
      </c>
      <c r="S57" s="1318" t="str">
        <f t="shared" si="44"/>
        <v/>
      </c>
      <c r="T57" s="1318" t="str">
        <f t="shared" si="44"/>
        <v/>
      </c>
      <c r="U57" s="1318" t="str">
        <f t="shared" si="44"/>
        <v/>
      </c>
      <c r="V57" s="1318" t="str">
        <f t="shared" si="44"/>
        <v/>
      </c>
      <c r="W57" s="1318" t="str">
        <f t="shared" si="44"/>
        <v/>
      </c>
      <c r="X57" s="1319" t="str">
        <f t="shared" si="44"/>
        <v/>
      </c>
      <c r="Y57" s="1107"/>
      <c r="Z57" s="1107"/>
      <c r="AA57" s="1107"/>
      <c r="AB57" s="1107"/>
    </row>
    <row r="58" spans="1:28" ht="12" customHeight="1">
      <c r="A58" s="1107"/>
      <c r="B58" s="3970" t="s">
        <v>1356</v>
      </c>
      <c r="C58" s="3968"/>
      <c r="D58" s="3968"/>
      <c r="E58" s="3968"/>
      <c r="F58" s="3968"/>
      <c r="G58" s="3968"/>
      <c r="H58" s="3968"/>
      <c r="I58" s="1194" t="s">
        <v>189</v>
      </c>
      <c r="J58" s="1318" t="str">
        <f t="shared" ref="J58:X58" si="45">IF(ISERROR((J126/J189)*100),"",(J126/J189)*100)</f>
        <v/>
      </c>
      <c r="K58" s="1318" t="str">
        <f t="shared" si="45"/>
        <v/>
      </c>
      <c r="L58" s="1318" t="str">
        <f t="shared" si="45"/>
        <v/>
      </c>
      <c r="M58" s="1318" t="str">
        <f t="shared" si="45"/>
        <v/>
      </c>
      <c r="N58" s="1318" t="str">
        <f t="shared" si="45"/>
        <v/>
      </c>
      <c r="O58" s="1318" t="str">
        <f t="shared" si="45"/>
        <v/>
      </c>
      <c r="P58" s="1318" t="str">
        <f t="shared" si="45"/>
        <v/>
      </c>
      <c r="Q58" s="1318" t="str">
        <f t="shared" si="45"/>
        <v/>
      </c>
      <c r="R58" s="1318" t="str">
        <f t="shared" si="45"/>
        <v/>
      </c>
      <c r="S58" s="1318" t="str">
        <f t="shared" si="45"/>
        <v/>
      </c>
      <c r="T58" s="1318" t="str">
        <f t="shared" si="45"/>
        <v/>
      </c>
      <c r="U58" s="1318" t="str">
        <f t="shared" si="45"/>
        <v/>
      </c>
      <c r="V58" s="1318" t="str">
        <f t="shared" si="45"/>
        <v/>
      </c>
      <c r="W58" s="1318" t="str">
        <f t="shared" si="45"/>
        <v/>
      </c>
      <c r="X58" s="1319" t="str">
        <f t="shared" si="45"/>
        <v/>
      </c>
      <c r="Y58" s="1107"/>
      <c r="Z58" s="1107"/>
      <c r="AA58" s="1107"/>
      <c r="AB58" s="1107"/>
    </row>
    <row r="59" spans="1:28" ht="12" customHeight="1">
      <c r="A59" s="1107"/>
      <c r="B59" s="3970" t="s">
        <v>1357</v>
      </c>
      <c r="C59" s="3968"/>
      <c r="D59" s="3968"/>
      <c r="E59" s="3968"/>
      <c r="F59" s="3968"/>
      <c r="G59" s="3968"/>
      <c r="H59" s="3968"/>
      <c r="I59" s="1194" t="s">
        <v>190</v>
      </c>
      <c r="J59" s="1318" t="str">
        <f t="shared" ref="J59:X59" si="46">IF(ISERROR((J127/J190)*100),"",(J127/J190)*100)</f>
        <v/>
      </c>
      <c r="K59" s="1318" t="str">
        <f t="shared" si="46"/>
        <v/>
      </c>
      <c r="L59" s="1318" t="str">
        <f t="shared" si="46"/>
        <v/>
      </c>
      <c r="M59" s="1318" t="str">
        <f t="shared" si="46"/>
        <v/>
      </c>
      <c r="N59" s="1318" t="str">
        <f t="shared" si="46"/>
        <v/>
      </c>
      <c r="O59" s="1318" t="str">
        <f t="shared" si="46"/>
        <v/>
      </c>
      <c r="P59" s="1318" t="str">
        <f t="shared" si="46"/>
        <v/>
      </c>
      <c r="Q59" s="1318" t="str">
        <f t="shared" si="46"/>
        <v/>
      </c>
      <c r="R59" s="1318" t="str">
        <f t="shared" si="46"/>
        <v/>
      </c>
      <c r="S59" s="1318" t="str">
        <f t="shared" si="46"/>
        <v/>
      </c>
      <c r="T59" s="1318" t="str">
        <f t="shared" si="46"/>
        <v/>
      </c>
      <c r="U59" s="1318" t="str">
        <f t="shared" si="46"/>
        <v/>
      </c>
      <c r="V59" s="1318" t="str">
        <f t="shared" si="46"/>
        <v/>
      </c>
      <c r="W59" s="1318" t="str">
        <f t="shared" si="46"/>
        <v/>
      </c>
      <c r="X59" s="1319" t="str">
        <f t="shared" si="46"/>
        <v/>
      </c>
      <c r="Y59" s="1107"/>
      <c r="Z59" s="1107"/>
      <c r="AA59" s="1107"/>
      <c r="AB59" s="1107"/>
    </row>
    <row r="60" spans="1:28" ht="12" customHeight="1">
      <c r="A60" s="1107"/>
      <c r="B60" s="3970" t="s">
        <v>1358</v>
      </c>
      <c r="C60" s="3968"/>
      <c r="D60" s="3968"/>
      <c r="E60" s="3968"/>
      <c r="F60" s="3968"/>
      <c r="G60" s="3968"/>
      <c r="H60" s="3968"/>
      <c r="I60" s="1194" t="s">
        <v>191</v>
      </c>
      <c r="J60" s="1318">
        <f t="shared" ref="J60:X60" si="47">IF(ISERROR((J128/J191)*100),"",(J128/J191)*100)</f>
        <v>39.806763285024154</v>
      </c>
      <c r="K60" s="1318">
        <f t="shared" si="47"/>
        <v>29.870129870129869</v>
      </c>
      <c r="L60" s="1318">
        <f t="shared" si="47"/>
        <v>31.537001897533205</v>
      </c>
      <c r="M60" s="1318">
        <f t="shared" si="47"/>
        <v>90.280065897858321</v>
      </c>
      <c r="N60" s="1318">
        <f t="shared" si="47"/>
        <v>44.534606205250597</v>
      </c>
      <c r="O60" s="1318">
        <f t="shared" si="47"/>
        <v>51.262140965044409</v>
      </c>
      <c r="P60" s="1318">
        <f t="shared" si="47"/>
        <v>32.37850016092694</v>
      </c>
      <c r="Q60" s="1318">
        <f t="shared" si="47"/>
        <v>27.604690117252932</v>
      </c>
      <c r="R60" s="1318">
        <f t="shared" si="47"/>
        <v>30.20033029367416</v>
      </c>
      <c r="S60" s="1318">
        <f t="shared" si="47"/>
        <v>45.580907421977443</v>
      </c>
      <c r="T60" s="1318">
        <f t="shared" si="47"/>
        <v>145.50264550264552</v>
      </c>
      <c r="U60" s="1318">
        <f t="shared" si="47"/>
        <v>8.695652173913043</v>
      </c>
      <c r="V60" s="1318">
        <f t="shared" si="47"/>
        <v>33.333333333333329</v>
      </c>
      <c r="W60" s="1318" t="str">
        <f t="shared" si="47"/>
        <v/>
      </c>
      <c r="X60" s="1319">
        <f t="shared" si="47"/>
        <v>44.687960373209215</v>
      </c>
      <c r="Y60" s="1107"/>
      <c r="Z60" s="1107"/>
      <c r="AA60" s="1107"/>
      <c r="AB60" s="1107"/>
    </row>
    <row r="61" spans="1:28" ht="12" customHeight="1">
      <c r="A61" s="1107"/>
      <c r="B61" s="4052" t="s">
        <v>1359</v>
      </c>
      <c r="C61" s="4053"/>
      <c r="D61" s="4053"/>
      <c r="E61" s="4053"/>
      <c r="F61" s="4053"/>
      <c r="G61" s="4053"/>
      <c r="H61" s="4053"/>
      <c r="I61" s="1194" t="s">
        <v>70</v>
      </c>
      <c r="J61" s="1318">
        <f t="shared" ref="J61:X61" si="48">IF(ISERROR((J129/J192)*100),"",(J129/J192)*100)</f>
        <v>38.800999167360537</v>
      </c>
      <c r="K61" s="1318">
        <f t="shared" si="48"/>
        <v>31.623931623931622</v>
      </c>
      <c r="L61" s="1318">
        <f t="shared" si="48"/>
        <v>32.222592469176945</v>
      </c>
      <c r="M61" s="1318">
        <f t="shared" si="48"/>
        <v>81.837606837606842</v>
      </c>
      <c r="N61" s="1318">
        <f t="shared" si="48"/>
        <v>44.84403319660403</v>
      </c>
      <c r="O61" s="1318">
        <f t="shared" si="48"/>
        <v>49.824815472297487</v>
      </c>
      <c r="P61" s="1318">
        <f t="shared" si="48"/>
        <v>32.831661092530659</v>
      </c>
      <c r="Q61" s="1318">
        <f t="shared" si="48"/>
        <v>27.381631488876213</v>
      </c>
      <c r="R61" s="1318">
        <f t="shared" si="48"/>
        <v>29.081283089380257</v>
      </c>
      <c r="S61" s="1318">
        <f t="shared" si="48"/>
        <v>44.179942904503179</v>
      </c>
      <c r="T61" s="1318">
        <f t="shared" si="48"/>
        <v>138.38862559241707</v>
      </c>
      <c r="U61" s="1318">
        <f t="shared" si="48"/>
        <v>10.833333333333334</v>
      </c>
      <c r="V61" s="1318">
        <f t="shared" si="48"/>
        <v>42.857142857142854</v>
      </c>
      <c r="W61" s="1318" t="str">
        <f t="shared" si="48"/>
        <v/>
      </c>
      <c r="X61" s="1319">
        <f t="shared" si="48"/>
        <v>43.458806207035025</v>
      </c>
      <c r="Y61" s="1107"/>
      <c r="Z61" s="1107"/>
      <c r="AA61" s="1107"/>
      <c r="AB61" s="1107"/>
    </row>
    <row r="62" spans="1:28" ht="12" customHeight="1">
      <c r="A62" s="1107"/>
      <c r="B62" s="3970" t="s">
        <v>1360</v>
      </c>
      <c r="C62" s="3968"/>
      <c r="D62" s="3968"/>
      <c r="E62" s="3968"/>
      <c r="F62" s="3968"/>
      <c r="G62" s="3968"/>
      <c r="H62" s="3968"/>
      <c r="I62" s="1194" t="s">
        <v>7</v>
      </c>
      <c r="J62" s="1318" t="str">
        <f t="shared" ref="J62:X62" si="49">IF(ISERROR((J130/J193)*100),"",(J130/J193)*100)</f>
        <v/>
      </c>
      <c r="K62" s="1318" t="str">
        <f t="shared" si="49"/>
        <v/>
      </c>
      <c r="L62" s="1318" t="str">
        <f t="shared" si="49"/>
        <v/>
      </c>
      <c r="M62" s="1318" t="str">
        <f t="shared" si="49"/>
        <v/>
      </c>
      <c r="N62" s="1318">
        <f t="shared" si="49"/>
        <v>27.187499999999996</v>
      </c>
      <c r="O62" s="1318" t="str">
        <f t="shared" si="49"/>
        <v/>
      </c>
      <c r="P62" s="1318" t="str">
        <f t="shared" si="49"/>
        <v/>
      </c>
      <c r="Q62" s="1318" t="str">
        <f t="shared" si="49"/>
        <v/>
      </c>
      <c r="R62" s="1318" t="str">
        <f t="shared" si="49"/>
        <v/>
      </c>
      <c r="S62" s="1318" t="str">
        <f t="shared" si="49"/>
        <v/>
      </c>
      <c r="T62" s="1318" t="str">
        <f t="shared" si="49"/>
        <v/>
      </c>
      <c r="U62" s="1318" t="str">
        <f t="shared" si="49"/>
        <v/>
      </c>
      <c r="V62" s="1318" t="str">
        <f t="shared" si="49"/>
        <v/>
      </c>
      <c r="W62" s="1318" t="str">
        <f t="shared" si="49"/>
        <v/>
      </c>
      <c r="X62" s="1319">
        <f t="shared" si="49"/>
        <v>27.187499999999996</v>
      </c>
      <c r="Y62" s="1107"/>
      <c r="Z62" s="1107"/>
      <c r="AA62" s="1107"/>
      <c r="AB62" s="1107"/>
    </row>
    <row r="63" spans="1:28" ht="12" customHeight="1">
      <c r="A63" s="1107"/>
      <c r="B63" s="3972" t="s">
        <v>1361</v>
      </c>
      <c r="C63" s="3973"/>
      <c r="D63" s="3973"/>
      <c r="E63" s="3973"/>
      <c r="F63" s="3973"/>
      <c r="G63" s="3973"/>
      <c r="H63" s="3973"/>
      <c r="I63" s="1194" t="s">
        <v>103</v>
      </c>
      <c r="J63" s="1318">
        <f t="shared" ref="J63:X63" si="50">IF(ISERROR((J131/J194)*100),"",(J131/J194)*100)</f>
        <v>0</v>
      </c>
      <c r="K63" s="1318">
        <f t="shared" si="50"/>
        <v>0</v>
      </c>
      <c r="L63" s="1318">
        <f t="shared" si="50"/>
        <v>0</v>
      </c>
      <c r="M63" s="1318">
        <f t="shared" si="50"/>
        <v>0</v>
      </c>
      <c r="N63" s="1318">
        <f t="shared" si="50"/>
        <v>0</v>
      </c>
      <c r="O63" s="1318">
        <f t="shared" si="50"/>
        <v>0</v>
      </c>
      <c r="P63" s="1318">
        <f t="shared" si="50"/>
        <v>0</v>
      </c>
      <c r="Q63" s="1318">
        <f t="shared" si="50"/>
        <v>0</v>
      </c>
      <c r="R63" s="1318">
        <f t="shared" si="50"/>
        <v>-3.4759358288770055</v>
      </c>
      <c r="S63" s="1318">
        <f t="shared" si="50"/>
        <v>0</v>
      </c>
      <c r="T63" s="1318">
        <f t="shared" si="50"/>
        <v>0</v>
      </c>
      <c r="U63" s="1318">
        <f t="shared" si="50"/>
        <v>0</v>
      </c>
      <c r="V63" s="1318" t="str">
        <f t="shared" si="50"/>
        <v/>
      </c>
      <c r="W63" s="1318" t="str">
        <f t="shared" si="50"/>
        <v/>
      </c>
      <c r="X63" s="1319">
        <f t="shared" si="50"/>
        <v>-0.58823529411764708</v>
      </c>
      <c r="Y63" s="1107"/>
      <c r="Z63" s="1107"/>
      <c r="AA63" s="1107"/>
      <c r="AB63" s="1107"/>
    </row>
    <row r="64" spans="1:28" ht="12" customHeight="1">
      <c r="A64" s="1107"/>
      <c r="B64" s="3965" t="s">
        <v>1362</v>
      </c>
      <c r="C64" s="3966"/>
      <c r="D64" s="3966"/>
      <c r="E64" s="3966"/>
      <c r="F64" s="3966"/>
      <c r="G64" s="3966"/>
      <c r="H64" s="3966"/>
      <c r="I64" s="1172" t="s">
        <v>104</v>
      </c>
      <c r="J64" s="1327">
        <f t="shared" ref="J64:X64" si="51">IF(ISERROR((J132/J195)*100),"",(J132/J195)*100)</f>
        <v>39.659574468085104</v>
      </c>
      <c r="K64" s="1327">
        <f t="shared" si="51"/>
        <v>32.267441860465119</v>
      </c>
      <c r="L64" s="1327">
        <f t="shared" si="51"/>
        <v>32.879972798367902</v>
      </c>
      <c r="M64" s="1327">
        <f t="shared" si="51"/>
        <v>83.563636363636363</v>
      </c>
      <c r="N64" s="1327">
        <f t="shared" si="51"/>
        <v>43.729430105664299</v>
      </c>
      <c r="O64" s="1327">
        <f t="shared" si="51"/>
        <v>50.861966188988774</v>
      </c>
      <c r="P64" s="1327">
        <f t="shared" si="51"/>
        <v>33.551694673882089</v>
      </c>
      <c r="Q64" s="1327">
        <f t="shared" si="51"/>
        <v>28.021015761821367</v>
      </c>
      <c r="R64" s="1327">
        <f t="shared" si="51"/>
        <v>29.857789681780499</v>
      </c>
      <c r="S64" s="1327">
        <f t="shared" si="51"/>
        <v>45.129579982126899</v>
      </c>
      <c r="T64" s="1327">
        <f t="shared" si="51"/>
        <v>141.06280193236717</v>
      </c>
      <c r="U64" s="1327">
        <f t="shared" si="51"/>
        <v>11.111111111111111</v>
      </c>
      <c r="V64" s="1327">
        <f t="shared" si="51"/>
        <v>42.857142857142854</v>
      </c>
      <c r="W64" s="1327" t="str">
        <f t="shared" si="51"/>
        <v/>
      </c>
      <c r="X64" s="1328">
        <f t="shared" si="51"/>
        <v>44.196949672490135</v>
      </c>
      <c r="Y64" s="1107"/>
      <c r="Z64" s="1107"/>
      <c r="AA64" s="1107"/>
      <c r="AB64" s="1107"/>
    </row>
    <row r="65" spans="1:28" ht="12" customHeight="1">
      <c r="A65" s="1107"/>
      <c r="B65" s="1107"/>
      <c r="C65" s="1107"/>
      <c r="D65" s="1107"/>
      <c r="E65" s="1107"/>
      <c r="F65" s="1107"/>
      <c r="G65" s="1107"/>
      <c r="H65" s="1107"/>
      <c r="I65" s="1107"/>
      <c r="J65" s="1107"/>
      <c r="K65" s="1107"/>
      <c r="L65" s="1107"/>
      <c r="M65" s="1107"/>
      <c r="N65" s="1107"/>
      <c r="O65" s="1107"/>
      <c r="P65" s="1107"/>
      <c r="Q65" s="1107"/>
      <c r="R65" s="1107"/>
      <c r="S65" s="1107"/>
      <c r="T65" s="1107"/>
      <c r="U65" s="1107"/>
      <c r="V65" s="1107"/>
      <c r="W65" s="1107"/>
      <c r="X65" s="1107"/>
      <c r="Y65" s="1107"/>
      <c r="Z65" s="1107"/>
      <c r="AA65" s="1107"/>
      <c r="AB65" s="1107"/>
    </row>
    <row r="66" spans="1:28" ht="12" customHeight="1">
      <c r="A66" s="1107"/>
      <c r="B66" s="3967" t="s">
        <v>105</v>
      </c>
      <c r="C66" s="3967"/>
      <c r="D66" s="3967"/>
      <c r="E66" s="3967"/>
      <c r="F66" s="3967"/>
      <c r="G66" s="3967"/>
      <c r="H66" s="3967"/>
      <c r="I66" s="3967"/>
      <c r="J66" s="3967"/>
      <c r="K66" s="3967"/>
      <c r="L66" s="3967"/>
      <c r="M66" s="3967"/>
      <c r="N66" s="3967"/>
      <c r="O66" s="3967"/>
      <c r="P66" s="3967"/>
      <c r="Q66" s="3967"/>
      <c r="R66" s="3967"/>
      <c r="S66" s="3967"/>
      <c r="T66" s="1107"/>
      <c r="U66" s="1107"/>
      <c r="V66" s="1107"/>
      <c r="W66" s="1107"/>
      <c r="X66" s="1107"/>
      <c r="Y66" s="1107"/>
      <c r="Z66" s="1107"/>
      <c r="AA66" s="1107"/>
      <c r="AB66" s="1107"/>
    </row>
    <row r="67" spans="1:28" ht="12" customHeight="1">
      <c r="A67" s="1107"/>
      <c r="B67" s="4054" t="s">
        <v>477</v>
      </c>
      <c r="C67" s="4054"/>
      <c r="D67" s="4054"/>
      <c r="E67" s="4054"/>
      <c r="F67" s="4054"/>
      <c r="G67" s="4054"/>
      <c r="H67" s="4054"/>
      <c r="I67" s="4054"/>
      <c r="J67" s="4054"/>
      <c r="K67" s="4054"/>
      <c r="L67" s="4054"/>
      <c r="M67" s="4054"/>
      <c r="N67" s="4054"/>
      <c r="O67" s="4054"/>
      <c r="P67" s="4054"/>
      <c r="Q67" s="4054"/>
      <c r="R67" s="4054"/>
      <c r="S67" s="4054"/>
      <c r="T67" s="1107"/>
      <c r="U67" s="1107"/>
      <c r="V67" s="1107"/>
      <c r="W67" s="1107"/>
      <c r="X67" s="1107"/>
      <c r="Y67" s="1107"/>
      <c r="Z67" s="1107"/>
      <c r="AA67" s="1107"/>
      <c r="AB67" s="1107"/>
    </row>
    <row r="69" spans="1:28" s="1329" customFormat="1" ht="12" hidden="1" customHeight="1">
      <c r="P69" s="1330"/>
      <c r="Q69" s="1330"/>
      <c r="R69" s="1330"/>
      <c r="S69" s="1330"/>
      <c r="T69" s="1330"/>
      <c r="U69" s="1330"/>
      <c r="V69" s="1330"/>
      <c r="W69" s="1330"/>
      <c r="X69" s="1330"/>
    </row>
    <row r="70" spans="1:28" s="1329" customFormat="1" ht="12" hidden="1" customHeight="1">
      <c r="B70" s="29" t="s">
        <v>1363</v>
      </c>
      <c r="C70" s="29"/>
      <c r="D70" s="29"/>
      <c r="E70" s="29"/>
      <c r="F70" s="29"/>
      <c r="G70" s="29"/>
      <c r="H70" s="29"/>
      <c r="I70" s="29"/>
      <c r="J70" s="29"/>
      <c r="K70" s="29"/>
      <c r="L70" s="29"/>
      <c r="M70" s="29"/>
      <c r="N70" s="29"/>
      <c r="O70" s="29"/>
      <c r="P70" s="29"/>
      <c r="Q70" s="1107"/>
      <c r="R70" s="1107"/>
      <c r="S70" s="1107"/>
      <c r="T70" s="1107"/>
      <c r="U70" s="1107"/>
      <c r="V70" s="1107"/>
      <c r="W70" s="1107"/>
      <c r="X70" s="1107"/>
      <c r="Y70" s="1126"/>
      <c r="Z70" s="1126"/>
    </row>
    <row r="71" spans="1:28" s="1329" customFormat="1" ht="12" hidden="1" customHeight="1">
      <c r="B71" s="27" t="s">
        <v>1364</v>
      </c>
      <c r="C71" s="27"/>
      <c r="D71" s="27"/>
      <c r="E71" s="27"/>
      <c r="F71" s="27"/>
      <c r="G71" s="27"/>
      <c r="H71" s="27"/>
      <c r="I71" s="27"/>
      <c r="J71" s="27"/>
      <c r="K71" s="27"/>
      <c r="L71" s="27"/>
      <c r="M71" s="27"/>
      <c r="N71" s="27"/>
      <c r="O71" s="27"/>
      <c r="P71" s="27"/>
      <c r="Q71" s="1110"/>
      <c r="R71" s="1110"/>
      <c r="S71" s="1110"/>
      <c r="T71" s="1110"/>
      <c r="U71" s="1110"/>
      <c r="V71" s="1110"/>
      <c r="W71" s="1110"/>
      <c r="X71" s="1110"/>
      <c r="Y71" s="1126"/>
      <c r="Z71" s="1126"/>
    </row>
    <row r="72" spans="1:28" s="1329" customFormat="1" ht="12" hidden="1" customHeight="1">
      <c r="B72" s="1243"/>
      <c r="C72" s="1110"/>
      <c r="D72" s="1110"/>
      <c r="E72" s="1110"/>
      <c r="F72" s="1110"/>
      <c r="G72" s="1110"/>
      <c r="H72" s="1110"/>
      <c r="I72" s="1110"/>
      <c r="J72" s="1110"/>
      <c r="K72" s="1110"/>
      <c r="L72" s="1110"/>
      <c r="M72" s="1110"/>
      <c r="N72" s="1110"/>
      <c r="O72" s="1302"/>
      <c r="P72" s="1110"/>
      <c r="Q72" s="1110"/>
      <c r="R72" s="1110"/>
      <c r="S72" s="1110"/>
      <c r="T72" s="1110"/>
      <c r="U72" s="1110"/>
      <c r="V72" s="1110"/>
      <c r="W72" s="1110"/>
      <c r="X72" s="1110"/>
      <c r="Y72" s="1126"/>
      <c r="Z72" s="1126"/>
    </row>
    <row r="73" spans="1:28" s="1329" customFormat="1" ht="12" hidden="1" customHeight="1">
      <c r="B73" s="1107"/>
      <c r="C73" s="1107"/>
      <c r="D73" s="1107"/>
      <c r="E73" s="1107"/>
      <c r="F73" s="1107"/>
      <c r="G73" s="1107"/>
      <c r="H73" s="1107"/>
      <c r="I73" s="1107"/>
      <c r="J73" s="1107"/>
      <c r="K73" s="1107"/>
      <c r="L73" s="1107"/>
      <c r="M73" s="1107"/>
      <c r="N73" s="1107"/>
      <c r="O73" s="1107"/>
      <c r="P73" s="1107"/>
      <c r="Q73" s="1107"/>
      <c r="R73" s="1107"/>
      <c r="S73" s="1107"/>
      <c r="T73" s="1107"/>
      <c r="U73" s="1107"/>
      <c r="V73" s="1107"/>
      <c r="W73" s="1107"/>
      <c r="X73" s="1107"/>
      <c r="Y73" s="1126"/>
      <c r="Z73" s="1126"/>
    </row>
    <row r="74" spans="1:28" s="1329" customFormat="1" ht="12" hidden="1" customHeight="1">
      <c r="B74" s="1107"/>
      <c r="C74" s="1107"/>
      <c r="D74" s="1107"/>
      <c r="E74" s="1107"/>
      <c r="F74" s="1107"/>
      <c r="G74" s="1107"/>
      <c r="H74" s="1107"/>
      <c r="I74" s="1107"/>
      <c r="J74" s="1107"/>
      <c r="K74" s="1138" t="s">
        <v>40</v>
      </c>
      <c r="L74" s="1108"/>
      <c r="M74" s="1138" t="s">
        <v>41</v>
      </c>
      <c r="N74" s="1107"/>
      <c r="O74" s="1107"/>
      <c r="P74" s="1107"/>
      <c r="Q74" s="1107"/>
      <c r="R74" s="1107"/>
      <c r="S74" s="1331" t="s">
        <v>42</v>
      </c>
      <c r="T74" s="1107"/>
      <c r="U74" s="1332" t="s">
        <v>43</v>
      </c>
      <c r="V74" s="1107"/>
      <c r="W74" s="1331" t="s">
        <v>44</v>
      </c>
      <c r="X74" s="1332" t="s">
        <v>131</v>
      </c>
      <c r="Y74" s="1126"/>
      <c r="Z74" s="1126"/>
    </row>
    <row r="75" spans="1:28" s="1329" customFormat="1" ht="12" hidden="1" customHeight="1">
      <c r="B75" s="1107"/>
      <c r="C75" s="1107"/>
      <c r="D75" s="1107"/>
      <c r="E75" s="1107"/>
      <c r="F75" s="1107"/>
      <c r="G75" s="1107"/>
      <c r="H75" s="1107"/>
      <c r="I75" s="1107"/>
      <c r="J75" s="1138" t="s">
        <v>45</v>
      </c>
      <c r="K75" s="1138" t="s">
        <v>46</v>
      </c>
      <c r="L75" s="1138" t="s">
        <v>47</v>
      </c>
      <c r="M75" s="1138" t="s">
        <v>48</v>
      </c>
      <c r="N75" s="1138" t="s">
        <v>49</v>
      </c>
      <c r="O75" s="1138" t="s">
        <v>50</v>
      </c>
      <c r="P75" s="1332" t="s">
        <v>51</v>
      </c>
      <c r="Q75" s="1332" t="s">
        <v>52</v>
      </c>
      <c r="R75" s="1332" t="s">
        <v>83</v>
      </c>
      <c r="S75" s="1331" t="s">
        <v>84</v>
      </c>
      <c r="T75" s="1332" t="s">
        <v>85</v>
      </c>
      <c r="U75" s="1332" t="s">
        <v>86</v>
      </c>
      <c r="V75" s="1331" t="s">
        <v>87</v>
      </c>
      <c r="W75" s="1332" t="s">
        <v>88</v>
      </c>
      <c r="X75" s="1108"/>
      <c r="Y75" s="1126"/>
      <c r="Z75" s="1126"/>
    </row>
    <row r="76" spans="1:28" s="1329" customFormat="1" ht="12" hidden="1" customHeight="1">
      <c r="B76" s="4048" t="s">
        <v>1146</v>
      </c>
      <c r="C76" s="4048"/>
      <c r="D76" s="4048"/>
      <c r="E76" s="4048"/>
      <c r="F76" s="4048"/>
      <c r="G76" s="4048"/>
      <c r="H76" s="4048"/>
      <c r="I76" s="1110"/>
      <c r="J76" s="1138" t="s">
        <v>89</v>
      </c>
      <c r="K76" s="1138" t="s">
        <v>90</v>
      </c>
      <c r="L76" s="1108"/>
      <c r="M76" s="1108"/>
      <c r="N76" s="1108"/>
      <c r="O76" s="1108"/>
      <c r="P76" s="1108"/>
      <c r="Q76" s="1108"/>
      <c r="R76" s="1108"/>
      <c r="S76" s="1108"/>
      <c r="T76" s="1108"/>
      <c r="U76" s="1108"/>
      <c r="V76" s="1108"/>
      <c r="W76" s="1108"/>
      <c r="X76" s="1108"/>
      <c r="Y76" s="1126"/>
      <c r="Z76" s="1126"/>
    </row>
    <row r="77" spans="1:28" s="1329" customFormat="1" ht="12" hidden="1" customHeight="1">
      <c r="B77" s="1107"/>
      <c r="C77" s="1107"/>
      <c r="D77" s="1107"/>
      <c r="E77" s="1107"/>
      <c r="F77" s="1107"/>
      <c r="G77" s="1107"/>
      <c r="H77" s="1107"/>
      <c r="I77" s="1107"/>
      <c r="J77" s="1194" t="s">
        <v>125</v>
      </c>
      <c r="K77" s="1194" t="s">
        <v>126</v>
      </c>
      <c r="L77" s="1194" t="s">
        <v>127</v>
      </c>
      <c r="M77" s="1194" t="s">
        <v>139</v>
      </c>
      <c r="N77" s="1194" t="s">
        <v>140</v>
      </c>
      <c r="O77" s="1194" t="s">
        <v>141</v>
      </c>
      <c r="P77" s="1331" t="s">
        <v>166</v>
      </c>
      <c r="Q77" s="1331" t="s">
        <v>167</v>
      </c>
      <c r="R77" s="1331" t="s">
        <v>168</v>
      </c>
      <c r="S77" s="1331" t="s">
        <v>74</v>
      </c>
      <c r="T77" s="1331" t="s">
        <v>75</v>
      </c>
      <c r="U77" s="1331" t="s">
        <v>81</v>
      </c>
      <c r="V77" s="1331" t="s">
        <v>91</v>
      </c>
      <c r="W77" s="1331" t="s">
        <v>92</v>
      </c>
      <c r="X77" s="1331" t="s">
        <v>170</v>
      </c>
      <c r="Y77" s="1126"/>
      <c r="Z77" s="1126"/>
    </row>
    <row r="78" spans="1:28" s="1329" customFormat="1" ht="12" hidden="1" customHeight="1">
      <c r="B78" s="3979" t="s">
        <v>22</v>
      </c>
      <c r="C78" s="3979"/>
      <c r="D78" s="3979"/>
      <c r="E78" s="3979"/>
      <c r="F78" s="3979"/>
      <c r="G78" s="3979"/>
      <c r="H78" s="3979"/>
      <c r="I78" s="1194" t="s">
        <v>192</v>
      </c>
      <c r="J78" s="1107">
        <v>54</v>
      </c>
      <c r="K78" s="1107">
        <v>19</v>
      </c>
      <c r="L78" s="1107">
        <v>136</v>
      </c>
      <c r="M78" s="1107">
        <v>53</v>
      </c>
      <c r="N78" s="1107">
        <v>36</v>
      </c>
      <c r="O78" s="1107">
        <v>1592</v>
      </c>
      <c r="P78" s="1107">
        <v>172</v>
      </c>
      <c r="Q78" s="1107">
        <v>136</v>
      </c>
      <c r="R78" s="1107">
        <v>463</v>
      </c>
      <c r="S78" s="1107">
        <v>905</v>
      </c>
      <c r="T78" s="1107">
        <v>17</v>
      </c>
      <c r="U78" s="1107">
        <v>8</v>
      </c>
      <c r="V78" s="1107">
        <v>2</v>
      </c>
      <c r="W78" s="1107">
        <v>0</v>
      </c>
      <c r="X78" s="1107">
        <v>3593</v>
      </c>
      <c r="Y78" s="1126"/>
      <c r="Z78" s="1126"/>
    </row>
    <row r="79" spans="1:28" s="1329" customFormat="1" ht="12" hidden="1" customHeight="1">
      <c r="B79" s="1126"/>
      <c r="C79" s="1126"/>
      <c r="D79" s="1126"/>
      <c r="E79" s="1126"/>
      <c r="F79" s="1126"/>
      <c r="G79" s="1126"/>
      <c r="H79" s="1126"/>
      <c r="I79" s="1194" t="s">
        <v>410</v>
      </c>
      <c r="J79" s="1107">
        <v>0</v>
      </c>
      <c r="K79" s="1107">
        <v>0</v>
      </c>
      <c r="L79" s="1107">
        <v>0</v>
      </c>
      <c r="M79" s="1107">
        <v>0</v>
      </c>
      <c r="N79" s="1107"/>
      <c r="O79" s="1107">
        <v>0</v>
      </c>
      <c r="P79" s="1107">
        <v>0</v>
      </c>
      <c r="Q79" s="1107">
        <v>0</v>
      </c>
      <c r="R79" s="1107">
        <v>0</v>
      </c>
      <c r="S79" s="1107">
        <v>0</v>
      </c>
      <c r="T79" s="1107">
        <v>0</v>
      </c>
      <c r="U79" s="1107">
        <v>0</v>
      </c>
      <c r="V79" s="1107">
        <v>0</v>
      </c>
      <c r="W79" s="1107">
        <v>0</v>
      </c>
      <c r="X79" s="1107">
        <v>0</v>
      </c>
      <c r="Y79" s="1126"/>
      <c r="Z79" s="1126"/>
    </row>
    <row r="80" spans="1:28" s="1329" customFormat="1" ht="12" hidden="1" customHeight="1">
      <c r="B80" s="1126"/>
      <c r="C80" s="1126"/>
      <c r="D80" s="1126"/>
      <c r="E80" s="1126"/>
      <c r="F80" s="1126"/>
      <c r="G80" s="1126"/>
      <c r="H80" s="1126"/>
      <c r="I80" s="1194" t="s">
        <v>413</v>
      </c>
      <c r="J80" s="1107">
        <v>0</v>
      </c>
      <c r="K80" s="1107">
        <v>0</v>
      </c>
      <c r="L80" s="1107">
        <v>0</v>
      </c>
      <c r="M80" s="1107">
        <v>0</v>
      </c>
      <c r="N80" s="1107"/>
      <c r="O80" s="1107">
        <v>0</v>
      </c>
      <c r="P80" s="1107">
        <v>0</v>
      </c>
      <c r="Q80" s="1107">
        <v>0</v>
      </c>
      <c r="R80" s="1107">
        <v>0</v>
      </c>
      <c r="S80" s="1107">
        <v>0</v>
      </c>
      <c r="T80" s="1107">
        <v>0</v>
      </c>
      <c r="U80" s="1107">
        <v>0</v>
      </c>
      <c r="V80" s="1107">
        <v>0</v>
      </c>
      <c r="W80" s="1107">
        <v>0</v>
      </c>
      <c r="X80" s="1107">
        <v>0</v>
      </c>
      <c r="Y80" s="1126"/>
      <c r="Z80" s="1126"/>
    </row>
    <row r="81" spans="2:26" s="1329" customFormat="1" ht="12" hidden="1" customHeight="1">
      <c r="B81" s="1126"/>
      <c r="C81" s="1126"/>
      <c r="D81" s="1126"/>
      <c r="E81" s="1126"/>
      <c r="F81" s="1126"/>
      <c r="G81" s="1126"/>
      <c r="H81" s="1126"/>
      <c r="I81" s="1194" t="s">
        <v>416</v>
      </c>
      <c r="J81" s="1107">
        <v>54</v>
      </c>
      <c r="K81" s="1107">
        <v>19</v>
      </c>
      <c r="L81" s="1107">
        <v>136</v>
      </c>
      <c r="M81" s="1107">
        <v>53</v>
      </c>
      <c r="N81" s="1107"/>
      <c r="O81" s="1107">
        <v>1592</v>
      </c>
      <c r="P81" s="1107">
        <v>172</v>
      </c>
      <c r="Q81" s="1107">
        <v>136</v>
      </c>
      <c r="R81" s="1107">
        <v>463</v>
      </c>
      <c r="S81" s="1107">
        <v>905</v>
      </c>
      <c r="T81" s="1107">
        <v>17</v>
      </c>
      <c r="U81" s="1107">
        <v>8</v>
      </c>
      <c r="V81" s="1107">
        <v>2</v>
      </c>
      <c r="W81" s="1107">
        <v>0</v>
      </c>
      <c r="X81" s="1107">
        <v>3593</v>
      </c>
      <c r="Y81" s="1126"/>
      <c r="Z81" s="1126"/>
    </row>
    <row r="82" spans="2:26" s="1329" customFormat="1" ht="12" hidden="1" customHeight="1">
      <c r="B82" s="3979" t="s">
        <v>1340</v>
      </c>
      <c r="C82" s="3979"/>
      <c r="D82" s="3979"/>
      <c r="E82" s="3979"/>
      <c r="F82" s="3979"/>
      <c r="G82" s="3979"/>
      <c r="H82" s="3979"/>
      <c r="I82" s="1194" t="s">
        <v>106</v>
      </c>
      <c r="J82" s="1107">
        <v>0</v>
      </c>
      <c r="K82" s="1107">
        <v>0</v>
      </c>
      <c r="L82" s="1107">
        <v>0</v>
      </c>
      <c r="M82" s="1107">
        <v>0</v>
      </c>
      <c r="N82" s="1107">
        <v>0</v>
      </c>
      <c r="O82" s="1107">
        <v>0</v>
      </c>
      <c r="P82" s="1107">
        <v>0</v>
      </c>
      <c r="Q82" s="1107">
        <v>0</v>
      </c>
      <c r="R82" s="1107">
        <v>0</v>
      </c>
      <c r="S82" s="1107">
        <v>0</v>
      </c>
      <c r="T82" s="1107">
        <v>0</v>
      </c>
      <c r="U82" s="1107">
        <v>0</v>
      </c>
      <c r="V82" s="1107">
        <v>0</v>
      </c>
      <c r="W82" s="1107">
        <v>0</v>
      </c>
      <c r="X82" s="1107">
        <v>0</v>
      </c>
      <c r="Y82" s="1126"/>
      <c r="Z82" s="1126"/>
    </row>
    <row r="83" spans="2:26" s="1329" customFormat="1" ht="12" hidden="1" customHeight="1">
      <c r="B83" s="4055" t="s">
        <v>1365</v>
      </c>
      <c r="C83" s="4055"/>
      <c r="D83" s="4055"/>
      <c r="E83" s="4055"/>
      <c r="F83" s="4055"/>
      <c r="G83" s="4055"/>
      <c r="H83" s="4055"/>
      <c r="I83" s="1194" t="s">
        <v>102</v>
      </c>
      <c r="J83" s="1107">
        <v>54</v>
      </c>
      <c r="K83" s="1107">
        <v>19</v>
      </c>
      <c r="L83" s="1107">
        <v>136</v>
      </c>
      <c r="M83" s="1107">
        <v>53</v>
      </c>
      <c r="N83" s="1107">
        <v>36</v>
      </c>
      <c r="O83" s="1107">
        <v>1592</v>
      </c>
      <c r="P83" s="1107">
        <v>172</v>
      </c>
      <c r="Q83" s="1107">
        <v>136</v>
      </c>
      <c r="R83" s="1107">
        <v>463</v>
      </c>
      <c r="S83" s="1107">
        <v>905</v>
      </c>
      <c r="T83" s="1107">
        <v>17</v>
      </c>
      <c r="U83" s="1107">
        <v>8</v>
      </c>
      <c r="V83" s="1107">
        <v>2</v>
      </c>
      <c r="W83" s="1107">
        <v>0</v>
      </c>
      <c r="X83" s="1107">
        <v>3593</v>
      </c>
      <c r="Y83" s="1126"/>
      <c r="Z83" s="1126"/>
    </row>
    <row r="84" spans="2:26" s="1329" customFormat="1" ht="12" hidden="1" customHeight="1">
      <c r="B84" s="3993" t="s">
        <v>1366</v>
      </c>
      <c r="C84" s="3993"/>
      <c r="D84" s="3993"/>
      <c r="E84" s="3993"/>
      <c r="F84" s="3993"/>
      <c r="G84" s="3993"/>
      <c r="H84" s="3993"/>
      <c r="I84" s="1194" t="s">
        <v>107</v>
      </c>
      <c r="J84" s="1107">
        <v>0</v>
      </c>
      <c r="K84" s="1107">
        <v>0</v>
      </c>
      <c r="L84" s="1107">
        <v>0</v>
      </c>
      <c r="M84" s="1107">
        <v>0</v>
      </c>
      <c r="N84" s="1107">
        <v>0</v>
      </c>
      <c r="O84" s="1107">
        <v>0</v>
      </c>
      <c r="P84" s="1107">
        <v>0</v>
      </c>
      <c r="Q84" s="1107">
        <v>0</v>
      </c>
      <c r="R84" s="1107">
        <v>0</v>
      </c>
      <c r="S84" s="1107">
        <v>0</v>
      </c>
      <c r="T84" s="1107">
        <v>0</v>
      </c>
      <c r="U84" s="1107">
        <v>0</v>
      </c>
      <c r="V84" s="1107">
        <v>0</v>
      </c>
      <c r="W84" s="1107">
        <v>0</v>
      </c>
      <c r="X84" s="1107">
        <v>0</v>
      </c>
      <c r="Y84" s="1126"/>
      <c r="Z84" s="1126"/>
    </row>
    <row r="85" spans="2:26" s="1329" customFormat="1" ht="12" hidden="1" customHeight="1">
      <c r="B85" s="3974" t="s">
        <v>1210</v>
      </c>
      <c r="C85" s="3982"/>
      <c r="D85" s="3982"/>
      <c r="E85" s="3982"/>
      <c r="F85" s="3982"/>
      <c r="G85" s="3982"/>
      <c r="H85" s="3982"/>
      <c r="I85" s="1194"/>
      <c r="J85" s="1107"/>
      <c r="K85" s="1107"/>
      <c r="L85" s="1107"/>
      <c r="M85" s="1107"/>
      <c r="N85" s="1107"/>
      <c r="O85" s="1107"/>
      <c r="P85" s="1107"/>
      <c r="Q85" s="1107"/>
      <c r="R85" s="1107"/>
      <c r="S85" s="1107"/>
      <c r="T85" s="1107"/>
      <c r="U85" s="1107"/>
      <c r="V85" s="1107"/>
      <c r="W85" s="1107"/>
      <c r="X85" s="1107"/>
      <c r="Y85" s="1126"/>
      <c r="Z85" s="1126"/>
    </row>
    <row r="86" spans="2:26" s="1329" customFormat="1" ht="12" hidden="1" customHeight="1">
      <c r="B86" s="1137"/>
      <c r="C86" s="3983" t="s">
        <v>1153</v>
      </c>
      <c r="D86" s="3993"/>
      <c r="E86" s="3993"/>
      <c r="F86" s="3993"/>
      <c r="G86" s="3968" t="s">
        <v>176</v>
      </c>
      <c r="H86" s="3968"/>
      <c r="I86" s="1194" t="s">
        <v>422</v>
      </c>
      <c r="J86" s="1107">
        <v>0</v>
      </c>
      <c r="K86" s="1107">
        <v>0</v>
      </c>
      <c r="L86" s="1107">
        <v>0</v>
      </c>
      <c r="M86" s="1107">
        <v>0</v>
      </c>
      <c r="N86" s="1107">
        <v>0</v>
      </c>
      <c r="O86" s="1107">
        <v>0</v>
      </c>
      <c r="P86" s="1107">
        <v>0</v>
      </c>
      <c r="Q86" s="1107">
        <v>0</v>
      </c>
      <c r="R86" s="1107">
        <v>0</v>
      </c>
      <c r="S86" s="1107">
        <v>0</v>
      </c>
      <c r="T86" s="1107">
        <v>0</v>
      </c>
      <c r="U86" s="1107">
        <v>0</v>
      </c>
      <c r="V86" s="1107">
        <v>0</v>
      </c>
      <c r="W86" s="1107">
        <v>0</v>
      </c>
      <c r="X86" s="1107">
        <v>0</v>
      </c>
      <c r="Y86" s="1126"/>
      <c r="Z86" s="1126"/>
    </row>
    <row r="87" spans="2:26" s="1329" customFormat="1" ht="12" hidden="1" customHeight="1">
      <c r="B87" s="1137"/>
      <c r="C87" s="1137"/>
      <c r="D87" s="1137"/>
      <c r="E87" s="1137"/>
      <c r="F87" s="1137"/>
      <c r="G87" s="3968" t="s">
        <v>130</v>
      </c>
      <c r="H87" s="3968"/>
      <c r="I87" s="1194" t="s">
        <v>425</v>
      </c>
      <c r="J87" s="1107">
        <v>0</v>
      </c>
      <c r="K87" s="1107">
        <v>0</v>
      </c>
      <c r="L87" s="1107">
        <v>0</v>
      </c>
      <c r="M87" s="1107">
        <v>0</v>
      </c>
      <c r="N87" s="1107">
        <v>0</v>
      </c>
      <c r="O87" s="1107">
        <v>0</v>
      </c>
      <c r="P87" s="1107">
        <v>0</v>
      </c>
      <c r="Q87" s="1107">
        <v>0</v>
      </c>
      <c r="R87" s="1107">
        <v>0</v>
      </c>
      <c r="S87" s="1107">
        <v>0</v>
      </c>
      <c r="T87" s="1107">
        <v>0</v>
      </c>
      <c r="U87" s="1107">
        <v>0</v>
      </c>
      <c r="V87" s="1107">
        <v>0</v>
      </c>
      <c r="W87" s="1107">
        <v>0</v>
      </c>
      <c r="X87" s="1107">
        <v>0</v>
      </c>
      <c r="Y87" s="1126"/>
      <c r="Z87" s="1126"/>
    </row>
    <row r="88" spans="2:26" s="1329" customFormat="1" ht="12" hidden="1" customHeight="1">
      <c r="B88" s="1137"/>
      <c r="C88" s="1137"/>
      <c r="D88" s="1137"/>
      <c r="E88" s="1137"/>
      <c r="F88" s="1137"/>
      <c r="G88" s="3968" t="s">
        <v>177</v>
      </c>
      <c r="H88" s="3968"/>
      <c r="I88" s="1194" t="s">
        <v>428</v>
      </c>
      <c r="J88" s="1107">
        <v>0</v>
      </c>
      <c r="K88" s="1107">
        <v>0</v>
      </c>
      <c r="L88" s="1107">
        <v>0</v>
      </c>
      <c r="M88" s="1107">
        <v>0</v>
      </c>
      <c r="N88" s="1107">
        <v>0</v>
      </c>
      <c r="O88" s="1107">
        <v>0</v>
      </c>
      <c r="P88" s="1107">
        <v>0</v>
      </c>
      <c r="Q88" s="1107">
        <v>0</v>
      </c>
      <c r="R88" s="1107">
        <v>0</v>
      </c>
      <c r="S88" s="1107">
        <v>0</v>
      </c>
      <c r="T88" s="1107">
        <v>0</v>
      </c>
      <c r="U88" s="1107">
        <v>0</v>
      </c>
      <c r="V88" s="1107">
        <v>0</v>
      </c>
      <c r="W88" s="1107">
        <v>0</v>
      </c>
      <c r="X88" s="1107">
        <v>0</v>
      </c>
      <c r="Y88" s="1126"/>
      <c r="Z88" s="1126"/>
    </row>
    <row r="89" spans="2:26" s="1329" customFormat="1" ht="12" hidden="1" customHeight="1">
      <c r="B89" s="1137"/>
      <c r="C89" s="3983" t="s">
        <v>1154</v>
      </c>
      <c r="D89" s="3983"/>
      <c r="E89" s="3983"/>
      <c r="F89" s="3983"/>
      <c r="G89" s="3983"/>
      <c r="H89" s="3983"/>
      <c r="I89" s="1194" t="s">
        <v>431</v>
      </c>
      <c r="J89" s="1107">
        <v>0</v>
      </c>
      <c r="K89" s="1107">
        <v>0</v>
      </c>
      <c r="L89" s="1107">
        <v>0</v>
      </c>
      <c r="M89" s="1107">
        <v>0</v>
      </c>
      <c r="N89" s="1107">
        <v>0</v>
      </c>
      <c r="O89" s="1107">
        <v>0</v>
      </c>
      <c r="P89" s="1107">
        <v>0</v>
      </c>
      <c r="Q89" s="1107">
        <v>0</v>
      </c>
      <c r="R89" s="1107">
        <v>0</v>
      </c>
      <c r="S89" s="1107">
        <v>0</v>
      </c>
      <c r="T89" s="1107">
        <v>0</v>
      </c>
      <c r="U89" s="1107">
        <v>0</v>
      </c>
      <c r="V89" s="1107">
        <v>0</v>
      </c>
      <c r="W89" s="1107">
        <v>0</v>
      </c>
      <c r="X89" s="1107">
        <v>0</v>
      </c>
      <c r="Y89" s="1126"/>
      <c r="Z89" s="1126"/>
    </row>
    <row r="90" spans="2:26" s="1329" customFormat="1" ht="12" hidden="1" customHeight="1">
      <c r="B90" s="1137"/>
      <c r="C90" s="3983" t="s">
        <v>1155</v>
      </c>
      <c r="D90" s="3993"/>
      <c r="E90" s="3993"/>
      <c r="F90" s="3993"/>
      <c r="G90" s="3968" t="s">
        <v>176</v>
      </c>
      <c r="H90" s="3968"/>
      <c r="I90" s="1194" t="s">
        <v>435</v>
      </c>
      <c r="J90" s="1107">
        <v>0</v>
      </c>
      <c r="K90" s="1107">
        <v>0</v>
      </c>
      <c r="L90" s="1107">
        <v>0</v>
      </c>
      <c r="M90" s="1107">
        <v>0</v>
      </c>
      <c r="N90" s="1107">
        <v>0</v>
      </c>
      <c r="O90" s="1107">
        <v>0</v>
      </c>
      <c r="P90" s="1107">
        <v>0</v>
      </c>
      <c r="Q90" s="1107">
        <v>0</v>
      </c>
      <c r="R90" s="1107">
        <v>0</v>
      </c>
      <c r="S90" s="1107">
        <v>0</v>
      </c>
      <c r="T90" s="1107">
        <v>0</v>
      </c>
      <c r="U90" s="1107">
        <v>0</v>
      </c>
      <c r="V90" s="1107">
        <v>0</v>
      </c>
      <c r="W90" s="1107">
        <v>0</v>
      </c>
      <c r="X90" s="1107">
        <v>0</v>
      </c>
      <c r="Y90" s="1126"/>
      <c r="Z90" s="1126"/>
    </row>
    <row r="91" spans="2:26" s="1329" customFormat="1" ht="12" hidden="1" customHeight="1">
      <c r="B91" s="1137"/>
      <c r="C91" s="1137"/>
      <c r="D91" s="1137"/>
      <c r="E91" s="1137"/>
      <c r="F91" s="1162"/>
      <c r="G91" s="3968" t="s">
        <v>130</v>
      </c>
      <c r="H91" s="3968"/>
      <c r="I91" s="1194" t="s">
        <v>503</v>
      </c>
      <c r="J91" s="1107">
        <v>0</v>
      </c>
      <c r="K91" s="1107">
        <v>0</v>
      </c>
      <c r="L91" s="1107">
        <v>0</v>
      </c>
      <c r="M91" s="1107">
        <v>0</v>
      </c>
      <c r="N91" s="1107">
        <v>0</v>
      </c>
      <c r="O91" s="1107">
        <v>0</v>
      </c>
      <c r="P91" s="1107">
        <v>0</v>
      </c>
      <c r="Q91" s="1107">
        <v>0</v>
      </c>
      <c r="R91" s="1107">
        <v>0</v>
      </c>
      <c r="S91" s="1107">
        <v>0</v>
      </c>
      <c r="T91" s="1107">
        <v>0</v>
      </c>
      <c r="U91" s="1107">
        <v>0</v>
      </c>
      <c r="V91" s="1107">
        <v>0</v>
      </c>
      <c r="W91" s="1107">
        <v>0</v>
      </c>
      <c r="X91" s="1107">
        <v>0</v>
      </c>
      <c r="Y91" s="1126"/>
      <c r="Z91" s="1126"/>
    </row>
    <row r="92" spans="2:26" s="1329" customFormat="1" ht="12" hidden="1" customHeight="1">
      <c r="B92" s="1137"/>
      <c r="C92" s="1137"/>
      <c r="D92" s="1137"/>
      <c r="E92" s="1137"/>
      <c r="F92" s="1162"/>
      <c r="G92" s="3968" t="s">
        <v>177</v>
      </c>
      <c r="H92" s="3968"/>
      <c r="I92" s="1194" t="s">
        <v>437</v>
      </c>
      <c r="J92" s="1107">
        <v>0</v>
      </c>
      <c r="K92" s="1107">
        <v>0</v>
      </c>
      <c r="L92" s="1107">
        <v>0</v>
      </c>
      <c r="M92" s="1107">
        <v>0</v>
      </c>
      <c r="N92" s="1107">
        <v>0</v>
      </c>
      <c r="O92" s="1107">
        <v>0</v>
      </c>
      <c r="P92" s="1107">
        <v>0</v>
      </c>
      <c r="Q92" s="1107">
        <v>0</v>
      </c>
      <c r="R92" s="1107">
        <v>0</v>
      </c>
      <c r="S92" s="1107">
        <v>0</v>
      </c>
      <c r="T92" s="1107">
        <v>0</v>
      </c>
      <c r="U92" s="1107">
        <v>0</v>
      </c>
      <c r="V92" s="1107">
        <v>0</v>
      </c>
      <c r="W92" s="1107">
        <v>0</v>
      </c>
      <c r="X92" s="1107">
        <v>0</v>
      </c>
      <c r="Y92" s="1126"/>
      <c r="Z92" s="1126"/>
    </row>
    <row r="93" spans="2:26" s="1329" customFormat="1" ht="12" hidden="1" customHeight="1">
      <c r="B93" s="1137"/>
      <c r="C93" s="3983" t="s">
        <v>1156</v>
      </c>
      <c r="D93" s="3993"/>
      <c r="E93" s="3993"/>
      <c r="F93" s="3993"/>
      <c r="G93" s="3993"/>
      <c r="H93" s="3993"/>
      <c r="I93" s="1194" t="s">
        <v>439</v>
      </c>
      <c r="J93" s="1107">
        <v>0</v>
      </c>
      <c r="K93" s="1107">
        <v>0</v>
      </c>
      <c r="L93" s="1107">
        <v>0</v>
      </c>
      <c r="M93" s="1107">
        <v>0</v>
      </c>
      <c r="N93" s="1107">
        <v>0</v>
      </c>
      <c r="O93" s="1107">
        <v>0</v>
      </c>
      <c r="P93" s="1107">
        <v>0</v>
      </c>
      <c r="Q93" s="1107">
        <v>0</v>
      </c>
      <c r="R93" s="1107">
        <v>0</v>
      </c>
      <c r="S93" s="1107">
        <v>0</v>
      </c>
      <c r="T93" s="1107">
        <v>0</v>
      </c>
      <c r="U93" s="1107">
        <v>0</v>
      </c>
      <c r="V93" s="1107">
        <v>0</v>
      </c>
      <c r="W93" s="1107">
        <v>0</v>
      </c>
      <c r="X93" s="1107">
        <v>0</v>
      </c>
      <c r="Y93" s="1126"/>
      <c r="Z93" s="1126"/>
    </row>
    <row r="94" spans="2:26" s="1329" customFormat="1" ht="12" hidden="1" customHeight="1">
      <c r="B94" s="1137"/>
      <c r="C94" s="3983" t="s">
        <v>1157</v>
      </c>
      <c r="D94" s="3993"/>
      <c r="E94" s="3993"/>
      <c r="F94" s="3993"/>
      <c r="G94" s="3968" t="s">
        <v>176</v>
      </c>
      <c r="H94" s="3968"/>
      <c r="I94" s="1194" t="s">
        <v>442</v>
      </c>
      <c r="J94" s="1107">
        <v>0</v>
      </c>
      <c r="K94" s="1107">
        <v>0</v>
      </c>
      <c r="L94" s="1107">
        <v>0</v>
      </c>
      <c r="M94" s="1107">
        <v>0</v>
      </c>
      <c r="N94" s="1107"/>
      <c r="O94" s="1107">
        <v>0</v>
      </c>
      <c r="P94" s="1107">
        <v>0</v>
      </c>
      <c r="Q94" s="1107">
        <v>0</v>
      </c>
      <c r="R94" s="1107">
        <v>0</v>
      </c>
      <c r="S94" s="1107"/>
      <c r="T94" s="1107">
        <v>0</v>
      </c>
      <c r="U94" s="1107">
        <v>0</v>
      </c>
      <c r="V94" s="1107">
        <v>0</v>
      </c>
      <c r="W94" s="1107">
        <v>0</v>
      </c>
      <c r="X94" s="1107">
        <v>0</v>
      </c>
      <c r="Y94" s="1126"/>
      <c r="Z94" s="1126"/>
    </row>
    <row r="95" spans="2:26" s="1329" customFormat="1" ht="12" hidden="1" customHeight="1">
      <c r="B95" s="1137"/>
      <c r="C95" s="1137"/>
      <c r="D95" s="1137"/>
      <c r="E95" s="1137"/>
      <c r="F95" s="1162"/>
      <c r="G95" s="3968" t="s">
        <v>130</v>
      </c>
      <c r="H95" s="3968"/>
      <c r="I95" s="1194" t="s">
        <v>444</v>
      </c>
      <c r="J95" s="1107">
        <v>0</v>
      </c>
      <c r="K95" s="1107">
        <v>0</v>
      </c>
      <c r="L95" s="1107">
        <v>0</v>
      </c>
      <c r="M95" s="1107">
        <v>0</v>
      </c>
      <c r="N95" s="1107"/>
      <c r="O95" s="1107">
        <v>0</v>
      </c>
      <c r="P95" s="1107">
        <v>0</v>
      </c>
      <c r="Q95" s="1107">
        <v>0</v>
      </c>
      <c r="R95" s="1107">
        <v>0</v>
      </c>
      <c r="S95" s="1107"/>
      <c r="T95" s="1107">
        <v>0</v>
      </c>
      <c r="U95" s="1107">
        <v>0</v>
      </c>
      <c r="V95" s="1107">
        <v>0</v>
      </c>
      <c r="W95" s="1107">
        <v>0</v>
      </c>
      <c r="X95" s="1107">
        <v>0</v>
      </c>
      <c r="Y95" s="1126"/>
      <c r="Z95" s="1126"/>
    </row>
    <row r="96" spans="2:26" s="1329" customFormat="1" ht="12" hidden="1" customHeight="1">
      <c r="B96" s="1137"/>
      <c r="C96" s="1137"/>
      <c r="D96" s="1137"/>
      <c r="E96" s="1137"/>
      <c r="F96" s="1162"/>
      <c r="G96" s="3968" t="s">
        <v>177</v>
      </c>
      <c r="H96" s="3968"/>
      <c r="I96" s="1194" t="s">
        <v>446</v>
      </c>
      <c r="J96" s="1107">
        <v>0</v>
      </c>
      <c r="K96" s="1107">
        <v>0</v>
      </c>
      <c r="L96" s="1107">
        <v>0</v>
      </c>
      <c r="M96" s="1107">
        <v>0</v>
      </c>
      <c r="N96" s="1107"/>
      <c r="O96" s="1107">
        <v>0</v>
      </c>
      <c r="P96" s="1107">
        <v>0</v>
      </c>
      <c r="Q96" s="1107">
        <v>0</v>
      </c>
      <c r="R96" s="1107">
        <v>0</v>
      </c>
      <c r="S96" s="1107"/>
      <c r="T96" s="1107">
        <v>0</v>
      </c>
      <c r="U96" s="1107">
        <v>0</v>
      </c>
      <c r="V96" s="1107">
        <v>0</v>
      </c>
      <c r="W96" s="1107">
        <v>0</v>
      </c>
      <c r="X96" s="1107">
        <v>0</v>
      </c>
      <c r="Y96" s="1126"/>
      <c r="Z96" s="1126"/>
    </row>
    <row r="97" spans="2:26" s="1329" customFormat="1" ht="12" hidden="1" customHeight="1">
      <c r="B97" s="1137"/>
      <c r="C97" s="3983" t="s">
        <v>1158</v>
      </c>
      <c r="D97" s="3993"/>
      <c r="E97" s="3993"/>
      <c r="F97" s="3993"/>
      <c r="G97" s="3993"/>
      <c r="H97" s="3993"/>
      <c r="I97" s="1194" t="s">
        <v>448</v>
      </c>
      <c r="J97" s="1107">
        <v>0</v>
      </c>
      <c r="K97" s="1107">
        <v>0</v>
      </c>
      <c r="L97" s="1107">
        <v>0</v>
      </c>
      <c r="M97" s="1107">
        <v>0</v>
      </c>
      <c r="N97" s="1107"/>
      <c r="O97" s="1107">
        <v>0</v>
      </c>
      <c r="P97" s="1107">
        <v>0</v>
      </c>
      <c r="Q97" s="1107">
        <v>0</v>
      </c>
      <c r="R97" s="1107">
        <v>0</v>
      </c>
      <c r="S97" s="1107"/>
      <c r="T97" s="1107">
        <v>0</v>
      </c>
      <c r="U97" s="1107">
        <v>0</v>
      </c>
      <c r="V97" s="1107">
        <v>0</v>
      </c>
      <c r="W97" s="1107">
        <v>0</v>
      </c>
      <c r="X97" s="1107">
        <v>0</v>
      </c>
      <c r="Y97" s="1126"/>
      <c r="Z97" s="1126"/>
    </row>
    <row r="98" spans="2:26" s="1329" customFormat="1" ht="12" hidden="1" customHeight="1">
      <c r="B98" s="3979" t="s">
        <v>188</v>
      </c>
      <c r="C98" s="3979"/>
      <c r="D98" s="3979"/>
      <c r="E98" s="3979"/>
      <c r="F98" s="3979"/>
      <c r="G98" s="3979"/>
      <c r="H98" s="3979"/>
      <c r="I98" s="1194" t="s">
        <v>108</v>
      </c>
      <c r="J98" s="1107">
        <v>0</v>
      </c>
      <c r="K98" s="1107">
        <v>0</v>
      </c>
      <c r="L98" s="1107">
        <v>0</v>
      </c>
      <c r="M98" s="1107">
        <v>0</v>
      </c>
      <c r="N98" s="1107">
        <v>0</v>
      </c>
      <c r="O98" s="1107">
        <v>0</v>
      </c>
      <c r="P98" s="1107">
        <v>0</v>
      </c>
      <c r="Q98" s="1107">
        <v>0</v>
      </c>
      <c r="R98" s="1107">
        <v>0</v>
      </c>
      <c r="S98" s="1107">
        <v>0</v>
      </c>
      <c r="T98" s="1107">
        <v>0</v>
      </c>
      <c r="U98" s="1107">
        <v>0</v>
      </c>
      <c r="V98" s="1107">
        <v>0</v>
      </c>
      <c r="W98" s="1107">
        <v>0</v>
      </c>
      <c r="X98" s="1107">
        <v>0</v>
      </c>
      <c r="Y98" s="1126"/>
      <c r="Z98" s="1126"/>
    </row>
    <row r="99" spans="2:26" s="1329" customFormat="1" ht="12" hidden="1" customHeight="1">
      <c r="B99" s="3979" t="s">
        <v>1340</v>
      </c>
      <c r="C99" s="3979"/>
      <c r="D99" s="3979"/>
      <c r="E99" s="3979"/>
      <c r="F99" s="3979"/>
      <c r="G99" s="3979"/>
      <c r="H99" s="3979"/>
      <c r="I99" s="1194" t="s">
        <v>109</v>
      </c>
      <c r="J99" s="1107">
        <v>0</v>
      </c>
      <c r="K99" s="1107">
        <v>0</v>
      </c>
      <c r="L99" s="1107">
        <v>0</v>
      </c>
      <c r="M99" s="1107">
        <v>0</v>
      </c>
      <c r="N99" s="1107">
        <v>0</v>
      </c>
      <c r="O99" s="1107">
        <v>0</v>
      </c>
      <c r="P99" s="1107">
        <v>0</v>
      </c>
      <c r="Q99" s="1107">
        <v>0</v>
      </c>
      <c r="R99" s="1107">
        <v>0</v>
      </c>
      <c r="S99" s="1107">
        <v>0</v>
      </c>
      <c r="T99" s="1107">
        <v>0</v>
      </c>
      <c r="U99" s="1107">
        <v>0</v>
      </c>
      <c r="V99" s="1107">
        <v>0</v>
      </c>
      <c r="W99" s="1107">
        <v>0</v>
      </c>
      <c r="X99" s="1107">
        <v>0</v>
      </c>
      <c r="Y99" s="1126"/>
      <c r="Z99" s="1126"/>
    </row>
    <row r="100" spans="2:26" s="1329" customFormat="1" ht="12" hidden="1" customHeight="1">
      <c r="B100" s="3979" t="s">
        <v>1340</v>
      </c>
      <c r="C100" s="3979"/>
      <c r="D100" s="3979"/>
      <c r="E100" s="3979"/>
      <c r="F100" s="3979"/>
      <c r="G100" s="3979"/>
      <c r="H100" s="3979"/>
      <c r="I100" s="1194" t="s">
        <v>110</v>
      </c>
      <c r="J100" s="1107">
        <v>0</v>
      </c>
      <c r="K100" s="1107">
        <v>0</v>
      </c>
      <c r="L100" s="1107">
        <v>0</v>
      </c>
      <c r="M100" s="1107">
        <v>0</v>
      </c>
      <c r="N100" s="1107">
        <v>0</v>
      </c>
      <c r="O100" s="1107">
        <v>0</v>
      </c>
      <c r="P100" s="1107">
        <v>0</v>
      </c>
      <c r="Q100" s="1107">
        <v>0</v>
      </c>
      <c r="R100" s="1107">
        <v>0</v>
      </c>
      <c r="S100" s="1107">
        <v>0</v>
      </c>
      <c r="T100" s="1107">
        <v>0</v>
      </c>
      <c r="U100" s="1107">
        <v>0</v>
      </c>
      <c r="V100" s="1107">
        <v>0</v>
      </c>
      <c r="W100" s="1107">
        <v>0</v>
      </c>
      <c r="X100" s="1107">
        <v>0</v>
      </c>
      <c r="Y100" s="1126"/>
      <c r="Z100" s="1126"/>
    </row>
    <row r="101" spans="2:26" s="1329" customFormat="1" ht="12" hidden="1" customHeight="1">
      <c r="B101" s="4055" t="s">
        <v>1367</v>
      </c>
      <c r="C101" s="4055"/>
      <c r="D101" s="4055"/>
      <c r="E101" s="4055"/>
      <c r="F101" s="4055"/>
      <c r="G101" s="4055"/>
      <c r="H101" s="4055"/>
      <c r="I101" s="1194" t="s">
        <v>194</v>
      </c>
      <c r="J101" s="1107">
        <v>0</v>
      </c>
      <c r="K101" s="1107">
        <v>0</v>
      </c>
      <c r="L101" s="1107">
        <v>0</v>
      </c>
      <c r="M101" s="1107">
        <v>0</v>
      </c>
      <c r="N101" s="1107">
        <v>0</v>
      </c>
      <c r="O101" s="1107">
        <v>0</v>
      </c>
      <c r="P101" s="1107">
        <v>0</v>
      </c>
      <c r="Q101" s="1107">
        <v>0</v>
      </c>
      <c r="R101" s="1107">
        <v>0</v>
      </c>
      <c r="S101" s="1107">
        <v>0</v>
      </c>
      <c r="T101" s="1107">
        <v>0</v>
      </c>
      <c r="U101" s="1107">
        <v>0</v>
      </c>
      <c r="V101" s="1107">
        <v>0</v>
      </c>
      <c r="W101" s="1107">
        <v>0</v>
      </c>
      <c r="X101" s="1107">
        <v>0</v>
      </c>
      <c r="Y101" s="1126"/>
      <c r="Z101" s="1126"/>
    </row>
    <row r="102" spans="2:26" s="1329" customFormat="1" ht="12" hidden="1" customHeight="1">
      <c r="B102" s="3993" t="s">
        <v>1368</v>
      </c>
      <c r="C102" s="3993"/>
      <c r="D102" s="3993"/>
      <c r="E102" s="3993"/>
      <c r="F102" s="3993"/>
      <c r="G102" s="3993"/>
      <c r="H102" s="3993"/>
      <c r="I102" s="1194" t="s">
        <v>15</v>
      </c>
      <c r="J102" s="1107">
        <v>0</v>
      </c>
      <c r="K102" s="1107">
        <v>0</v>
      </c>
      <c r="L102" s="1107">
        <v>0</v>
      </c>
      <c r="M102" s="1107">
        <v>0</v>
      </c>
      <c r="N102" s="1107">
        <v>0</v>
      </c>
      <c r="O102" s="1107">
        <v>0</v>
      </c>
      <c r="P102" s="1107">
        <v>0</v>
      </c>
      <c r="Q102" s="1107">
        <v>0</v>
      </c>
      <c r="R102" s="1107">
        <v>0</v>
      </c>
      <c r="S102" s="1107">
        <v>0</v>
      </c>
      <c r="T102" s="1107">
        <v>0</v>
      </c>
      <c r="U102" s="1107">
        <v>0</v>
      </c>
      <c r="V102" s="1107">
        <v>0</v>
      </c>
      <c r="W102" s="1107">
        <v>0</v>
      </c>
      <c r="X102" s="1107">
        <v>0</v>
      </c>
      <c r="Y102" s="1126"/>
      <c r="Z102" s="1126"/>
    </row>
    <row r="103" spans="2:26" s="1329" customFormat="1" ht="12" hidden="1" customHeight="1">
      <c r="B103" s="1137"/>
      <c r="C103" s="1137"/>
      <c r="D103" s="1137"/>
      <c r="E103" s="1137"/>
      <c r="F103" s="1137"/>
      <c r="G103" s="1137"/>
      <c r="H103" s="1137"/>
      <c r="I103" s="1194" t="s">
        <v>458</v>
      </c>
      <c r="J103" s="1107">
        <v>0</v>
      </c>
      <c r="K103" s="1107">
        <v>0</v>
      </c>
      <c r="L103" s="1107">
        <v>0</v>
      </c>
      <c r="M103" s="1107">
        <v>0</v>
      </c>
      <c r="N103" s="1107"/>
      <c r="O103" s="1107">
        <v>0</v>
      </c>
      <c r="P103" s="1107">
        <v>0</v>
      </c>
      <c r="Q103" s="1107">
        <v>0</v>
      </c>
      <c r="R103" s="1107">
        <v>0</v>
      </c>
      <c r="S103" s="1107">
        <v>0</v>
      </c>
      <c r="T103" s="1107">
        <v>0</v>
      </c>
      <c r="U103" s="1107">
        <v>0</v>
      </c>
      <c r="V103" s="1107">
        <v>0</v>
      </c>
      <c r="W103" s="1107">
        <v>0</v>
      </c>
      <c r="X103" s="1107">
        <v>0</v>
      </c>
      <c r="Y103" s="1126"/>
      <c r="Z103" s="1126"/>
    </row>
    <row r="104" spans="2:26" s="1329" customFormat="1" ht="12" hidden="1" customHeight="1">
      <c r="B104" s="3993" t="s">
        <v>994</v>
      </c>
      <c r="C104" s="3993"/>
      <c r="D104" s="3993"/>
      <c r="E104" s="3993"/>
      <c r="F104" s="3993"/>
      <c r="G104" s="3993"/>
      <c r="H104" s="3993"/>
      <c r="I104" s="1194" t="s">
        <v>16</v>
      </c>
      <c r="J104" s="1107">
        <v>0</v>
      </c>
      <c r="K104" s="1107">
        <v>0</v>
      </c>
      <c r="L104" s="1107">
        <v>0</v>
      </c>
      <c r="M104" s="1107">
        <v>0</v>
      </c>
      <c r="N104" s="1107">
        <v>0</v>
      </c>
      <c r="O104" s="1107">
        <v>0</v>
      </c>
      <c r="P104" s="1107">
        <v>0</v>
      </c>
      <c r="Q104" s="1107">
        <v>0</v>
      </c>
      <c r="R104" s="1107">
        <v>0</v>
      </c>
      <c r="S104" s="1107">
        <v>0</v>
      </c>
      <c r="T104" s="1107">
        <v>0</v>
      </c>
      <c r="U104" s="1107">
        <v>0</v>
      </c>
      <c r="V104" s="1107">
        <v>0</v>
      </c>
      <c r="W104" s="1107">
        <v>0</v>
      </c>
      <c r="X104" s="1107">
        <v>0</v>
      </c>
      <c r="Y104" s="1126"/>
      <c r="Z104" s="1126"/>
    </row>
    <row r="105" spans="2:26" s="1329" customFormat="1" ht="12" hidden="1" customHeight="1">
      <c r="B105" s="3983" t="s">
        <v>747</v>
      </c>
      <c r="C105" s="3983"/>
      <c r="D105" s="3983"/>
      <c r="E105" s="3983"/>
      <c r="F105" s="3983"/>
      <c r="G105" s="3983"/>
      <c r="H105" s="3983"/>
      <c r="I105" s="1194" t="s">
        <v>17</v>
      </c>
      <c r="J105" s="1107">
        <v>0</v>
      </c>
      <c r="K105" s="1107">
        <v>0</v>
      </c>
      <c r="L105" s="1107">
        <v>0</v>
      </c>
      <c r="M105" s="1107">
        <v>0</v>
      </c>
      <c r="N105" s="1107">
        <v>0</v>
      </c>
      <c r="O105" s="1107">
        <v>0</v>
      </c>
      <c r="P105" s="1107">
        <v>0</v>
      </c>
      <c r="Q105" s="1107">
        <v>0</v>
      </c>
      <c r="R105" s="1107">
        <v>0</v>
      </c>
      <c r="S105" s="1107">
        <v>0</v>
      </c>
      <c r="T105" s="1107">
        <v>0</v>
      </c>
      <c r="U105" s="1107">
        <v>0</v>
      </c>
      <c r="V105" s="1107">
        <v>0</v>
      </c>
      <c r="W105" s="1107">
        <v>0</v>
      </c>
      <c r="X105" s="1107">
        <v>0</v>
      </c>
      <c r="Y105" s="1126"/>
      <c r="Z105" s="1126"/>
    </row>
    <row r="106" spans="2:26" s="1329" customFormat="1" ht="12" hidden="1" customHeight="1">
      <c r="B106" s="3993" t="s">
        <v>1369</v>
      </c>
      <c r="C106" s="3993"/>
      <c r="D106" s="3993"/>
      <c r="E106" s="3993"/>
      <c r="F106" s="3993"/>
      <c r="G106" s="3993"/>
      <c r="H106" s="3993"/>
      <c r="I106" s="1194" t="s">
        <v>71</v>
      </c>
      <c r="J106" s="1107">
        <v>0</v>
      </c>
      <c r="K106" s="1107">
        <v>0</v>
      </c>
      <c r="L106" s="1107">
        <v>0</v>
      </c>
      <c r="M106" s="1107">
        <v>0</v>
      </c>
      <c r="N106" s="1107">
        <v>0</v>
      </c>
      <c r="O106" s="1107">
        <v>0</v>
      </c>
      <c r="P106" s="1107">
        <v>0</v>
      </c>
      <c r="Q106" s="1107">
        <v>0</v>
      </c>
      <c r="R106" s="1107">
        <v>0</v>
      </c>
      <c r="S106" s="1107">
        <v>0</v>
      </c>
      <c r="T106" s="1107">
        <v>0</v>
      </c>
      <c r="U106" s="1107">
        <v>0</v>
      </c>
      <c r="V106" s="1107">
        <v>0</v>
      </c>
      <c r="W106" s="1107">
        <v>0</v>
      </c>
      <c r="X106" s="1107">
        <v>0</v>
      </c>
      <c r="Y106" s="1126"/>
      <c r="Z106" s="1126"/>
    </row>
    <row r="107" spans="2:26" s="1329" customFormat="1" ht="12" hidden="1" customHeight="1">
      <c r="B107" s="3993" t="s">
        <v>1370</v>
      </c>
      <c r="C107" s="3993"/>
      <c r="D107" s="3993"/>
      <c r="E107" s="3993"/>
      <c r="F107" s="3993"/>
      <c r="G107" s="3993"/>
      <c r="H107" s="3993"/>
      <c r="I107" s="1194" t="s">
        <v>72</v>
      </c>
      <c r="J107" s="1107">
        <v>0</v>
      </c>
      <c r="K107" s="1107">
        <v>0</v>
      </c>
      <c r="L107" s="1107">
        <v>0</v>
      </c>
      <c r="M107" s="1107">
        <v>0</v>
      </c>
      <c r="N107" s="1107">
        <v>0</v>
      </c>
      <c r="O107" s="1107">
        <v>0</v>
      </c>
      <c r="P107" s="1107">
        <v>0</v>
      </c>
      <c r="Q107" s="1107">
        <v>0</v>
      </c>
      <c r="R107" s="1107">
        <v>0</v>
      </c>
      <c r="S107" s="1107">
        <v>0</v>
      </c>
      <c r="T107" s="1107">
        <v>0</v>
      </c>
      <c r="U107" s="1107">
        <v>0</v>
      </c>
      <c r="V107" s="1107">
        <v>0</v>
      </c>
      <c r="W107" s="1107">
        <v>0</v>
      </c>
      <c r="X107" s="1107">
        <v>0</v>
      </c>
      <c r="Y107" s="1126"/>
      <c r="Z107" s="1126"/>
    </row>
    <row r="108" spans="2:26" s="1329" customFormat="1" ht="12" hidden="1" customHeight="1">
      <c r="B108" s="3993" t="s">
        <v>748</v>
      </c>
      <c r="C108" s="3993"/>
      <c r="D108" s="3993"/>
      <c r="E108" s="3993"/>
      <c r="F108" s="3993"/>
      <c r="G108" s="3993"/>
      <c r="H108" s="3993"/>
      <c r="I108" s="1194" t="s">
        <v>193</v>
      </c>
      <c r="J108" s="1107">
        <v>0</v>
      </c>
      <c r="K108" s="1107">
        <v>0</v>
      </c>
      <c r="L108" s="1107">
        <v>0</v>
      </c>
      <c r="M108" s="1107">
        <v>0</v>
      </c>
      <c r="N108" s="1107">
        <v>0</v>
      </c>
      <c r="O108" s="1107">
        <v>0</v>
      </c>
      <c r="P108" s="1107">
        <v>0</v>
      </c>
      <c r="Q108" s="1107">
        <v>0</v>
      </c>
      <c r="R108" s="1107">
        <v>0</v>
      </c>
      <c r="S108" s="1107">
        <v>0</v>
      </c>
      <c r="T108" s="1107">
        <v>0</v>
      </c>
      <c r="U108" s="1107">
        <v>0</v>
      </c>
      <c r="V108" s="1107">
        <v>0</v>
      </c>
      <c r="W108" s="1107">
        <v>0</v>
      </c>
      <c r="X108" s="1107">
        <v>0</v>
      </c>
      <c r="Y108" s="1126"/>
      <c r="Z108" s="1126"/>
    </row>
    <row r="109" spans="2:26" s="1329" customFormat="1" ht="12" hidden="1" customHeight="1">
      <c r="B109" s="1137"/>
      <c r="C109" s="1137"/>
      <c r="D109" s="1137"/>
      <c r="E109" s="1137"/>
      <c r="F109" s="1137"/>
      <c r="G109" s="1137"/>
      <c r="H109" s="1137"/>
      <c r="I109" s="1194"/>
      <c r="J109" s="1107"/>
      <c r="K109" s="1107"/>
      <c r="L109" s="1107"/>
      <c r="M109" s="1107"/>
      <c r="N109" s="1107"/>
      <c r="O109" s="1107"/>
      <c r="P109" s="1107"/>
      <c r="Q109" s="1107"/>
      <c r="R109" s="1107"/>
      <c r="S109" s="1107"/>
      <c r="T109" s="1107"/>
      <c r="U109" s="1107"/>
      <c r="V109" s="1107"/>
      <c r="W109" s="1107"/>
      <c r="X109" s="1107"/>
      <c r="Y109" s="1126"/>
      <c r="Z109" s="1126"/>
    </row>
    <row r="110" spans="2:26" s="1329" customFormat="1" ht="12" hidden="1" customHeight="1">
      <c r="B110" s="1137"/>
      <c r="C110" s="1137"/>
      <c r="D110" s="1137"/>
      <c r="E110" s="1137"/>
      <c r="F110" s="1137"/>
      <c r="G110" s="1137"/>
      <c r="H110" s="1137"/>
      <c r="I110" s="1194" t="s">
        <v>528</v>
      </c>
      <c r="J110" s="1107">
        <v>0</v>
      </c>
      <c r="K110" s="1107">
        <v>0</v>
      </c>
      <c r="L110" s="1107">
        <v>0</v>
      </c>
      <c r="M110" s="1107">
        <v>0</v>
      </c>
      <c r="N110" s="1107">
        <v>0</v>
      </c>
      <c r="O110" s="1107">
        <v>0</v>
      </c>
      <c r="P110" s="1107">
        <v>0</v>
      </c>
      <c r="Q110" s="1107">
        <v>0</v>
      </c>
      <c r="R110" s="1107">
        <v>0</v>
      </c>
      <c r="S110" s="1107">
        <v>0</v>
      </c>
      <c r="T110" s="1107">
        <v>0</v>
      </c>
      <c r="U110" s="1107">
        <v>0</v>
      </c>
      <c r="V110" s="1107">
        <v>0</v>
      </c>
      <c r="W110" s="1107">
        <v>0</v>
      </c>
      <c r="X110" s="1107">
        <v>0</v>
      </c>
      <c r="Y110" s="1126"/>
      <c r="Z110" s="1126"/>
    </row>
    <row r="111" spans="2:26" s="1329" customFormat="1" ht="12" hidden="1" customHeight="1">
      <c r="B111" s="1137"/>
      <c r="C111" s="1137"/>
      <c r="D111" s="1137"/>
      <c r="E111" s="1137"/>
      <c r="F111" s="1137"/>
      <c r="G111" s="1137"/>
      <c r="H111" s="1137"/>
      <c r="I111" s="1194" t="s">
        <v>466</v>
      </c>
      <c r="J111" s="1107">
        <v>0</v>
      </c>
      <c r="K111" s="1107">
        <v>0</v>
      </c>
      <c r="L111" s="1107">
        <v>0</v>
      </c>
      <c r="M111" s="1107">
        <v>0</v>
      </c>
      <c r="N111" s="1107">
        <v>0</v>
      </c>
      <c r="O111" s="1107">
        <v>0</v>
      </c>
      <c r="P111" s="1107">
        <v>0</v>
      </c>
      <c r="Q111" s="1107">
        <v>0</v>
      </c>
      <c r="R111" s="1107">
        <v>0</v>
      </c>
      <c r="S111" s="1107">
        <v>0</v>
      </c>
      <c r="T111" s="1107">
        <v>0</v>
      </c>
      <c r="U111" s="1107">
        <v>0</v>
      </c>
      <c r="V111" s="1107">
        <v>0</v>
      </c>
      <c r="W111" s="1107">
        <v>0</v>
      </c>
      <c r="X111" s="1107">
        <v>0</v>
      </c>
      <c r="Y111" s="1126"/>
      <c r="Z111" s="1126"/>
    </row>
    <row r="112" spans="2:26" s="1329" customFormat="1" ht="12" hidden="1" customHeight="1">
      <c r="B112" s="1137"/>
      <c r="C112" s="1137"/>
      <c r="D112" s="1137"/>
      <c r="E112" s="1137"/>
      <c r="F112" s="1137"/>
      <c r="G112" s="1137"/>
      <c r="H112" s="1137"/>
      <c r="I112" s="1194" t="s">
        <v>607</v>
      </c>
      <c r="J112" s="1107">
        <v>0</v>
      </c>
      <c r="K112" s="1107">
        <v>0</v>
      </c>
      <c r="L112" s="1107">
        <v>0</v>
      </c>
      <c r="M112" s="1107">
        <v>0</v>
      </c>
      <c r="N112" s="1107">
        <v>0</v>
      </c>
      <c r="O112" s="1107">
        <v>0</v>
      </c>
      <c r="P112" s="1107">
        <v>0</v>
      </c>
      <c r="Q112" s="1107">
        <v>0</v>
      </c>
      <c r="R112" s="1107">
        <v>0</v>
      </c>
      <c r="S112" s="1107">
        <v>0</v>
      </c>
      <c r="T112" s="1107">
        <v>0</v>
      </c>
      <c r="U112" s="1107">
        <v>0</v>
      </c>
      <c r="V112" s="1107">
        <v>0</v>
      </c>
      <c r="W112" s="1107">
        <v>0</v>
      </c>
      <c r="X112" s="1107">
        <v>0</v>
      </c>
      <c r="Y112" s="1126"/>
      <c r="Z112" s="1126"/>
    </row>
    <row r="113" spans="2:26" s="1329" customFormat="1" ht="12" hidden="1" customHeight="1">
      <c r="B113" s="1137"/>
      <c r="C113" s="1137"/>
      <c r="D113" s="1137"/>
      <c r="E113" s="1137"/>
      <c r="F113" s="1137"/>
      <c r="G113" s="1137"/>
      <c r="H113" s="1137"/>
      <c r="I113" s="1194" t="s">
        <v>753</v>
      </c>
      <c r="J113" s="1107">
        <v>0</v>
      </c>
      <c r="K113" s="1107">
        <v>0</v>
      </c>
      <c r="L113" s="1107">
        <v>0</v>
      </c>
      <c r="M113" s="1107">
        <v>0</v>
      </c>
      <c r="N113" s="1107">
        <v>0</v>
      </c>
      <c r="O113" s="1107">
        <v>0</v>
      </c>
      <c r="P113" s="1107">
        <v>0</v>
      </c>
      <c r="Q113" s="1107">
        <v>0</v>
      </c>
      <c r="R113" s="1107">
        <v>0</v>
      </c>
      <c r="S113" s="1107">
        <v>0</v>
      </c>
      <c r="T113" s="1107">
        <v>0</v>
      </c>
      <c r="U113" s="1107">
        <v>0</v>
      </c>
      <c r="V113" s="1107">
        <v>0</v>
      </c>
      <c r="W113" s="1107">
        <v>0</v>
      </c>
      <c r="X113" s="1107">
        <v>0</v>
      </c>
      <c r="Y113" s="1126"/>
      <c r="Z113" s="1126"/>
    </row>
    <row r="114" spans="2:26" s="1329" customFormat="1" ht="12" hidden="1" customHeight="1">
      <c r="B114" s="1137"/>
      <c r="C114" s="1137"/>
      <c r="D114" s="1137"/>
      <c r="E114" s="1137"/>
      <c r="F114" s="1137"/>
      <c r="G114" s="1137"/>
      <c r="H114" s="1137"/>
      <c r="I114" s="1194" t="s">
        <v>755</v>
      </c>
      <c r="J114" s="1107">
        <v>0</v>
      </c>
      <c r="K114" s="1107">
        <v>0</v>
      </c>
      <c r="L114" s="1107">
        <v>0</v>
      </c>
      <c r="M114" s="1107">
        <v>0</v>
      </c>
      <c r="N114" s="1107">
        <v>0</v>
      </c>
      <c r="O114" s="1107">
        <v>0</v>
      </c>
      <c r="P114" s="1107">
        <v>0</v>
      </c>
      <c r="Q114" s="1107">
        <v>0</v>
      </c>
      <c r="R114" s="1107">
        <v>0</v>
      </c>
      <c r="S114" s="1107">
        <v>0</v>
      </c>
      <c r="T114" s="1107">
        <v>0</v>
      </c>
      <c r="U114" s="1107">
        <v>0</v>
      </c>
      <c r="V114" s="1107">
        <v>0</v>
      </c>
      <c r="W114" s="1107">
        <v>0</v>
      </c>
      <c r="X114" s="1107">
        <v>0</v>
      </c>
      <c r="Y114" s="1126"/>
      <c r="Z114" s="1126"/>
    </row>
    <row r="115" spans="2:26" s="1329" customFormat="1" ht="12" hidden="1" customHeight="1">
      <c r="B115" s="1137"/>
      <c r="C115" s="1137"/>
      <c r="D115" s="1137"/>
      <c r="E115" s="1137"/>
      <c r="F115" s="1137"/>
      <c r="G115" s="1137"/>
      <c r="H115" s="1137"/>
      <c r="I115" s="1194" t="s">
        <v>757</v>
      </c>
      <c r="J115" s="1107">
        <v>0</v>
      </c>
      <c r="K115" s="1107">
        <v>0</v>
      </c>
      <c r="L115" s="1107">
        <v>0</v>
      </c>
      <c r="M115" s="1107">
        <v>0</v>
      </c>
      <c r="N115" s="1107">
        <v>0</v>
      </c>
      <c r="O115" s="1107">
        <v>0</v>
      </c>
      <c r="P115" s="1107">
        <v>0</v>
      </c>
      <c r="Q115" s="1107">
        <v>0</v>
      </c>
      <c r="R115" s="1107">
        <v>0</v>
      </c>
      <c r="S115" s="1107">
        <v>0</v>
      </c>
      <c r="T115" s="1107">
        <v>0</v>
      </c>
      <c r="U115" s="1107">
        <v>0</v>
      </c>
      <c r="V115" s="1107">
        <v>0</v>
      </c>
      <c r="W115" s="1107">
        <v>0</v>
      </c>
      <c r="X115" s="1107">
        <v>0</v>
      </c>
      <c r="Y115" s="1126"/>
      <c r="Z115" s="1126"/>
    </row>
    <row r="116" spans="2:26" s="1329" customFormat="1" ht="12" hidden="1" customHeight="1">
      <c r="B116" s="1137"/>
      <c r="C116" s="1137"/>
      <c r="D116" s="1137"/>
      <c r="E116" s="1137"/>
      <c r="F116" s="1137"/>
      <c r="G116" s="1137"/>
      <c r="H116" s="1137"/>
      <c r="I116" s="1194" t="s">
        <v>759</v>
      </c>
      <c r="J116" s="1107">
        <v>0</v>
      </c>
      <c r="K116" s="1107">
        <v>0</v>
      </c>
      <c r="L116" s="1107">
        <v>0</v>
      </c>
      <c r="M116" s="1107">
        <v>0</v>
      </c>
      <c r="N116" s="1107">
        <v>0</v>
      </c>
      <c r="O116" s="1107">
        <v>0</v>
      </c>
      <c r="P116" s="1107">
        <v>0</v>
      </c>
      <c r="Q116" s="1107">
        <v>0</v>
      </c>
      <c r="R116" s="1107">
        <v>0</v>
      </c>
      <c r="S116" s="1107">
        <v>0</v>
      </c>
      <c r="T116" s="1107">
        <v>0</v>
      </c>
      <c r="U116" s="1107">
        <v>0</v>
      </c>
      <c r="V116" s="1107">
        <v>0</v>
      </c>
      <c r="W116" s="1107">
        <v>0</v>
      </c>
      <c r="X116" s="1107">
        <v>0</v>
      </c>
      <c r="Y116" s="1126"/>
      <c r="Z116" s="1126"/>
    </row>
    <row r="117" spans="2:26" s="1329" customFormat="1" ht="12" hidden="1" customHeight="1">
      <c r="B117" s="1137"/>
      <c r="C117" s="1137"/>
      <c r="D117" s="1137"/>
      <c r="E117" s="1137"/>
      <c r="F117" s="1137"/>
      <c r="G117" s="1137"/>
      <c r="H117" s="1137"/>
      <c r="I117" s="1194" t="s">
        <v>761</v>
      </c>
      <c r="J117" s="1107">
        <v>0</v>
      </c>
      <c r="K117" s="1107">
        <v>0</v>
      </c>
      <c r="L117" s="1107">
        <v>0</v>
      </c>
      <c r="M117" s="1107">
        <v>0</v>
      </c>
      <c r="N117" s="1107">
        <v>0</v>
      </c>
      <c r="O117" s="1107">
        <v>0</v>
      </c>
      <c r="P117" s="1107">
        <v>0</v>
      </c>
      <c r="Q117" s="1107">
        <v>0</v>
      </c>
      <c r="R117" s="1107">
        <v>0</v>
      </c>
      <c r="S117" s="1107">
        <v>0</v>
      </c>
      <c r="T117" s="1107">
        <v>0</v>
      </c>
      <c r="U117" s="1107">
        <v>0</v>
      </c>
      <c r="V117" s="1107">
        <v>0</v>
      </c>
      <c r="W117" s="1107">
        <v>0</v>
      </c>
      <c r="X117" s="1107">
        <v>0</v>
      </c>
      <c r="Y117" s="1126"/>
      <c r="Z117" s="1126"/>
    </row>
    <row r="118" spans="2:26" s="1329" customFormat="1" ht="12" hidden="1" customHeight="1">
      <c r="B118" s="1137"/>
      <c r="C118" s="1137"/>
      <c r="D118" s="1137"/>
      <c r="E118" s="1137"/>
      <c r="F118" s="1137"/>
      <c r="G118" s="1137"/>
      <c r="H118" s="1137"/>
      <c r="I118" s="1194" t="s">
        <v>763</v>
      </c>
      <c r="J118" s="1107">
        <v>0</v>
      </c>
      <c r="K118" s="1107">
        <v>0</v>
      </c>
      <c r="L118" s="1107">
        <v>0</v>
      </c>
      <c r="M118" s="1107">
        <v>0</v>
      </c>
      <c r="N118" s="1107">
        <v>0</v>
      </c>
      <c r="O118" s="1107">
        <v>0</v>
      </c>
      <c r="P118" s="1107">
        <v>0</v>
      </c>
      <c r="Q118" s="1107">
        <v>0</v>
      </c>
      <c r="R118" s="1107">
        <v>0</v>
      </c>
      <c r="S118" s="1107">
        <v>0</v>
      </c>
      <c r="T118" s="1107">
        <v>0</v>
      </c>
      <c r="U118" s="1107">
        <v>0</v>
      </c>
      <c r="V118" s="1107">
        <v>0</v>
      </c>
      <c r="W118" s="1107">
        <v>0</v>
      </c>
      <c r="X118" s="1107">
        <v>0</v>
      </c>
      <c r="Y118" s="1126"/>
      <c r="Z118" s="1126"/>
    </row>
    <row r="119" spans="2:26" s="1329" customFormat="1" ht="12" hidden="1" customHeight="1">
      <c r="B119" s="3993" t="s">
        <v>1371</v>
      </c>
      <c r="C119" s="3993"/>
      <c r="D119" s="3993"/>
      <c r="E119" s="3993"/>
      <c r="F119" s="3993"/>
      <c r="G119" s="3993"/>
      <c r="H119" s="3993"/>
      <c r="I119" s="1194" t="s">
        <v>136</v>
      </c>
      <c r="J119" s="1107">
        <v>0</v>
      </c>
      <c r="K119" s="1107">
        <v>0</v>
      </c>
      <c r="L119" s="1107">
        <v>0</v>
      </c>
      <c r="M119" s="1107">
        <v>0</v>
      </c>
      <c r="N119" s="1107">
        <v>0</v>
      </c>
      <c r="O119" s="1107">
        <v>0</v>
      </c>
      <c r="P119" s="1107">
        <v>0</v>
      </c>
      <c r="Q119" s="1107">
        <v>0</v>
      </c>
      <c r="R119" s="1107">
        <v>0</v>
      </c>
      <c r="S119" s="1107">
        <v>0</v>
      </c>
      <c r="T119" s="1107">
        <v>0</v>
      </c>
      <c r="U119" s="1107">
        <v>0</v>
      </c>
      <c r="V119" s="1107">
        <v>0</v>
      </c>
      <c r="W119" s="1107">
        <v>0</v>
      </c>
      <c r="X119" s="1107">
        <v>0</v>
      </c>
      <c r="Y119" s="1126"/>
      <c r="Z119" s="1126"/>
    </row>
    <row r="120" spans="2:26" s="1329" customFormat="1" ht="12" hidden="1" customHeight="1">
      <c r="B120" s="3993" t="s">
        <v>113</v>
      </c>
      <c r="C120" s="3993"/>
      <c r="D120" s="3993"/>
      <c r="E120" s="3993"/>
      <c r="F120" s="3993"/>
      <c r="G120" s="3993"/>
      <c r="H120" s="3993"/>
      <c r="I120" s="1194" t="s">
        <v>142</v>
      </c>
      <c r="J120" s="1107">
        <v>0</v>
      </c>
      <c r="K120" s="1107">
        <v>0</v>
      </c>
      <c r="L120" s="1107">
        <v>0</v>
      </c>
      <c r="M120" s="1107">
        <v>0</v>
      </c>
      <c r="N120" s="1107">
        <v>0</v>
      </c>
      <c r="O120" s="1107">
        <v>0</v>
      </c>
      <c r="P120" s="1107">
        <v>0</v>
      </c>
      <c r="Q120" s="1107">
        <v>0</v>
      </c>
      <c r="R120" s="1107">
        <v>0</v>
      </c>
      <c r="S120" s="1107">
        <v>0</v>
      </c>
      <c r="T120" s="1107">
        <v>0</v>
      </c>
      <c r="U120" s="1107">
        <v>0</v>
      </c>
      <c r="V120" s="1107">
        <v>0</v>
      </c>
      <c r="W120" s="1107">
        <v>0</v>
      </c>
      <c r="X120" s="1107">
        <v>0</v>
      </c>
      <c r="Y120" s="1126"/>
      <c r="Z120" s="1126"/>
    </row>
    <row r="121" spans="2:26" s="1329" customFormat="1" ht="12" hidden="1" customHeight="1">
      <c r="B121" s="3983" t="s">
        <v>765</v>
      </c>
      <c r="C121" s="3983"/>
      <c r="D121" s="3983"/>
      <c r="E121" s="3983"/>
      <c r="F121" s="3983"/>
      <c r="G121" s="3983"/>
      <c r="H121" s="3983"/>
      <c r="I121" s="1194" t="s">
        <v>143</v>
      </c>
      <c r="J121" s="1107">
        <v>0</v>
      </c>
      <c r="K121" s="1107">
        <v>0</v>
      </c>
      <c r="L121" s="1107">
        <v>0</v>
      </c>
      <c r="M121" s="1107">
        <v>0</v>
      </c>
      <c r="N121" s="1107"/>
      <c r="O121" s="1107">
        <v>0</v>
      </c>
      <c r="P121" s="1107">
        <v>0</v>
      </c>
      <c r="Q121" s="1107">
        <v>0</v>
      </c>
      <c r="R121" s="1107">
        <v>0</v>
      </c>
      <c r="S121" s="1107">
        <v>0</v>
      </c>
      <c r="T121" s="1107">
        <v>0</v>
      </c>
      <c r="U121" s="1107">
        <v>0</v>
      </c>
      <c r="V121" s="1107">
        <v>0</v>
      </c>
      <c r="W121" s="1107">
        <v>0</v>
      </c>
      <c r="X121" s="1107">
        <v>0</v>
      </c>
      <c r="Y121" s="1126"/>
      <c r="Z121" s="1126"/>
    </row>
    <row r="122" spans="2:26" s="1329" customFormat="1" ht="12" hidden="1" customHeight="1">
      <c r="B122" s="1165"/>
      <c r="C122" s="1165"/>
      <c r="D122" s="1165"/>
      <c r="E122" s="1165"/>
      <c r="F122" s="1165"/>
      <c r="G122" s="1165"/>
      <c r="H122" s="1165"/>
      <c r="I122" s="1194"/>
      <c r="J122" s="1107"/>
      <c r="K122" s="1107"/>
      <c r="L122" s="1107"/>
      <c r="M122" s="1107"/>
      <c r="N122" s="1107"/>
      <c r="O122" s="1107"/>
      <c r="P122" s="1107"/>
      <c r="Q122" s="1107"/>
      <c r="R122" s="1107"/>
      <c r="S122" s="1107"/>
      <c r="T122" s="1107"/>
      <c r="U122" s="1107"/>
      <c r="V122" s="1107"/>
      <c r="W122" s="1107"/>
      <c r="X122" s="1107"/>
      <c r="Y122" s="1126"/>
      <c r="Z122" s="1126"/>
    </row>
    <row r="123" spans="2:26" s="1329" customFormat="1" ht="12" hidden="1" customHeight="1">
      <c r="B123" s="1165"/>
      <c r="C123" s="1165"/>
      <c r="D123" s="1165"/>
      <c r="E123" s="1165"/>
      <c r="F123" s="1165"/>
      <c r="G123" s="1165"/>
      <c r="H123" s="1165"/>
      <c r="I123" s="1194" t="s">
        <v>610</v>
      </c>
      <c r="J123" s="1107">
        <v>0</v>
      </c>
      <c r="K123" s="1107">
        <v>0</v>
      </c>
      <c r="L123" s="1107">
        <v>0</v>
      </c>
      <c r="M123" s="1107">
        <v>0</v>
      </c>
      <c r="N123" s="1107">
        <v>0</v>
      </c>
      <c r="O123" s="1107">
        <v>0</v>
      </c>
      <c r="P123" s="1107">
        <v>0</v>
      </c>
      <c r="Q123" s="1107">
        <v>0</v>
      </c>
      <c r="R123" s="1107">
        <v>0</v>
      </c>
      <c r="S123" s="1107">
        <v>0</v>
      </c>
      <c r="T123" s="1107">
        <v>0</v>
      </c>
      <c r="U123" s="1107">
        <v>0</v>
      </c>
      <c r="V123" s="1107">
        <v>0</v>
      </c>
      <c r="W123" s="1107">
        <v>0</v>
      </c>
      <c r="X123" s="1107">
        <v>0</v>
      </c>
      <c r="Y123" s="1126"/>
      <c r="Z123" s="1126"/>
    </row>
    <row r="124" spans="2:26" s="1329" customFormat="1" ht="12" hidden="1" customHeight="1">
      <c r="B124" s="1165"/>
      <c r="C124" s="1165"/>
      <c r="D124" s="1165"/>
      <c r="E124" s="1165"/>
      <c r="F124" s="1165"/>
      <c r="G124" s="1165"/>
      <c r="H124" s="1165"/>
      <c r="I124" s="1194" t="s">
        <v>671</v>
      </c>
      <c r="J124" s="1107"/>
      <c r="K124" s="1107"/>
      <c r="L124" s="1107"/>
      <c r="M124" s="1107"/>
      <c r="N124" s="1107"/>
      <c r="O124" s="1107"/>
      <c r="P124" s="1107"/>
      <c r="Q124" s="1107"/>
      <c r="R124" s="1107"/>
      <c r="S124" s="1107"/>
      <c r="T124" s="1107"/>
      <c r="U124" s="1107"/>
      <c r="V124" s="1107"/>
      <c r="W124" s="1107"/>
      <c r="X124" s="1107"/>
      <c r="Y124" s="1126"/>
      <c r="Z124" s="1126"/>
    </row>
    <row r="125" spans="2:26" s="1329" customFormat="1" ht="12" hidden="1" customHeight="1">
      <c r="B125" s="3993" t="s">
        <v>1355</v>
      </c>
      <c r="C125" s="3993"/>
      <c r="D125" s="3993"/>
      <c r="E125" s="3993"/>
      <c r="F125" s="3993"/>
      <c r="G125" s="3993"/>
      <c r="H125" s="3993"/>
      <c r="I125" s="1194" t="s">
        <v>144</v>
      </c>
      <c r="J125" s="1107">
        <v>0</v>
      </c>
      <c r="K125" s="1107">
        <v>0</v>
      </c>
      <c r="L125" s="1107">
        <v>0</v>
      </c>
      <c r="M125" s="1107">
        <v>0</v>
      </c>
      <c r="N125" s="1107">
        <v>0</v>
      </c>
      <c r="O125" s="1107">
        <v>0</v>
      </c>
      <c r="P125" s="1107">
        <v>0</v>
      </c>
      <c r="Q125" s="1107">
        <v>0</v>
      </c>
      <c r="R125" s="1107">
        <v>0</v>
      </c>
      <c r="S125" s="1107">
        <v>0</v>
      </c>
      <c r="T125" s="1107">
        <v>0</v>
      </c>
      <c r="U125" s="1107">
        <v>0</v>
      </c>
      <c r="V125" s="1107">
        <v>0</v>
      </c>
      <c r="W125" s="1107">
        <v>0</v>
      </c>
      <c r="X125" s="1107">
        <v>0</v>
      </c>
      <c r="Y125" s="1126"/>
      <c r="Z125" s="1126"/>
    </row>
    <row r="126" spans="2:26" s="1329" customFormat="1" ht="12" hidden="1" customHeight="1">
      <c r="B126" s="3993" t="s">
        <v>1372</v>
      </c>
      <c r="C126" s="3993"/>
      <c r="D126" s="3993"/>
      <c r="E126" s="3993"/>
      <c r="F126" s="3993"/>
      <c r="G126" s="3993"/>
      <c r="H126" s="3993"/>
      <c r="I126" s="1194" t="s">
        <v>189</v>
      </c>
      <c r="J126" s="1107">
        <v>0</v>
      </c>
      <c r="K126" s="1107">
        <v>0</v>
      </c>
      <c r="L126" s="1107">
        <v>0</v>
      </c>
      <c r="M126" s="1107">
        <v>0</v>
      </c>
      <c r="N126" s="1107">
        <v>0</v>
      </c>
      <c r="O126" s="1107">
        <v>0</v>
      </c>
      <c r="P126" s="1107">
        <v>0</v>
      </c>
      <c r="Q126" s="1107">
        <v>0</v>
      </c>
      <c r="R126" s="1107">
        <v>0</v>
      </c>
      <c r="S126" s="1107">
        <v>0</v>
      </c>
      <c r="T126" s="1107">
        <v>0</v>
      </c>
      <c r="U126" s="1107">
        <v>0</v>
      </c>
      <c r="V126" s="1107">
        <v>0</v>
      </c>
      <c r="W126" s="1107">
        <v>0</v>
      </c>
      <c r="X126" s="1107">
        <v>0</v>
      </c>
      <c r="Y126" s="1126"/>
      <c r="Z126" s="1126"/>
    </row>
    <row r="127" spans="2:26" s="1329" customFormat="1" ht="12" hidden="1" customHeight="1">
      <c r="B127" s="3993" t="s">
        <v>1373</v>
      </c>
      <c r="C127" s="3993"/>
      <c r="D127" s="3993"/>
      <c r="E127" s="3993"/>
      <c r="F127" s="3993"/>
      <c r="G127" s="3993"/>
      <c r="H127" s="3993"/>
      <c r="I127" s="1194" t="s">
        <v>190</v>
      </c>
      <c r="J127" s="1107">
        <v>0</v>
      </c>
      <c r="K127" s="1107">
        <v>0</v>
      </c>
      <c r="L127" s="1107">
        <v>0</v>
      </c>
      <c r="M127" s="1107">
        <v>0</v>
      </c>
      <c r="N127" s="1107">
        <v>0</v>
      </c>
      <c r="O127" s="1107">
        <v>0</v>
      </c>
      <c r="P127" s="1107">
        <v>0</v>
      </c>
      <c r="Q127" s="1107">
        <v>0</v>
      </c>
      <c r="R127" s="1107">
        <v>0</v>
      </c>
      <c r="S127" s="1107">
        <v>0</v>
      </c>
      <c r="T127" s="1107">
        <v>0</v>
      </c>
      <c r="U127" s="1107">
        <v>0</v>
      </c>
      <c r="V127" s="1107">
        <v>0</v>
      </c>
      <c r="W127" s="1107">
        <v>0</v>
      </c>
      <c r="X127" s="1107">
        <v>0</v>
      </c>
      <c r="Y127" s="1126"/>
      <c r="Z127" s="1126"/>
    </row>
    <row r="128" spans="2:26" s="1329" customFormat="1" ht="12" hidden="1" customHeight="1">
      <c r="B128" s="3993" t="s">
        <v>769</v>
      </c>
      <c r="C128" s="3993"/>
      <c r="D128" s="3993"/>
      <c r="E128" s="3993"/>
      <c r="F128" s="3993"/>
      <c r="G128" s="3993"/>
      <c r="H128" s="3993"/>
      <c r="I128" s="1194" t="s">
        <v>191</v>
      </c>
      <c r="J128" s="1107">
        <v>412</v>
      </c>
      <c r="K128" s="1107">
        <v>92</v>
      </c>
      <c r="L128" s="1107">
        <v>831</v>
      </c>
      <c r="M128" s="1107">
        <v>1096</v>
      </c>
      <c r="N128" s="1107">
        <v>4665</v>
      </c>
      <c r="O128" s="1107">
        <v>19739</v>
      </c>
      <c r="P128" s="1107">
        <v>1006</v>
      </c>
      <c r="Q128" s="1107">
        <v>824</v>
      </c>
      <c r="R128" s="1107">
        <v>4206</v>
      </c>
      <c r="S128" s="1107">
        <v>8690</v>
      </c>
      <c r="T128" s="1107">
        <v>275</v>
      </c>
      <c r="U128" s="1107">
        <v>18</v>
      </c>
      <c r="V128" s="1107">
        <v>7</v>
      </c>
      <c r="W128" s="1107">
        <v>0</v>
      </c>
      <c r="X128" s="1107">
        <v>41861</v>
      </c>
      <c r="Y128" s="1126"/>
      <c r="Z128" s="1126"/>
    </row>
    <row r="129" spans="2:26" s="1329" customFormat="1" ht="12" hidden="1" customHeight="1">
      <c r="B129" s="4055" t="s">
        <v>1327</v>
      </c>
      <c r="C129" s="4055"/>
      <c r="D129" s="4055"/>
      <c r="E129" s="4055"/>
      <c r="F129" s="4055"/>
      <c r="G129" s="4055"/>
      <c r="H129" s="4055"/>
      <c r="I129" s="1194" t="s">
        <v>70</v>
      </c>
      <c r="J129" s="1107">
        <v>466</v>
      </c>
      <c r="K129" s="1107">
        <v>111</v>
      </c>
      <c r="L129" s="1107">
        <v>967</v>
      </c>
      <c r="M129" s="1107">
        <v>1149</v>
      </c>
      <c r="N129" s="1107">
        <v>4701</v>
      </c>
      <c r="O129" s="1107">
        <v>21331</v>
      </c>
      <c r="P129" s="1107">
        <v>1178</v>
      </c>
      <c r="Q129" s="1107">
        <v>960</v>
      </c>
      <c r="R129" s="1107">
        <v>4669</v>
      </c>
      <c r="S129" s="1107">
        <v>9595</v>
      </c>
      <c r="T129" s="1107">
        <v>292</v>
      </c>
      <c r="U129" s="1107">
        <v>26</v>
      </c>
      <c r="V129" s="1107">
        <v>9</v>
      </c>
      <c r="W129" s="1107">
        <v>0</v>
      </c>
      <c r="X129" s="1107">
        <v>45454</v>
      </c>
      <c r="Y129" s="1126"/>
      <c r="Z129" s="1126"/>
    </row>
    <row r="130" spans="2:26" s="1329" customFormat="1" ht="12" hidden="1" customHeight="1">
      <c r="B130" s="3993" t="s">
        <v>1328</v>
      </c>
      <c r="C130" s="3993"/>
      <c r="D130" s="3993"/>
      <c r="E130" s="3993"/>
      <c r="F130" s="3993"/>
      <c r="G130" s="3993"/>
      <c r="H130" s="3993"/>
      <c r="I130" s="1194" t="s">
        <v>7</v>
      </c>
      <c r="J130" s="1107">
        <v>0</v>
      </c>
      <c r="K130" s="1107">
        <v>0</v>
      </c>
      <c r="L130" s="1107">
        <v>0</v>
      </c>
      <c r="M130" s="1107">
        <v>0</v>
      </c>
      <c r="N130" s="1107">
        <v>348</v>
      </c>
      <c r="O130" s="1107">
        <v>0</v>
      </c>
      <c r="P130" s="1107">
        <v>0</v>
      </c>
      <c r="Q130" s="1107">
        <v>0</v>
      </c>
      <c r="R130" s="1107">
        <v>0</v>
      </c>
      <c r="S130" s="1107">
        <v>0</v>
      </c>
      <c r="T130" s="1107">
        <v>0</v>
      </c>
      <c r="U130" s="1107">
        <v>0</v>
      </c>
      <c r="V130" s="1107">
        <v>0</v>
      </c>
      <c r="W130" s="1107">
        <v>0</v>
      </c>
      <c r="X130" s="1107">
        <v>348</v>
      </c>
      <c r="Y130" s="1126"/>
      <c r="Z130" s="1126"/>
    </row>
    <row r="131" spans="2:26" s="1329" customFormat="1" ht="12" hidden="1" customHeight="1">
      <c r="B131" s="3993" t="s">
        <v>1374</v>
      </c>
      <c r="C131" s="3993"/>
      <c r="D131" s="3993"/>
      <c r="E131" s="3993"/>
      <c r="F131" s="3993"/>
      <c r="G131" s="3993"/>
      <c r="H131" s="3993"/>
      <c r="I131" s="1194" t="s">
        <v>103</v>
      </c>
      <c r="J131" s="1107">
        <v>0</v>
      </c>
      <c r="K131" s="1107">
        <v>0</v>
      </c>
      <c r="L131" s="1107">
        <v>0</v>
      </c>
      <c r="M131" s="1107">
        <v>0</v>
      </c>
      <c r="N131" s="1107">
        <v>0</v>
      </c>
      <c r="O131" s="1107">
        <v>0</v>
      </c>
      <c r="P131" s="1107">
        <v>0</v>
      </c>
      <c r="Q131" s="1107">
        <v>0</v>
      </c>
      <c r="R131" s="1107">
        <v>-13</v>
      </c>
      <c r="S131" s="1107">
        <v>0</v>
      </c>
      <c r="T131" s="1107">
        <v>0</v>
      </c>
      <c r="U131" s="1107">
        <v>0</v>
      </c>
      <c r="V131" s="1107">
        <v>0</v>
      </c>
      <c r="W131" s="1107">
        <v>0</v>
      </c>
      <c r="X131" s="1107">
        <v>-13</v>
      </c>
      <c r="Y131" s="1126"/>
      <c r="Z131" s="1126"/>
    </row>
    <row r="132" spans="2:26" s="1329" customFormat="1" ht="12" hidden="1" customHeight="1">
      <c r="B132" s="4055"/>
      <c r="C132" s="4055"/>
      <c r="D132" s="4055"/>
      <c r="E132" s="4055"/>
      <c r="F132" s="4055"/>
      <c r="G132" s="4055"/>
      <c r="H132" s="4055"/>
      <c r="I132" s="1194" t="s">
        <v>104</v>
      </c>
      <c r="J132" s="1107">
        <v>466</v>
      </c>
      <c r="K132" s="1107">
        <v>111</v>
      </c>
      <c r="L132" s="1107">
        <v>967</v>
      </c>
      <c r="M132" s="1107">
        <v>1149</v>
      </c>
      <c r="N132" s="1107">
        <v>5049</v>
      </c>
      <c r="O132" s="1107">
        <v>21331</v>
      </c>
      <c r="P132" s="1107">
        <v>1178</v>
      </c>
      <c r="Q132" s="1107">
        <v>960</v>
      </c>
      <c r="R132" s="1107">
        <v>4682</v>
      </c>
      <c r="S132" s="1107">
        <v>9595</v>
      </c>
      <c r="T132" s="1107">
        <v>292</v>
      </c>
      <c r="U132" s="1107">
        <v>26</v>
      </c>
      <c r="V132" s="1107">
        <v>9</v>
      </c>
      <c r="W132" s="1107">
        <v>0</v>
      </c>
      <c r="X132" s="1107">
        <v>45815</v>
      </c>
      <c r="Y132" s="1126"/>
      <c r="Z132" s="1126"/>
    </row>
    <row r="133" spans="2:26" s="1329" customFormat="1" ht="12" hidden="1" customHeight="1">
      <c r="B133" s="1107"/>
      <c r="C133" s="1107"/>
      <c r="D133" s="1107"/>
      <c r="E133" s="1107"/>
      <c r="F133" s="1107"/>
      <c r="G133" s="1107"/>
      <c r="H133" s="1107"/>
      <c r="I133" s="1107"/>
      <c r="J133" s="1107"/>
      <c r="K133" s="1107"/>
      <c r="L133" s="1107"/>
      <c r="M133" s="1107"/>
      <c r="N133" s="1107"/>
      <c r="O133" s="1107"/>
      <c r="P133" s="1107"/>
      <c r="Q133" s="1107"/>
      <c r="R133" s="1107"/>
      <c r="S133" s="1107"/>
      <c r="T133" s="1107"/>
      <c r="U133" s="1107"/>
      <c r="V133" s="1107"/>
      <c r="W133" s="1107"/>
      <c r="X133" s="1107"/>
      <c r="Y133" s="1126"/>
      <c r="Z133" s="1126"/>
    </row>
    <row r="134" spans="2:26" s="1329" customFormat="1" ht="12" hidden="1" customHeight="1">
      <c r="B134" s="1176"/>
      <c r="C134" s="1333"/>
      <c r="D134" s="1107"/>
      <c r="E134" s="1107"/>
      <c r="F134" s="1107"/>
      <c r="G134" s="1107"/>
      <c r="H134" s="1107"/>
      <c r="I134" s="1107"/>
      <c r="J134" s="1107"/>
      <c r="K134" s="1107"/>
      <c r="L134" s="1107"/>
      <c r="M134" s="1107"/>
      <c r="N134" s="1107"/>
      <c r="O134" s="1107"/>
      <c r="P134" s="1107"/>
      <c r="Q134" s="1107"/>
      <c r="R134" s="1107"/>
      <c r="S134" s="1107"/>
      <c r="T134" s="1107"/>
      <c r="U134" s="1107"/>
      <c r="V134" s="1107"/>
      <c r="W134" s="1107"/>
      <c r="X134" s="1107"/>
      <c r="Y134" s="1126"/>
      <c r="Z134" s="1126"/>
    </row>
    <row r="135" spans="2:26" s="1329" customFormat="1" ht="12" hidden="1" customHeight="1">
      <c r="B135" s="1126"/>
      <c r="C135" s="1126"/>
      <c r="D135" s="1126"/>
      <c r="E135" s="1126"/>
      <c r="F135" s="1126"/>
      <c r="G135" s="1126"/>
      <c r="H135" s="1126"/>
      <c r="I135" s="1126"/>
      <c r="J135" s="1126"/>
      <c r="K135" s="1126"/>
      <c r="L135" s="1126"/>
      <c r="M135" s="1126"/>
      <c r="N135" s="1126"/>
      <c r="O135" s="1126"/>
      <c r="P135" s="1177"/>
      <c r="Q135" s="1177"/>
      <c r="R135" s="1177"/>
      <c r="S135" s="1177"/>
      <c r="T135" s="1177"/>
      <c r="U135" s="1177"/>
      <c r="V135" s="1177"/>
      <c r="W135" s="1177"/>
      <c r="X135" s="1177"/>
      <c r="Y135" s="1126"/>
      <c r="Z135" s="1126"/>
    </row>
    <row r="136" spans="2:26" s="1329" customFormat="1" ht="12" hidden="1" customHeight="1">
      <c r="B136" s="1334" t="s">
        <v>172</v>
      </c>
      <c r="C136" s="1126"/>
      <c r="D136" s="1126"/>
      <c r="E136" s="1126"/>
      <c r="F136" s="1126"/>
      <c r="G136" s="1126"/>
      <c r="H136" s="1126"/>
      <c r="I136" s="1126"/>
      <c r="J136" s="1126"/>
      <c r="K136" s="1126"/>
      <c r="L136" s="1126"/>
      <c r="M136" s="1126"/>
      <c r="N136" s="1126"/>
      <c r="O136" s="1126"/>
      <c r="P136" s="1177"/>
      <c r="Q136" s="1177"/>
      <c r="R136" s="1177"/>
      <c r="S136" s="1177"/>
      <c r="T136" s="1177"/>
      <c r="U136" s="1177"/>
      <c r="V136" s="1177"/>
      <c r="W136" s="1177"/>
      <c r="X136" s="1177"/>
      <c r="Y136" s="1126"/>
      <c r="Z136" s="1126"/>
    </row>
    <row r="137" spans="2:26" s="1329" customFormat="1" ht="12" hidden="1" customHeight="1">
      <c r="B137" s="1107"/>
      <c r="C137" s="1107"/>
      <c r="D137" s="1107"/>
      <c r="E137" s="1107"/>
      <c r="F137" s="1107"/>
      <c r="G137" s="1107"/>
      <c r="H137" s="1107"/>
      <c r="I137" s="1107"/>
      <c r="J137" s="1107"/>
      <c r="K137" s="1138" t="s">
        <v>40</v>
      </c>
      <c r="L137" s="1108"/>
      <c r="M137" s="1138" t="s">
        <v>41</v>
      </c>
      <c r="N137" s="1107"/>
      <c r="O137" s="1107"/>
      <c r="P137" s="1107"/>
      <c r="Q137" s="1107"/>
      <c r="R137" s="1107"/>
      <c r="S137" s="1331" t="s">
        <v>42</v>
      </c>
      <c r="T137" s="1107"/>
      <c r="U137" s="1332" t="s">
        <v>43</v>
      </c>
      <c r="V137" s="1107"/>
      <c r="W137" s="1331" t="s">
        <v>44</v>
      </c>
      <c r="X137" s="1332" t="s">
        <v>131</v>
      </c>
      <c r="Y137" s="1126"/>
      <c r="Z137" s="1126"/>
    </row>
    <row r="138" spans="2:26" s="1329" customFormat="1" ht="12" hidden="1" customHeight="1">
      <c r="B138" s="1107"/>
      <c r="C138" s="1107"/>
      <c r="D138" s="1107"/>
      <c r="E138" s="1107"/>
      <c r="F138" s="1107"/>
      <c r="G138" s="1107"/>
      <c r="H138" s="1107"/>
      <c r="I138" s="1107"/>
      <c r="J138" s="1138" t="s">
        <v>45</v>
      </c>
      <c r="K138" s="1138" t="s">
        <v>46</v>
      </c>
      <c r="L138" s="1138" t="s">
        <v>47</v>
      </c>
      <c r="M138" s="1138" t="s">
        <v>48</v>
      </c>
      <c r="N138" s="1138" t="s">
        <v>49</v>
      </c>
      <c r="O138" s="1138" t="s">
        <v>50</v>
      </c>
      <c r="P138" s="1332" t="s">
        <v>51</v>
      </c>
      <c r="Q138" s="1332" t="s">
        <v>52</v>
      </c>
      <c r="R138" s="1332" t="s">
        <v>83</v>
      </c>
      <c r="S138" s="1331" t="s">
        <v>84</v>
      </c>
      <c r="T138" s="1332" t="s">
        <v>85</v>
      </c>
      <c r="U138" s="1332" t="s">
        <v>86</v>
      </c>
      <c r="V138" s="1331" t="s">
        <v>87</v>
      </c>
      <c r="W138" s="1332" t="s">
        <v>88</v>
      </c>
      <c r="X138" s="1108"/>
      <c r="Y138" s="1126"/>
      <c r="Z138" s="1126"/>
    </row>
    <row r="139" spans="2:26" s="1329" customFormat="1" ht="12" hidden="1" customHeight="1">
      <c r="B139" s="4048" t="s">
        <v>1146</v>
      </c>
      <c r="C139" s="4048"/>
      <c r="D139" s="4048"/>
      <c r="E139" s="4048"/>
      <c r="F139" s="4048"/>
      <c r="G139" s="4048"/>
      <c r="H139" s="4048"/>
      <c r="I139" s="1110"/>
      <c r="J139" s="1138" t="s">
        <v>89</v>
      </c>
      <c r="K139" s="1138" t="s">
        <v>90</v>
      </c>
      <c r="L139" s="1108"/>
      <c r="M139" s="1108"/>
      <c r="N139" s="1108"/>
      <c r="O139" s="1108"/>
      <c r="P139" s="1108"/>
      <c r="Q139" s="1108"/>
      <c r="R139" s="1108"/>
      <c r="S139" s="1108"/>
      <c r="T139" s="1108"/>
      <c r="U139" s="1108"/>
      <c r="V139" s="1108"/>
      <c r="W139" s="1108"/>
      <c r="X139" s="1108"/>
      <c r="Y139" s="1126"/>
      <c r="Z139" s="1126"/>
    </row>
    <row r="140" spans="2:26" s="1329" customFormat="1" ht="12" hidden="1" customHeight="1">
      <c r="B140" s="3995"/>
      <c r="C140" s="3995"/>
      <c r="D140" s="3995"/>
      <c r="E140" s="3995"/>
      <c r="F140" s="3995"/>
      <c r="G140" s="3995"/>
      <c r="H140" s="3995"/>
      <c r="I140" s="1107"/>
      <c r="J140" s="1194" t="s">
        <v>125</v>
      </c>
      <c r="K140" s="1194" t="s">
        <v>126</v>
      </c>
      <c r="L140" s="1194" t="s">
        <v>127</v>
      </c>
      <c r="M140" s="1194" t="s">
        <v>139</v>
      </c>
      <c r="N140" s="1194" t="s">
        <v>140</v>
      </c>
      <c r="O140" s="1194" t="s">
        <v>141</v>
      </c>
      <c r="P140" s="1331" t="s">
        <v>166</v>
      </c>
      <c r="Q140" s="1331" t="s">
        <v>167</v>
      </c>
      <c r="R140" s="1331" t="s">
        <v>168</v>
      </c>
      <c r="S140" s="1331" t="s">
        <v>74</v>
      </c>
      <c r="T140" s="1331" t="s">
        <v>75</v>
      </c>
      <c r="U140" s="1331" t="s">
        <v>81</v>
      </c>
      <c r="V140" s="1331" t="s">
        <v>91</v>
      </c>
      <c r="W140" s="1331" t="s">
        <v>92</v>
      </c>
      <c r="X140" s="1331" t="s">
        <v>170</v>
      </c>
      <c r="Y140" s="1126"/>
      <c r="Z140" s="1126"/>
    </row>
    <row r="141" spans="2:26" s="1329" customFormat="1" ht="12" hidden="1" customHeight="1">
      <c r="B141" s="3979" t="s">
        <v>22</v>
      </c>
      <c r="C141" s="3979"/>
      <c r="D141" s="3979"/>
      <c r="E141" s="3979"/>
      <c r="F141" s="3979"/>
      <c r="G141" s="3979"/>
      <c r="H141" s="3979"/>
      <c r="I141" s="1194" t="s">
        <v>192</v>
      </c>
      <c r="J141" s="1107">
        <v>166</v>
      </c>
      <c r="K141" s="1107">
        <v>43</v>
      </c>
      <c r="L141" s="1107">
        <v>366</v>
      </c>
      <c r="M141" s="1107">
        <v>190</v>
      </c>
      <c r="N141" s="1107">
        <v>8</v>
      </c>
      <c r="O141" s="1107">
        <v>4306</v>
      </c>
      <c r="P141" s="1107">
        <v>481</v>
      </c>
      <c r="Q141" s="1107">
        <v>521</v>
      </c>
      <c r="R141" s="1107">
        <v>2128</v>
      </c>
      <c r="S141" s="1107">
        <v>2653</v>
      </c>
      <c r="T141" s="1107">
        <v>22</v>
      </c>
      <c r="U141" s="1107">
        <v>33</v>
      </c>
      <c r="V141" s="1107">
        <v>0</v>
      </c>
      <c r="W141" s="1107">
        <v>0</v>
      </c>
      <c r="X141" s="1107">
        <v>10917</v>
      </c>
      <c r="Y141" s="1126"/>
      <c r="Z141" s="1126"/>
    </row>
    <row r="142" spans="2:26" s="1329" customFormat="1" ht="12" hidden="1" customHeight="1">
      <c r="B142" s="1126"/>
      <c r="C142" s="1126"/>
      <c r="D142" s="1126"/>
      <c r="E142" s="1126"/>
      <c r="F142" s="1126"/>
      <c r="G142" s="1126"/>
      <c r="H142" s="1126"/>
      <c r="I142" s="1194" t="s">
        <v>410</v>
      </c>
      <c r="J142" s="1107">
        <v>0</v>
      </c>
      <c r="K142" s="1107">
        <v>0</v>
      </c>
      <c r="L142" s="1107">
        <v>0</v>
      </c>
      <c r="M142" s="1107">
        <v>0</v>
      </c>
      <c r="N142" s="1107"/>
      <c r="O142" s="1107">
        <v>0</v>
      </c>
      <c r="P142" s="1107">
        <v>0</v>
      </c>
      <c r="Q142" s="1107">
        <v>0</v>
      </c>
      <c r="R142" s="1107">
        <v>0</v>
      </c>
      <c r="S142" s="1107">
        <v>0</v>
      </c>
      <c r="T142" s="1107">
        <v>0</v>
      </c>
      <c r="U142" s="1107">
        <v>0</v>
      </c>
      <c r="V142" s="1107">
        <v>0</v>
      </c>
      <c r="W142" s="1107">
        <v>0</v>
      </c>
      <c r="X142" s="1107">
        <v>0</v>
      </c>
      <c r="Y142" s="1126"/>
      <c r="Z142" s="1126"/>
    </row>
    <row r="143" spans="2:26" s="1329" customFormat="1" ht="12" hidden="1" customHeight="1">
      <c r="B143" s="1126"/>
      <c r="C143" s="1126"/>
      <c r="D143" s="1126"/>
      <c r="E143" s="1126"/>
      <c r="F143" s="1126"/>
      <c r="G143" s="1126"/>
      <c r="H143" s="1126"/>
      <c r="I143" s="1194" t="s">
        <v>413</v>
      </c>
      <c r="J143" s="1107">
        <v>0</v>
      </c>
      <c r="K143" s="1107">
        <v>0</v>
      </c>
      <c r="L143" s="1107">
        <v>0</v>
      </c>
      <c r="M143" s="1107">
        <v>0</v>
      </c>
      <c r="N143" s="1107"/>
      <c r="O143" s="1107">
        <v>0</v>
      </c>
      <c r="P143" s="1107">
        <v>0</v>
      </c>
      <c r="Q143" s="1107">
        <v>0</v>
      </c>
      <c r="R143" s="1107">
        <v>0</v>
      </c>
      <c r="S143" s="1107">
        <v>0</v>
      </c>
      <c r="T143" s="1107">
        <v>0</v>
      </c>
      <c r="U143" s="1107">
        <v>0</v>
      </c>
      <c r="V143" s="1107">
        <v>0</v>
      </c>
      <c r="W143" s="1107">
        <v>0</v>
      </c>
      <c r="X143" s="1107">
        <v>0</v>
      </c>
      <c r="Y143" s="1126"/>
      <c r="Z143" s="1126"/>
    </row>
    <row r="144" spans="2:26" s="1329" customFormat="1" ht="12" hidden="1" customHeight="1">
      <c r="B144" s="1126"/>
      <c r="C144" s="1126"/>
      <c r="D144" s="1126"/>
      <c r="E144" s="1126"/>
      <c r="F144" s="1126"/>
      <c r="G144" s="1126"/>
      <c r="H144" s="1126"/>
      <c r="I144" s="1194"/>
      <c r="J144" s="1107">
        <v>166</v>
      </c>
      <c r="K144" s="1107">
        <v>43</v>
      </c>
      <c r="L144" s="1107">
        <v>366</v>
      </c>
      <c r="M144" s="1107">
        <v>190</v>
      </c>
      <c r="N144" s="1107"/>
      <c r="O144" s="1107">
        <v>4306</v>
      </c>
      <c r="P144" s="1107">
        <v>481</v>
      </c>
      <c r="Q144" s="1107">
        <v>521</v>
      </c>
      <c r="R144" s="1107">
        <v>2128</v>
      </c>
      <c r="S144" s="1107">
        <v>2653</v>
      </c>
      <c r="T144" s="1107">
        <v>22</v>
      </c>
      <c r="U144" s="1107">
        <v>33</v>
      </c>
      <c r="V144" s="1107">
        <v>0</v>
      </c>
      <c r="W144" s="1107">
        <v>0</v>
      </c>
      <c r="X144" s="1107">
        <v>10917</v>
      </c>
      <c r="Y144" s="1126"/>
      <c r="Z144" s="1126"/>
    </row>
    <row r="145" spans="2:26" s="1329" customFormat="1" ht="12" hidden="1" customHeight="1">
      <c r="B145" s="3979" t="s">
        <v>1340</v>
      </c>
      <c r="C145" s="3979"/>
      <c r="D145" s="3979"/>
      <c r="E145" s="3979"/>
      <c r="F145" s="3979"/>
      <c r="G145" s="3979"/>
      <c r="H145" s="3979"/>
      <c r="I145" s="1194" t="s">
        <v>106</v>
      </c>
      <c r="J145" s="1107">
        <v>0</v>
      </c>
      <c r="K145" s="1107">
        <v>0</v>
      </c>
      <c r="L145" s="1107">
        <v>0</v>
      </c>
      <c r="M145" s="1107">
        <v>0</v>
      </c>
      <c r="N145" s="1107">
        <v>0</v>
      </c>
      <c r="O145" s="1107">
        <v>0</v>
      </c>
      <c r="P145" s="1107">
        <v>0</v>
      </c>
      <c r="Q145" s="1107">
        <v>0</v>
      </c>
      <c r="R145" s="1107">
        <v>0</v>
      </c>
      <c r="S145" s="1107">
        <v>0</v>
      </c>
      <c r="T145" s="1107">
        <v>0</v>
      </c>
      <c r="U145" s="1107">
        <v>0</v>
      </c>
      <c r="V145" s="1107">
        <v>0</v>
      </c>
      <c r="W145" s="1107">
        <v>0</v>
      </c>
      <c r="X145" s="1107">
        <v>0</v>
      </c>
      <c r="Y145" s="1126"/>
      <c r="Z145" s="1126"/>
    </row>
    <row r="146" spans="2:26" s="1329" customFormat="1" ht="12" hidden="1" customHeight="1">
      <c r="B146" s="4055" t="s">
        <v>1375</v>
      </c>
      <c r="C146" s="4055"/>
      <c r="D146" s="4055"/>
      <c r="E146" s="4055"/>
      <c r="F146" s="4055"/>
      <c r="G146" s="4055"/>
      <c r="H146" s="4055"/>
      <c r="I146" s="1194" t="s">
        <v>102</v>
      </c>
      <c r="J146" s="1107">
        <v>166</v>
      </c>
      <c r="K146" s="1107">
        <v>43</v>
      </c>
      <c r="L146" s="1107">
        <v>366</v>
      </c>
      <c r="M146" s="1107">
        <v>190</v>
      </c>
      <c r="N146" s="1107">
        <v>8</v>
      </c>
      <c r="O146" s="1107">
        <v>4306</v>
      </c>
      <c r="P146" s="1107">
        <v>481</v>
      </c>
      <c r="Q146" s="1107">
        <v>521</v>
      </c>
      <c r="R146" s="1107">
        <v>2128</v>
      </c>
      <c r="S146" s="1107">
        <v>2653</v>
      </c>
      <c r="T146" s="1107">
        <v>22</v>
      </c>
      <c r="U146" s="1107">
        <v>33</v>
      </c>
      <c r="V146" s="1107">
        <v>0</v>
      </c>
      <c r="W146" s="1107">
        <v>0</v>
      </c>
      <c r="X146" s="1107">
        <v>10917</v>
      </c>
      <c r="Y146" s="1126"/>
      <c r="Z146" s="1126"/>
    </row>
    <row r="147" spans="2:26" s="1329" customFormat="1" ht="12" hidden="1" customHeight="1">
      <c r="B147" s="3993" t="s">
        <v>1366</v>
      </c>
      <c r="C147" s="3993"/>
      <c r="D147" s="3993"/>
      <c r="E147" s="3993"/>
      <c r="F147" s="3993"/>
      <c r="G147" s="3993"/>
      <c r="H147" s="3993"/>
      <c r="I147" s="1194" t="s">
        <v>107</v>
      </c>
      <c r="J147" s="1107">
        <v>0</v>
      </c>
      <c r="K147" s="1107">
        <v>0</v>
      </c>
      <c r="L147" s="1107">
        <v>0</v>
      </c>
      <c r="M147" s="1107">
        <v>0</v>
      </c>
      <c r="N147" s="1107">
        <v>0</v>
      </c>
      <c r="O147" s="1107">
        <v>0</v>
      </c>
      <c r="P147" s="1107">
        <v>0</v>
      </c>
      <c r="Q147" s="1107">
        <v>0</v>
      </c>
      <c r="R147" s="1107">
        <v>0</v>
      </c>
      <c r="S147" s="1107">
        <v>0</v>
      </c>
      <c r="T147" s="1107">
        <v>0</v>
      </c>
      <c r="U147" s="1107">
        <v>0</v>
      </c>
      <c r="V147" s="1107">
        <v>0</v>
      </c>
      <c r="W147" s="1107">
        <v>0</v>
      </c>
      <c r="X147" s="1107">
        <v>0</v>
      </c>
      <c r="Y147" s="1126"/>
      <c r="Z147" s="1126"/>
    </row>
    <row r="148" spans="2:26" s="1329" customFormat="1" ht="12" hidden="1" customHeight="1">
      <c r="B148" s="3974" t="s">
        <v>1210</v>
      </c>
      <c r="C148" s="3982"/>
      <c r="D148" s="3982"/>
      <c r="E148" s="3982"/>
      <c r="F148" s="3982"/>
      <c r="G148" s="3982"/>
      <c r="H148" s="3982"/>
      <c r="I148" s="1194"/>
      <c r="J148" s="1107"/>
      <c r="K148" s="1107"/>
      <c r="L148" s="1107"/>
      <c r="M148" s="1107"/>
      <c r="N148" s="1107"/>
      <c r="O148" s="1107"/>
      <c r="P148" s="1107"/>
      <c r="Q148" s="1107"/>
      <c r="R148" s="1107"/>
      <c r="S148" s="1107"/>
      <c r="T148" s="1107"/>
      <c r="U148" s="1107"/>
      <c r="V148" s="1107"/>
      <c r="W148" s="1107"/>
      <c r="X148" s="1107"/>
      <c r="Y148" s="1126"/>
      <c r="Z148" s="1126"/>
    </row>
    <row r="149" spans="2:26" s="1329" customFormat="1" ht="12" hidden="1" customHeight="1">
      <c r="B149" s="1137"/>
      <c r="C149" s="3983" t="s">
        <v>1153</v>
      </c>
      <c r="D149" s="3993"/>
      <c r="E149" s="3993"/>
      <c r="F149" s="3993"/>
      <c r="G149" s="3968" t="s">
        <v>176</v>
      </c>
      <c r="H149" s="3968"/>
      <c r="I149" s="1194" t="s">
        <v>422</v>
      </c>
      <c r="J149" s="1107">
        <v>0</v>
      </c>
      <c r="K149" s="1107">
        <v>0</v>
      </c>
      <c r="L149" s="1107">
        <v>0</v>
      </c>
      <c r="M149" s="1107">
        <v>0</v>
      </c>
      <c r="N149" s="1107">
        <v>0</v>
      </c>
      <c r="O149" s="1107">
        <v>0</v>
      </c>
      <c r="P149" s="1107">
        <v>0</v>
      </c>
      <c r="Q149" s="1107">
        <v>0</v>
      </c>
      <c r="R149" s="1107">
        <v>0</v>
      </c>
      <c r="S149" s="1107">
        <v>0</v>
      </c>
      <c r="T149" s="1107">
        <v>0</v>
      </c>
      <c r="U149" s="1107">
        <v>0</v>
      </c>
      <c r="V149" s="1107">
        <v>0</v>
      </c>
      <c r="W149" s="1107">
        <v>0</v>
      </c>
      <c r="X149" s="1107">
        <v>0</v>
      </c>
      <c r="Y149" s="1126"/>
      <c r="Z149" s="1126"/>
    </row>
    <row r="150" spans="2:26" s="1329" customFormat="1" ht="12" hidden="1" customHeight="1">
      <c r="B150" s="1137"/>
      <c r="C150" s="1137"/>
      <c r="D150" s="1137"/>
      <c r="E150" s="1137"/>
      <c r="F150" s="1137"/>
      <c r="G150" s="3968" t="s">
        <v>130</v>
      </c>
      <c r="H150" s="3968"/>
      <c r="I150" s="1194" t="s">
        <v>425</v>
      </c>
      <c r="J150" s="1107">
        <v>0</v>
      </c>
      <c r="K150" s="1107">
        <v>0</v>
      </c>
      <c r="L150" s="1107">
        <v>0</v>
      </c>
      <c r="M150" s="1107">
        <v>0</v>
      </c>
      <c r="N150" s="1107">
        <v>0</v>
      </c>
      <c r="O150" s="1107">
        <v>0</v>
      </c>
      <c r="P150" s="1107">
        <v>0</v>
      </c>
      <c r="Q150" s="1107">
        <v>0</v>
      </c>
      <c r="R150" s="1107">
        <v>0</v>
      </c>
      <c r="S150" s="1107">
        <v>0</v>
      </c>
      <c r="T150" s="1107">
        <v>0</v>
      </c>
      <c r="U150" s="1107">
        <v>0</v>
      </c>
      <c r="V150" s="1107">
        <v>0</v>
      </c>
      <c r="W150" s="1107">
        <v>0</v>
      </c>
      <c r="X150" s="1107">
        <v>0</v>
      </c>
      <c r="Y150" s="1126"/>
      <c r="Z150" s="1126"/>
    </row>
    <row r="151" spans="2:26" s="1329" customFormat="1" ht="12" hidden="1" customHeight="1">
      <c r="B151" s="1137"/>
      <c r="C151" s="1137"/>
      <c r="D151" s="1137"/>
      <c r="E151" s="1137"/>
      <c r="F151" s="1137"/>
      <c r="G151" s="3968" t="s">
        <v>177</v>
      </c>
      <c r="H151" s="3968"/>
      <c r="I151" s="1194" t="s">
        <v>428</v>
      </c>
      <c r="J151" s="1107">
        <v>0</v>
      </c>
      <c r="K151" s="1107">
        <v>0</v>
      </c>
      <c r="L151" s="1107">
        <v>0</v>
      </c>
      <c r="M151" s="1107">
        <v>0</v>
      </c>
      <c r="N151" s="1107">
        <v>0</v>
      </c>
      <c r="O151" s="1107">
        <v>0</v>
      </c>
      <c r="P151" s="1107">
        <v>0</v>
      </c>
      <c r="Q151" s="1107">
        <v>0</v>
      </c>
      <c r="R151" s="1107">
        <v>0</v>
      </c>
      <c r="S151" s="1107">
        <v>0</v>
      </c>
      <c r="T151" s="1107">
        <v>0</v>
      </c>
      <c r="U151" s="1107">
        <v>0</v>
      </c>
      <c r="V151" s="1107">
        <v>0</v>
      </c>
      <c r="W151" s="1107">
        <v>0</v>
      </c>
      <c r="X151" s="1107">
        <v>0</v>
      </c>
      <c r="Y151" s="1126"/>
      <c r="Z151" s="1126"/>
    </row>
    <row r="152" spans="2:26" s="1329" customFormat="1" ht="12" hidden="1" customHeight="1">
      <c r="B152" s="1137"/>
      <c r="C152" s="3983" t="s">
        <v>1154</v>
      </c>
      <c r="D152" s="3983"/>
      <c r="E152" s="3983"/>
      <c r="F152" s="3983"/>
      <c r="G152" s="3983"/>
      <c r="H152" s="3983"/>
      <c r="I152" s="1194" t="s">
        <v>431</v>
      </c>
      <c r="J152" s="1107">
        <v>0</v>
      </c>
      <c r="K152" s="1107">
        <v>0</v>
      </c>
      <c r="L152" s="1107">
        <v>0</v>
      </c>
      <c r="M152" s="1107">
        <v>0</v>
      </c>
      <c r="N152" s="1107">
        <v>0</v>
      </c>
      <c r="O152" s="1107">
        <v>0</v>
      </c>
      <c r="P152" s="1107">
        <v>0</v>
      </c>
      <c r="Q152" s="1107">
        <v>0</v>
      </c>
      <c r="R152" s="1107">
        <v>0</v>
      </c>
      <c r="S152" s="1107">
        <v>0</v>
      </c>
      <c r="T152" s="1107">
        <v>0</v>
      </c>
      <c r="U152" s="1107">
        <v>0</v>
      </c>
      <c r="V152" s="1107">
        <v>0</v>
      </c>
      <c r="W152" s="1107">
        <v>0</v>
      </c>
      <c r="X152" s="1107">
        <v>0</v>
      </c>
      <c r="Y152" s="1126"/>
      <c r="Z152" s="1126"/>
    </row>
    <row r="153" spans="2:26" s="1329" customFormat="1" ht="12" hidden="1" customHeight="1">
      <c r="B153" s="1137"/>
      <c r="C153" s="3983" t="s">
        <v>1155</v>
      </c>
      <c r="D153" s="3993"/>
      <c r="E153" s="3993"/>
      <c r="F153" s="3993"/>
      <c r="G153" s="3968" t="s">
        <v>176</v>
      </c>
      <c r="H153" s="3968"/>
      <c r="I153" s="1194" t="s">
        <v>435</v>
      </c>
      <c r="J153" s="1107">
        <v>0</v>
      </c>
      <c r="K153" s="1107">
        <v>0</v>
      </c>
      <c r="L153" s="1107">
        <v>0</v>
      </c>
      <c r="M153" s="1107">
        <v>0</v>
      </c>
      <c r="N153" s="1107">
        <v>0</v>
      </c>
      <c r="O153" s="1107">
        <v>0</v>
      </c>
      <c r="P153" s="1107">
        <v>0</v>
      </c>
      <c r="Q153" s="1107">
        <v>0</v>
      </c>
      <c r="R153" s="1107">
        <v>0</v>
      </c>
      <c r="S153" s="1107">
        <v>0</v>
      </c>
      <c r="T153" s="1107">
        <v>0</v>
      </c>
      <c r="U153" s="1107">
        <v>0</v>
      </c>
      <c r="V153" s="1107">
        <v>0</v>
      </c>
      <c r="W153" s="1107">
        <v>0</v>
      </c>
      <c r="X153" s="1107">
        <v>0</v>
      </c>
      <c r="Y153" s="1126"/>
      <c r="Z153" s="1126"/>
    </row>
    <row r="154" spans="2:26" s="1329" customFormat="1" ht="12" hidden="1" customHeight="1">
      <c r="B154" s="1137"/>
      <c r="C154" s="1137"/>
      <c r="D154" s="1137"/>
      <c r="E154" s="1137"/>
      <c r="F154" s="1162"/>
      <c r="G154" s="3968" t="s">
        <v>130</v>
      </c>
      <c r="H154" s="3968"/>
      <c r="I154" s="1194" t="s">
        <v>503</v>
      </c>
      <c r="J154" s="1107">
        <v>0</v>
      </c>
      <c r="K154" s="1107">
        <v>0</v>
      </c>
      <c r="L154" s="1107">
        <v>0</v>
      </c>
      <c r="M154" s="1107">
        <v>0</v>
      </c>
      <c r="N154" s="1107">
        <v>0</v>
      </c>
      <c r="O154" s="1107">
        <v>0</v>
      </c>
      <c r="P154" s="1107">
        <v>0</v>
      </c>
      <c r="Q154" s="1107">
        <v>0</v>
      </c>
      <c r="R154" s="1107">
        <v>0</v>
      </c>
      <c r="S154" s="1107">
        <v>0</v>
      </c>
      <c r="T154" s="1107">
        <v>0</v>
      </c>
      <c r="U154" s="1107">
        <v>0</v>
      </c>
      <c r="V154" s="1107">
        <v>0</v>
      </c>
      <c r="W154" s="1107">
        <v>0</v>
      </c>
      <c r="X154" s="1107">
        <v>0</v>
      </c>
      <c r="Y154" s="1126"/>
      <c r="Z154" s="1126"/>
    </row>
    <row r="155" spans="2:26" s="1329" customFormat="1" ht="12" hidden="1" customHeight="1">
      <c r="B155" s="1137"/>
      <c r="C155" s="1137"/>
      <c r="D155" s="1137"/>
      <c r="E155" s="1137"/>
      <c r="F155" s="1162"/>
      <c r="G155" s="3968" t="s">
        <v>177</v>
      </c>
      <c r="H155" s="3968"/>
      <c r="I155" s="1194" t="s">
        <v>437</v>
      </c>
      <c r="J155" s="1107">
        <v>0</v>
      </c>
      <c r="K155" s="1107">
        <v>0</v>
      </c>
      <c r="L155" s="1107">
        <v>0</v>
      </c>
      <c r="M155" s="1107">
        <v>0</v>
      </c>
      <c r="N155" s="1107">
        <v>0</v>
      </c>
      <c r="O155" s="1107">
        <v>0</v>
      </c>
      <c r="P155" s="1107">
        <v>0</v>
      </c>
      <c r="Q155" s="1107">
        <v>0</v>
      </c>
      <c r="R155" s="1107">
        <v>0</v>
      </c>
      <c r="S155" s="1107">
        <v>0</v>
      </c>
      <c r="T155" s="1107">
        <v>0</v>
      </c>
      <c r="U155" s="1107">
        <v>0</v>
      </c>
      <c r="V155" s="1107">
        <v>0</v>
      </c>
      <c r="W155" s="1107">
        <v>0</v>
      </c>
      <c r="X155" s="1107">
        <v>0</v>
      </c>
      <c r="Y155" s="1126"/>
      <c r="Z155" s="1126"/>
    </row>
    <row r="156" spans="2:26" s="1329" customFormat="1" ht="12" hidden="1" customHeight="1">
      <c r="B156" s="1137"/>
      <c r="C156" s="3983" t="s">
        <v>1156</v>
      </c>
      <c r="D156" s="3993"/>
      <c r="E156" s="3993"/>
      <c r="F156" s="3993"/>
      <c r="G156" s="3993"/>
      <c r="H156" s="3993"/>
      <c r="I156" s="1194" t="s">
        <v>439</v>
      </c>
      <c r="J156" s="1107">
        <v>0</v>
      </c>
      <c r="K156" s="1107">
        <v>0</v>
      </c>
      <c r="L156" s="1107">
        <v>0</v>
      </c>
      <c r="M156" s="1107">
        <v>0</v>
      </c>
      <c r="N156" s="1107">
        <v>0</v>
      </c>
      <c r="O156" s="1107">
        <v>0</v>
      </c>
      <c r="P156" s="1107">
        <v>0</v>
      </c>
      <c r="Q156" s="1107">
        <v>0</v>
      </c>
      <c r="R156" s="1107">
        <v>0</v>
      </c>
      <c r="S156" s="1107">
        <v>0</v>
      </c>
      <c r="T156" s="1107">
        <v>0</v>
      </c>
      <c r="U156" s="1107">
        <v>0</v>
      </c>
      <c r="V156" s="1107">
        <v>0</v>
      </c>
      <c r="W156" s="1107">
        <v>0</v>
      </c>
      <c r="X156" s="1107">
        <v>0</v>
      </c>
      <c r="Y156" s="1126"/>
      <c r="Z156" s="1126"/>
    </row>
    <row r="157" spans="2:26" s="1329" customFormat="1" ht="12" hidden="1" customHeight="1">
      <c r="B157" s="1137"/>
      <c r="C157" s="3983" t="s">
        <v>1157</v>
      </c>
      <c r="D157" s="3993"/>
      <c r="E157" s="3993"/>
      <c r="F157" s="3993"/>
      <c r="G157" s="3968" t="s">
        <v>176</v>
      </c>
      <c r="H157" s="3968"/>
      <c r="I157" s="1194" t="s">
        <v>442</v>
      </c>
      <c r="J157" s="1107">
        <v>0</v>
      </c>
      <c r="K157" s="1107">
        <v>0</v>
      </c>
      <c r="L157" s="1107">
        <v>0</v>
      </c>
      <c r="M157" s="1107">
        <v>0</v>
      </c>
      <c r="N157" s="1107"/>
      <c r="O157" s="1107">
        <v>0</v>
      </c>
      <c r="P157" s="1107">
        <v>0</v>
      </c>
      <c r="Q157" s="1107">
        <v>0</v>
      </c>
      <c r="R157" s="1107">
        <v>0</v>
      </c>
      <c r="S157" s="1107"/>
      <c r="T157" s="1107">
        <v>0</v>
      </c>
      <c r="U157" s="1107">
        <v>0</v>
      </c>
      <c r="V157" s="1107">
        <v>0</v>
      </c>
      <c r="W157" s="1107">
        <v>0</v>
      </c>
      <c r="X157" s="1107">
        <v>0</v>
      </c>
      <c r="Y157" s="1126"/>
      <c r="Z157" s="1126"/>
    </row>
    <row r="158" spans="2:26" s="1329" customFormat="1" ht="12" hidden="1" customHeight="1">
      <c r="B158" s="1137"/>
      <c r="C158" s="1137"/>
      <c r="D158" s="1137"/>
      <c r="E158" s="1137"/>
      <c r="F158" s="1162"/>
      <c r="G158" s="3968" t="s">
        <v>130</v>
      </c>
      <c r="H158" s="3968"/>
      <c r="I158" s="1194" t="s">
        <v>444</v>
      </c>
      <c r="J158" s="1107">
        <v>0</v>
      </c>
      <c r="K158" s="1107">
        <v>0</v>
      </c>
      <c r="L158" s="1107">
        <v>0</v>
      </c>
      <c r="M158" s="1107">
        <v>0</v>
      </c>
      <c r="N158" s="1107"/>
      <c r="O158" s="1107">
        <v>0</v>
      </c>
      <c r="P158" s="1107">
        <v>0</v>
      </c>
      <c r="Q158" s="1107">
        <v>0</v>
      </c>
      <c r="R158" s="1107">
        <v>0</v>
      </c>
      <c r="S158" s="1107"/>
      <c r="T158" s="1107">
        <v>0</v>
      </c>
      <c r="U158" s="1107">
        <v>0</v>
      </c>
      <c r="V158" s="1107">
        <v>0</v>
      </c>
      <c r="W158" s="1107">
        <v>0</v>
      </c>
      <c r="X158" s="1107">
        <v>0</v>
      </c>
      <c r="Y158" s="1126"/>
      <c r="Z158" s="1126"/>
    </row>
    <row r="159" spans="2:26" s="1329" customFormat="1" ht="12" hidden="1" customHeight="1">
      <c r="B159" s="1137"/>
      <c r="C159" s="1137"/>
      <c r="D159" s="1137"/>
      <c r="E159" s="1137"/>
      <c r="F159" s="1162"/>
      <c r="G159" s="3968" t="s">
        <v>177</v>
      </c>
      <c r="H159" s="3968"/>
      <c r="I159" s="1194" t="s">
        <v>446</v>
      </c>
      <c r="J159" s="1107">
        <v>0</v>
      </c>
      <c r="K159" s="1107">
        <v>0</v>
      </c>
      <c r="L159" s="1107">
        <v>0</v>
      </c>
      <c r="M159" s="1107">
        <v>0</v>
      </c>
      <c r="N159" s="1107"/>
      <c r="O159" s="1107">
        <v>0</v>
      </c>
      <c r="P159" s="1107">
        <v>0</v>
      </c>
      <c r="Q159" s="1107">
        <v>0</v>
      </c>
      <c r="R159" s="1107">
        <v>0</v>
      </c>
      <c r="S159" s="1107"/>
      <c r="T159" s="1107">
        <v>0</v>
      </c>
      <c r="U159" s="1107">
        <v>0</v>
      </c>
      <c r="V159" s="1107">
        <v>0</v>
      </c>
      <c r="W159" s="1107">
        <v>0</v>
      </c>
      <c r="X159" s="1107">
        <v>0</v>
      </c>
      <c r="Y159" s="1126"/>
      <c r="Z159" s="1126"/>
    </row>
    <row r="160" spans="2:26" s="1329" customFormat="1" ht="12" hidden="1" customHeight="1">
      <c r="B160" s="1137"/>
      <c r="C160" s="3983" t="s">
        <v>1158</v>
      </c>
      <c r="D160" s="3993"/>
      <c r="E160" s="3993"/>
      <c r="F160" s="3993"/>
      <c r="G160" s="3993"/>
      <c r="H160" s="3993"/>
      <c r="I160" s="1194" t="s">
        <v>448</v>
      </c>
      <c r="J160" s="1107">
        <v>0</v>
      </c>
      <c r="K160" s="1107">
        <v>0</v>
      </c>
      <c r="L160" s="1107">
        <v>0</v>
      </c>
      <c r="M160" s="1107">
        <v>0</v>
      </c>
      <c r="N160" s="1107"/>
      <c r="O160" s="1107">
        <v>0</v>
      </c>
      <c r="P160" s="1107">
        <v>0</v>
      </c>
      <c r="Q160" s="1107">
        <v>0</v>
      </c>
      <c r="R160" s="1107">
        <v>0</v>
      </c>
      <c r="S160" s="1107"/>
      <c r="T160" s="1107">
        <v>0</v>
      </c>
      <c r="U160" s="1107">
        <v>0</v>
      </c>
      <c r="V160" s="1107">
        <v>0</v>
      </c>
      <c r="W160" s="1107">
        <v>0</v>
      </c>
      <c r="X160" s="1107">
        <v>0</v>
      </c>
      <c r="Y160" s="1126"/>
      <c r="Z160" s="1126"/>
    </row>
    <row r="161" spans="2:26" s="1329" customFormat="1" ht="12" hidden="1" customHeight="1">
      <c r="B161" s="3979" t="s">
        <v>188</v>
      </c>
      <c r="C161" s="3979"/>
      <c r="D161" s="3979"/>
      <c r="E161" s="3979"/>
      <c r="F161" s="3979"/>
      <c r="G161" s="3979"/>
      <c r="H161" s="3979"/>
      <c r="I161" s="1194" t="s">
        <v>108</v>
      </c>
      <c r="J161" s="1107">
        <v>0</v>
      </c>
      <c r="K161" s="1107">
        <v>0</v>
      </c>
      <c r="L161" s="1107">
        <v>0</v>
      </c>
      <c r="M161" s="1107">
        <v>0</v>
      </c>
      <c r="N161" s="1107">
        <v>0</v>
      </c>
      <c r="O161" s="1107">
        <v>0</v>
      </c>
      <c r="P161" s="1107">
        <v>0</v>
      </c>
      <c r="Q161" s="1107">
        <v>0</v>
      </c>
      <c r="R161" s="1107">
        <v>0</v>
      </c>
      <c r="S161" s="1107">
        <v>0</v>
      </c>
      <c r="T161" s="1107">
        <v>0</v>
      </c>
      <c r="U161" s="1107">
        <v>0</v>
      </c>
      <c r="V161" s="1107">
        <v>0</v>
      </c>
      <c r="W161" s="1107">
        <v>0</v>
      </c>
      <c r="X161" s="1107">
        <v>0</v>
      </c>
      <c r="Y161" s="1126"/>
      <c r="Z161" s="1126"/>
    </row>
    <row r="162" spans="2:26" s="1329" customFormat="1" ht="12" hidden="1" customHeight="1">
      <c r="B162" s="3979" t="s">
        <v>1340</v>
      </c>
      <c r="C162" s="3979"/>
      <c r="D162" s="3979"/>
      <c r="E162" s="3979"/>
      <c r="F162" s="3979"/>
      <c r="G162" s="3979"/>
      <c r="H162" s="3979"/>
      <c r="I162" s="1194" t="s">
        <v>109</v>
      </c>
      <c r="J162" s="1107">
        <v>0</v>
      </c>
      <c r="K162" s="1107">
        <v>0</v>
      </c>
      <c r="L162" s="1107">
        <v>0</v>
      </c>
      <c r="M162" s="1107">
        <v>0</v>
      </c>
      <c r="N162" s="1107">
        <v>0</v>
      </c>
      <c r="O162" s="1107">
        <v>0</v>
      </c>
      <c r="P162" s="1107">
        <v>0</v>
      </c>
      <c r="Q162" s="1107">
        <v>0</v>
      </c>
      <c r="R162" s="1107">
        <v>0</v>
      </c>
      <c r="S162" s="1107">
        <v>0</v>
      </c>
      <c r="T162" s="1107">
        <v>0</v>
      </c>
      <c r="U162" s="1107">
        <v>0</v>
      </c>
      <c r="V162" s="1107">
        <v>0</v>
      </c>
      <c r="W162" s="1107">
        <v>0</v>
      </c>
      <c r="X162" s="1107">
        <v>0</v>
      </c>
      <c r="Y162" s="1126"/>
      <c r="Z162" s="1126"/>
    </row>
    <row r="163" spans="2:26" s="1329" customFormat="1" ht="12" hidden="1" customHeight="1">
      <c r="B163" s="3979" t="s">
        <v>1340</v>
      </c>
      <c r="C163" s="3979"/>
      <c r="D163" s="3979"/>
      <c r="E163" s="3979"/>
      <c r="F163" s="3979"/>
      <c r="G163" s="3979"/>
      <c r="H163" s="3979"/>
      <c r="I163" s="1194" t="s">
        <v>110</v>
      </c>
      <c r="J163" s="1107">
        <v>0</v>
      </c>
      <c r="K163" s="1107">
        <v>0</v>
      </c>
      <c r="L163" s="1107">
        <v>0</v>
      </c>
      <c r="M163" s="1107">
        <v>0</v>
      </c>
      <c r="N163" s="1107">
        <v>0</v>
      </c>
      <c r="O163" s="1107">
        <v>0</v>
      </c>
      <c r="P163" s="1107">
        <v>0</v>
      </c>
      <c r="Q163" s="1107">
        <v>0</v>
      </c>
      <c r="R163" s="1107">
        <v>0</v>
      </c>
      <c r="S163" s="1107">
        <v>0</v>
      </c>
      <c r="T163" s="1107">
        <v>0</v>
      </c>
      <c r="U163" s="1107">
        <v>0</v>
      </c>
      <c r="V163" s="1107">
        <v>0</v>
      </c>
      <c r="W163" s="1107">
        <v>0</v>
      </c>
      <c r="X163" s="1107">
        <v>0</v>
      </c>
      <c r="Y163" s="1126"/>
      <c r="Z163" s="1126"/>
    </row>
    <row r="164" spans="2:26" s="1329" customFormat="1" ht="12" hidden="1" customHeight="1">
      <c r="B164" s="4055" t="s">
        <v>1367</v>
      </c>
      <c r="C164" s="4055"/>
      <c r="D164" s="4055"/>
      <c r="E164" s="4055"/>
      <c r="F164" s="4055"/>
      <c r="G164" s="4055"/>
      <c r="H164" s="4055"/>
      <c r="I164" s="1194" t="s">
        <v>194</v>
      </c>
      <c r="J164" s="1107">
        <v>0</v>
      </c>
      <c r="K164" s="1107">
        <v>0</v>
      </c>
      <c r="L164" s="1107">
        <v>0</v>
      </c>
      <c r="M164" s="1107">
        <v>0</v>
      </c>
      <c r="N164" s="1107">
        <v>0</v>
      </c>
      <c r="O164" s="1107">
        <v>0</v>
      </c>
      <c r="P164" s="1107">
        <v>0</v>
      </c>
      <c r="Q164" s="1107">
        <v>0</v>
      </c>
      <c r="R164" s="1107">
        <v>0</v>
      </c>
      <c r="S164" s="1107">
        <v>0</v>
      </c>
      <c r="T164" s="1107">
        <v>0</v>
      </c>
      <c r="U164" s="1107">
        <v>0</v>
      </c>
      <c r="V164" s="1107">
        <v>0</v>
      </c>
      <c r="W164" s="1107">
        <v>0</v>
      </c>
      <c r="X164" s="1107">
        <v>0</v>
      </c>
      <c r="Y164" s="1126"/>
      <c r="Z164" s="1126"/>
    </row>
    <row r="165" spans="2:26" s="1329" customFormat="1" ht="12" hidden="1" customHeight="1">
      <c r="B165" s="3993" t="s">
        <v>1376</v>
      </c>
      <c r="C165" s="3993"/>
      <c r="D165" s="3993"/>
      <c r="E165" s="3993"/>
      <c r="F165" s="3993"/>
      <c r="G165" s="3993"/>
      <c r="H165" s="3993"/>
      <c r="I165" s="1194" t="s">
        <v>15</v>
      </c>
      <c r="J165" s="1107">
        <v>0</v>
      </c>
      <c r="K165" s="1107">
        <v>0</v>
      </c>
      <c r="L165" s="1107">
        <v>0</v>
      </c>
      <c r="M165" s="1107">
        <v>0</v>
      </c>
      <c r="N165" s="1107">
        <v>0</v>
      </c>
      <c r="O165" s="1107">
        <v>0</v>
      </c>
      <c r="P165" s="1107">
        <v>0</v>
      </c>
      <c r="Q165" s="1107">
        <v>0</v>
      </c>
      <c r="R165" s="1107">
        <v>0</v>
      </c>
      <c r="S165" s="1107">
        <v>0</v>
      </c>
      <c r="T165" s="1107">
        <v>0</v>
      </c>
      <c r="U165" s="1107">
        <v>0</v>
      </c>
      <c r="V165" s="1107">
        <v>0</v>
      </c>
      <c r="W165" s="1107">
        <v>0</v>
      </c>
      <c r="X165" s="1107">
        <v>0</v>
      </c>
      <c r="Y165" s="1126"/>
      <c r="Z165" s="1126"/>
    </row>
    <row r="166" spans="2:26" s="1329" customFormat="1" ht="12" hidden="1" customHeight="1">
      <c r="B166" s="1137"/>
      <c r="C166" s="1137"/>
      <c r="D166" s="1137"/>
      <c r="E166" s="1137"/>
      <c r="F166" s="1137"/>
      <c r="G166" s="1137"/>
      <c r="H166" s="1137"/>
      <c r="I166" s="1194" t="s">
        <v>458</v>
      </c>
      <c r="J166" s="1107">
        <v>0</v>
      </c>
      <c r="K166" s="1107">
        <v>0</v>
      </c>
      <c r="L166" s="1107">
        <v>0</v>
      </c>
      <c r="M166" s="1107">
        <v>0</v>
      </c>
      <c r="N166" s="1107"/>
      <c r="O166" s="1107">
        <v>0</v>
      </c>
      <c r="P166" s="1107">
        <v>0</v>
      </c>
      <c r="Q166" s="1107">
        <v>0</v>
      </c>
      <c r="R166" s="1107">
        <v>0</v>
      </c>
      <c r="S166" s="1107">
        <v>0</v>
      </c>
      <c r="T166" s="1107">
        <v>0</v>
      </c>
      <c r="U166" s="1107">
        <v>0</v>
      </c>
      <c r="V166" s="1107">
        <v>0</v>
      </c>
      <c r="W166" s="1107">
        <v>0</v>
      </c>
      <c r="X166" s="1107">
        <v>0</v>
      </c>
      <c r="Y166" s="1126"/>
      <c r="Z166" s="1126"/>
    </row>
    <row r="167" spans="2:26" s="1329" customFormat="1" ht="12" hidden="1" customHeight="1">
      <c r="B167" s="3993" t="s">
        <v>994</v>
      </c>
      <c r="C167" s="3993"/>
      <c r="D167" s="3993"/>
      <c r="E167" s="3993"/>
      <c r="F167" s="3993"/>
      <c r="G167" s="3993"/>
      <c r="H167" s="3993"/>
      <c r="I167" s="1194" t="s">
        <v>16</v>
      </c>
      <c r="J167" s="1107">
        <v>0</v>
      </c>
      <c r="K167" s="1107">
        <v>0</v>
      </c>
      <c r="L167" s="1107">
        <v>0</v>
      </c>
      <c r="M167" s="1107">
        <v>0</v>
      </c>
      <c r="N167" s="1107">
        <v>0</v>
      </c>
      <c r="O167" s="1107">
        <v>0</v>
      </c>
      <c r="P167" s="1107">
        <v>0</v>
      </c>
      <c r="Q167" s="1107">
        <v>0</v>
      </c>
      <c r="R167" s="1107">
        <v>0</v>
      </c>
      <c r="S167" s="1107">
        <v>0</v>
      </c>
      <c r="T167" s="1107">
        <v>0</v>
      </c>
      <c r="U167" s="1107">
        <v>0</v>
      </c>
      <c r="V167" s="1107">
        <v>0</v>
      </c>
      <c r="W167" s="1107">
        <v>0</v>
      </c>
      <c r="X167" s="1107">
        <v>0</v>
      </c>
      <c r="Y167" s="1126"/>
      <c r="Z167" s="1126"/>
    </row>
    <row r="168" spans="2:26" s="1329" customFormat="1" ht="12" hidden="1" customHeight="1">
      <c r="B168" s="3983" t="s">
        <v>747</v>
      </c>
      <c r="C168" s="3983"/>
      <c r="D168" s="3983"/>
      <c r="E168" s="3983"/>
      <c r="F168" s="3983"/>
      <c r="G168" s="3983"/>
      <c r="H168" s="3983"/>
      <c r="I168" s="1194" t="s">
        <v>17</v>
      </c>
      <c r="J168" s="1107">
        <v>0</v>
      </c>
      <c r="K168" s="1107">
        <v>0</v>
      </c>
      <c r="L168" s="1107">
        <v>0</v>
      </c>
      <c r="M168" s="1107">
        <v>0</v>
      </c>
      <c r="N168" s="1107">
        <v>0</v>
      </c>
      <c r="O168" s="1107">
        <v>0</v>
      </c>
      <c r="P168" s="1107">
        <v>0</v>
      </c>
      <c r="Q168" s="1107">
        <v>0</v>
      </c>
      <c r="R168" s="1107">
        <v>0</v>
      </c>
      <c r="S168" s="1107">
        <v>0</v>
      </c>
      <c r="T168" s="1107">
        <v>0</v>
      </c>
      <c r="U168" s="1107">
        <v>0</v>
      </c>
      <c r="V168" s="1107">
        <v>0</v>
      </c>
      <c r="W168" s="1107">
        <v>0</v>
      </c>
      <c r="X168" s="1107">
        <v>0</v>
      </c>
      <c r="Y168" s="1126"/>
      <c r="Z168" s="1126"/>
    </row>
    <row r="169" spans="2:26" s="1329" customFormat="1" ht="12" hidden="1" customHeight="1">
      <c r="B169" s="3993" t="s">
        <v>1369</v>
      </c>
      <c r="C169" s="3993"/>
      <c r="D169" s="3993"/>
      <c r="E169" s="3993"/>
      <c r="F169" s="3993"/>
      <c r="G169" s="3993"/>
      <c r="H169" s="3993"/>
      <c r="I169" s="1194" t="s">
        <v>71</v>
      </c>
      <c r="J169" s="1107">
        <v>0</v>
      </c>
      <c r="K169" s="1107">
        <v>0</v>
      </c>
      <c r="L169" s="1107">
        <v>0</v>
      </c>
      <c r="M169" s="1107">
        <v>0</v>
      </c>
      <c r="N169" s="1107">
        <v>0</v>
      </c>
      <c r="O169" s="1107">
        <v>0</v>
      </c>
      <c r="P169" s="1107">
        <v>0</v>
      </c>
      <c r="Q169" s="1107">
        <v>0</v>
      </c>
      <c r="R169" s="1107">
        <v>0</v>
      </c>
      <c r="S169" s="1107">
        <v>0</v>
      </c>
      <c r="T169" s="1107">
        <v>0</v>
      </c>
      <c r="U169" s="1107">
        <v>0</v>
      </c>
      <c r="V169" s="1107">
        <v>0</v>
      </c>
      <c r="W169" s="1107">
        <v>0</v>
      </c>
      <c r="X169" s="1107">
        <v>0</v>
      </c>
      <c r="Y169" s="1126"/>
      <c r="Z169" s="1126"/>
    </row>
    <row r="170" spans="2:26" s="1329" customFormat="1" ht="12" hidden="1" customHeight="1">
      <c r="B170" s="3993" t="s">
        <v>1370</v>
      </c>
      <c r="C170" s="3993"/>
      <c r="D170" s="3993"/>
      <c r="E170" s="3993"/>
      <c r="F170" s="3993"/>
      <c r="G170" s="3993"/>
      <c r="H170" s="3993"/>
      <c r="I170" s="1194" t="s">
        <v>72</v>
      </c>
      <c r="J170" s="1107">
        <v>0</v>
      </c>
      <c r="K170" s="1107">
        <v>0</v>
      </c>
      <c r="L170" s="1107">
        <v>0</v>
      </c>
      <c r="M170" s="1107">
        <v>0</v>
      </c>
      <c r="N170" s="1107">
        <v>0</v>
      </c>
      <c r="O170" s="1107">
        <v>0</v>
      </c>
      <c r="P170" s="1107">
        <v>0</v>
      </c>
      <c r="Q170" s="1107">
        <v>0</v>
      </c>
      <c r="R170" s="1107">
        <v>0</v>
      </c>
      <c r="S170" s="1107">
        <v>0</v>
      </c>
      <c r="T170" s="1107">
        <v>0</v>
      </c>
      <c r="U170" s="1107">
        <v>0</v>
      </c>
      <c r="V170" s="1107">
        <v>0</v>
      </c>
      <c r="W170" s="1107">
        <v>0</v>
      </c>
      <c r="X170" s="1107">
        <v>0</v>
      </c>
      <c r="Y170" s="1126"/>
      <c r="Z170" s="1126"/>
    </row>
    <row r="171" spans="2:26" s="1329" customFormat="1" ht="12" hidden="1" customHeight="1">
      <c r="B171" s="3993" t="s">
        <v>748</v>
      </c>
      <c r="C171" s="3993"/>
      <c r="D171" s="3993"/>
      <c r="E171" s="3993"/>
      <c r="F171" s="3993"/>
      <c r="G171" s="3993"/>
      <c r="H171" s="3993"/>
      <c r="I171" s="1194" t="s">
        <v>193</v>
      </c>
      <c r="J171" s="1107">
        <v>0</v>
      </c>
      <c r="K171" s="1107">
        <v>0</v>
      </c>
      <c r="L171" s="1107">
        <v>0</v>
      </c>
      <c r="M171" s="1107">
        <v>0</v>
      </c>
      <c r="N171" s="1107">
        <v>0</v>
      </c>
      <c r="O171" s="1107">
        <v>0</v>
      </c>
      <c r="P171" s="1107">
        <v>0</v>
      </c>
      <c r="Q171" s="1107">
        <v>0</v>
      </c>
      <c r="R171" s="1107">
        <v>0</v>
      </c>
      <c r="S171" s="1107">
        <v>0</v>
      </c>
      <c r="T171" s="1107">
        <v>0</v>
      </c>
      <c r="U171" s="1107">
        <v>0</v>
      </c>
      <c r="V171" s="1107">
        <v>0</v>
      </c>
      <c r="W171" s="1107">
        <v>0</v>
      </c>
      <c r="X171" s="1107">
        <v>0</v>
      </c>
      <c r="Y171" s="1126"/>
      <c r="Z171" s="1126"/>
    </row>
    <row r="172" spans="2:26" s="1329" customFormat="1" ht="12" hidden="1" customHeight="1">
      <c r="B172" s="1137"/>
      <c r="C172" s="1137"/>
      <c r="D172" s="1137"/>
      <c r="E172" s="1137"/>
      <c r="F172" s="1137"/>
      <c r="G172" s="1137"/>
      <c r="H172" s="1137"/>
      <c r="I172" s="1194"/>
      <c r="J172" s="1107"/>
      <c r="K172" s="1107"/>
      <c r="L172" s="1107"/>
      <c r="M172" s="1107"/>
      <c r="N172" s="1107"/>
      <c r="O172" s="1107"/>
      <c r="P172" s="1107"/>
      <c r="Q172" s="1107"/>
      <c r="R172" s="1107"/>
      <c r="S172" s="1107"/>
      <c r="T172" s="1107"/>
      <c r="U172" s="1107"/>
      <c r="V172" s="1107"/>
      <c r="W172" s="1107"/>
      <c r="X172" s="1107"/>
      <c r="Y172" s="1126"/>
      <c r="Z172" s="1126"/>
    </row>
    <row r="173" spans="2:26" s="1329" customFormat="1" ht="12" hidden="1" customHeight="1">
      <c r="B173" s="1137"/>
      <c r="C173" s="1137"/>
      <c r="D173" s="1137"/>
      <c r="E173" s="1137"/>
      <c r="F173" s="1137"/>
      <c r="G173" s="1137"/>
      <c r="H173" s="1137"/>
      <c r="I173" s="1194" t="s">
        <v>528</v>
      </c>
      <c r="J173" s="1107">
        <v>0</v>
      </c>
      <c r="K173" s="1107">
        <v>0</v>
      </c>
      <c r="L173" s="1107">
        <v>0</v>
      </c>
      <c r="M173" s="1107">
        <v>0</v>
      </c>
      <c r="N173" s="1107">
        <v>0</v>
      </c>
      <c r="O173" s="1107">
        <v>0</v>
      </c>
      <c r="P173" s="1107">
        <v>0</v>
      </c>
      <c r="Q173" s="1107">
        <v>0</v>
      </c>
      <c r="R173" s="1107">
        <v>0</v>
      </c>
      <c r="S173" s="1107">
        <v>0</v>
      </c>
      <c r="T173" s="1107">
        <v>0</v>
      </c>
      <c r="U173" s="1107">
        <v>0</v>
      </c>
      <c r="V173" s="1107">
        <v>0</v>
      </c>
      <c r="W173" s="1107">
        <v>0</v>
      </c>
      <c r="X173" s="1107">
        <v>0</v>
      </c>
      <c r="Y173" s="1126"/>
      <c r="Z173" s="1126"/>
    </row>
    <row r="174" spans="2:26" s="1329" customFormat="1" ht="12" hidden="1" customHeight="1">
      <c r="B174" s="1137"/>
      <c r="C174" s="1137"/>
      <c r="D174" s="1137"/>
      <c r="E174" s="1137"/>
      <c r="F174" s="1137"/>
      <c r="G174" s="1137"/>
      <c r="H174" s="1137"/>
      <c r="I174" s="1194" t="s">
        <v>466</v>
      </c>
      <c r="J174" s="1107">
        <v>0</v>
      </c>
      <c r="K174" s="1107">
        <v>0</v>
      </c>
      <c r="L174" s="1107">
        <v>0</v>
      </c>
      <c r="M174" s="1107">
        <v>0</v>
      </c>
      <c r="N174" s="1107">
        <v>0</v>
      </c>
      <c r="O174" s="1107">
        <v>0</v>
      </c>
      <c r="P174" s="1107">
        <v>0</v>
      </c>
      <c r="Q174" s="1107">
        <v>0</v>
      </c>
      <c r="R174" s="1107">
        <v>0</v>
      </c>
      <c r="S174" s="1107">
        <v>0</v>
      </c>
      <c r="T174" s="1107">
        <v>0</v>
      </c>
      <c r="U174" s="1107">
        <v>0</v>
      </c>
      <c r="V174" s="1107">
        <v>0</v>
      </c>
      <c r="W174" s="1107">
        <v>0</v>
      </c>
      <c r="X174" s="1107">
        <v>0</v>
      </c>
      <c r="Y174" s="1126"/>
      <c r="Z174" s="1126"/>
    </row>
    <row r="175" spans="2:26" s="1329" customFormat="1" ht="12" hidden="1" customHeight="1">
      <c r="B175" s="1137"/>
      <c r="C175" s="1137"/>
      <c r="D175" s="1137"/>
      <c r="E175" s="1137"/>
      <c r="F175" s="1137"/>
      <c r="G175" s="1137"/>
      <c r="H175" s="1137"/>
      <c r="I175" s="1194" t="s">
        <v>607</v>
      </c>
      <c r="J175" s="1107">
        <v>0</v>
      </c>
      <c r="K175" s="1107">
        <v>0</v>
      </c>
      <c r="L175" s="1107">
        <v>0</v>
      </c>
      <c r="M175" s="1107">
        <v>0</v>
      </c>
      <c r="N175" s="1107">
        <v>0</v>
      </c>
      <c r="O175" s="1107">
        <v>0</v>
      </c>
      <c r="P175" s="1107">
        <v>0</v>
      </c>
      <c r="Q175" s="1107">
        <v>0</v>
      </c>
      <c r="R175" s="1107">
        <v>0</v>
      </c>
      <c r="S175" s="1107">
        <v>0</v>
      </c>
      <c r="T175" s="1107">
        <v>0</v>
      </c>
      <c r="U175" s="1107">
        <v>0</v>
      </c>
      <c r="V175" s="1107">
        <v>0</v>
      </c>
      <c r="W175" s="1107">
        <v>0</v>
      </c>
      <c r="X175" s="1107">
        <v>0</v>
      </c>
      <c r="Y175" s="1126"/>
      <c r="Z175" s="1126"/>
    </row>
    <row r="176" spans="2:26" s="1329" customFormat="1" ht="12" hidden="1" customHeight="1">
      <c r="B176" s="1137"/>
      <c r="C176" s="1137"/>
      <c r="D176" s="1137"/>
      <c r="E176" s="1137"/>
      <c r="F176" s="1137"/>
      <c r="G176" s="1137"/>
      <c r="H176" s="1137"/>
      <c r="I176" s="1194" t="s">
        <v>753</v>
      </c>
      <c r="J176" s="1107">
        <v>0</v>
      </c>
      <c r="K176" s="1107">
        <v>0</v>
      </c>
      <c r="L176" s="1107">
        <v>0</v>
      </c>
      <c r="M176" s="1107">
        <v>0</v>
      </c>
      <c r="N176" s="1107">
        <v>0</v>
      </c>
      <c r="O176" s="1107">
        <v>0</v>
      </c>
      <c r="P176" s="1107">
        <v>0</v>
      </c>
      <c r="Q176" s="1107">
        <v>0</v>
      </c>
      <c r="R176" s="1107">
        <v>0</v>
      </c>
      <c r="S176" s="1107">
        <v>0</v>
      </c>
      <c r="T176" s="1107">
        <v>0</v>
      </c>
      <c r="U176" s="1107">
        <v>0</v>
      </c>
      <c r="V176" s="1107">
        <v>0</v>
      </c>
      <c r="W176" s="1107">
        <v>0</v>
      </c>
      <c r="X176" s="1107">
        <v>0</v>
      </c>
      <c r="Y176" s="1126"/>
      <c r="Z176" s="1126"/>
    </row>
    <row r="177" spans="2:26" s="1329" customFormat="1" ht="12" hidden="1" customHeight="1">
      <c r="B177" s="1137"/>
      <c r="C177" s="1137"/>
      <c r="D177" s="1137"/>
      <c r="E177" s="1137"/>
      <c r="F177" s="1137"/>
      <c r="G177" s="1137"/>
      <c r="H177" s="1137"/>
      <c r="I177" s="1194" t="s">
        <v>755</v>
      </c>
      <c r="J177" s="1107">
        <v>0</v>
      </c>
      <c r="K177" s="1107">
        <v>0</v>
      </c>
      <c r="L177" s="1107">
        <v>0</v>
      </c>
      <c r="M177" s="1107">
        <v>0</v>
      </c>
      <c r="N177" s="1107">
        <v>0</v>
      </c>
      <c r="O177" s="1107">
        <v>0</v>
      </c>
      <c r="P177" s="1107">
        <v>0</v>
      </c>
      <c r="Q177" s="1107">
        <v>0</v>
      </c>
      <c r="R177" s="1107">
        <v>0</v>
      </c>
      <c r="S177" s="1107">
        <v>0</v>
      </c>
      <c r="T177" s="1107">
        <v>0</v>
      </c>
      <c r="U177" s="1107">
        <v>0</v>
      </c>
      <c r="V177" s="1107">
        <v>0</v>
      </c>
      <c r="W177" s="1107">
        <v>0</v>
      </c>
      <c r="X177" s="1107">
        <v>0</v>
      </c>
      <c r="Y177" s="1126"/>
      <c r="Z177" s="1126"/>
    </row>
    <row r="178" spans="2:26" s="1329" customFormat="1" ht="12" hidden="1" customHeight="1">
      <c r="B178" s="1137"/>
      <c r="C178" s="1137"/>
      <c r="D178" s="1137"/>
      <c r="E178" s="1137"/>
      <c r="F178" s="1137"/>
      <c r="G178" s="1137"/>
      <c r="H178" s="1137"/>
      <c r="I178" s="1194" t="s">
        <v>757</v>
      </c>
      <c r="J178" s="1107">
        <v>0</v>
      </c>
      <c r="K178" s="1107">
        <v>0</v>
      </c>
      <c r="L178" s="1107">
        <v>0</v>
      </c>
      <c r="M178" s="1107">
        <v>0</v>
      </c>
      <c r="N178" s="1107">
        <v>0</v>
      </c>
      <c r="O178" s="1107">
        <v>0</v>
      </c>
      <c r="P178" s="1107">
        <v>0</v>
      </c>
      <c r="Q178" s="1107">
        <v>0</v>
      </c>
      <c r="R178" s="1107">
        <v>0</v>
      </c>
      <c r="S178" s="1107">
        <v>0</v>
      </c>
      <c r="T178" s="1107">
        <v>0</v>
      </c>
      <c r="U178" s="1107">
        <v>0</v>
      </c>
      <c r="V178" s="1107">
        <v>0</v>
      </c>
      <c r="W178" s="1107">
        <v>0</v>
      </c>
      <c r="X178" s="1107">
        <v>0</v>
      </c>
      <c r="Y178" s="1126"/>
      <c r="Z178" s="1126"/>
    </row>
    <row r="179" spans="2:26" s="1329" customFormat="1" ht="12" hidden="1" customHeight="1">
      <c r="B179" s="1137"/>
      <c r="C179" s="1137"/>
      <c r="D179" s="1137"/>
      <c r="E179" s="1137"/>
      <c r="F179" s="1137"/>
      <c r="G179" s="1137"/>
      <c r="H179" s="1137"/>
      <c r="I179" s="1194" t="s">
        <v>759</v>
      </c>
      <c r="J179" s="1107">
        <v>0</v>
      </c>
      <c r="K179" s="1107">
        <v>0</v>
      </c>
      <c r="L179" s="1107">
        <v>0</v>
      </c>
      <c r="M179" s="1107">
        <v>0</v>
      </c>
      <c r="N179" s="1107">
        <v>0</v>
      </c>
      <c r="O179" s="1107">
        <v>0</v>
      </c>
      <c r="P179" s="1107">
        <v>0</v>
      </c>
      <c r="Q179" s="1107">
        <v>0</v>
      </c>
      <c r="R179" s="1107">
        <v>0</v>
      </c>
      <c r="S179" s="1107">
        <v>0</v>
      </c>
      <c r="T179" s="1107">
        <v>0</v>
      </c>
      <c r="U179" s="1107">
        <v>0</v>
      </c>
      <c r="V179" s="1107">
        <v>0</v>
      </c>
      <c r="W179" s="1107">
        <v>0</v>
      </c>
      <c r="X179" s="1107">
        <v>0</v>
      </c>
      <c r="Y179" s="1126"/>
      <c r="Z179" s="1126"/>
    </row>
    <row r="180" spans="2:26" s="1329" customFormat="1" ht="12" hidden="1" customHeight="1">
      <c r="B180" s="1137"/>
      <c r="C180" s="1137"/>
      <c r="D180" s="1137"/>
      <c r="E180" s="1137"/>
      <c r="F180" s="1137"/>
      <c r="G180" s="1137"/>
      <c r="H180" s="1137"/>
      <c r="I180" s="1194" t="s">
        <v>761</v>
      </c>
      <c r="J180" s="1107">
        <v>0</v>
      </c>
      <c r="K180" s="1107">
        <v>0</v>
      </c>
      <c r="L180" s="1107">
        <v>0</v>
      </c>
      <c r="M180" s="1107">
        <v>0</v>
      </c>
      <c r="N180" s="1107">
        <v>0</v>
      </c>
      <c r="O180" s="1107">
        <v>0</v>
      </c>
      <c r="P180" s="1107">
        <v>0</v>
      </c>
      <c r="Q180" s="1107">
        <v>0</v>
      </c>
      <c r="R180" s="1107">
        <v>0</v>
      </c>
      <c r="S180" s="1107">
        <v>0</v>
      </c>
      <c r="T180" s="1107">
        <v>0</v>
      </c>
      <c r="U180" s="1107">
        <v>0</v>
      </c>
      <c r="V180" s="1107">
        <v>0</v>
      </c>
      <c r="W180" s="1107">
        <v>0</v>
      </c>
      <c r="X180" s="1107">
        <v>0</v>
      </c>
      <c r="Y180" s="1126"/>
      <c r="Z180" s="1126"/>
    </row>
    <row r="181" spans="2:26" s="1329" customFormat="1" ht="12" hidden="1" customHeight="1">
      <c r="B181" s="1137"/>
      <c r="C181" s="1137"/>
      <c r="D181" s="1137"/>
      <c r="E181" s="1137"/>
      <c r="F181" s="1137"/>
      <c r="G181" s="1137"/>
      <c r="H181" s="1137"/>
      <c r="I181" s="1194" t="s">
        <v>763</v>
      </c>
      <c r="J181" s="1107">
        <v>0</v>
      </c>
      <c r="K181" s="1107">
        <v>0</v>
      </c>
      <c r="L181" s="1107">
        <v>0</v>
      </c>
      <c r="M181" s="1107">
        <v>0</v>
      </c>
      <c r="N181" s="1107">
        <v>0</v>
      </c>
      <c r="O181" s="1107">
        <v>0</v>
      </c>
      <c r="P181" s="1107">
        <v>0</v>
      </c>
      <c r="Q181" s="1107">
        <v>0</v>
      </c>
      <c r="R181" s="1107">
        <v>0</v>
      </c>
      <c r="S181" s="1107">
        <v>0</v>
      </c>
      <c r="T181" s="1107">
        <v>0</v>
      </c>
      <c r="U181" s="1107">
        <v>0</v>
      </c>
      <c r="V181" s="1107">
        <v>0</v>
      </c>
      <c r="W181" s="1107">
        <v>0</v>
      </c>
      <c r="X181" s="1107">
        <v>0</v>
      </c>
      <c r="Y181" s="1126"/>
      <c r="Z181" s="1126"/>
    </row>
    <row r="182" spans="2:26" s="1329" customFormat="1" ht="12" hidden="1" customHeight="1">
      <c r="B182" s="3993" t="s">
        <v>112</v>
      </c>
      <c r="C182" s="3993"/>
      <c r="D182" s="3993"/>
      <c r="E182" s="3993"/>
      <c r="F182" s="3993"/>
      <c r="G182" s="3993"/>
      <c r="H182" s="3993"/>
      <c r="I182" s="1194" t="s">
        <v>136</v>
      </c>
      <c r="J182" s="1107">
        <v>0</v>
      </c>
      <c r="K182" s="1107">
        <v>0</v>
      </c>
      <c r="L182" s="1107">
        <v>0</v>
      </c>
      <c r="M182" s="1107">
        <v>0</v>
      </c>
      <c r="N182" s="1107">
        <v>0</v>
      </c>
      <c r="O182" s="1107">
        <v>0</v>
      </c>
      <c r="P182" s="1107">
        <v>0</v>
      </c>
      <c r="Q182" s="1107">
        <v>0</v>
      </c>
      <c r="R182" s="1107">
        <v>0</v>
      </c>
      <c r="S182" s="1107">
        <v>0</v>
      </c>
      <c r="T182" s="1107">
        <v>0</v>
      </c>
      <c r="U182" s="1107">
        <v>0</v>
      </c>
      <c r="V182" s="1107">
        <v>0</v>
      </c>
      <c r="W182" s="1107">
        <v>0</v>
      </c>
      <c r="X182" s="1107">
        <v>0</v>
      </c>
      <c r="Y182" s="1126"/>
      <c r="Z182" s="1126"/>
    </row>
    <row r="183" spans="2:26" s="1329" customFormat="1" ht="12" hidden="1" customHeight="1">
      <c r="B183" s="3993" t="s">
        <v>1377</v>
      </c>
      <c r="C183" s="3993"/>
      <c r="D183" s="3993"/>
      <c r="E183" s="3993"/>
      <c r="F183" s="3993"/>
      <c r="G183" s="3993"/>
      <c r="H183" s="3993"/>
      <c r="I183" s="1194" t="s">
        <v>142</v>
      </c>
      <c r="J183" s="1107">
        <v>0</v>
      </c>
      <c r="K183" s="1107">
        <v>0</v>
      </c>
      <c r="L183" s="1107">
        <v>0</v>
      </c>
      <c r="M183" s="1107">
        <v>0</v>
      </c>
      <c r="N183" s="1107">
        <v>0</v>
      </c>
      <c r="O183" s="1107">
        <v>0</v>
      </c>
      <c r="P183" s="1107">
        <v>0</v>
      </c>
      <c r="Q183" s="1107">
        <v>0</v>
      </c>
      <c r="R183" s="1107">
        <v>0</v>
      </c>
      <c r="S183" s="1107">
        <v>0</v>
      </c>
      <c r="T183" s="1107">
        <v>0</v>
      </c>
      <c r="U183" s="1107">
        <v>0</v>
      </c>
      <c r="V183" s="1107">
        <v>0</v>
      </c>
      <c r="W183" s="1107">
        <v>0</v>
      </c>
      <c r="X183" s="1107">
        <v>0</v>
      </c>
      <c r="Y183" s="1126"/>
      <c r="Z183" s="1126"/>
    </row>
    <row r="184" spans="2:26" s="1329" customFormat="1" ht="12" hidden="1" customHeight="1">
      <c r="B184" s="3983" t="s">
        <v>765</v>
      </c>
      <c r="C184" s="3983"/>
      <c r="D184" s="3983"/>
      <c r="E184" s="3983"/>
      <c r="F184" s="3983"/>
      <c r="G184" s="3983"/>
      <c r="H184" s="3983"/>
      <c r="I184" s="1194" t="s">
        <v>143</v>
      </c>
      <c r="J184" s="1107">
        <v>0</v>
      </c>
      <c r="K184" s="1107">
        <v>0</v>
      </c>
      <c r="L184" s="1107">
        <v>0</v>
      </c>
      <c r="M184" s="1107">
        <v>0</v>
      </c>
      <c r="N184" s="1107"/>
      <c r="O184" s="1107">
        <v>0</v>
      </c>
      <c r="P184" s="1107">
        <v>0</v>
      </c>
      <c r="Q184" s="1107">
        <v>0</v>
      </c>
      <c r="R184" s="1107">
        <v>0</v>
      </c>
      <c r="S184" s="1107">
        <v>0</v>
      </c>
      <c r="T184" s="1107">
        <v>0</v>
      </c>
      <c r="U184" s="1107">
        <v>0</v>
      </c>
      <c r="V184" s="1107">
        <v>0</v>
      </c>
      <c r="W184" s="1107">
        <v>0</v>
      </c>
      <c r="X184" s="1107">
        <v>0</v>
      </c>
      <c r="Y184" s="1126"/>
      <c r="Z184" s="1126"/>
    </row>
    <row r="185" spans="2:26" s="1329" customFormat="1" ht="12" hidden="1" customHeight="1">
      <c r="B185" s="1165"/>
      <c r="C185" s="1165"/>
      <c r="D185" s="1165"/>
      <c r="E185" s="1165"/>
      <c r="F185" s="1165"/>
      <c r="G185" s="1165"/>
      <c r="H185" s="1165"/>
      <c r="I185" s="1194"/>
      <c r="J185" s="1107"/>
      <c r="K185" s="1107"/>
      <c r="L185" s="1107"/>
      <c r="M185" s="1107"/>
      <c r="N185" s="1107"/>
      <c r="O185" s="1107"/>
      <c r="P185" s="1107"/>
      <c r="Q185" s="1107"/>
      <c r="R185" s="1107"/>
      <c r="S185" s="1107"/>
      <c r="T185" s="1107"/>
      <c r="U185" s="1107"/>
      <c r="V185" s="1107"/>
      <c r="W185" s="1107"/>
      <c r="X185" s="1107"/>
      <c r="Y185" s="1126"/>
      <c r="Z185" s="1126"/>
    </row>
    <row r="186" spans="2:26" s="1329" customFormat="1" ht="12" hidden="1" customHeight="1">
      <c r="B186" s="1165"/>
      <c r="C186" s="1165"/>
      <c r="D186" s="1165"/>
      <c r="E186" s="1165"/>
      <c r="F186" s="1165"/>
      <c r="G186" s="1165"/>
      <c r="H186" s="1165"/>
      <c r="I186" s="1194" t="s">
        <v>610</v>
      </c>
      <c r="J186" s="1107">
        <v>0</v>
      </c>
      <c r="K186" s="1107">
        <v>0</v>
      </c>
      <c r="L186" s="1107">
        <v>0</v>
      </c>
      <c r="M186" s="1107">
        <v>0</v>
      </c>
      <c r="N186" s="1107">
        <v>0</v>
      </c>
      <c r="O186" s="1107">
        <v>0</v>
      </c>
      <c r="P186" s="1107">
        <v>0</v>
      </c>
      <c r="Q186" s="1107">
        <v>0</v>
      </c>
      <c r="R186" s="1107">
        <v>0</v>
      </c>
      <c r="S186" s="1107">
        <v>0</v>
      </c>
      <c r="T186" s="1107">
        <v>0</v>
      </c>
      <c r="U186" s="1107">
        <v>0</v>
      </c>
      <c r="V186" s="1107">
        <v>0</v>
      </c>
      <c r="W186" s="1107">
        <v>0</v>
      </c>
      <c r="X186" s="1107">
        <v>0</v>
      </c>
      <c r="Y186" s="1126"/>
      <c r="Z186" s="1126"/>
    </row>
    <row r="187" spans="2:26" s="1329" customFormat="1" ht="12" hidden="1" customHeight="1">
      <c r="B187" s="1165"/>
      <c r="C187" s="1165"/>
      <c r="D187" s="1165"/>
      <c r="E187" s="1165"/>
      <c r="F187" s="1165"/>
      <c r="G187" s="1165"/>
      <c r="H187" s="1165"/>
      <c r="I187" s="1194" t="s">
        <v>671</v>
      </c>
      <c r="J187" s="1107"/>
      <c r="K187" s="1107"/>
      <c r="L187" s="1107"/>
      <c r="M187" s="1107"/>
      <c r="N187" s="1107"/>
      <c r="O187" s="1107"/>
      <c r="P187" s="1107"/>
      <c r="Q187" s="1107"/>
      <c r="R187" s="1107"/>
      <c r="S187" s="1107"/>
      <c r="T187" s="1107"/>
      <c r="U187" s="1107"/>
      <c r="V187" s="1107"/>
      <c r="W187" s="1107"/>
      <c r="X187" s="1107"/>
      <c r="Y187" s="1126"/>
      <c r="Z187" s="1126"/>
    </row>
    <row r="188" spans="2:26" s="1329" customFormat="1" ht="12" hidden="1" customHeight="1">
      <c r="B188" s="3993" t="s">
        <v>1378</v>
      </c>
      <c r="C188" s="3993"/>
      <c r="D188" s="3993"/>
      <c r="E188" s="3993"/>
      <c r="F188" s="3993"/>
      <c r="G188" s="3993"/>
      <c r="H188" s="3993"/>
      <c r="I188" s="1194" t="s">
        <v>144</v>
      </c>
      <c r="J188" s="1107">
        <v>0</v>
      </c>
      <c r="K188" s="1107">
        <v>0</v>
      </c>
      <c r="L188" s="1107">
        <v>0</v>
      </c>
      <c r="M188" s="1107">
        <v>0</v>
      </c>
      <c r="N188" s="1107">
        <v>0</v>
      </c>
      <c r="O188" s="1107">
        <v>0</v>
      </c>
      <c r="P188" s="1107">
        <v>0</v>
      </c>
      <c r="Q188" s="1107">
        <v>0</v>
      </c>
      <c r="R188" s="1107">
        <v>0</v>
      </c>
      <c r="S188" s="1107">
        <v>0</v>
      </c>
      <c r="T188" s="1107">
        <v>0</v>
      </c>
      <c r="U188" s="1107">
        <v>0</v>
      </c>
      <c r="V188" s="1107">
        <v>0</v>
      </c>
      <c r="W188" s="1107">
        <v>0</v>
      </c>
      <c r="X188" s="1107">
        <v>0</v>
      </c>
      <c r="Y188" s="1126"/>
      <c r="Z188" s="1126"/>
    </row>
    <row r="189" spans="2:26" s="1329" customFormat="1" ht="12" hidden="1" customHeight="1">
      <c r="B189" s="3993" t="s">
        <v>1372</v>
      </c>
      <c r="C189" s="3993"/>
      <c r="D189" s="3993"/>
      <c r="E189" s="3993"/>
      <c r="F189" s="3993"/>
      <c r="G189" s="3993"/>
      <c r="H189" s="3993"/>
      <c r="I189" s="1194" t="s">
        <v>189</v>
      </c>
      <c r="J189" s="1107">
        <v>0</v>
      </c>
      <c r="K189" s="1107">
        <v>0</v>
      </c>
      <c r="L189" s="1107">
        <v>0</v>
      </c>
      <c r="M189" s="1107">
        <v>0</v>
      </c>
      <c r="N189" s="1107">
        <v>0</v>
      </c>
      <c r="O189" s="1107">
        <v>0</v>
      </c>
      <c r="P189" s="1107">
        <v>0</v>
      </c>
      <c r="Q189" s="1107">
        <v>0</v>
      </c>
      <c r="R189" s="1107">
        <v>0</v>
      </c>
      <c r="S189" s="1107">
        <v>0</v>
      </c>
      <c r="T189" s="1107">
        <v>0</v>
      </c>
      <c r="U189" s="1107">
        <v>0</v>
      </c>
      <c r="V189" s="1107">
        <v>0</v>
      </c>
      <c r="W189" s="1107">
        <v>0</v>
      </c>
      <c r="X189" s="1107">
        <v>0</v>
      </c>
      <c r="Y189" s="1126"/>
      <c r="Z189" s="1126"/>
    </row>
    <row r="190" spans="2:26" s="1329" customFormat="1" ht="12" hidden="1" customHeight="1">
      <c r="B190" s="3993" t="s">
        <v>1357</v>
      </c>
      <c r="C190" s="3993"/>
      <c r="D190" s="3993"/>
      <c r="E190" s="3993"/>
      <c r="F190" s="3993"/>
      <c r="G190" s="3993"/>
      <c r="H190" s="3993"/>
      <c r="I190" s="1194" t="s">
        <v>190</v>
      </c>
      <c r="J190" s="1107">
        <v>0</v>
      </c>
      <c r="K190" s="1107">
        <v>0</v>
      </c>
      <c r="L190" s="1107">
        <v>0</v>
      </c>
      <c r="M190" s="1107">
        <v>0</v>
      </c>
      <c r="N190" s="1107">
        <v>0</v>
      </c>
      <c r="O190" s="1107">
        <v>0</v>
      </c>
      <c r="P190" s="1107">
        <v>0</v>
      </c>
      <c r="Q190" s="1107">
        <v>0</v>
      </c>
      <c r="R190" s="1107">
        <v>0</v>
      </c>
      <c r="S190" s="1107">
        <v>0</v>
      </c>
      <c r="T190" s="1107">
        <v>0</v>
      </c>
      <c r="U190" s="1107">
        <v>0</v>
      </c>
      <c r="V190" s="1107">
        <v>0</v>
      </c>
      <c r="W190" s="1107">
        <v>0</v>
      </c>
      <c r="X190" s="1107">
        <v>0</v>
      </c>
      <c r="Y190" s="1126"/>
      <c r="Z190" s="1126"/>
    </row>
    <row r="191" spans="2:26" s="1329" customFormat="1" ht="12" hidden="1" customHeight="1">
      <c r="B191" s="3993" t="s">
        <v>1379</v>
      </c>
      <c r="C191" s="3993"/>
      <c r="D191" s="3993"/>
      <c r="E191" s="3993"/>
      <c r="F191" s="3993"/>
      <c r="G191" s="3993"/>
      <c r="H191" s="3993"/>
      <c r="I191" s="1194" t="s">
        <v>191</v>
      </c>
      <c r="J191" s="1107">
        <v>1035</v>
      </c>
      <c r="K191" s="1107">
        <v>308</v>
      </c>
      <c r="L191" s="1107">
        <v>2635</v>
      </c>
      <c r="M191" s="1107">
        <v>1214</v>
      </c>
      <c r="N191" s="1107">
        <v>10475</v>
      </c>
      <c r="O191" s="1107">
        <v>38506</v>
      </c>
      <c r="P191" s="1107">
        <v>3107</v>
      </c>
      <c r="Q191" s="1107">
        <v>2985</v>
      </c>
      <c r="R191" s="1107">
        <v>13927</v>
      </c>
      <c r="S191" s="1107">
        <v>19065</v>
      </c>
      <c r="T191" s="1107">
        <v>189</v>
      </c>
      <c r="U191" s="1107">
        <v>207</v>
      </c>
      <c r="V191" s="1107">
        <v>21</v>
      </c>
      <c r="W191" s="1107">
        <v>0</v>
      </c>
      <c r="X191" s="1107">
        <v>93674</v>
      </c>
      <c r="Y191" s="1126"/>
      <c r="Z191" s="1126"/>
    </row>
    <row r="192" spans="2:26" s="1329" customFormat="1" ht="12" hidden="1" customHeight="1">
      <c r="B192" s="4055" t="s">
        <v>1380</v>
      </c>
      <c r="C192" s="4055"/>
      <c r="D192" s="4055"/>
      <c r="E192" s="4055"/>
      <c r="F192" s="4055"/>
      <c r="G192" s="4055"/>
      <c r="H192" s="4055"/>
      <c r="I192" s="1194" t="s">
        <v>70</v>
      </c>
      <c r="J192" s="1107">
        <v>1201</v>
      </c>
      <c r="K192" s="1107">
        <v>351</v>
      </c>
      <c r="L192" s="1107">
        <v>3001</v>
      </c>
      <c r="M192" s="1107">
        <v>1404</v>
      </c>
      <c r="N192" s="1107">
        <v>10483</v>
      </c>
      <c r="O192" s="1107">
        <v>42812</v>
      </c>
      <c r="P192" s="1107">
        <v>3588</v>
      </c>
      <c r="Q192" s="1107">
        <v>3506</v>
      </c>
      <c r="R192" s="1107">
        <v>16055</v>
      </c>
      <c r="S192" s="1107">
        <v>21718</v>
      </c>
      <c r="T192" s="1107">
        <v>211</v>
      </c>
      <c r="U192" s="1107">
        <v>240</v>
      </c>
      <c r="V192" s="1107">
        <v>21</v>
      </c>
      <c r="W192" s="1107">
        <v>0</v>
      </c>
      <c r="X192" s="1107">
        <v>104591</v>
      </c>
      <c r="Y192" s="1126"/>
      <c r="Z192" s="1126"/>
    </row>
    <row r="193" spans="2:26" s="1329" customFormat="1" ht="12" hidden="1" customHeight="1">
      <c r="B193" s="3993" t="s">
        <v>1381</v>
      </c>
      <c r="C193" s="3993"/>
      <c r="D193" s="3993"/>
      <c r="E193" s="3993"/>
      <c r="F193" s="3993"/>
      <c r="G193" s="3993"/>
      <c r="H193" s="3993"/>
      <c r="I193" s="1194" t="s">
        <v>7</v>
      </c>
      <c r="J193" s="1107">
        <v>0</v>
      </c>
      <c r="K193" s="1107">
        <v>0</v>
      </c>
      <c r="L193" s="1107">
        <v>0</v>
      </c>
      <c r="M193" s="1107">
        <v>0</v>
      </c>
      <c r="N193" s="1107">
        <v>1280</v>
      </c>
      <c r="O193" s="1107">
        <v>0</v>
      </c>
      <c r="P193" s="1107">
        <v>0</v>
      </c>
      <c r="Q193" s="1107">
        <v>0</v>
      </c>
      <c r="R193" s="1107">
        <v>0</v>
      </c>
      <c r="S193" s="1107">
        <v>0</v>
      </c>
      <c r="T193" s="1107">
        <v>0</v>
      </c>
      <c r="U193" s="1107">
        <v>0</v>
      </c>
      <c r="V193" s="1107">
        <v>0</v>
      </c>
      <c r="W193" s="1107">
        <v>0</v>
      </c>
      <c r="X193" s="1107">
        <v>1280</v>
      </c>
      <c r="Y193" s="1126"/>
      <c r="Z193" s="1126"/>
    </row>
    <row r="194" spans="2:26" s="1329" customFormat="1" ht="12" hidden="1" customHeight="1">
      <c r="B194" s="3993" t="s">
        <v>1374</v>
      </c>
      <c r="C194" s="3993"/>
      <c r="D194" s="3993"/>
      <c r="E194" s="3993"/>
      <c r="F194" s="3993"/>
      <c r="G194" s="3993"/>
      <c r="H194" s="3993"/>
      <c r="I194" s="1194" t="s">
        <v>103</v>
      </c>
      <c r="J194" s="1107">
        <v>26</v>
      </c>
      <c r="K194" s="1107">
        <v>7</v>
      </c>
      <c r="L194" s="1107">
        <v>60</v>
      </c>
      <c r="M194" s="1107">
        <v>29</v>
      </c>
      <c r="N194" s="1107">
        <v>217</v>
      </c>
      <c r="O194" s="1107">
        <v>873</v>
      </c>
      <c r="P194" s="1107">
        <v>77</v>
      </c>
      <c r="Q194" s="1107">
        <v>80</v>
      </c>
      <c r="R194" s="1107">
        <v>374</v>
      </c>
      <c r="S194" s="1107">
        <v>457</v>
      </c>
      <c r="T194" s="1107">
        <v>4</v>
      </c>
      <c r="U194" s="1107">
        <v>6</v>
      </c>
      <c r="V194" s="1107">
        <v>0</v>
      </c>
      <c r="W194" s="1107">
        <v>0</v>
      </c>
      <c r="X194" s="1107">
        <v>2210</v>
      </c>
      <c r="Y194" s="1126"/>
      <c r="Z194" s="1126"/>
    </row>
    <row r="195" spans="2:26" s="1329" customFormat="1" ht="12" hidden="1" customHeight="1">
      <c r="B195" s="4055" t="s">
        <v>1382</v>
      </c>
      <c r="C195" s="4055"/>
      <c r="D195" s="4055"/>
      <c r="E195" s="4055"/>
      <c r="F195" s="4055"/>
      <c r="G195" s="4055"/>
      <c r="H195" s="4055"/>
      <c r="I195" s="1194" t="s">
        <v>104</v>
      </c>
      <c r="J195" s="1107">
        <v>1175</v>
      </c>
      <c r="K195" s="1107">
        <v>344</v>
      </c>
      <c r="L195" s="1107">
        <v>2941</v>
      </c>
      <c r="M195" s="1107">
        <v>1375</v>
      </c>
      <c r="N195" s="1107">
        <v>11546</v>
      </c>
      <c r="O195" s="1107">
        <v>41939</v>
      </c>
      <c r="P195" s="1107">
        <v>3511</v>
      </c>
      <c r="Q195" s="1107">
        <v>3426</v>
      </c>
      <c r="R195" s="1107">
        <v>15681</v>
      </c>
      <c r="S195" s="1107">
        <v>21261</v>
      </c>
      <c r="T195" s="1107">
        <v>207</v>
      </c>
      <c r="U195" s="1107">
        <v>234</v>
      </c>
      <c r="V195" s="1107">
        <v>21</v>
      </c>
      <c r="W195" s="1107">
        <v>0</v>
      </c>
      <c r="X195" s="1107">
        <v>103661</v>
      </c>
      <c r="Y195" s="1126"/>
      <c r="Z195" s="1126"/>
    </row>
    <row r="196" spans="2:26" s="1329" customFormat="1" ht="12" hidden="1" customHeight="1">
      <c r="B196" s="1107"/>
      <c r="C196" s="1107"/>
      <c r="D196" s="1107"/>
      <c r="E196" s="1107"/>
      <c r="F196" s="1107"/>
      <c r="G196" s="1107"/>
      <c r="H196" s="1107"/>
      <c r="I196" s="1107"/>
      <c r="J196" s="1107"/>
      <c r="K196" s="1107"/>
      <c r="L196" s="1107"/>
      <c r="M196" s="1107"/>
      <c r="N196" s="1107"/>
      <c r="O196" s="1107"/>
      <c r="P196" s="1107"/>
      <c r="Q196" s="1107"/>
      <c r="R196" s="1107"/>
      <c r="S196" s="1107"/>
      <c r="T196" s="1107"/>
      <c r="U196" s="1107"/>
      <c r="V196" s="1107"/>
      <c r="W196" s="1107"/>
      <c r="X196" s="1107"/>
      <c r="Y196" s="1126"/>
      <c r="Z196" s="1126"/>
    </row>
    <row r="197" spans="2:26" s="1329" customFormat="1" ht="12" hidden="1" customHeight="1">
      <c r="B197" s="1176"/>
      <c r="C197" s="1333"/>
      <c r="D197" s="1107"/>
      <c r="E197" s="1107"/>
      <c r="F197" s="1107"/>
      <c r="G197" s="1107"/>
      <c r="H197" s="1107"/>
      <c r="I197" s="1107"/>
      <c r="J197" s="1107"/>
      <c r="K197" s="1107"/>
      <c r="L197" s="1107"/>
      <c r="M197" s="1107"/>
      <c r="N197" s="1107"/>
      <c r="O197" s="1107"/>
      <c r="P197" s="1107"/>
      <c r="Q197" s="1107"/>
      <c r="R197" s="1107"/>
      <c r="S197" s="1107"/>
      <c r="T197" s="1107"/>
      <c r="U197" s="1107"/>
      <c r="V197" s="1107"/>
      <c r="W197" s="1107"/>
      <c r="X197" s="1107"/>
      <c r="Y197" s="1126"/>
      <c r="Z197" s="1126"/>
    </row>
    <row r="198" spans="2:26" s="1329" customFormat="1" ht="12" hidden="1" customHeight="1">
      <c r="B198" s="1126"/>
      <c r="C198" s="1126"/>
      <c r="D198" s="1126"/>
      <c r="E198" s="1126"/>
      <c r="F198" s="1126"/>
      <c r="G198" s="1126"/>
      <c r="H198" s="1126"/>
      <c r="I198" s="1126"/>
      <c r="J198" s="1126"/>
      <c r="K198" s="1126"/>
      <c r="L198" s="1126"/>
      <c r="M198" s="1126"/>
      <c r="N198" s="1126"/>
      <c r="O198" s="1126"/>
      <c r="P198" s="1177"/>
      <c r="Q198" s="1177"/>
      <c r="R198" s="1177"/>
      <c r="S198" s="1177"/>
      <c r="T198" s="1177"/>
      <c r="U198" s="1177"/>
      <c r="V198" s="1177"/>
      <c r="W198" s="1177"/>
      <c r="X198" s="1177"/>
      <c r="Y198" s="1126"/>
      <c r="Z198" s="1126"/>
    </row>
    <row r="199" spans="2:26" s="1329" customFormat="1" ht="12" hidden="1" customHeight="1">
      <c r="B199" s="1126"/>
      <c r="C199" s="1126"/>
      <c r="D199" s="1126"/>
      <c r="E199" s="1126"/>
      <c r="F199" s="1126"/>
      <c r="G199" s="1126"/>
      <c r="H199" s="1126"/>
      <c r="I199" s="1126"/>
      <c r="J199" s="1126"/>
      <c r="K199" s="1126"/>
      <c r="L199" s="1126"/>
      <c r="M199" s="1126"/>
      <c r="N199" s="1126"/>
      <c r="O199" s="1126"/>
      <c r="P199" s="1177"/>
      <c r="Q199" s="1177"/>
      <c r="R199" s="1177"/>
      <c r="S199" s="1177"/>
      <c r="T199" s="1177"/>
      <c r="U199" s="1177"/>
      <c r="V199" s="1177"/>
      <c r="W199" s="1177"/>
      <c r="X199" s="1177"/>
      <c r="Y199" s="1126"/>
      <c r="Z199" s="1126"/>
    </row>
    <row r="200" spans="2:26" s="1329" customFormat="1" ht="12" hidden="1" customHeight="1">
      <c r="B200" s="1126"/>
      <c r="C200" s="1126"/>
      <c r="D200" s="1126"/>
      <c r="E200" s="1126"/>
      <c r="F200" s="1126"/>
      <c r="G200" s="1126"/>
      <c r="H200" s="1126"/>
      <c r="I200" s="1126"/>
      <c r="J200" s="1126"/>
      <c r="K200" s="1126"/>
      <c r="L200" s="1126"/>
      <c r="M200" s="1126"/>
      <c r="N200" s="1126"/>
      <c r="O200" s="1126"/>
      <c r="P200" s="1177"/>
      <c r="Q200" s="1177"/>
      <c r="R200" s="1177"/>
      <c r="S200" s="1177"/>
      <c r="T200" s="1177"/>
      <c r="U200" s="1177"/>
      <c r="V200" s="1177"/>
      <c r="W200" s="1177"/>
      <c r="X200" s="1177"/>
      <c r="Y200" s="1126"/>
      <c r="Z200" s="1126"/>
    </row>
    <row r="201" spans="2:26" s="1329" customFormat="1" ht="12" hidden="1" customHeight="1">
      <c r="B201" s="1126"/>
      <c r="C201" s="1126"/>
      <c r="D201" s="1126"/>
      <c r="E201" s="1126"/>
      <c r="F201" s="1126"/>
      <c r="G201" s="1126"/>
      <c r="H201" s="1126"/>
      <c r="I201" s="1126"/>
      <c r="J201" s="1126"/>
      <c r="K201" s="1126"/>
      <c r="L201" s="1126"/>
      <c r="M201" s="1126"/>
      <c r="N201" s="1126"/>
      <c r="O201" s="1126"/>
      <c r="P201" s="1177"/>
      <c r="Q201" s="1177"/>
      <c r="R201" s="1177"/>
      <c r="S201" s="1177"/>
      <c r="T201" s="1177"/>
      <c r="U201" s="1177"/>
      <c r="V201" s="1177"/>
      <c r="W201" s="1177"/>
      <c r="X201" s="1177"/>
      <c r="Y201" s="1126"/>
      <c r="Z201" s="1126"/>
    </row>
    <row r="202" spans="2:26" s="1329" customFormat="1" ht="12" hidden="1" customHeight="1">
      <c r="B202" s="1126"/>
      <c r="C202" s="1126"/>
      <c r="D202" s="1126"/>
      <c r="E202" s="1126"/>
      <c r="F202" s="1126"/>
      <c r="G202" s="1126"/>
      <c r="H202" s="1126"/>
      <c r="I202" s="1126"/>
      <c r="J202" s="1126"/>
      <c r="K202" s="1126"/>
      <c r="L202" s="1126"/>
      <c r="M202" s="1126"/>
      <c r="N202" s="1126"/>
      <c r="O202" s="1126"/>
      <c r="P202" s="1177"/>
      <c r="Q202" s="1177"/>
      <c r="R202" s="1177"/>
      <c r="S202" s="1177"/>
      <c r="T202" s="1177"/>
      <c r="U202" s="1177"/>
      <c r="V202" s="1177"/>
      <c r="W202" s="1177"/>
      <c r="X202" s="1177"/>
      <c r="Y202" s="1126"/>
      <c r="Z202" s="1126"/>
    </row>
    <row r="203" spans="2:26" ht="12" hidden="1" customHeight="1"/>
    <row r="204" spans="2:26" ht="12" hidden="1" customHeight="1"/>
    <row r="205" spans="2:26" ht="12" hidden="1" customHeight="1"/>
    <row r="206" spans="2:26" ht="12" hidden="1" customHeight="1"/>
    <row r="207" spans="2:26" ht="12" hidden="1" customHeight="1"/>
    <row r="208" spans="2:26" ht="12" hidden="1" customHeight="1"/>
    <row r="209" spans="16:24" ht="12" hidden="1" customHeight="1"/>
    <row r="210" spans="16:24" ht="12" hidden="1" customHeight="1"/>
    <row r="211" spans="16:24" ht="12" hidden="1" customHeight="1"/>
    <row r="212" spans="16:24" ht="12" hidden="1" customHeight="1"/>
    <row r="213" spans="16:24" ht="12" hidden="1" customHeight="1"/>
    <row r="214" spans="16:24" ht="12" hidden="1" customHeight="1"/>
    <row r="215" spans="16:24" ht="12" hidden="1" customHeight="1"/>
    <row r="216" spans="16:24" ht="12" hidden="1" customHeight="1"/>
    <row r="217" spans="16:24" ht="12" hidden="1" customHeight="1"/>
    <row r="218" spans="16:24" ht="12" hidden="1" customHeight="1"/>
    <row r="219" spans="16:24" ht="12" hidden="1" customHeight="1"/>
    <row r="220" spans="16:24" s="1329" customFormat="1" ht="12" hidden="1" customHeight="1">
      <c r="P220" s="1330"/>
      <c r="Q220" s="1330"/>
      <c r="R220" s="1330"/>
      <c r="S220" s="1330"/>
      <c r="T220" s="1330"/>
      <c r="U220" s="1330"/>
      <c r="V220" s="1330"/>
      <c r="W220" s="1330"/>
      <c r="X220" s="1330"/>
    </row>
    <row r="221" spans="16:24" s="1329" customFormat="1" ht="12" hidden="1" customHeight="1">
      <c r="P221" s="1330"/>
      <c r="Q221" s="1330"/>
      <c r="R221" s="1330"/>
      <c r="S221" s="1330"/>
      <c r="T221" s="1330"/>
      <c r="U221" s="1330"/>
      <c r="V221" s="1330"/>
      <c r="W221" s="1330"/>
      <c r="X221" s="1330"/>
    </row>
    <row r="222" spans="16:24" s="1329" customFormat="1" ht="12" hidden="1" customHeight="1">
      <c r="P222" s="1330"/>
      <c r="Q222" s="1330"/>
      <c r="R222" s="1330"/>
      <c r="S222" s="1330"/>
      <c r="T222" s="1330"/>
      <c r="U222" s="1330"/>
      <c r="V222" s="1330"/>
      <c r="W222" s="1330"/>
      <c r="X222" s="1330"/>
    </row>
    <row r="223" spans="16:24" s="1329" customFormat="1" ht="12" hidden="1" customHeight="1">
      <c r="P223" s="1330"/>
      <c r="Q223" s="1330"/>
      <c r="R223" s="1330"/>
      <c r="S223" s="1330"/>
      <c r="T223" s="1330"/>
      <c r="U223" s="1330"/>
      <c r="V223" s="1330"/>
      <c r="W223" s="1330"/>
      <c r="X223" s="1330"/>
    </row>
    <row r="224" spans="16:24" s="1329" customFormat="1" ht="12" hidden="1" customHeight="1">
      <c r="P224" s="1330"/>
      <c r="Q224" s="1330"/>
      <c r="R224" s="1330"/>
      <c r="S224" s="1330"/>
      <c r="T224" s="1330"/>
      <c r="U224" s="1330"/>
      <c r="V224" s="1330"/>
      <c r="W224" s="1330"/>
      <c r="X224" s="1330"/>
    </row>
    <row r="225" spans="16:24" s="1329" customFormat="1" ht="12" hidden="1" customHeight="1">
      <c r="P225" s="1330"/>
      <c r="Q225" s="1330"/>
      <c r="R225" s="1330"/>
      <c r="S225" s="1330"/>
      <c r="T225" s="1330"/>
      <c r="U225" s="1330"/>
      <c r="V225" s="1330"/>
      <c r="W225" s="1330"/>
      <c r="X225" s="1330"/>
    </row>
    <row r="226" spans="16:24" s="1329" customFormat="1" ht="12" hidden="1" customHeight="1">
      <c r="P226" s="1330"/>
      <c r="Q226" s="1330"/>
      <c r="R226" s="1330"/>
      <c r="S226" s="1330"/>
      <c r="T226" s="1330"/>
      <c r="U226" s="1330"/>
      <c r="V226" s="1330"/>
      <c r="W226" s="1330"/>
      <c r="X226" s="1330"/>
    </row>
    <row r="227" spans="16:24" s="1329" customFormat="1" ht="12" hidden="1" customHeight="1">
      <c r="P227" s="1330"/>
      <c r="Q227" s="1330"/>
      <c r="R227" s="1330"/>
      <c r="S227" s="1330"/>
      <c r="T227" s="1330"/>
      <c r="U227" s="1330"/>
      <c r="V227" s="1330"/>
      <c r="W227" s="1330"/>
      <c r="X227" s="1330"/>
    </row>
    <row r="228" spans="16:24" s="1329" customFormat="1" ht="12" hidden="1" customHeight="1">
      <c r="P228" s="1330"/>
      <c r="Q228" s="1330"/>
      <c r="R228" s="1330"/>
      <c r="S228" s="1330"/>
      <c r="T228" s="1330"/>
      <c r="U228" s="1330"/>
      <c r="V228" s="1330"/>
      <c r="W228" s="1330"/>
      <c r="X228" s="1330"/>
    </row>
    <row r="229" spans="16:24" s="1329" customFormat="1" ht="12" hidden="1" customHeight="1">
      <c r="P229" s="1330"/>
      <c r="Q229" s="1330"/>
      <c r="R229" s="1330"/>
      <c r="S229" s="1330"/>
      <c r="T229" s="1330"/>
      <c r="U229" s="1330"/>
      <c r="V229" s="1330"/>
      <c r="W229" s="1330"/>
      <c r="X229" s="1330"/>
    </row>
    <row r="230" spans="16:24" ht="12" hidden="1" customHeight="1"/>
    <row r="231" spans="16:24" ht="12" hidden="1" customHeight="1"/>
    <row r="232" spans="16:24" ht="12" hidden="1" customHeight="1"/>
    <row r="233" spans="16:24" ht="12" hidden="1" customHeight="1"/>
    <row r="234" spans="16:24" ht="12" hidden="1" customHeight="1"/>
    <row r="235" spans="16:24" ht="12" hidden="1" customHeight="1"/>
    <row r="236" spans="16:24" ht="12" hidden="1" customHeight="1"/>
    <row r="237" spans="16:24" ht="12" hidden="1" customHeight="1"/>
    <row r="238" spans="16:24" ht="12" hidden="1" customHeight="1"/>
    <row r="239" spans="16:24" ht="12" hidden="1" customHeight="1"/>
    <row r="240" spans="16:24" ht="12" hidden="1" customHeight="1"/>
    <row r="241" ht="12" hidden="1" customHeight="1"/>
    <row r="242" ht="12" hidden="1" customHeight="1"/>
    <row r="243" ht="12" hidden="1" customHeight="1"/>
  </sheetData>
  <mergeCells count="152">
    <mergeCell ref="B2:F2"/>
    <mergeCell ref="C29:H29"/>
    <mergeCell ref="G28:H28"/>
    <mergeCell ref="C26:F26"/>
    <mergeCell ref="G27:H27"/>
    <mergeCell ref="J4:S4"/>
    <mergeCell ref="C22:F22"/>
    <mergeCell ref="G22:H22"/>
    <mergeCell ref="G26:H26"/>
    <mergeCell ref="F10:H10"/>
    <mergeCell ref="G23:H23"/>
    <mergeCell ref="G24:H24"/>
    <mergeCell ref="C25:H25"/>
    <mergeCell ref="C21:H21"/>
    <mergeCell ref="B17:H17"/>
    <mergeCell ref="B4:D4"/>
    <mergeCell ref="B5:H5"/>
    <mergeCell ref="B8:H8"/>
    <mergeCell ref="C18:F18"/>
    <mergeCell ref="G18:H18"/>
    <mergeCell ref="B10:D10"/>
    <mergeCell ref="F13:H13"/>
    <mergeCell ref="G19:H19"/>
    <mergeCell ref="G20:H20"/>
    <mergeCell ref="F14:H14"/>
    <mergeCell ref="B15:H15"/>
    <mergeCell ref="B16:H16"/>
    <mergeCell ref="G30:H30"/>
    <mergeCell ref="B37:H37"/>
    <mergeCell ref="B33:H33"/>
    <mergeCell ref="B34:H34"/>
    <mergeCell ref="D35:H35"/>
    <mergeCell ref="G31:H31"/>
    <mergeCell ref="B36:H36"/>
    <mergeCell ref="C30:F30"/>
    <mergeCell ref="G32:H32"/>
    <mergeCell ref="B62:H62"/>
    <mergeCell ref="B59:H59"/>
    <mergeCell ref="B60:H60"/>
    <mergeCell ref="B67:S67"/>
    <mergeCell ref="C42:H42"/>
    <mergeCell ref="C43:H43"/>
    <mergeCell ref="B38:H38"/>
    <mergeCell ref="B40:H40"/>
    <mergeCell ref="B41:H41"/>
    <mergeCell ref="B39:H39"/>
    <mergeCell ref="C44:H44"/>
    <mergeCell ref="C45:H45"/>
    <mergeCell ref="C46:H46"/>
    <mergeCell ref="B51:H51"/>
    <mergeCell ref="C47:H47"/>
    <mergeCell ref="C48:H48"/>
    <mergeCell ref="C49:H49"/>
    <mergeCell ref="C50:H50"/>
    <mergeCell ref="G96:H96"/>
    <mergeCell ref="C97:H97"/>
    <mergeCell ref="C94:F94"/>
    <mergeCell ref="G92:H92"/>
    <mergeCell ref="G94:H94"/>
    <mergeCell ref="G95:H95"/>
    <mergeCell ref="G91:H91"/>
    <mergeCell ref="C90:F90"/>
    <mergeCell ref="B85:H85"/>
    <mergeCell ref="C86:F86"/>
    <mergeCell ref="B99:H99"/>
    <mergeCell ref="B100:H100"/>
    <mergeCell ref="B98:H98"/>
    <mergeCell ref="B104:H104"/>
    <mergeCell ref="B102:H102"/>
    <mergeCell ref="B101:H101"/>
    <mergeCell ref="B130:H130"/>
    <mergeCell ref="G150:H150"/>
    <mergeCell ref="G149:H149"/>
    <mergeCell ref="C149:F149"/>
    <mergeCell ref="B148:H148"/>
    <mergeCell ref="B140:H140"/>
    <mergeCell ref="B106:H106"/>
    <mergeCell ref="B107:H107"/>
    <mergeCell ref="B105:H105"/>
    <mergeCell ref="B125:H125"/>
    <mergeCell ref="B188:H188"/>
    <mergeCell ref="B171:H171"/>
    <mergeCell ref="B184:H184"/>
    <mergeCell ref="C152:H152"/>
    <mergeCell ref="B161:H161"/>
    <mergeCell ref="B163:H163"/>
    <mergeCell ref="G158:H158"/>
    <mergeCell ref="B164:H164"/>
    <mergeCell ref="B182:H182"/>
    <mergeCell ref="B183:H183"/>
    <mergeCell ref="B141:H141"/>
    <mergeCell ref="B145:H145"/>
    <mergeCell ref="B146:H146"/>
    <mergeCell ref="B147:H147"/>
    <mergeCell ref="G151:H151"/>
    <mergeCell ref="B170:H170"/>
    <mergeCell ref="B167:H167"/>
    <mergeCell ref="B168:H168"/>
    <mergeCell ref="G157:H157"/>
    <mergeCell ref="B131:H131"/>
    <mergeCell ref="B108:H108"/>
    <mergeCell ref="B195:H195"/>
    <mergeCell ref="B189:H189"/>
    <mergeCell ref="B190:H190"/>
    <mergeCell ref="B191:H191"/>
    <mergeCell ref="B192:H192"/>
    <mergeCell ref="B194:H194"/>
    <mergeCell ref="B193:H193"/>
    <mergeCell ref="B165:H165"/>
    <mergeCell ref="B162:H162"/>
    <mergeCell ref="B169:H169"/>
    <mergeCell ref="G153:H153"/>
    <mergeCell ref="G159:H159"/>
    <mergeCell ref="C160:H160"/>
    <mergeCell ref="C156:H156"/>
    <mergeCell ref="C157:F157"/>
    <mergeCell ref="G155:H155"/>
    <mergeCell ref="G154:H154"/>
    <mergeCell ref="C153:F153"/>
    <mergeCell ref="B128:H128"/>
    <mergeCell ref="B119:H119"/>
    <mergeCell ref="B120:H120"/>
    <mergeCell ref="B121:H121"/>
    <mergeCell ref="B126:H126"/>
    <mergeCell ref="B127:H127"/>
    <mergeCell ref="B132:H132"/>
    <mergeCell ref="B139:H139"/>
    <mergeCell ref="B129:H129"/>
    <mergeCell ref="B52:H52"/>
    <mergeCell ref="B53:H53"/>
    <mergeCell ref="C93:H93"/>
    <mergeCell ref="G86:H86"/>
    <mergeCell ref="G87:H87"/>
    <mergeCell ref="G88:H88"/>
    <mergeCell ref="C89:H89"/>
    <mergeCell ref="B82:H82"/>
    <mergeCell ref="B83:H83"/>
    <mergeCell ref="B84:H84"/>
    <mergeCell ref="G90:H90"/>
    <mergeCell ref="B78:H78"/>
    <mergeCell ref="B61:H61"/>
    <mergeCell ref="B57:H57"/>
    <mergeCell ref="B58:H58"/>
    <mergeCell ref="B66:S66"/>
    <mergeCell ref="B70:P70"/>
    <mergeCell ref="B71:P71"/>
    <mergeCell ref="B76:H76"/>
    <mergeCell ref="B54:H54"/>
    <mergeCell ref="C55:H55"/>
    <mergeCell ref="C56:H56"/>
    <mergeCell ref="B63:H63"/>
    <mergeCell ref="B64:H64"/>
  </mergeCells>
  <hyperlinks>
    <hyperlink ref="B67" r:id="rId1" xr:uid="{00000000-0004-0000-1F00-000000000000}"/>
  </hyperlinks>
  <pageMargins left="0.7" right="0.7" top="0.75" bottom="0.75" header="0.3" footer="0.3"/>
  <pageSetup scale="10" orientation="landscape"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
    <pageSetUpPr fitToPage="1"/>
  </sheetPr>
  <dimension ref="A1:HE328"/>
  <sheetViews>
    <sheetView showGridLines="0" workbookViewId="0">
      <pane xSplit="11" topLeftCell="L1" activePane="topRight" state="frozen"/>
      <selection pane="topRight"/>
    </sheetView>
  </sheetViews>
  <sheetFormatPr defaultColWidth="8" defaultRowHeight="12" customHeight="1"/>
  <cols>
    <col min="1" max="1" width="1.5546875" style="1126" customWidth="1"/>
    <col min="2" max="4" width="3.27734375" style="1126" customWidth="1"/>
    <col min="5" max="5" width="1.71875" style="1126" customWidth="1"/>
    <col min="6" max="6" width="3.27734375" style="1126" customWidth="1"/>
    <col min="7" max="7" width="14.71875" style="1126" customWidth="1"/>
    <col min="8" max="8" width="3.27734375" style="1126" customWidth="1"/>
    <col min="9" max="9" width="2.27734375" style="1126" customWidth="1"/>
    <col min="10" max="10" width="14" style="1126" customWidth="1"/>
    <col min="11" max="11" width="2.44140625" style="1126" customWidth="1"/>
    <col min="12" max="17" width="8.44140625" style="1126" customWidth="1"/>
    <col min="18" max="26" width="8.44140625" style="1177" customWidth="1"/>
    <col min="27" max="29" width="8.44140625" style="1126" customWidth="1"/>
    <col min="30" max="35" width="7" style="1126" bestFit="1" customWidth="1"/>
    <col min="36" max="38" width="8" style="1126" customWidth="1"/>
    <col min="39" max="39" width="11.1640625" style="1126" customWidth="1"/>
    <col min="40" max="40" width="16.83203125" style="1126" hidden="1" customWidth="1"/>
    <col min="41" max="60" width="8" style="1126" hidden="1" customWidth="1"/>
    <col min="61" max="61" width="8" style="1126" customWidth="1"/>
    <col min="62" max="16384" width="8" style="1126"/>
  </cols>
  <sheetData>
    <row r="1" spans="1:213" ht="12" customHeight="1">
      <c r="B1" s="1107"/>
      <c r="C1" s="1107"/>
      <c r="D1" s="1107"/>
      <c r="E1" s="1107"/>
      <c r="F1" s="1107"/>
      <c r="G1" s="1107"/>
      <c r="H1" s="1107"/>
      <c r="I1" s="1107"/>
      <c r="J1" s="1107"/>
      <c r="K1" s="1107"/>
      <c r="L1" s="1107"/>
      <c r="M1" s="1107"/>
      <c r="N1" s="1107"/>
      <c r="O1" s="1107"/>
      <c r="P1" s="1107"/>
      <c r="Q1" s="1107"/>
      <c r="R1" s="1107"/>
      <c r="S1" s="1107"/>
      <c r="T1" s="1107"/>
      <c r="U1" s="1107"/>
      <c r="V1" s="1107"/>
      <c r="W1" s="1107"/>
      <c r="X1" s="1107"/>
      <c r="Y1" s="1107"/>
      <c r="Z1" s="1107"/>
      <c r="AA1" s="1107"/>
      <c r="AB1" s="1107"/>
      <c r="AC1" s="1107"/>
      <c r="AD1" s="1107"/>
      <c r="AE1" s="1107"/>
      <c r="AF1" s="1107"/>
      <c r="AG1" s="1107"/>
      <c r="AH1" s="1107"/>
      <c r="AI1" s="1107"/>
      <c r="AJ1" s="1107"/>
      <c r="AK1" s="1107"/>
      <c r="AL1" s="1107"/>
      <c r="AM1" s="1107"/>
      <c r="AN1" s="1107"/>
      <c r="AO1" s="1107"/>
      <c r="AP1" s="1107"/>
      <c r="AQ1" s="1107"/>
      <c r="AR1" s="1107"/>
      <c r="AS1" s="1107"/>
      <c r="AT1" s="1107"/>
      <c r="AU1" s="1107"/>
      <c r="AV1" s="1107"/>
      <c r="AW1" s="1107"/>
      <c r="AX1" s="1107"/>
      <c r="AY1" s="1107"/>
      <c r="AZ1" s="1107"/>
      <c r="BA1" s="1107"/>
      <c r="BB1" s="1107"/>
      <c r="BC1" s="1107"/>
      <c r="BD1" s="1107"/>
      <c r="BE1" s="1107"/>
      <c r="BF1" s="1107"/>
      <c r="BG1" s="1107"/>
      <c r="BH1" s="1107"/>
      <c r="BI1" s="1107"/>
      <c r="BJ1" s="1107"/>
      <c r="BK1" s="1107"/>
      <c r="BL1" s="1107"/>
      <c r="BM1" s="1107"/>
      <c r="BN1" s="1107"/>
      <c r="BO1" s="1107"/>
      <c r="BP1" s="1107"/>
      <c r="BQ1" s="1107"/>
      <c r="BR1" s="1107"/>
      <c r="BS1" s="1107"/>
      <c r="BT1" s="1107"/>
      <c r="BU1" s="1107"/>
      <c r="BV1" s="1107"/>
      <c r="BW1" s="1107"/>
      <c r="BX1" s="1107"/>
      <c r="BY1" s="1107"/>
      <c r="BZ1" s="1107"/>
      <c r="CA1" s="1107"/>
      <c r="CB1" s="1107"/>
      <c r="CC1" s="1107"/>
      <c r="CD1" s="1107"/>
      <c r="CE1" s="1107"/>
      <c r="CF1" s="1107"/>
      <c r="CG1" s="1107"/>
      <c r="CH1" s="1107"/>
      <c r="CI1" s="1107"/>
      <c r="CJ1" s="1107"/>
      <c r="CK1" s="1107"/>
      <c r="CL1" s="1107"/>
      <c r="CM1" s="1107"/>
      <c r="CN1" s="1107"/>
      <c r="CO1" s="1107"/>
      <c r="CP1" s="1107"/>
      <c r="CQ1" s="1107"/>
      <c r="CR1" s="1107"/>
      <c r="CS1" s="1107"/>
      <c r="CT1" s="1107"/>
      <c r="CU1" s="1107"/>
      <c r="CV1" s="1107"/>
      <c r="CW1" s="1107"/>
      <c r="CX1" s="1107"/>
      <c r="CY1" s="1107"/>
      <c r="CZ1" s="1107"/>
      <c r="DA1" s="1107"/>
      <c r="DB1" s="1107"/>
      <c r="DC1" s="1107"/>
      <c r="DD1" s="1107"/>
      <c r="DE1" s="1107"/>
      <c r="DF1" s="1107"/>
      <c r="DG1" s="1107"/>
      <c r="DH1" s="1107"/>
      <c r="DI1" s="1107"/>
      <c r="DJ1" s="1107"/>
      <c r="DK1" s="1107"/>
      <c r="DL1" s="1107"/>
      <c r="DM1" s="1107"/>
      <c r="DN1" s="1107"/>
      <c r="DO1" s="1107"/>
      <c r="DP1" s="1107"/>
      <c r="DQ1" s="1107"/>
      <c r="DR1" s="1107"/>
      <c r="DS1" s="1107"/>
      <c r="DT1" s="1107"/>
      <c r="DU1" s="1107"/>
      <c r="DV1" s="1107"/>
      <c r="DW1" s="1107"/>
      <c r="DX1" s="1107"/>
      <c r="DY1" s="1107"/>
      <c r="DZ1" s="1107"/>
      <c r="EA1" s="1107"/>
      <c r="EB1" s="1107"/>
      <c r="EC1" s="1107"/>
      <c r="ED1" s="1107"/>
      <c r="EE1" s="1107"/>
      <c r="EF1" s="1107"/>
      <c r="EG1" s="1107"/>
      <c r="EH1" s="1107"/>
      <c r="EI1" s="1107"/>
      <c r="EJ1" s="1107"/>
      <c r="EK1" s="1107"/>
      <c r="EL1" s="1107"/>
      <c r="EM1" s="1107"/>
      <c r="EN1" s="1107"/>
      <c r="EO1" s="1107"/>
      <c r="EP1" s="1107"/>
      <c r="EQ1" s="1107"/>
      <c r="ER1" s="1107"/>
      <c r="ES1" s="1107"/>
      <c r="ET1" s="1107"/>
      <c r="EU1" s="1107"/>
      <c r="EV1" s="1107"/>
      <c r="EW1" s="1107"/>
      <c r="EX1" s="1107"/>
      <c r="EY1" s="1107"/>
      <c r="EZ1" s="1107"/>
      <c r="FA1" s="1107"/>
      <c r="FB1" s="1107"/>
      <c r="FC1" s="1107"/>
      <c r="FD1" s="1107"/>
      <c r="FE1" s="1107"/>
      <c r="FF1" s="1107"/>
      <c r="FG1" s="1107"/>
      <c r="FH1" s="1107"/>
      <c r="FI1" s="1107"/>
      <c r="FJ1" s="1107"/>
      <c r="FK1" s="1107"/>
      <c r="FL1" s="1107"/>
      <c r="FM1" s="1107"/>
      <c r="FN1" s="1107"/>
      <c r="FO1" s="1107"/>
      <c r="FP1" s="1107"/>
      <c r="FQ1" s="1107"/>
      <c r="FR1" s="1107"/>
      <c r="FS1" s="1107"/>
      <c r="FT1" s="1107"/>
      <c r="FU1" s="1107"/>
      <c r="FV1" s="1107"/>
      <c r="FW1" s="1107"/>
      <c r="FX1" s="1107"/>
      <c r="FY1" s="1107"/>
      <c r="FZ1" s="1107"/>
      <c r="GA1" s="1107"/>
      <c r="GB1" s="1107"/>
      <c r="GC1" s="1107"/>
      <c r="GD1" s="1107"/>
      <c r="GE1" s="1107"/>
      <c r="GF1" s="1107"/>
      <c r="GG1" s="1107"/>
      <c r="GH1" s="1107"/>
      <c r="GI1" s="1107"/>
      <c r="GJ1" s="1107"/>
      <c r="GK1" s="1107"/>
      <c r="GL1" s="1107"/>
      <c r="GM1" s="1107"/>
      <c r="GN1" s="1107"/>
      <c r="GO1" s="1107"/>
      <c r="GP1" s="1107"/>
      <c r="GQ1" s="1107"/>
      <c r="GR1" s="1107"/>
      <c r="GS1" s="1107"/>
      <c r="GT1" s="1107"/>
      <c r="GU1" s="1107"/>
      <c r="GV1" s="1107"/>
      <c r="GW1" s="1107"/>
      <c r="GX1" s="1107"/>
      <c r="GY1" s="1107"/>
      <c r="GZ1" s="1107"/>
      <c r="HA1" s="1107"/>
      <c r="HB1" s="1107"/>
      <c r="HC1" s="1107"/>
      <c r="HD1" s="1107"/>
      <c r="HE1" s="1107"/>
    </row>
    <row r="2" spans="1:213" ht="12" customHeight="1">
      <c r="A2" s="1107"/>
      <c r="B2" s="3994" t="s">
        <v>478</v>
      </c>
      <c r="C2" s="3995"/>
      <c r="D2" s="3995"/>
      <c r="E2" s="3995"/>
      <c r="F2" s="3995"/>
      <c r="G2" s="1107"/>
      <c r="H2" s="1107"/>
      <c r="I2" s="1107"/>
      <c r="J2" s="1107"/>
      <c r="K2" s="1107"/>
      <c r="L2" s="1107"/>
      <c r="M2" s="1107"/>
      <c r="N2" s="1107"/>
      <c r="O2" s="1107"/>
      <c r="P2" s="1107"/>
      <c r="Q2" s="1107"/>
      <c r="R2" s="1107"/>
      <c r="S2" s="1107"/>
      <c r="T2" s="1107"/>
      <c r="U2" s="1107"/>
      <c r="V2" s="1107"/>
      <c r="W2" s="1107"/>
      <c r="X2" s="1107"/>
      <c r="Y2" s="1107"/>
      <c r="Z2" s="1107"/>
      <c r="AA2" s="1107"/>
      <c r="AB2" s="1107"/>
      <c r="AC2" s="1107"/>
      <c r="AD2" s="1107"/>
      <c r="AE2" s="1107"/>
      <c r="AF2" s="1107"/>
      <c r="AG2" s="1107"/>
      <c r="AH2" s="1107"/>
      <c r="AI2" s="1107"/>
      <c r="AJ2" s="1107"/>
      <c r="AK2" s="1107"/>
      <c r="AL2" s="1107"/>
      <c r="AM2" s="1107"/>
      <c r="AN2" s="1107"/>
      <c r="AO2" s="1107"/>
      <c r="AP2" s="1107"/>
      <c r="AQ2" s="1107"/>
      <c r="AR2" s="1107"/>
      <c r="AS2" s="1107"/>
      <c r="AT2" s="1107"/>
      <c r="AU2" s="1107"/>
      <c r="AV2" s="1107"/>
      <c r="AW2" s="1107"/>
      <c r="AX2" s="1107"/>
      <c r="AY2" s="1107"/>
      <c r="AZ2" s="1107"/>
      <c r="BA2" s="1107"/>
      <c r="BB2" s="1107"/>
      <c r="BC2" s="1107"/>
      <c r="BD2" s="1107"/>
      <c r="BE2" s="1107"/>
      <c r="BF2" s="1107"/>
      <c r="BG2" s="1107"/>
      <c r="BH2" s="1107"/>
      <c r="BI2" s="1107"/>
      <c r="BJ2" s="1107"/>
      <c r="BK2" s="1107"/>
      <c r="BL2" s="1107"/>
      <c r="BM2" s="1107"/>
      <c r="BN2" s="1107"/>
      <c r="BO2" s="1107"/>
      <c r="BP2" s="1107"/>
      <c r="BQ2" s="1107"/>
      <c r="BR2" s="1107"/>
      <c r="BS2" s="1107"/>
      <c r="BT2" s="1107"/>
      <c r="BU2" s="1107"/>
      <c r="BV2" s="1107"/>
      <c r="BW2" s="1107"/>
      <c r="BX2" s="1107"/>
      <c r="BY2" s="1107"/>
      <c r="BZ2" s="1107"/>
      <c r="CA2" s="1107"/>
      <c r="CB2" s="1107"/>
      <c r="CC2" s="1107"/>
      <c r="CD2" s="1107"/>
      <c r="CE2" s="1107"/>
      <c r="CF2" s="1107"/>
      <c r="CG2" s="1107"/>
      <c r="CH2" s="1107"/>
      <c r="CI2" s="1107"/>
      <c r="CJ2" s="1107"/>
      <c r="CK2" s="1107"/>
      <c r="CL2" s="1107"/>
      <c r="CM2" s="1107"/>
      <c r="CN2" s="1107"/>
      <c r="CO2" s="1107"/>
      <c r="CP2" s="1107"/>
      <c r="CQ2" s="1107"/>
      <c r="CR2" s="1107"/>
      <c r="CS2" s="1107"/>
      <c r="CT2" s="1107"/>
      <c r="CU2" s="1107"/>
      <c r="CV2" s="1107"/>
      <c r="CW2" s="1107"/>
      <c r="CX2" s="1107"/>
      <c r="CY2" s="1107"/>
      <c r="CZ2" s="1107"/>
      <c r="DA2" s="1107"/>
      <c r="DB2" s="1107"/>
      <c r="DC2" s="1107"/>
      <c r="DD2" s="1107"/>
      <c r="DE2" s="1107"/>
      <c r="DF2" s="1107"/>
      <c r="DG2" s="1107"/>
      <c r="DH2" s="1107"/>
      <c r="DI2" s="1107"/>
      <c r="DJ2" s="1107"/>
      <c r="DK2" s="1107"/>
      <c r="DL2" s="1107"/>
      <c r="DM2" s="1107"/>
      <c r="DN2" s="1107"/>
      <c r="DO2" s="1107"/>
      <c r="DP2" s="1107"/>
      <c r="DQ2" s="1107"/>
      <c r="DR2" s="1107"/>
      <c r="DS2" s="1107"/>
      <c r="DT2" s="1107"/>
      <c r="DU2" s="1107"/>
      <c r="DV2" s="1107"/>
      <c r="DW2" s="1107"/>
      <c r="DX2" s="1107"/>
      <c r="DY2" s="1107"/>
      <c r="DZ2" s="1107"/>
      <c r="EA2" s="1107"/>
      <c r="EB2" s="1107"/>
      <c r="EC2" s="1107"/>
      <c r="ED2" s="1107"/>
      <c r="EE2" s="1107"/>
      <c r="EF2" s="1107"/>
      <c r="EG2" s="1107"/>
      <c r="EH2" s="1107"/>
      <c r="EI2" s="1107"/>
      <c r="EJ2" s="1107"/>
      <c r="EK2" s="1107"/>
      <c r="EL2" s="1107"/>
      <c r="EM2" s="1107"/>
      <c r="EN2" s="1107"/>
      <c r="EO2" s="1107"/>
      <c r="EP2" s="1107"/>
      <c r="EQ2" s="1107"/>
      <c r="ER2" s="1107"/>
      <c r="ES2" s="1107"/>
      <c r="ET2" s="1107"/>
      <c r="EU2" s="1107"/>
      <c r="EV2" s="1107"/>
      <c r="EW2" s="1107"/>
      <c r="EX2" s="1107"/>
      <c r="EY2" s="1107"/>
      <c r="EZ2" s="1107"/>
      <c r="FA2" s="1107"/>
      <c r="FB2" s="1107"/>
      <c r="FC2" s="1107"/>
      <c r="FD2" s="1107"/>
      <c r="FE2" s="1107"/>
      <c r="FF2" s="1107"/>
      <c r="FG2" s="1107"/>
      <c r="FH2" s="1107"/>
      <c r="FI2" s="1107"/>
      <c r="FJ2" s="1107"/>
      <c r="FK2" s="1107"/>
      <c r="FL2" s="1107"/>
      <c r="FM2" s="1107"/>
      <c r="FN2" s="1107"/>
      <c r="FO2" s="1107"/>
      <c r="FP2" s="1107"/>
      <c r="FQ2" s="1107"/>
      <c r="FR2" s="1107"/>
      <c r="FS2" s="1107"/>
      <c r="FT2" s="1107"/>
      <c r="FU2" s="1107"/>
      <c r="FV2" s="1107"/>
      <c r="FW2" s="1107"/>
      <c r="FX2" s="1107"/>
      <c r="FY2" s="1107"/>
      <c r="FZ2" s="1107"/>
      <c r="GA2" s="1107"/>
      <c r="GB2" s="1107"/>
      <c r="GC2" s="1107"/>
      <c r="GD2" s="1107"/>
      <c r="GE2" s="1107"/>
      <c r="GF2" s="1107"/>
      <c r="GG2" s="1107"/>
      <c r="GH2" s="1107"/>
      <c r="GI2" s="1107"/>
      <c r="GJ2" s="1107"/>
      <c r="GK2" s="1107"/>
      <c r="GL2" s="1107"/>
      <c r="GM2" s="1107"/>
      <c r="GN2" s="1107"/>
      <c r="GO2" s="1107"/>
      <c r="GP2" s="1107"/>
      <c r="GQ2" s="1107"/>
      <c r="GR2" s="1107"/>
      <c r="GS2" s="1107"/>
      <c r="GT2" s="1107"/>
      <c r="GU2" s="1107"/>
      <c r="GV2" s="1107"/>
      <c r="GW2" s="1107"/>
      <c r="GX2" s="1107"/>
      <c r="GY2" s="1107"/>
      <c r="GZ2" s="1107"/>
      <c r="HA2" s="1107"/>
      <c r="HB2" s="1107"/>
      <c r="HC2" s="1107"/>
      <c r="HD2" s="1107"/>
      <c r="HE2" s="1107"/>
    </row>
    <row r="3" spans="1:213" ht="12" customHeight="1">
      <c r="A3" s="1107"/>
      <c r="B3" s="1107"/>
      <c r="C3" s="1107"/>
      <c r="D3" s="1107"/>
      <c r="E3" s="1107"/>
      <c r="F3" s="1107"/>
      <c r="G3" s="1107"/>
      <c r="H3" s="1107"/>
      <c r="I3" s="1107"/>
      <c r="J3" s="1107"/>
      <c r="K3" s="1107"/>
      <c r="L3" s="1107"/>
      <c r="M3" s="1107"/>
      <c r="N3" s="1107"/>
      <c r="O3" s="1107"/>
      <c r="P3" s="1107"/>
      <c r="Q3" s="1107"/>
      <c r="R3" s="1107"/>
      <c r="S3" s="1107"/>
      <c r="T3" s="1107"/>
      <c r="U3" s="1107"/>
      <c r="V3" s="1107"/>
      <c r="W3" s="1107"/>
      <c r="X3" s="1107"/>
      <c r="Y3" s="1107"/>
      <c r="Z3" s="1107"/>
      <c r="AA3" s="1107"/>
      <c r="AB3" s="1107"/>
      <c r="AC3" s="1107"/>
      <c r="AD3" s="1107"/>
      <c r="AE3" s="1107"/>
      <c r="AF3" s="1107"/>
      <c r="AG3" s="1107"/>
      <c r="AH3" s="1107"/>
      <c r="AI3" s="1107"/>
      <c r="AJ3" s="1107"/>
      <c r="AK3" s="1107"/>
      <c r="AL3" s="1107"/>
      <c r="AM3" s="1107"/>
      <c r="AN3" s="1107"/>
      <c r="AO3" s="1107"/>
      <c r="AP3" s="1107"/>
      <c r="AQ3" s="1107"/>
      <c r="AR3" s="1107"/>
      <c r="AS3" s="1107"/>
      <c r="AT3" s="1107"/>
      <c r="AU3" s="1107"/>
      <c r="AV3" s="1107"/>
      <c r="AW3" s="1107"/>
      <c r="AX3" s="1107"/>
      <c r="AY3" s="1107"/>
      <c r="AZ3" s="1107"/>
      <c r="BA3" s="1107"/>
      <c r="BB3" s="1107"/>
      <c r="BC3" s="1107"/>
      <c r="BD3" s="1107"/>
      <c r="BE3" s="1107"/>
      <c r="BF3" s="1107"/>
      <c r="BG3" s="1107"/>
      <c r="BH3" s="1107"/>
      <c r="BI3" s="1107"/>
      <c r="BJ3" s="1107"/>
      <c r="BK3" s="1107"/>
      <c r="BL3" s="1107"/>
      <c r="BM3" s="1107"/>
      <c r="BN3" s="1107"/>
      <c r="BO3" s="1107"/>
      <c r="BP3" s="1107"/>
      <c r="BQ3" s="1107"/>
      <c r="BR3" s="1107"/>
      <c r="BS3" s="1107"/>
      <c r="BT3" s="1107"/>
      <c r="BU3" s="1107"/>
      <c r="BV3" s="1107"/>
      <c r="BW3" s="1107"/>
      <c r="BX3" s="1107"/>
      <c r="BY3" s="1107"/>
      <c r="BZ3" s="1107"/>
      <c r="CA3" s="1107"/>
      <c r="CB3" s="1107"/>
      <c r="CC3" s="1107"/>
      <c r="CD3" s="1107"/>
      <c r="CE3" s="1107"/>
      <c r="CF3" s="1107"/>
      <c r="CG3" s="1107"/>
      <c r="CH3" s="1107"/>
      <c r="CI3" s="1107"/>
      <c r="CJ3" s="1107"/>
      <c r="CK3" s="1107"/>
      <c r="CL3" s="1107"/>
      <c r="CM3" s="1107"/>
      <c r="CN3" s="1107"/>
      <c r="CO3" s="1107"/>
      <c r="CP3" s="1107"/>
      <c r="CQ3" s="1107"/>
      <c r="CR3" s="1107"/>
      <c r="CS3" s="1107"/>
      <c r="CT3" s="1107"/>
      <c r="CU3" s="1107"/>
      <c r="CV3" s="1107"/>
      <c r="CW3" s="1107"/>
      <c r="CX3" s="1107"/>
      <c r="CY3" s="1107"/>
      <c r="CZ3" s="1107"/>
      <c r="DA3" s="1107"/>
      <c r="DB3" s="1107"/>
      <c r="DC3" s="1107"/>
      <c r="DD3" s="1107"/>
      <c r="DE3" s="1107"/>
      <c r="DF3" s="1107"/>
      <c r="DG3" s="1107"/>
      <c r="DH3" s="1107"/>
      <c r="DI3" s="1107"/>
      <c r="DJ3" s="1107"/>
      <c r="DK3" s="1107"/>
      <c r="DL3" s="1107"/>
      <c r="DM3" s="1107"/>
      <c r="DN3" s="1107"/>
      <c r="DO3" s="1107"/>
      <c r="DP3" s="1107"/>
      <c r="DQ3" s="1107"/>
      <c r="DR3" s="1107"/>
      <c r="DS3" s="1107"/>
      <c r="DT3" s="1107"/>
      <c r="DU3" s="1107"/>
      <c r="DV3" s="1107"/>
      <c r="DW3" s="1107"/>
      <c r="DX3" s="1107"/>
      <c r="DY3" s="1107"/>
      <c r="DZ3" s="1107"/>
      <c r="EA3" s="1107"/>
      <c r="EB3" s="1107"/>
      <c r="EC3" s="1107"/>
      <c r="ED3" s="1107"/>
      <c r="EE3" s="1107"/>
      <c r="EF3" s="1107"/>
      <c r="EG3" s="1107"/>
      <c r="EH3" s="1107"/>
      <c r="EI3" s="1107"/>
      <c r="EJ3" s="1107"/>
      <c r="EK3" s="1107"/>
      <c r="EL3" s="1107"/>
      <c r="EM3" s="1107"/>
      <c r="EN3" s="1107"/>
      <c r="EO3" s="1107"/>
      <c r="EP3" s="1107"/>
      <c r="EQ3" s="1107"/>
      <c r="ER3" s="1107"/>
      <c r="ES3" s="1107"/>
      <c r="ET3" s="1107"/>
      <c r="EU3" s="1107"/>
      <c r="EV3" s="1107"/>
      <c r="EW3" s="1107"/>
      <c r="EX3" s="1107"/>
      <c r="EY3" s="1107"/>
      <c r="EZ3" s="1107"/>
      <c r="FA3" s="1107"/>
      <c r="FB3" s="1107"/>
      <c r="FC3" s="1107"/>
      <c r="FD3" s="1107"/>
      <c r="FE3" s="1107"/>
      <c r="FF3" s="1107"/>
      <c r="FG3" s="1107"/>
      <c r="FH3" s="1107"/>
      <c r="FI3" s="1107"/>
      <c r="FJ3" s="1107"/>
      <c r="FK3" s="1107"/>
      <c r="FL3" s="1107"/>
      <c r="FM3" s="1107"/>
      <c r="FN3" s="1107"/>
      <c r="FO3" s="1107"/>
      <c r="FP3" s="1107"/>
      <c r="FQ3" s="1107"/>
      <c r="FR3" s="1107"/>
      <c r="FS3" s="1107"/>
      <c r="FT3" s="1107"/>
      <c r="FU3" s="1107"/>
      <c r="FV3" s="1107"/>
      <c r="FW3" s="1107"/>
      <c r="FX3" s="1107"/>
      <c r="FY3" s="1107"/>
      <c r="FZ3" s="1107"/>
      <c r="GA3" s="1107"/>
      <c r="GB3" s="1107"/>
      <c r="GC3" s="1107"/>
      <c r="GD3" s="1107"/>
      <c r="GE3" s="1107"/>
      <c r="GF3" s="1107"/>
      <c r="GG3" s="1107"/>
      <c r="GH3" s="1107"/>
      <c r="GI3" s="1107"/>
      <c r="GJ3" s="1107"/>
      <c r="GK3" s="1107"/>
      <c r="GL3" s="1107"/>
      <c r="GM3" s="1107"/>
      <c r="GN3" s="1107"/>
      <c r="GO3" s="1107"/>
      <c r="GP3" s="1107"/>
      <c r="GQ3" s="1107"/>
      <c r="GR3" s="1107"/>
      <c r="GS3" s="1107"/>
      <c r="GT3" s="1107"/>
      <c r="GU3" s="1107"/>
      <c r="GV3" s="1107"/>
      <c r="GW3" s="1107"/>
      <c r="GX3" s="1107"/>
      <c r="GY3" s="1107"/>
      <c r="GZ3" s="1107"/>
      <c r="HA3" s="1107"/>
      <c r="HB3" s="1107"/>
      <c r="HC3" s="1107"/>
      <c r="HD3" s="1107"/>
      <c r="HE3" s="1107"/>
    </row>
    <row r="4" spans="1:213" ht="12" customHeight="1">
      <c r="A4" s="1107"/>
      <c r="B4" s="27" t="s">
        <v>1386</v>
      </c>
      <c r="C4" s="27"/>
      <c r="D4" s="27"/>
      <c r="E4" s="27"/>
      <c r="F4" s="1107"/>
      <c r="G4" s="3995" t="s">
        <v>1387</v>
      </c>
      <c r="H4" s="3995"/>
      <c r="I4" s="3995"/>
      <c r="J4" s="3995"/>
      <c r="K4" s="3995"/>
      <c r="L4" s="3995"/>
      <c r="M4" s="3995"/>
      <c r="N4" s="3995"/>
      <c r="O4" s="3995"/>
      <c r="P4" s="3995"/>
      <c r="Q4" s="3995"/>
      <c r="R4" s="3995"/>
      <c r="S4" s="3995"/>
      <c r="T4" s="3995"/>
      <c r="U4" s="3995"/>
      <c r="V4" s="3995"/>
      <c r="W4" s="3995"/>
      <c r="X4" s="1107"/>
      <c r="Y4" s="1107"/>
      <c r="Z4" s="1107"/>
      <c r="AA4" s="1107"/>
      <c r="AB4" s="1107"/>
      <c r="AC4" s="1107"/>
      <c r="AD4" s="1107"/>
      <c r="AE4" s="1107"/>
      <c r="AF4" s="1107"/>
      <c r="AG4" s="1107"/>
      <c r="AH4" s="1107"/>
      <c r="AI4" s="1107"/>
      <c r="AJ4" s="1107"/>
      <c r="AK4" s="1107"/>
      <c r="AL4" s="1107"/>
      <c r="AM4" s="1107"/>
      <c r="AN4" s="1107"/>
      <c r="AO4" s="1107"/>
      <c r="AP4" s="1107"/>
      <c r="AQ4" s="1107"/>
      <c r="AR4" s="1107"/>
      <c r="AS4" s="1107"/>
      <c r="AT4" s="1107"/>
      <c r="AU4" s="1107"/>
      <c r="AV4" s="1107"/>
      <c r="AW4" s="1107"/>
      <c r="AX4" s="1107"/>
      <c r="AY4" s="1107"/>
      <c r="AZ4" s="1107"/>
      <c r="BA4" s="1107"/>
      <c r="BB4" s="1107"/>
      <c r="BC4" s="1107"/>
      <c r="BD4" s="1107"/>
      <c r="BE4" s="1107"/>
      <c r="BF4" s="1107"/>
      <c r="BG4" s="1107"/>
      <c r="BH4" s="1107"/>
      <c r="BI4" s="1107"/>
      <c r="BJ4" s="1107"/>
      <c r="BK4" s="1107"/>
      <c r="BL4" s="1107"/>
      <c r="BM4" s="1107"/>
      <c r="BN4" s="1107"/>
      <c r="BO4" s="1107"/>
      <c r="BP4" s="1107"/>
      <c r="BQ4" s="1107"/>
      <c r="BR4" s="1107"/>
      <c r="BS4" s="1107"/>
      <c r="BT4" s="1107"/>
      <c r="BU4" s="1107"/>
      <c r="BV4" s="1107"/>
      <c r="BW4" s="1107"/>
      <c r="BX4" s="1107"/>
      <c r="BY4" s="1107"/>
      <c r="BZ4" s="1107"/>
      <c r="CA4" s="1107"/>
      <c r="CB4" s="1107"/>
      <c r="CC4" s="1107"/>
      <c r="CD4" s="1107"/>
      <c r="CE4" s="1107"/>
      <c r="CF4" s="1107"/>
      <c r="CG4" s="1107"/>
      <c r="CH4" s="1107"/>
      <c r="CI4" s="1107"/>
      <c r="CJ4" s="1107"/>
      <c r="CK4" s="1107"/>
      <c r="CL4" s="1107"/>
      <c r="CM4" s="1107"/>
      <c r="CN4" s="1107"/>
      <c r="CO4" s="1107"/>
      <c r="CP4" s="1107"/>
      <c r="CQ4" s="1107"/>
      <c r="CR4" s="1107"/>
      <c r="CS4" s="1107"/>
      <c r="CT4" s="1107"/>
      <c r="CU4" s="1107"/>
      <c r="CV4" s="1107"/>
      <c r="CW4" s="1107"/>
      <c r="CX4" s="1107"/>
      <c r="CY4" s="1107"/>
      <c r="CZ4" s="1107"/>
      <c r="DA4" s="1107"/>
      <c r="DB4" s="1107"/>
      <c r="DC4" s="1107"/>
      <c r="DD4" s="1107"/>
      <c r="DE4" s="1107"/>
      <c r="DF4" s="1107"/>
      <c r="DG4" s="1107"/>
      <c r="DH4" s="1107"/>
      <c r="DI4" s="1107"/>
      <c r="DJ4" s="1107"/>
      <c r="DK4" s="1107"/>
      <c r="DL4" s="1107"/>
      <c r="DM4" s="1107"/>
      <c r="DN4" s="1107"/>
      <c r="DO4" s="1107"/>
      <c r="DP4" s="1107"/>
      <c r="DQ4" s="1107"/>
      <c r="DR4" s="1107"/>
      <c r="DS4" s="1107"/>
      <c r="DT4" s="1107"/>
      <c r="DU4" s="1107"/>
      <c r="DV4" s="1107"/>
      <c r="DW4" s="1107"/>
      <c r="DX4" s="1107"/>
      <c r="DY4" s="1107"/>
      <c r="DZ4" s="1107"/>
      <c r="EA4" s="1107"/>
      <c r="EB4" s="1107"/>
      <c r="EC4" s="1107"/>
      <c r="ED4" s="1107"/>
      <c r="EE4" s="1107"/>
      <c r="EF4" s="1107"/>
      <c r="EG4" s="1107"/>
      <c r="EH4" s="1107"/>
      <c r="EI4" s="1107"/>
      <c r="EJ4" s="1107"/>
      <c r="EK4" s="1107"/>
      <c r="EL4" s="1107"/>
      <c r="EM4" s="1107"/>
      <c r="EN4" s="1107"/>
      <c r="EO4" s="1107"/>
      <c r="EP4" s="1107"/>
      <c r="EQ4" s="1107"/>
      <c r="ER4" s="1107"/>
      <c r="ES4" s="1107"/>
      <c r="ET4" s="1107"/>
      <c r="EU4" s="1107"/>
      <c r="EV4" s="1107"/>
      <c r="EW4" s="1107"/>
      <c r="EX4" s="1107"/>
      <c r="EY4" s="1107"/>
      <c r="EZ4" s="1107"/>
      <c r="FA4" s="1107"/>
      <c r="FB4" s="1107"/>
      <c r="FC4" s="1107"/>
      <c r="FD4" s="1107"/>
      <c r="FE4" s="1107"/>
      <c r="FF4" s="1107"/>
      <c r="FG4" s="1107"/>
      <c r="FH4" s="1107"/>
      <c r="FI4" s="1107"/>
      <c r="FJ4" s="1107"/>
      <c r="FK4" s="1107"/>
      <c r="FL4" s="1107"/>
      <c r="FM4" s="1107"/>
      <c r="FN4" s="1107"/>
      <c r="FO4" s="1107"/>
      <c r="FP4" s="1107"/>
      <c r="FQ4" s="1107"/>
      <c r="FR4" s="1107"/>
      <c r="FS4" s="1107"/>
      <c r="FT4" s="1107"/>
      <c r="FU4" s="1107"/>
      <c r="FV4" s="1107"/>
      <c r="FW4" s="1107"/>
      <c r="FX4" s="1107"/>
      <c r="FY4" s="1107"/>
      <c r="FZ4" s="1107"/>
      <c r="GA4" s="1107"/>
      <c r="GB4" s="1107"/>
      <c r="GC4" s="1107"/>
      <c r="GD4" s="1107"/>
      <c r="GE4" s="1107"/>
      <c r="GF4" s="1107"/>
      <c r="GG4" s="1107"/>
      <c r="GH4" s="1107"/>
      <c r="GI4" s="1107"/>
      <c r="GJ4" s="1107"/>
      <c r="GK4" s="1107"/>
      <c r="GL4" s="1107"/>
      <c r="GM4" s="1107"/>
      <c r="GN4" s="1107"/>
      <c r="GO4" s="1107"/>
      <c r="GP4" s="1107"/>
      <c r="GQ4" s="1107"/>
      <c r="GR4" s="1107"/>
      <c r="GS4" s="1107"/>
      <c r="GT4" s="1107"/>
      <c r="GU4" s="1107"/>
      <c r="GV4" s="1107"/>
      <c r="GW4" s="1107"/>
      <c r="GX4" s="1107"/>
      <c r="GY4" s="1107"/>
      <c r="GZ4" s="1107"/>
      <c r="HA4" s="1107"/>
      <c r="HB4" s="1107"/>
      <c r="HC4" s="1107"/>
      <c r="HD4" s="1107"/>
      <c r="HE4" s="1107"/>
    </row>
    <row r="5" spans="1:213" ht="12" customHeight="1">
      <c r="A5" s="1107"/>
      <c r="B5" s="27">
        <v>2023.4</v>
      </c>
      <c r="C5" s="27"/>
      <c r="D5" s="27"/>
      <c r="E5" s="27"/>
      <c r="F5" s="1110"/>
      <c r="G5" s="1110"/>
      <c r="H5" s="1110"/>
      <c r="I5" s="1110"/>
      <c r="J5" s="1110"/>
      <c r="K5" s="1110"/>
      <c r="L5" s="1110"/>
      <c r="M5" s="1110"/>
      <c r="N5" s="1110"/>
      <c r="O5" s="1110"/>
      <c r="P5" s="1110"/>
      <c r="Q5" s="1302"/>
      <c r="R5" s="1303"/>
      <c r="S5" s="1110"/>
      <c r="T5" s="1110"/>
      <c r="U5" s="1110"/>
      <c r="V5" s="1110"/>
      <c r="W5" s="1110"/>
      <c r="X5" s="1110"/>
      <c r="Y5" s="1110"/>
      <c r="Z5" s="1110"/>
      <c r="AA5" s="1107"/>
      <c r="AB5" s="1107"/>
      <c r="AC5" s="1107"/>
      <c r="AD5" s="1107"/>
      <c r="AE5" s="1107"/>
      <c r="AF5" s="1107"/>
      <c r="AG5" s="1107"/>
      <c r="AH5" s="1107"/>
      <c r="AI5" s="1107"/>
      <c r="AJ5" s="1107"/>
      <c r="AK5" s="1107"/>
      <c r="AL5" s="1107"/>
      <c r="AM5" s="1107"/>
      <c r="AN5" s="1107"/>
      <c r="AO5" s="1107"/>
      <c r="AP5" s="1107"/>
      <c r="AQ5" s="1107"/>
      <c r="AR5" s="1107"/>
      <c r="AS5" s="1107"/>
      <c r="AT5" s="1107"/>
      <c r="AU5" s="1107"/>
      <c r="AV5" s="1107"/>
      <c r="AW5" s="1107"/>
      <c r="AX5" s="1107"/>
      <c r="AY5" s="1107"/>
      <c r="AZ5" s="1107"/>
      <c r="BA5" s="1107"/>
      <c r="BB5" s="1107"/>
      <c r="BC5" s="1107"/>
      <c r="BD5" s="1107"/>
      <c r="BE5" s="1107"/>
      <c r="BF5" s="1107"/>
      <c r="BG5" s="1107"/>
      <c r="BH5" s="1107"/>
      <c r="BI5" s="1107"/>
      <c r="BJ5" s="1107"/>
      <c r="BK5" s="1107"/>
      <c r="BL5" s="1107"/>
      <c r="BM5" s="1107"/>
      <c r="BN5" s="1107"/>
      <c r="BO5" s="1107"/>
      <c r="BP5" s="1107"/>
      <c r="BQ5" s="1107"/>
      <c r="BR5" s="1107"/>
      <c r="BS5" s="1107"/>
      <c r="BT5" s="1107"/>
      <c r="BU5" s="1107"/>
      <c r="BV5" s="1107"/>
      <c r="BW5" s="1107"/>
      <c r="BX5" s="1107"/>
      <c r="BY5" s="1107"/>
      <c r="BZ5" s="1107"/>
      <c r="CA5" s="1107"/>
      <c r="CB5" s="1107"/>
      <c r="CC5" s="1107"/>
      <c r="CD5" s="1107"/>
      <c r="CE5" s="1107"/>
      <c r="CF5" s="1107"/>
      <c r="CG5" s="1107"/>
      <c r="CH5" s="1107"/>
      <c r="CI5" s="1107"/>
      <c r="CJ5" s="1107"/>
      <c r="CK5" s="1107"/>
      <c r="CL5" s="1107"/>
      <c r="CM5" s="1107"/>
      <c r="CN5" s="1107"/>
      <c r="CO5" s="1107"/>
      <c r="CP5" s="1107"/>
      <c r="CQ5" s="1107"/>
      <c r="CR5" s="1107"/>
      <c r="CS5" s="1107"/>
      <c r="CT5" s="1107"/>
      <c r="CU5" s="1107"/>
      <c r="CV5" s="1107"/>
      <c r="CW5" s="1107"/>
      <c r="CX5" s="1107"/>
      <c r="CY5" s="1107"/>
      <c r="CZ5" s="1107"/>
      <c r="DA5" s="1107"/>
      <c r="DB5" s="1107"/>
      <c r="DC5" s="1107"/>
      <c r="DD5" s="1107"/>
      <c r="DE5" s="1107"/>
      <c r="DF5" s="1107"/>
      <c r="DG5" s="1107"/>
      <c r="DH5" s="1107"/>
      <c r="DI5" s="1107"/>
      <c r="DJ5" s="1107"/>
      <c r="DK5" s="1107"/>
      <c r="DL5" s="1107"/>
      <c r="DM5" s="1107"/>
      <c r="DN5" s="1107"/>
      <c r="DO5" s="1107"/>
      <c r="DP5" s="1107"/>
      <c r="DQ5" s="1107"/>
      <c r="DR5" s="1107"/>
      <c r="DS5" s="1107"/>
      <c r="DT5" s="1107"/>
      <c r="DU5" s="1107"/>
      <c r="DV5" s="1107"/>
      <c r="DW5" s="1107"/>
      <c r="DX5" s="1107"/>
      <c r="DY5" s="1107"/>
      <c r="DZ5" s="1107"/>
      <c r="EA5" s="1107"/>
      <c r="EB5" s="1107"/>
      <c r="EC5" s="1107"/>
      <c r="ED5" s="1107"/>
      <c r="EE5" s="1107"/>
      <c r="EF5" s="1107"/>
      <c r="EG5" s="1107"/>
      <c r="EH5" s="1107"/>
      <c r="EI5" s="1107"/>
      <c r="EJ5" s="1107"/>
      <c r="EK5" s="1107"/>
      <c r="EL5" s="1107"/>
      <c r="EM5" s="1107"/>
      <c r="EN5" s="1107"/>
      <c r="EO5" s="1107"/>
      <c r="EP5" s="1107"/>
      <c r="EQ5" s="1107"/>
      <c r="ER5" s="1107"/>
      <c r="ES5" s="1107"/>
      <c r="ET5" s="1107"/>
      <c r="EU5" s="1107"/>
      <c r="EV5" s="1107"/>
      <c r="EW5" s="1107"/>
      <c r="EX5" s="1107"/>
      <c r="EY5" s="1107"/>
      <c r="EZ5" s="1107"/>
      <c r="FA5" s="1107"/>
      <c r="FB5" s="1107"/>
      <c r="FC5" s="1107"/>
      <c r="FD5" s="1107"/>
      <c r="FE5" s="1107"/>
      <c r="FF5" s="1107"/>
      <c r="FG5" s="1107"/>
      <c r="FH5" s="1107"/>
      <c r="FI5" s="1107"/>
      <c r="FJ5" s="1107"/>
      <c r="FK5" s="1107"/>
      <c r="FL5" s="1107"/>
      <c r="FM5" s="1107"/>
      <c r="FN5" s="1107"/>
      <c r="FO5" s="1107"/>
      <c r="FP5" s="1107"/>
      <c r="FQ5" s="1107"/>
      <c r="FR5" s="1107"/>
      <c r="FS5" s="1107"/>
      <c r="FT5" s="1107"/>
      <c r="FU5" s="1107"/>
      <c r="FV5" s="1107"/>
      <c r="FW5" s="1107"/>
      <c r="FX5" s="1107"/>
      <c r="FY5" s="1107"/>
      <c r="FZ5" s="1107"/>
      <c r="GA5" s="1107"/>
      <c r="GB5" s="1107"/>
      <c r="GC5" s="1107"/>
      <c r="GD5" s="1107"/>
      <c r="GE5" s="1107"/>
      <c r="GF5" s="1107"/>
      <c r="GG5" s="1107"/>
      <c r="GH5" s="1107"/>
      <c r="GI5" s="1107"/>
      <c r="GJ5" s="1107"/>
      <c r="GK5" s="1107"/>
      <c r="GL5" s="1107"/>
      <c r="GM5" s="1107"/>
      <c r="GN5" s="1107"/>
      <c r="GO5" s="1107"/>
      <c r="GP5" s="1107"/>
      <c r="GQ5" s="1107"/>
      <c r="GR5" s="1107"/>
      <c r="GS5" s="1107"/>
      <c r="GT5" s="1107"/>
      <c r="GU5" s="1107"/>
      <c r="GV5" s="1107"/>
      <c r="GW5" s="1107"/>
      <c r="GX5" s="1107"/>
      <c r="GY5" s="1107"/>
      <c r="GZ5" s="1107"/>
      <c r="HA5" s="1107"/>
      <c r="HB5" s="1107"/>
      <c r="HC5" s="1107"/>
      <c r="HD5" s="1107"/>
      <c r="HE5" s="1107"/>
    </row>
    <row r="6" spans="1:213" ht="12" customHeight="1">
      <c r="A6" s="1107"/>
      <c r="B6" s="153"/>
      <c r="C6" s="1110"/>
      <c r="D6" s="1110"/>
      <c r="E6" s="1110"/>
      <c r="F6" s="1110"/>
      <c r="G6" s="1110"/>
      <c r="H6" s="1110"/>
      <c r="I6" s="1110"/>
      <c r="J6" s="1110"/>
      <c r="K6" s="1110"/>
      <c r="L6" s="1110"/>
      <c r="M6" s="1110"/>
      <c r="N6" s="1110"/>
      <c r="O6" s="1110"/>
      <c r="P6" s="1110"/>
      <c r="Q6" s="1302"/>
      <c r="R6" s="1303"/>
      <c r="S6" s="1110"/>
      <c r="T6" s="1110"/>
      <c r="U6" s="1110"/>
      <c r="V6" s="1110"/>
      <c r="W6" s="1110"/>
      <c r="X6" s="1110"/>
      <c r="Y6" s="1110"/>
      <c r="Z6" s="1110"/>
      <c r="AA6" s="1107"/>
      <c r="AB6" s="1107"/>
      <c r="AC6" s="1107"/>
      <c r="AD6" s="1107"/>
      <c r="AE6" s="1107"/>
      <c r="AF6" s="1107"/>
      <c r="AG6" s="1107"/>
      <c r="AH6" s="1107"/>
      <c r="AI6" s="1107"/>
      <c r="AJ6" s="1107"/>
      <c r="AK6" s="1107"/>
      <c r="AL6" s="1107"/>
      <c r="AM6" s="1107"/>
      <c r="AN6" s="1107"/>
      <c r="AO6" s="1107"/>
      <c r="AP6" s="1107"/>
      <c r="AQ6" s="1107"/>
      <c r="AR6" s="1107"/>
      <c r="AS6" s="1107"/>
      <c r="AT6" s="1107"/>
      <c r="AU6" s="1107"/>
      <c r="AV6" s="1107"/>
      <c r="AW6" s="1107"/>
      <c r="AX6" s="1107"/>
      <c r="AY6" s="1107"/>
      <c r="AZ6" s="1107"/>
      <c r="BA6" s="1107"/>
      <c r="BB6" s="1107"/>
      <c r="BC6" s="1107"/>
      <c r="BD6" s="1107"/>
      <c r="BE6" s="1107"/>
      <c r="BF6" s="1107"/>
      <c r="BG6" s="1107"/>
      <c r="BH6" s="1107"/>
      <c r="BI6" s="1107"/>
      <c r="BJ6" s="1107"/>
      <c r="BK6" s="1107"/>
      <c r="BL6" s="1107"/>
      <c r="BM6" s="1107"/>
      <c r="BN6" s="1107"/>
      <c r="BO6" s="1107"/>
      <c r="BP6" s="1107"/>
      <c r="BQ6" s="1107"/>
      <c r="BR6" s="1107"/>
      <c r="BS6" s="1107"/>
      <c r="BT6" s="1107"/>
      <c r="BU6" s="1107"/>
      <c r="BV6" s="1107"/>
      <c r="BW6" s="1107"/>
      <c r="BX6" s="1107"/>
      <c r="BY6" s="1107"/>
      <c r="BZ6" s="1107"/>
      <c r="CA6" s="1107"/>
      <c r="CB6" s="1107"/>
      <c r="CC6" s="1107"/>
      <c r="CD6" s="1107"/>
      <c r="CE6" s="1107"/>
      <c r="CF6" s="1107"/>
      <c r="CG6" s="1107"/>
      <c r="CH6" s="1107"/>
      <c r="CI6" s="1107"/>
      <c r="CJ6" s="1107"/>
      <c r="CK6" s="1107"/>
      <c r="CL6" s="1107"/>
      <c r="CM6" s="1107"/>
      <c r="CN6" s="1107"/>
      <c r="CO6" s="1107"/>
      <c r="CP6" s="1107"/>
      <c r="CQ6" s="1107"/>
      <c r="CR6" s="1107"/>
      <c r="CS6" s="1107"/>
      <c r="CT6" s="1107"/>
      <c r="CU6" s="1107"/>
      <c r="CV6" s="1107"/>
      <c r="CW6" s="1107"/>
      <c r="CX6" s="1107"/>
      <c r="CY6" s="1107"/>
      <c r="CZ6" s="1107"/>
      <c r="DA6" s="1107"/>
      <c r="DB6" s="1107"/>
      <c r="DC6" s="1107"/>
      <c r="DD6" s="1107"/>
      <c r="DE6" s="1107"/>
      <c r="DF6" s="1107"/>
      <c r="DG6" s="1107"/>
      <c r="DH6" s="1107"/>
      <c r="DI6" s="1107"/>
      <c r="DJ6" s="1107"/>
      <c r="DK6" s="1107"/>
      <c r="DL6" s="1107"/>
      <c r="DM6" s="1107"/>
      <c r="DN6" s="1107"/>
      <c r="DO6" s="1107"/>
      <c r="DP6" s="1107"/>
      <c r="DQ6" s="1107"/>
      <c r="DR6" s="1107"/>
      <c r="DS6" s="1107"/>
      <c r="DT6" s="1107"/>
      <c r="DU6" s="1107"/>
      <c r="DV6" s="1107"/>
      <c r="DW6" s="1107"/>
      <c r="DX6" s="1107"/>
      <c r="DY6" s="1107"/>
      <c r="DZ6" s="1107"/>
      <c r="EA6" s="1107"/>
      <c r="EB6" s="1107"/>
      <c r="EC6" s="1107"/>
      <c r="ED6" s="1107"/>
      <c r="EE6" s="1107"/>
      <c r="EF6" s="1107"/>
      <c r="EG6" s="1107"/>
      <c r="EH6" s="1107"/>
      <c r="EI6" s="1107"/>
      <c r="EJ6" s="1107"/>
      <c r="EK6" s="1107"/>
      <c r="EL6" s="1107"/>
      <c r="EM6" s="1107"/>
      <c r="EN6" s="1107"/>
      <c r="EO6" s="1107"/>
      <c r="EP6" s="1107"/>
      <c r="EQ6" s="1107"/>
      <c r="ER6" s="1107"/>
      <c r="ES6" s="1107"/>
      <c r="ET6" s="1107"/>
      <c r="EU6" s="1107"/>
      <c r="EV6" s="1107"/>
      <c r="EW6" s="1107"/>
      <c r="EX6" s="1107"/>
      <c r="EY6" s="1107"/>
      <c r="EZ6" s="1107"/>
      <c r="FA6" s="1107"/>
      <c r="FB6" s="1107"/>
      <c r="FC6" s="1107"/>
      <c r="FD6" s="1107"/>
      <c r="FE6" s="1107"/>
      <c r="FF6" s="1107"/>
      <c r="FG6" s="1107"/>
      <c r="FH6" s="1107"/>
      <c r="FI6" s="1107"/>
      <c r="FJ6" s="1107"/>
      <c r="FK6" s="1107"/>
      <c r="FL6" s="1107"/>
      <c r="FM6" s="1107"/>
      <c r="FN6" s="1107"/>
      <c r="FO6" s="1107"/>
      <c r="FP6" s="1107"/>
      <c r="FQ6" s="1107"/>
      <c r="FR6" s="1107"/>
      <c r="FS6" s="1107"/>
      <c r="FT6" s="1107"/>
      <c r="FU6" s="1107"/>
      <c r="FV6" s="1107"/>
      <c r="FW6" s="1107"/>
      <c r="FX6" s="1107"/>
      <c r="FY6" s="1107"/>
      <c r="FZ6" s="1107"/>
      <c r="GA6" s="1107"/>
      <c r="GB6" s="1107"/>
      <c r="GC6" s="1107"/>
      <c r="GD6" s="1107"/>
      <c r="GE6" s="1107"/>
      <c r="GF6" s="1107"/>
      <c r="GG6" s="1107"/>
      <c r="GH6" s="1107"/>
      <c r="GI6" s="1107"/>
      <c r="GJ6" s="1107"/>
      <c r="GK6" s="1107"/>
      <c r="GL6" s="1107"/>
      <c r="GM6" s="1107"/>
      <c r="GN6" s="1107"/>
      <c r="GO6" s="1107"/>
      <c r="GP6" s="1107"/>
      <c r="GQ6" s="1107"/>
      <c r="GR6" s="1107"/>
      <c r="GS6" s="1107"/>
      <c r="GT6" s="1107"/>
      <c r="GU6" s="1107"/>
      <c r="GV6" s="1107"/>
      <c r="GW6" s="1107"/>
      <c r="GX6" s="1107"/>
      <c r="GY6" s="1107"/>
      <c r="GZ6" s="1107"/>
      <c r="HA6" s="1107"/>
      <c r="HB6" s="1107"/>
      <c r="HC6" s="1107"/>
      <c r="HD6" s="1107"/>
      <c r="HE6" s="1107"/>
    </row>
    <row r="7" spans="1:213" ht="12" customHeight="1">
      <c r="A7" s="1107"/>
      <c r="B7" s="1111"/>
      <c r="C7" s="1112"/>
      <c r="D7" s="1112"/>
      <c r="E7" s="1112"/>
      <c r="F7" s="1112"/>
      <c r="G7" s="1112"/>
      <c r="H7" s="1335"/>
      <c r="I7" s="1336"/>
      <c r="J7" s="1336"/>
      <c r="K7" s="1336"/>
      <c r="L7" s="4066" t="s">
        <v>1388</v>
      </c>
      <c r="M7" s="4067"/>
      <c r="N7" s="4067"/>
      <c r="O7" s="4067"/>
      <c r="P7" s="4067"/>
      <c r="Q7" s="4068"/>
      <c r="R7" s="4060" t="s">
        <v>1389</v>
      </c>
      <c r="S7" s="4061"/>
      <c r="T7" s="4061"/>
      <c r="U7" s="4061"/>
      <c r="V7" s="4061"/>
      <c r="W7" s="4062"/>
      <c r="X7" s="4060" t="s">
        <v>1390</v>
      </c>
      <c r="Y7" s="4061"/>
      <c r="Z7" s="4061"/>
      <c r="AA7" s="4061"/>
      <c r="AB7" s="4061"/>
      <c r="AC7" s="4062"/>
      <c r="AD7" s="4061" t="s">
        <v>1391</v>
      </c>
      <c r="AE7" s="4061"/>
      <c r="AF7" s="4061"/>
      <c r="AG7" s="4061"/>
      <c r="AH7" s="4061"/>
      <c r="AI7" s="4074"/>
      <c r="AJ7" s="1107"/>
      <c r="AK7" s="1107"/>
      <c r="AL7" s="1107"/>
      <c r="AM7" s="1107"/>
      <c r="AN7" s="1107"/>
      <c r="AO7" s="1107"/>
      <c r="AP7" s="1107"/>
      <c r="AQ7" s="1107"/>
      <c r="AR7" s="1107"/>
      <c r="AS7" s="1107"/>
      <c r="AT7" s="1107"/>
      <c r="AU7" s="1107"/>
      <c r="AV7" s="1107"/>
      <c r="AW7" s="1107"/>
      <c r="AX7" s="1107"/>
      <c r="AY7" s="1107"/>
      <c r="AZ7" s="1107"/>
      <c r="BA7" s="1107"/>
      <c r="BB7" s="1107"/>
      <c r="BC7" s="1107"/>
      <c r="BD7" s="1107"/>
      <c r="BE7" s="1107"/>
      <c r="BF7" s="1107"/>
      <c r="BG7" s="1107"/>
      <c r="BH7" s="1107"/>
      <c r="BI7" s="1107"/>
      <c r="BJ7" s="1107"/>
      <c r="BK7" s="1107"/>
      <c r="BL7" s="1107"/>
      <c r="BM7" s="1107"/>
      <c r="BN7" s="1107"/>
      <c r="BO7" s="1107"/>
      <c r="BP7" s="1107"/>
      <c r="BQ7" s="1107"/>
      <c r="BR7" s="1107"/>
      <c r="BS7" s="1107"/>
      <c r="BT7" s="1107"/>
      <c r="BU7" s="1107"/>
      <c r="BV7" s="1107"/>
      <c r="BW7" s="1107"/>
      <c r="BX7" s="1107"/>
      <c r="BY7" s="1107"/>
      <c r="BZ7" s="1107"/>
      <c r="CA7" s="1107"/>
      <c r="CB7" s="1107"/>
      <c r="CC7" s="1107"/>
      <c r="CD7" s="1107"/>
      <c r="CE7" s="1107"/>
      <c r="CF7" s="1107"/>
      <c r="CG7" s="1107"/>
      <c r="CH7" s="1107"/>
      <c r="CI7" s="1107"/>
      <c r="CJ7" s="1107"/>
      <c r="CK7" s="1107"/>
      <c r="CL7" s="1107"/>
      <c r="CM7" s="1107"/>
      <c r="CN7" s="1107"/>
      <c r="CO7" s="1107"/>
      <c r="CP7" s="1107"/>
      <c r="CQ7" s="1107"/>
      <c r="CR7" s="1107"/>
      <c r="CS7" s="1107"/>
      <c r="CT7" s="1107"/>
      <c r="CU7" s="1107"/>
      <c r="CV7" s="1107"/>
      <c r="CW7" s="1107"/>
      <c r="CX7" s="1107"/>
      <c r="CY7" s="1107"/>
      <c r="CZ7" s="1107"/>
      <c r="DA7" s="1107"/>
      <c r="DB7" s="1107"/>
      <c r="DC7" s="1107"/>
      <c r="DD7" s="1107"/>
      <c r="DE7" s="1107"/>
      <c r="DF7" s="1107"/>
      <c r="DG7" s="1107"/>
      <c r="DH7" s="1107"/>
      <c r="DI7" s="1107"/>
      <c r="DJ7" s="1107"/>
      <c r="DK7" s="1107"/>
      <c r="DL7" s="1107"/>
      <c r="DM7" s="1107"/>
      <c r="DN7" s="1107"/>
      <c r="DO7" s="1107"/>
      <c r="DP7" s="1107"/>
      <c r="DQ7" s="1107"/>
      <c r="DR7" s="1107"/>
      <c r="DS7" s="1107"/>
      <c r="DT7" s="1107"/>
      <c r="DU7" s="1107"/>
      <c r="DV7" s="1107"/>
      <c r="DW7" s="1107"/>
      <c r="DX7" s="1107"/>
      <c r="DY7" s="1107"/>
      <c r="DZ7" s="1107"/>
      <c r="EA7" s="1107"/>
      <c r="EB7" s="1107"/>
      <c r="EC7" s="1107"/>
      <c r="ED7" s="1107"/>
      <c r="EE7" s="1107"/>
      <c r="EF7" s="1107"/>
      <c r="EG7" s="1107"/>
      <c r="EH7" s="1107"/>
      <c r="EI7" s="1107"/>
      <c r="EJ7" s="1107"/>
      <c r="EK7" s="1107"/>
      <c r="EL7" s="1107"/>
      <c r="EM7" s="1107"/>
      <c r="EN7" s="1107"/>
      <c r="EO7" s="1107"/>
      <c r="EP7" s="1107"/>
      <c r="EQ7" s="1107"/>
      <c r="ER7" s="1107"/>
      <c r="ES7" s="1107"/>
      <c r="ET7" s="1107"/>
      <c r="EU7" s="1107"/>
      <c r="EV7" s="1107"/>
      <c r="EW7" s="1107"/>
      <c r="EX7" s="1107"/>
      <c r="EY7" s="1107"/>
      <c r="EZ7" s="1107"/>
      <c r="FA7" s="1107"/>
      <c r="FB7" s="1107"/>
      <c r="FC7" s="1107"/>
      <c r="FD7" s="1107"/>
      <c r="FE7" s="1107"/>
      <c r="FF7" s="1107"/>
      <c r="FG7" s="1107"/>
      <c r="FH7" s="1107"/>
      <c r="FI7" s="1107"/>
      <c r="FJ7" s="1107"/>
      <c r="FK7" s="1107"/>
      <c r="FL7" s="1107"/>
      <c r="FM7" s="1107"/>
      <c r="FN7" s="1107"/>
      <c r="FO7" s="1107"/>
      <c r="FP7" s="1107"/>
      <c r="FQ7" s="1107"/>
      <c r="FR7" s="1107"/>
      <c r="FS7" s="1107"/>
      <c r="FT7" s="1107"/>
      <c r="FU7" s="1107"/>
      <c r="FV7" s="1107"/>
      <c r="FW7" s="1107"/>
      <c r="FX7" s="1107"/>
      <c r="FY7" s="1107"/>
      <c r="FZ7" s="1107"/>
      <c r="GA7" s="1107"/>
      <c r="GB7" s="1107"/>
      <c r="GC7" s="1107"/>
      <c r="GD7" s="1107"/>
      <c r="GE7" s="1107"/>
      <c r="GF7" s="1107"/>
      <c r="GG7" s="1107"/>
      <c r="GH7" s="1107"/>
      <c r="GI7" s="1107"/>
      <c r="GJ7" s="1107"/>
      <c r="GK7" s="1107"/>
      <c r="GL7" s="1107"/>
      <c r="GM7" s="1107"/>
      <c r="GN7" s="1107"/>
      <c r="GO7" s="1107"/>
      <c r="GP7" s="1107"/>
      <c r="GQ7" s="1107"/>
      <c r="GR7" s="1107"/>
      <c r="GS7" s="1107"/>
      <c r="GT7" s="1107"/>
      <c r="GU7" s="1107"/>
      <c r="GV7" s="1107"/>
      <c r="GW7" s="1107"/>
      <c r="GX7" s="1107"/>
      <c r="GY7" s="1107"/>
      <c r="GZ7" s="1107"/>
      <c r="HA7" s="1107"/>
      <c r="HB7" s="1107"/>
      <c r="HC7" s="1107"/>
      <c r="HD7" s="1107"/>
      <c r="HE7" s="1107"/>
    </row>
    <row r="8" spans="1:213" ht="12" customHeight="1">
      <c r="A8" s="1107"/>
      <c r="B8" s="1118"/>
      <c r="C8" s="1107"/>
      <c r="D8" s="1107"/>
      <c r="E8" s="1107"/>
      <c r="F8" s="1107"/>
      <c r="G8" s="1107"/>
      <c r="H8" s="1337"/>
      <c r="I8" s="1338"/>
      <c r="J8" s="1338"/>
      <c r="K8" s="1338"/>
      <c r="L8" s="4069"/>
      <c r="M8" s="4070"/>
      <c r="N8" s="4070"/>
      <c r="O8" s="4070"/>
      <c r="P8" s="4070"/>
      <c r="Q8" s="4071"/>
      <c r="R8" s="4063"/>
      <c r="S8" s="4064"/>
      <c r="T8" s="4064"/>
      <c r="U8" s="4064"/>
      <c r="V8" s="4064"/>
      <c r="W8" s="4065"/>
      <c r="X8" s="4063"/>
      <c r="Y8" s="4064"/>
      <c r="Z8" s="4064"/>
      <c r="AA8" s="4064"/>
      <c r="AB8" s="4064"/>
      <c r="AC8" s="4065"/>
      <c r="AD8" s="4064"/>
      <c r="AE8" s="4064"/>
      <c r="AF8" s="4064"/>
      <c r="AG8" s="4064"/>
      <c r="AH8" s="4064"/>
      <c r="AI8" s="4075"/>
      <c r="AJ8" s="1107"/>
      <c r="AK8" s="1107"/>
      <c r="AL8" s="1107"/>
      <c r="AM8" s="1107"/>
      <c r="AN8" s="1107"/>
      <c r="AO8" s="1107"/>
      <c r="AP8" s="1107"/>
      <c r="AQ8" s="1107"/>
      <c r="AR8" s="1107"/>
      <c r="AS8" s="1107"/>
      <c r="AT8" s="1107"/>
      <c r="AU8" s="1107"/>
      <c r="AV8" s="1107"/>
      <c r="AW8" s="1107"/>
      <c r="AX8" s="1107"/>
      <c r="AY8" s="1107"/>
      <c r="AZ8" s="1107"/>
      <c r="BA8" s="1107"/>
      <c r="BB8" s="1107"/>
      <c r="BC8" s="1107"/>
      <c r="BD8" s="1107"/>
      <c r="BE8" s="1107"/>
      <c r="BF8" s="1107"/>
      <c r="BG8" s="1107"/>
      <c r="BH8" s="1107"/>
      <c r="BI8" s="1107"/>
      <c r="BJ8" s="1107"/>
      <c r="BK8" s="1107"/>
      <c r="BL8" s="1107"/>
      <c r="BM8" s="1107"/>
      <c r="BN8" s="1107"/>
      <c r="BO8" s="1107"/>
      <c r="BP8" s="1107"/>
      <c r="BQ8" s="1107"/>
      <c r="BR8" s="1107"/>
      <c r="BS8" s="1107"/>
      <c r="BT8" s="1107"/>
      <c r="BU8" s="1107"/>
      <c r="BV8" s="1107"/>
      <c r="BW8" s="1107"/>
      <c r="BX8" s="1107"/>
      <c r="BY8" s="1107"/>
      <c r="BZ8" s="1107"/>
      <c r="CA8" s="1107"/>
      <c r="CB8" s="1107"/>
      <c r="CC8" s="1107"/>
      <c r="CD8" s="1107"/>
      <c r="CE8" s="1107"/>
      <c r="CF8" s="1107"/>
      <c r="CG8" s="1107"/>
      <c r="CH8" s="1107"/>
      <c r="CI8" s="1107"/>
      <c r="CJ8" s="1107"/>
      <c r="CK8" s="1107"/>
      <c r="CL8" s="1107"/>
      <c r="CM8" s="1107"/>
      <c r="CN8" s="1107"/>
      <c r="CO8" s="1107"/>
      <c r="CP8" s="1107"/>
      <c r="CQ8" s="1107"/>
      <c r="CR8" s="1107"/>
      <c r="CS8" s="1107"/>
      <c r="CT8" s="1107"/>
      <c r="CU8" s="1107"/>
      <c r="CV8" s="1107"/>
      <c r="CW8" s="1107"/>
      <c r="CX8" s="1107"/>
      <c r="CY8" s="1107"/>
      <c r="CZ8" s="1107"/>
      <c r="DA8" s="1107"/>
      <c r="DB8" s="1107"/>
      <c r="DC8" s="1107"/>
      <c r="DD8" s="1107"/>
      <c r="DE8" s="1107"/>
      <c r="DF8" s="1107"/>
      <c r="DG8" s="1107"/>
      <c r="DH8" s="1107"/>
      <c r="DI8" s="1107"/>
      <c r="DJ8" s="1107"/>
      <c r="DK8" s="1107"/>
      <c r="DL8" s="1107"/>
      <c r="DM8" s="1107"/>
      <c r="DN8" s="1107"/>
      <c r="DO8" s="1107"/>
      <c r="DP8" s="1107"/>
      <c r="DQ8" s="1107"/>
      <c r="DR8" s="1107"/>
      <c r="DS8" s="1107"/>
      <c r="DT8" s="1107"/>
      <c r="DU8" s="1107"/>
      <c r="DV8" s="1107"/>
      <c r="DW8" s="1107"/>
      <c r="DX8" s="1107"/>
      <c r="DY8" s="1107"/>
      <c r="DZ8" s="1107"/>
      <c r="EA8" s="1107"/>
      <c r="EB8" s="1107"/>
      <c r="EC8" s="1107"/>
      <c r="ED8" s="1107"/>
      <c r="EE8" s="1107"/>
      <c r="EF8" s="1107"/>
      <c r="EG8" s="1107"/>
      <c r="EH8" s="1107"/>
      <c r="EI8" s="1107"/>
      <c r="EJ8" s="1107"/>
      <c r="EK8" s="1107"/>
      <c r="EL8" s="1107"/>
      <c r="EM8" s="1107"/>
      <c r="EN8" s="1107"/>
      <c r="EO8" s="1107"/>
      <c r="EP8" s="1107"/>
      <c r="EQ8" s="1107"/>
      <c r="ER8" s="1107"/>
      <c r="ES8" s="1107"/>
      <c r="ET8" s="1107"/>
      <c r="EU8" s="1107"/>
      <c r="EV8" s="1107"/>
      <c r="EW8" s="1107"/>
      <c r="EX8" s="1107"/>
      <c r="EY8" s="1107"/>
      <c r="EZ8" s="1107"/>
      <c r="FA8" s="1107"/>
      <c r="FB8" s="1107"/>
      <c r="FC8" s="1107"/>
      <c r="FD8" s="1107"/>
      <c r="FE8" s="1107"/>
      <c r="FF8" s="1107"/>
      <c r="FG8" s="1107"/>
      <c r="FH8" s="1107"/>
      <c r="FI8" s="1107"/>
      <c r="FJ8" s="1107"/>
      <c r="FK8" s="1107"/>
      <c r="FL8" s="1107"/>
      <c r="FM8" s="1107"/>
      <c r="FN8" s="1107"/>
      <c r="FO8" s="1107"/>
      <c r="FP8" s="1107"/>
      <c r="FQ8" s="1107"/>
      <c r="FR8" s="1107"/>
      <c r="FS8" s="1107"/>
      <c r="FT8" s="1107"/>
      <c r="FU8" s="1107"/>
      <c r="FV8" s="1107"/>
      <c r="FW8" s="1107"/>
      <c r="FX8" s="1107"/>
      <c r="FY8" s="1107"/>
      <c r="FZ8" s="1107"/>
      <c r="GA8" s="1107"/>
      <c r="GB8" s="1107"/>
      <c r="GC8" s="1107"/>
      <c r="GD8" s="1107"/>
      <c r="GE8" s="1107"/>
      <c r="GF8" s="1107"/>
      <c r="GG8" s="1107"/>
      <c r="GH8" s="1107"/>
      <c r="GI8" s="1107"/>
      <c r="GJ8" s="1107"/>
      <c r="GK8" s="1107"/>
      <c r="GL8" s="1107"/>
      <c r="GM8" s="1107"/>
      <c r="GN8" s="1107"/>
      <c r="GO8" s="1107"/>
      <c r="GP8" s="1107"/>
      <c r="GQ8" s="1107"/>
      <c r="GR8" s="1107"/>
      <c r="GS8" s="1107"/>
      <c r="GT8" s="1107"/>
      <c r="GU8" s="1107"/>
      <c r="GV8" s="1107"/>
      <c r="GW8" s="1107"/>
      <c r="GX8" s="1107"/>
      <c r="GY8" s="1107"/>
      <c r="GZ8" s="1107"/>
      <c r="HA8" s="1107"/>
      <c r="HB8" s="1107"/>
      <c r="HC8" s="1107"/>
      <c r="HD8" s="1107"/>
      <c r="HE8" s="1107"/>
    </row>
    <row r="9" spans="1:213" ht="12" customHeight="1">
      <c r="A9" s="1107"/>
      <c r="B9" s="4047" t="s">
        <v>1146</v>
      </c>
      <c r="C9" s="4048"/>
      <c r="D9" s="4048"/>
      <c r="E9" s="4048"/>
      <c r="F9" s="4048"/>
      <c r="G9" s="4048"/>
      <c r="H9" s="4048"/>
      <c r="I9" s="4048"/>
      <c r="J9" s="4048"/>
      <c r="K9" s="4059"/>
      <c r="L9" s="1339" t="s">
        <v>1392</v>
      </c>
      <c r="M9" s="1340" t="s">
        <v>50</v>
      </c>
      <c r="N9" s="1340" t="s">
        <v>49</v>
      </c>
      <c r="O9" s="1340" t="s">
        <v>1393</v>
      </c>
      <c r="P9" s="1340" t="s">
        <v>491</v>
      </c>
      <c r="Q9" s="1341" t="s">
        <v>131</v>
      </c>
      <c r="R9" s="1342" t="s">
        <v>1392</v>
      </c>
      <c r="S9" s="1340" t="s">
        <v>50</v>
      </c>
      <c r="T9" s="1340" t="s">
        <v>49</v>
      </c>
      <c r="U9" s="1340" t="s">
        <v>1393</v>
      </c>
      <c r="V9" s="1340" t="s">
        <v>491</v>
      </c>
      <c r="W9" s="1341" t="s">
        <v>131</v>
      </c>
      <c r="X9" s="1342" t="s">
        <v>1392</v>
      </c>
      <c r="Y9" s="1340" t="s">
        <v>50</v>
      </c>
      <c r="Z9" s="1340" t="s">
        <v>49</v>
      </c>
      <c r="AA9" s="1340" t="s">
        <v>1393</v>
      </c>
      <c r="AB9" s="1340" t="s">
        <v>491</v>
      </c>
      <c r="AC9" s="1341" t="s">
        <v>131</v>
      </c>
      <c r="AD9" s="1343" t="s">
        <v>1392</v>
      </c>
      <c r="AE9" s="1340" t="s">
        <v>50</v>
      </c>
      <c r="AF9" s="1340" t="s">
        <v>49</v>
      </c>
      <c r="AG9" s="1340" t="s">
        <v>1393</v>
      </c>
      <c r="AH9" s="1340" t="s">
        <v>491</v>
      </c>
      <c r="AI9" s="1344" t="s">
        <v>131</v>
      </c>
      <c r="AJ9" s="1107"/>
      <c r="AK9" s="1107"/>
      <c r="AL9" s="1107"/>
      <c r="AM9" s="1107"/>
      <c r="AN9" s="1107"/>
      <c r="AO9" s="1107"/>
      <c r="AP9" s="1107"/>
      <c r="AQ9" s="1107"/>
      <c r="AR9" s="1107"/>
      <c r="AS9" s="1107"/>
      <c r="AT9" s="1107"/>
      <c r="AU9" s="1107"/>
      <c r="AV9" s="1107"/>
      <c r="AW9" s="1107"/>
      <c r="AX9" s="1107"/>
      <c r="AY9" s="1107"/>
      <c r="AZ9" s="1107"/>
      <c r="BA9" s="1107"/>
      <c r="BB9" s="1107"/>
      <c r="BC9" s="1107"/>
      <c r="BD9" s="1107"/>
      <c r="BE9" s="1107"/>
      <c r="BF9" s="1107"/>
      <c r="BG9" s="1107"/>
      <c r="BH9" s="1107"/>
      <c r="BI9" s="1107"/>
      <c r="BJ9" s="1107"/>
      <c r="BK9" s="1107"/>
      <c r="BL9" s="1107"/>
      <c r="BM9" s="1107"/>
      <c r="BN9" s="1107"/>
      <c r="BO9" s="1107"/>
      <c r="BP9" s="1107"/>
      <c r="BQ9" s="1107"/>
      <c r="BR9" s="1107"/>
      <c r="BS9" s="1107"/>
      <c r="BT9" s="1107"/>
      <c r="BU9" s="1107"/>
      <c r="BV9" s="1107"/>
      <c r="BW9" s="1107"/>
      <c r="BX9" s="1107"/>
      <c r="BY9" s="1107"/>
      <c r="BZ9" s="1107"/>
      <c r="CA9" s="1107"/>
      <c r="CB9" s="1107"/>
      <c r="CC9" s="1107"/>
      <c r="CD9" s="1107"/>
      <c r="CE9" s="1107"/>
      <c r="CF9" s="1107"/>
      <c r="CG9" s="1107"/>
      <c r="CH9" s="1107"/>
      <c r="CI9" s="1107"/>
      <c r="CJ9" s="1107"/>
      <c r="CK9" s="1107"/>
      <c r="CL9" s="1107"/>
      <c r="CM9" s="1107"/>
      <c r="CN9" s="1107"/>
      <c r="CO9" s="1107"/>
      <c r="CP9" s="1107"/>
      <c r="CQ9" s="1107"/>
      <c r="CR9" s="1107"/>
      <c r="CS9" s="1107"/>
      <c r="CT9" s="1107"/>
      <c r="CU9" s="1107"/>
      <c r="CV9" s="1107"/>
      <c r="CW9" s="1107"/>
      <c r="CX9" s="1107"/>
      <c r="CY9" s="1107"/>
      <c r="CZ9" s="1107"/>
      <c r="DA9" s="1107"/>
      <c r="DB9" s="1107"/>
      <c r="DC9" s="1107"/>
      <c r="DD9" s="1107"/>
      <c r="DE9" s="1107"/>
      <c r="DF9" s="1107"/>
      <c r="DG9" s="1107"/>
      <c r="DH9" s="1107"/>
      <c r="DI9" s="1107"/>
      <c r="DJ9" s="1107"/>
      <c r="DK9" s="1107"/>
      <c r="DL9" s="1107"/>
      <c r="DM9" s="1107"/>
      <c r="DN9" s="1107"/>
      <c r="DO9" s="1107"/>
      <c r="DP9" s="1107"/>
      <c r="DQ9" s="1107"/>
      <c r="DR9" s="1107"/>
      <c r="DS9" s="1107"/>
      <c r="DT9" s="1107"/>
      <c r="DU9" s="1107"/>
      <c r="DV9" s="1107"/>
      <c r="DW9" s="1107"/>
      <c r="DX9" s="1107"/>
      <c r="DY9" s="1107"/>
      <c r="DZ9" s="1107"/>
      <c r="EA9" s="1107"/>
      <c r="EB9" s="1107"/>
      <c r="EC9" s="1107"/>
      <c r="ED9" s="1107"/>
      <c r="EE9" s="1107"/>
      <c r="EF9" s="1107"/>
      <c r="EG9" s="1107"/>
      <c r="EH9" s="1107"/>
      <c r="EI9" s="1107"/>
      <c r="EJ9" s="1107"/>
      <c r="EK9" s="1107"/>
      <c r="EL9" s="1107"/>
      <c r="EM9" s="1107"/>
      <c r="EN9" s="1107"/>
      <c r="EO9" s="1107"/>
      <c r="EP9" s="1107"/>
      <c r="EQ9" s="1107"/>
      <c r="ER9" s="1107"/>
      <c r="ES9" s="1107"/>
      <c r="ET9" s="1107"/>
      <c r="EU9" s="1107"/>
      <c r="EV9" s="1107"/>
      <c r="EW9" s="1107"/>
      <c r="EX9" s="1107"/>
      <c r="EY9" s="1107"/>
      <c r="EZ9" s="1107"/>
      <c r="FA9" s="1107"/>
      <c r="FB9" s="1107"/>
      <c r="FC9" s="1107"/>
      <c r="FD9" s="1107"/>
      <c r="FE9" s="1107"/>
      <c r="FF9" s="1107"/>
      <c r="FG9" s="1107"/>
      <c r="FH9" s="1107"/>
      <c r="FI9" s="1107"/>
      <c r="FJ9" s="1107"/>
      <c r="FK9" s="1107"/>
      <c r="FL9" s="1107"/>
      <c r="FM9" s="1107"/>
      <c r="FN9" s="1107"/>
      <c r="FO9" s="1107"/>
      <c r="FP9" s="1107"/>
      <c r="FQ9" s="1107"/>
      <c r="FR9" s="1107"/>
      <c r="FS9" s="1107"/>
      <c r="FT9" s="1107"/>
      <c r="FU9" s="1107"/>
      <c r="FV9" s="1107"/>
      <c r="FW9" s="1107"/>
      <c r="FX9" s="1107"/>
      <c r="FY9" s="1107"/>
      <c r="FZ9" s="1107"/>
      <c r="GA9" s="1107"/>
      <c r="GB9" s="1107"/>
      <c r="GC9" s="1107"/>
      <c r="GD9" s="1107"/>
      <c r="GE9" s="1107"/>
      <c r="GF9" s="1107"/>
      <c r="GG9" s="1107"/>
      <c r="GH9" s="1107"/>
      <c r="GI9" s="1107"/>
      <c r="GJ9" s="1107"/>
      <c r="GK9" s="1107"/>
      <c r="GL9" s="1107"/>
      <c r="GM9" s="1107"/>
      <c r="GN9" s="1107"/>
      <c r="GO9" s="1107"/>
      <c r="GP9" s="1107"/>
      <c r="GQ9" s="1107"/>
      <c r="GR9" s="1107"/>
      <c r="GS9" s="1107"/>
      <c r="GT9" s="1107"/>
      <c r="GU9" s="1107"/>
      <c r="GV9" s="1107"/>
      <c r="GW9" s="1107"/>
      <c r="GX9" s="1107"/>
      <c r="GY9" s="1107"/>
      <c r="GZ9" s="1107"/>
      <c r="HA9" s="1107"/>
      <c r="HB9" s="1107"/>
      <c r="HC9" s="1107"/>
      <c r="HD9" s="1107"/>
      <c r="HE9" s="1107"/>
    </row>
    <row r="10" spans="1:213" ht="12" customHeight="1">
      <c r="A10" s="1107"/>
      <c r="B10" s="1129"/>
      <c r="C10" s="1130"/>
      <c r="D10" s="1130"/>
      <c r="E10" s="1130"/>
      <c r="F10" s="1130"/>
      <c r="G10" s="1130"/>
      <c r="H10" s="1130"/>
      <c r="I10" s="1130"/>
      <c r="J10" s="1345"/>
      <c r="K10" s="1345"/>
      <c r="L10" s="1346" t="s">
        <v>125</v>
      </c>
      <c r="M10" s="1347" t="s">
        <v>126</v>
      </c>
      <c r="N10" s="1347" t="s">
        <v>127</v>
      </c>
      <c r="O10" s="1347" t="s">
        <v>139</v>
      </c>
      <c r="P10" s="1347" t="s">
        <v>140</v>
      </c>
      <c r="Q10" s="1348" t="s">
        <v>141</v>
      </c>
      <c r="R10" s="1349" t="s">
        <v>125</v>
      </c>
      <c r="S10" s="1347" t="s">
        <v>126</v>
      </c>
      <c r="T10" s="1347" t="s">
        <v>127</v>
      </c>
      <c r="U10" s="1347" t="s">
        <v>139</v>
      </c>
      <c r="V10" s="1347" t="s">
        <v>140</v>
      </c>
      <c r="W10" s="1348" t="s">
        <v>141</v>
      </c>
      <c r="X10" s="1349" t="s">
        <v>125</v>
      </c>
      <c r="Y10" s="1347" t="s">
        <v>126</v>
      </c>
      <c r="Z10" s="1347" t="s">
        <v>127</v>
      </c>
      <c r="AA10" s="1347" t="s">
        <v>139</v>
      </c>
      <c r="AB10" s="1347" t="s">
        <v>140</v>
      </c>
      <c r="AC10" s="1348" t="s">
        <v>141</v>
      </c>
      <c r="AD10" s="1350" t="s">
        <v>125</v>
      </c>
      <c r="AE10" s="1347" t="s">
        <v>126</v>
      </c>
      <c r="AF10" s="1347" t="s">
        <v>127</v>
      </c>
      <c r="AG10" s="1347" t="s">
        <v>139</v>
      </c>
      <c r="AH10" s="1347" t="s">
        <v>140</v>
      </c>
      <c r="AI10" s="1351" t="s">
        <v>141</v>
      </c>
      <c r="AJ10" s="1107"/>
      <c r="AK10" s="1107"/>
      <c r="AL10" s="1107"/>
      <c r="AM10" s="1107"/>
      <c r="AN10" s="1107"/>
      <c r="AO10" s="1107"/>
      <c r="AP10" s="1107"/>
      <c r="AQ10" s="1107"/>
      <c r="AR10" s="1107"/>
      <c r="AS10" s="1107"/>
      <c r="AT10" s="1107"/>
      <c r="AU10" s="1107"/>
      <c r="AV10" s="1107"/>
      <c r="AW10" s="1107"/>
      <c r="AX10" s="1107"/>
      <c r="AY10" s="1107"/>
      <c r="AZ10" s="1107"/>
      <c r="BA10" s="1107"/>
      <c r="BB10" s="1107"/>
      <c r="BC10" s="1107"/>
      <c r="BD10" s="1107"/>
      <c r="BE10" s="1107"/>
      <c r="BF10" s="1107"/>
      <c r="BG10" s="1107"/>
      <c r="BH10" s="1107"/>
      <c r="BI10" s="1107"/>
      <c r="BJ10" s="1107"/>
      <c r="BK10" s="1107"/>
      <c r="BL10" s="1107"/>
      <c r="BM10" s="1107"/>
      <c r="BN10" s="1107"/>
      <c r="BO10" s="1107"/>
      <c r="BP10" s="1107"/>
      <c r="BQ10" s="1107"/>
      <c r="BR10" s="1107"/>
      <c r="BS10" s="1107"/>
      <c r="BT10" s="1107"/>
      <c r="BU10" s="1107"/>
      <c r="BV10" s="1107"/>
      <c r="BW10" s="1107"/>
      <c r="BX10" s="1107"/>
      <c r="BY10" s="1107"/>
      <c r="BZ10" s="1107"/>
      <c r="CA10" s="1107"/>
      <c r="CB10" s="1107"/>
      <c r="CC10" s="1107"/>
      <c r="CD10" s="1107"/>
      <c r="CE10" s="1107"/>
      <c r="CF10" s="1107"/>
      <c r="CG10" s="1107"/>
      <c r="CH10" s="1107"/>
      <c r="CI10" s="1107"/>
      <c r="CJ10" s="1107"/>
      <c r="CK10" s="1107"/>
      <c r="CL10" s="1107"/>
      <c r="CM10" s="1107"/>
      <c r="CN10" s="1107"/>
      <c r="CO10" s="1107"/>
      <c r="CP10" s="1107"/>
      <c r="CQ10" s="1107"/>
      <c r="CR10" s="1107"/>
      <c r="CS10" s="1107"/>
      <c r="CT10" s="1107"/>
      <c r="CU10" s="1107"/>
      <c r="CV10" s="1107"/>
      <c r="CW10" s="1107"/>
      <c r="CX10" s="1107"/>
      <c r="CY10" s="1107"/>
      <c r="CZ10" s="1107"/>
      <c r="DA10" s="1107"/>
      <c r="DB10" s="1107"/>
      <c r="DC10" s="1107"/>
      <c r="DD10" s="1107"/>
      <c r="DE10" s="1107"/>
      <c r="DF10" s="1107"/>
      <c r="DG10" s="1107"/>
      <c r="DH10" s="1107"/>
      <c r="DI10" s="1107"/>
      <c r="DJ10" s="1107"/>
      <c r="DK10" s="1107"/>
      <c r="DL10" s="1107"/>
      <c r="DM10" s="1107"/>
      <c r="DN10" s="1107"/>
      <c r="DO10" s="1107"/>
      <c r="DP10" s="1107"/>
      <c r="DQ10" s="1107"/>
      <c r="DR10" s="1107"/>
      <c r="DS10" s="1107"/>
      <c r="DT10" s="1107"/>
      <c r="DU10" s="1107"/>
      <c r="DV10" s="1107"/>
      <c r="DW10" s="1107"/>
      <c r="DX10" s="1107"/>
      <c r="DY10" s="1107"/>
      <c r="DZ10" s="1107"/>
      <c r="EA10" s="1107"/>
      <c r="EB10" s="1107"/>
      <c r="EC10" s="1107"/>
      <c r="ED10" s="1107"/>
      <c r="EE10" s="1107"/>
      <c r="EF10" s="1107"/>
      <c r="EG10" s="1107"/>
      <c r="EH10" s="1107"/>
      <c r="EI10" s="1107"/>
      <c r="EJ10" s="1107"/>
      <c r="EK10" s="1107"/>
      <c r="EL10" s="1107"/>
      <c r="EM10" s="1107"/>
      <c r="EN10" s="1107"/>
      <c r="EO10" s="1107"/>
      <c r="EP10" s="1107"/>
      <c r="EQ10" s="1107"/>
      <c r="ER10" s="1107"/>
      <c r="ES10" s="1107"/>
      <c r="ET10" s="1107"/>
      <c r="EU10" s="1107"/>
      <c r="EV10" s="1107"/>
      <c r="EW10" s="1107"/>
      <c r="EX10" s="1107"/>
      <c r="EY10" s="1107"/>
      <c r="EZ10" s="1107"/>
      <c r="FA10" s="1107"/>
      <c r="FB10" s="1107"/>
      <c r="FC10" s="1107"/>
      <c r="FD10" s="1107"/>
      <c r="FE10" s="1107"/>
      <c r="FF10" s="1107"/>
      <c r="FG10" s="1107"/>
      <c r="FH10" s="1107"/>
      <c r="FI10" s="1107"/>
      <c r="FJ10" s="1107"/>
      <c r="FK10" s="1107"/>
      <c r="FL10" s="1107"/>
      <c r="FM10" s="1107"/>
      <c r="FN10" s="1107"/>
      <c r="FO10" s="1107"/>
      <c r="FP10" s="1107"/>
      <c r="FQ10" s="1107"/>
      <c r="FR10" s="1107"/>
      <c r="FS10" s="1107"/>
      <c r="FT10" s="1107"/>
      <c r="FU10" s="1107"/>
      <c r="FV10" s="1107"/>
      <c r="FW10" s="1107"/>
      <c r="FX10" s="1107"/>
      <c r="FY10" s="1107"/>
      <c r="FZ10" s="1107"/>
      <c r="GA10" s="1107"/>
      <c r="GB10" s="1107"/>
      <c r="GC10" s="1107"/>
      <c r="GD10" s="1107"/>
      <c r="GE10" s="1107"/>
      <c r="GF10" s="1107"/>
      <c r="GG10" s="1107"/>
      <c r="GH10" s="1107"/>
      <c r="GI10" s="1107"/>
      <c r="GJ10" s="1107"/>
      <c r="GK10" s="1107"/>
      <c r="GL10" s="1107"/>
      <c r="GM10" s="1107"/>
      <c r="GN10" s="1107"/>
      <c r="GO10" s="1107"/>
      <c r="GP10" s="1107"/>
      <c r="GQ10" s="1107"/>
      <c r="GR10" s="1107"/>
      <c r="GS10" s="1107"/>
      <c r="GT10" s="1107"/>
      <c r="GU10" s="1107"/>
      <c r="GV10" s="1107"/>
      <c r="GW10" s="1107"/>
      <c r="GX10" s="1107"/>
      <c r="GY10" s="1107"/>
      <c r="GZ10" s="1107"/>
      <c r="HA10" s="1107"/>
      <c r="HB10" s="1107"/>
      <c r="HC10" s="1107"/>
      <c r="HD10" s="1107"/>
      <c r="HE10" s="1107"/>
    </row>
    <row r="11" spans="1:213" ht="12" customHeight="1">
      <c r="A11" s="1107"/>
      <c r="B11" s="4072" t="s">
        <v>1394</v>
      </c>
      <c r="C11" s="4073"/>
      <c r="D11" s="4073"/>
      <c r="E11" s="4073"/>
      <c r="F11" s="4073"/>
      <c r="G11" s="4073"/>
      <c r="H11" s="4073"/>
      <c r="I11" s="4073"/>
      <c r="J11" s="4073"/>
      <c r="K11" s="1352" t="s">
        <v>403</v>
      </c>
      <c r="L11" s="1353"/>
      <c r="M11" s="1353"/>
      <c r="N11" s="1353"/>
      <c r="O11" s="1353"/>
      <c r="P11" s="1353"/>
      <c r="Q11" s="1354"/>
      <c r="R11" s="1355"/>
      <c r="S11" s="1353"/>
      <c r="T11" s="1353"/>
      <c r="U11" s="1353"/>
      <c r="V11" s="1353"/>
      <c r="W11" s="1354"/>
      <c r="X11" s="1355"/>
      <c r="Y11" s="1353"/>
      <c r="Z11" s="1353"/>
      <c r="AA11" s="1265"/>
      <c r="AB11" s="1265"/>
      <c r="AC11" s="1354"/>
      <c r="AD11" s="1356"/>
      <c r="AE11" s="1265"/>
      <c r="AF11" s="1265"/>
      <c r="AG11" s="1265"/>
      <c r="AH11" s="1265"/>
      <c r="AI11" s="1357"/>
      <c r="AJ11" s="1107"/>
      <c r="AK11" s="1107"/>
      <c r="AL11" s="1107"/>
      <c r="AM11" s="1107"/>
      <c r="AN11" s="1107"/>
      <c r="AO11" s="1107"/>
      <c r="AP11" s="1107"/>
      <c r="AQ11" s="1107"/>
      <c r="AR11" s="1107"/>
      <c r="AS11" s="1107"/>
      <c r="AT11" s="1107"/>
      <c r="AU11" s="1107"/>
      <c r="AV11" s="1107"/>
      <c r="AW11" s="1107"/>
      <c r="AX11" s="1107"/>
      <c r="AY11" s="1107"/>
      <c r="AZ11" s="1107"/>
      <c r="BA11" s="1107"/>
      <c r="BB11" s="1107"/>
      <c r="BC11" s="1107"/>
      <c r="BD11" s="1107"/>
      <c r="BE11" s="1107"/>
      <c r="BF11" s="1107"/>
      <c r="BG11" s="1107"/>
      <c r="BH11" s="1107"/>
      <c r="BI11" s="1107"/>
      <c r="BJ11" s="1107"/>
      <c r="BK11" s="1107"/>
      <c r="BL11" s="1107"/>
      <c r="BM11" s="1107"/>
      <c r="BN11" s="1107"/>
      <c r="BO11" s="1107"/>
      <c r="BP11" s="1107"/>
      <c r="BQ11" s="1107"/>
      <c r="BR11" s="1107"/>
      <c r="BS11" s="1107"/>
      <c r="BT11" s="1107"/>
      <c r="BU11" s="1107"/>
      <c r="BV11" s="1107"/>
      <c r="BW11" s="1107"/>
      <c r="BX11" s="1107"/>
      <c r="BY11" s="1107"/>
      <c r="BZ11" s="1107"/>
      <c r="CA11" s="1107"/>
      <c r="CB11" s="1107"/>
      <c r="CC11" s="1107"/>
      <c r="CD11" s="1107"/>
      <c r="CE11" s="1107"/>
      <c r="CF11" s="1107"/>
      <c r="CG11" s="1107"/>
      <c r="CH11" s="1107"/>
      <c r="CI11" s="1107"/>
      <c r="CJ11" s="1107"/>
      <c r="CK11" s="1107"/>
      <c r="CL11" s="1107"/>
      <c r="CM11" s="1107"/>
      <c r="CN11" s="1107"/>
      <c r="CO11" s="1107"/>
      <c r="CP11" s="1107"/>
      <c r="CQ11" s="1107"/>
      <c r="CR11" s="1107"/>
      <c r="CS11" s="1107"/>
      <c r="CT11" s="1107"/>
      <c r="CU11" s="1107"/>
      <c r="CV11" s="1107"/>
      <c r="CW11" s="1107"/>
      <c r="CX11" s="1107"/>
      <c r="CY11" s="1107"/>
      <c r="CZ11" s="1107"/>
      <c r="DA11" s="1107"/>
      <c r="DB11" s="1107"/>
      <c r="DC11" s="1107"/>
      <c r="DD11" s="1107"/>
      <c r="DE11" s="1107"/>
      <c r="DF11" s="1107"/>
      <c r="DG11" s="1107"/>
      <c r="DH11" s="1107"/>
      <c r="DI11" s="1107"/>
      <c r="DJ11" s="1107"/>
      <c r="DK11" s="1107"/>
      <c r="DL11" s="1107"/>
      <c r="DM11" s="1107"/>
      <c r="DN11" s="1107"/>
      <c r="DO11" s="1107"/>
      <c r="DP11" s="1107"/>
      <c r="DQ11" s="1107"/>
      <c r="DR11" s="1107"/>
      <c r="DS11" s="1107"/>
      <c r="DT11" s="1107"/>
      <c r="DU11" s="1107"/>
      <c r="DV11" s="1107"/>
      <c r="DW11" s="1107"/>
      <c r="DX11" s="1107"/>
      <c r="DY11" s="1107"/>
      <c r="DZ11" s="1107"/>
      <c r="EA11" s="1107"/>
      <c r="EB11" s="1107"/>
      <c r="EC11" s="1107"/>
      <c r="ED11" s="1107"/>
      <c r="EE11" s="1107"/>
      <c r="EF11" s="1107"/>
      <c r="EG11" s="1107"/>
      <c r="EH11" s="1107"/>
      <c r="EI11" s="1107"/>
      <c r="EJ11" s="1107"/>
      <c r="EK11" s="1107"/>
      <c r="EL11" s="1107"/>
      <c r="EM11" s="1107"/>
      <c r="EN11" s="1107"/>
      <c r="EO11" s="1107"/>
      <c r="EP11" s="1107"/>
      <c r="EQ11" s="1107"/>
      <c r="ER11" s="1107"/>
      <c r="ES11" s="1107"/>
      <c r="ET11" s="1107"/>
      <c r="EU11" s="1107"/>
      <c r="EV11" s="1107"/>
      <c r="EW11" s="1107"/>
      <c r="EX11" s="1107"/>
      <c r="EY11" s="1107"/>
      <c r="EZ11" s="1107"/>
      <c r="FA11" s="1107"/>
      <c r="FB11" s="1107"/>
      <c r="FC11" s="1107"/>
      <c r="FD11" s="1107"/>
      <c r="FE11" s="1107"/>
      <c r="FF11" s="1107"/>
      <c r="FG11" s="1107"/>
      <c r="FH11" s="1107"/>
      <c r="FI11" s="1107"/>
      <c r="FJ11" s="1107"/>
      <c r="FK11" s="1107"/>
      <c r="FL11" s="1107"/>
      <c r="FM11" s="1107"/>
      <c r="FN11" s="1107"/>
      <c r="FO11" s="1107"/>
      <c r="FP11" s="1107"/>
      <c r="FQ11" s="1107"/>
      <c r="FR11" s="1107"/>
      <c r="FS11" s="1107"/>
      <c r="FT11" s="1107"/>
      <c r="FU11" s="1107"/>
      <c r="FV11" s="1107"/>
      <c r="FW11" s="1107"/>
      <c r="FX11" s="1107"/>
      <c r="FY11" s="1107"/>
      <c r="FZ11" s="1107"/>
      <c r="GA11" s="1107"/>
      <c r="GB11" s="1107"/>
      <c r="GC11" s="1107"/>
      <c r="GD11" s="1107"/>
      <c r="GE11" s="1107"/>
      <c r="GF11" s="1107"/>
      <c r="GG11" s="1107"/>
      <c r="GH11" s="1107"/>
      <c r="GI11" s="1107"/>
      <c r="GJ11" s="1107"/>
      <c r="GK11" s="1107"/>
      <c r="GL11" s="1107"/>
      <c r="GM11" s="1107"/>
      <c r="GN11" s="1107"/>
      <c r="GO11" s="1107"/>
      <c r="GP11" s="1107"/>
      <c r="GQ11" s="1107"/>
      <c r="GR11" s="1107"/>
      <c r="GS11" s="1107"/>
      <c r="GT11" s="1107"/>
      <c r="GU11" s="1107"/>
      <c r="GV11" s="1107"/>
      <c r="GW11" s="1107"/>
      <c r="GX11" s="1107"/>
      <c r="GY11" s="1107"/>
      <c r="GZ11" s="1107"/>
      <c r="HA11" s="1107"/>
      <c r="HB11" s="1107"/>
      <c r="HC11" s="1107"/>
      <c r="HD11" s="1107"/>
      <c r="HE11" s="1107"/>
    </row>
    <row r="12" spans="1:213" ht="12" customHeight="1">
      <c r="A12" s="1107"/>
      <c r="B12" s="3978" t="s">
        <v>22</v>
      </c>
      <c r="C12" s="3979"/>
      <c r="D12" s="3979"/>
      <c r="E12" s="1126" t="s">
        <v>1340</v>
      </c>
      <c r="F12" s="3968" t="s">
        <v>1395</v>
      </c>
      <c r="G12" s="3968"/>
      <c r="H12" s="3968"/>
      <c r="I12" s="3968"/>
      <c r="J12" s="3968"/>
      <c r="K12" s="1194" t="s">
        <v>192</v>
      </c>
      <c r="L12" s="1358">
        <f t="shared" ref="L12:L18" si="0">L77+M77+N77+O77</f>
        <v>765</v>
      </c>
      <c r="M12" s="1358">
        <f t="shared" ref="M12:M18" si="1">Q77+0</f>
        <v>4306</v>
      </c>
      <c r="N12" s="1358">
        <f>P77+0</f>
        <v>8</v>
      </c>
      <c r="O12" s="1358">
        <f t="shared" ref="O12:O18" si="2">R77+S77+T77+U77</f>
        <v>5783</v>
      </c>
      <c r="P12" s="1358">
        <f t="shared" ref="P12:P18" si="3">V77+W77+X77+Y77</f>
        <v>55</v>
      </c>
      <c r="Q12" s="1359">
        <f t="shared" ref="Q12:Q18" si="4">L12+M12+N12+O12+P12</f>
        <v>10917</v>
      </c>
      <c r="R12" s="1360">
        <f t="shared" ref="R12:R18" si="5">L145+M145+N145+O145</f>
        <v>765</v>
      </c>
      <c r="S12" s="1358">
        <f t="shared" ref="S12:S18" si="6">Q145+0</f>
        <v>4306</v>
      </c>
      <c r="T12" s="1358">
        <f>P145+0</f>
        <v>8</v>
      </c>
      <c r="U12" s="1358">
        <f t="shared" ref="U12:U18" si="7">R145+S145+T145+U145</f>
        <v>5783</v>
      </c>
      <c r="V12" s="1358">
        <f t="shared" ref="V12:V18" si="8">V145+W145+X145+Y145</f>
        <v>55</v>
      </c>
      <c r="W12" s="1359">
        <f t="shared" ref="W12:W18" si="9">R12+S12+T12+U12+V12</f>
        <v>10917</v>
      </c>
      <c r="X12" s="1360">
        <f t="shared" ref="X12:X18" si="10">L213+M213+N213+O213</f>
        <v>262</v>
      </c>
      <c r="Y12" s="1358">
        <f t="shared" ref="Y12:Y18" si="11">Q213+0</f>
        <v>1592</v>
      </c>
      <c r="Z12" s="1358">
        <f>P213+0</f>
        <v>36</v>
      </c>
      <c r="AA12" s="1361">
        <f t="shared" ref="AA12:AA18" si="12">R213+S213+T213+U213</f>
        <v>1676</v>
      </c>
      <c r="AB12" s="1361">
        <f t="shared" ref="AB12:AB18" si="13">V213+W213+X213+Y213</f>
        <v>27</v>
      </c>
      <c r="AC12" s="1362">
        <f t="shared" ref="AC12:AC18" si="14">X12+Y12+Z12+AA12+AB12</f>
        <v>3593</v>
      </c>
      <c r="AD12" s="1363">
        <f t="shared" ref="AD12:AD43" si="15">IF(ISERROR(X12/R12*100),"",X12/R12*100)</f>
        <v>34.248366013071895</v>
      </c>
      <c r="AE12" s="1363">
        <f t="shared" ref="AE12:AE43" si="16">IF(ISERROR(Y12/S12*100),"",Y12/S12*100)</f>
        <v>36.971667440780308</v>
      </c>
      <c r="AF12" s="1363">
        <f t="shared" ref="AF12:AF43" si="17">IF(ISERROR(Z12/T12*100),"",Z12/T12*100)</f>
        <v>450</v>
      </c>
      <c r="AG12" s="1363">
        <f t="shared" ref="AG12:AG43" si="18">IF(ISERROR(AA12/U12*100),"",AA12/U12*100)</f>
        <v>28.98149749265087</v>
      </c>
      <c r="AH12" s="1363">
        <f t="shared" ref="AH12:AH43" si="19">IF(ISERROR(AB12/V12*100),"",AB12/V12*100)</f>
        <v>49.090909090909093</v>
      </c>
      <c r="AI12" s="1363">
        <f t="shared" ref="AI12:AI43" si="20">IF(ISERROR(AC12/W12*100),"",AC12/W12*100)</f>
        <v>32.911972153522029</v>
      </c>
      <c r="AJ12" s="1107"/>
      <c r="AK12" s="1364">
        <f>P213</f>
        <v>36</v>
      </c>
      <c r="AL12" s="1364">
        <f>P213</f>
        <v>36</v>
      </c>
      <c r="AM12" s="1364"/>
      <c r="AN12" s="1364">
        <f>Q213</f>
        <v>1592</v>
      </c>
      <c r="AO12" s="1364">
        <f>Q213</f>
        <v>1592</v>
      </c>
      <c r="AP12" s="1364"/>
      <c r="AQ12" s="1364">
        <f>R213+S213+T213+U213</f>
        <v>1676</v>
      </c>
      <c r="AR12" s="1364">
        <f>R213+S213+T213+U213</f>
        <v>1676</v>
      </c>
      <c r="AS12" s="1364"/>
      <c r="AT12" s="1364">
        <f>V213+W213+X213+Y213</f>
        <v>27</v>
      </c>
      <c r="AU12" s="1364">
        <f>V213+W213+X213+Y213</f>
        <v>27</v>
      </c>
      <c r="AV12" s="1364"/>
      <c r="AW12" s="1364">
        <f>X12+AK12+AN12+AQ12+AT12</f>
        <v>3593</v>
      </c>
      <c r="AX12" s="1364">
        <f>X12+AK12+AN12+AQ12+AT12</f>
        <v>3593</v>
      </c>
      <c r="AY12" s="1364"/>
      <c r="AZ12" s="1364"/>
      <c r="BA12" s="1364"/>
      <c r="BB12" s="1364"/>
      <c r="BC12" s="1364"/>
      <c r="BD12" s="1364"/>
      <c r="BE12" s="1364"/>
      <c r="BF12" s="1364"/>
      <c r="BG12" s="1364"/>
      <c r="BH12" s="1364"/>
      <c r="BI12" s="1364"/>
      <c r="BJ12" s="1364"/>
      <c r="BK12" s="1364"/>
      <c r="BL12" s="1364"/>
      <c r="BM12" s="1364"/>
      <c r="BN12" s="1107"/>
      <c r="BO12" s="1107"/>
      <c r="BP12" s="1107"/>
      <c r="BQ12" s="1107"/>
      <c r="BR12" s="1107"/>
      <c r="BS12" s="1107"/>
      <c r="BT12" s="1107"/>
      <c r="BU12" s="1107"/>
      <c r="BV12" s="1107"/>
      <c r="BW12" s="1107"/>
      <c r="BX12" s="1107"/>
      <c r="BY12" s="1107"/>
      <c r="BZ12" s="1107"/>
      <c r="CA12" s="1107"/>
      <c r="CB12" s="1107"/>
      <c r="CC12" s="1107"/>
      <c r="CD12" s="1107"/>
      <c r="CE12" s="1107"/>
      <c r="CF12" s="1107"/>
      <c r="CG12" s="1107"/>
      <c r="CH12" s="1107"/>
      <c r="CI12" s="1107"/>
      <c r="CJ12" s="1107"/>
      <c r="CK12" s="1107"/>
      <c r="CL12" s="1107"/>
      <c r="CM12" s="1107"/>
      <c r="CN12" s="1107"/>
      <c r="CO12" s="1107"/>
      <c r="CP12" s="1107"/>
      <c r="CQ12" s="1107"/>
      <c r="CR12" s="1107"/>
      <c r="CS12" s="1107"/>
      <c r="CT12" s="1107"/>
      <c r="CU12" s="1107"/>
      <c r="CV12" s="1107"/>
      <c r="CW12" s="1107"/>
      <c r="CX12" s="1107"/>
      <c r="CY12" s="1107"/>
      <c r="CZ12" s="1107"/>
      <c r="DA12" s="1107"/>
      <c r="DB12" s="1107"/>
      <c r="DC12" s="1107"/>
      <c r="DD12" s="1107"/>
      <c r="DE12" s="1107"/>
      <c r="DF12" s="1107"/>
      <c r="DG12" s="1107"/>
      <c r="DH12" s="1107"/>
      <c r="DI12" s="1107"/>
      <c r="DJ12" s="1107"/>
      <c r="DK12" s="1107"/>
      <c r="DL12" s="1107"/>
      <c r="DM12" s="1107"/>
      <c r="DN12" s="1107"/>
      <c r="DO12" s="1107"/>
      <c r="DP12" s="1107"/>
      <c r="DQ12" s="1107"/>
      <c r="DR12" s="1107"/>
      <c r="DS12" s="1107"/>
      <c r="DT12" s="1107"/>
      <c r="DU12" s="1107"/>
      <c r="DV12" s="1107"/>
      <c r="DW12" s="1107"/>
      <c r="DX12" s="1107"/>
      <c r="DY12" s="1107"/>
      <c r="DZ12" s="1107"/>
      <c r="EA12" s="1107"/>
      <c r="EB12" s="1107"/>
      <c r="EC12" s="1107"/>
      <c r="ED12" s="1107"/>
      <c r="EE12" s="1107"/>
      <c r="EF12" s="1107"/>
      <c r="EG12" s="1107"/>
      <c r="EH12" s="1107"/>
      <c r="EI12" s="1107"/>
      <c r="EJ12" s="1107"/>
      <c r="EK12" s="1107"/>
      <c r="EL12" s="1107"/>
      <c r="EM12" s="1107"/>
      <c r="EN12" s="1107"/>
      <c r="EO12" s="1107"/>
      <c r="EP12" s="1107"/>
      <c r="EQ12" s="1107"/>
      <c r="ER12" s="1107"/>
      <c r="ES12" s="1107"/>
      <c r="ET12" s="1107"/>
      <c r="EU12" s="1107"/>
      <c r="EV12" s="1107"/>
      <c r="EW12" s="1107"/>
      <c r="EX12" s="1107"/>
      <c r="EY12" s="1107"/>
      <c r="EZ12" s="1107"/>
      <c r="FA12" s="1107"/>
      <c r="FB12" s="1107"/>
      <c r="FC12" s="1107"/>
      <c r="FD12" s="1107"/>
      <c r="FE12" s="1107"/>
      <c r="FF12" s="1107"/>
      <c r="FG12" s="1107"/>
      <c r="FH12" s="1107"/>
      <c r="FI12" s="1107"/>
      <c r="FJ12" s="1107"/>
      <c r="FK12" s="1107"/>
      <c r="FL12" s="1107"/>
      <c r="FM12" s="1107"/>
      <c r="FN12" s="1107"/>
      <c r="FO12" s="1107"/>
      <c r="FP12" s="1107"/>
      <c r="FQ12" s="1107"/>
      <c r="FR12" s="1107"/>
      <c r="FS12" s="1107"/>
      <c r="FT12" s="1107"/>
      <c r="FU12" s="1107"/>
      <c r="FV12" s="1107"/>
      <c r="FW12" s="1107"/>
      <c r="FX12" s="1107"/>
      <c r="FY12" s="1107"/>
      <c r="FZ12" s="1107"/>
      <c r="GA12" s="1107"/>
      <c r="GB12" s="1107"/>
      <c r="GC12" s="1107"/>
      <c r="GD12" s="1107"/>
      <c r="GE12" s="1107"/>
      <c r="GF12" s="1107"/>
      <c r="GG12" s="1107"/>
      <c r="GH12" s="1107"/>
      <c r="GI12" s="1107"/>
      <c r="GJ12" s="1107"/>
      <c r="GK12" s="1107"/>
      <c r="GL12" s="1107"/>
      <c r="GM12" s="1107"/>
      <c r="GN12" s="1107"/>
      <c r="GO12" s="1107"/>
      <c r="GP12" s="1107"/>
      <c r="GQ12" s="1107"/>
      <c r="GR12" s="1107"/>
      <c r="GS12" s="1107"/>
      <c r="GT12" s="1107"/>
      <c r="GU12" s="1107"/>
      <c r="GV12" s="1107"/>
      <c r="GW12" s="1107"/>
      <c r="GX12" s="1107"/>
      <c r="GY12" s="1107"/>
      <c r="GZ12" s="1107"/>
      <c r="HA12" s="1107"/>
      <c r="HB12" s="1107"/>
      <c r="HC12" s="1107"/>
      <c r="HD12" s="1107"/>
      <c r="HE12" s="1107"/>
    </row>
    <row r="13" spans="1:213" ht="12" customHeight="1">
      <c r="A13" s="1107"/>
      <c r="B13" s="1125"/>
      <c r="F13" s="3968" t="s">
        <v>738</v>
      </c>
      <c r="G13" s="3968"/>
      <c r="H13" s="3968"/>
      <c r="I13" s="3968"/>
      <c r="J13" s="3968"/>
      <c r="K13" s="1194" t="s">
        <v>410</v>
      </c>
      <c r="L13" s="1358">
        <f t="shared" si="0"/>
        <v>0</v>
      </c>
      <c r="M13" s="1358">
        <f t="shared" si="1"/>
        <v>0</v>
      </c>
      <c r="N13" s="1358"/>
      <c r="O13" s="1358">
        <f t="shared" si="2"/>
        <v>0</v>
      </c>
      <c r="P13" s="1358">
        <f t="shared" si="3"/>
        <v>0</v>
      </c>
      <c r="Q13" s="1359">
        <f t="shared" si="4"/>
        <v>0</v>
      </c>
      <c r="R13" s="1360">
        <f t="shared" si="5"/>
        <v>0</v>
      </c>
      <c r="S13" s="1358">
        <f t="shared" si="6"/>
        <v>0</v>
      </c>
      <c r="T13" s="1358"/>
      <c r="U13" s="1358">
        <f t="shared" si="7"/>
        <v>0</v>
      </c>
      <c r="V13" s="1358">
        <f t="shared" si="8"/>
        <v>0</v>
      </c>
      <c r="W13" s="1359">
        <f t="shared" si="9"/>
        <v>0</v>
      </c>
      <c r="X13" s="1360">
        <f t="shared" si="10"/>
        <v>0</v>
      </c>
      <c r="Y13" s="1358">
        <f t="shared" si="11"/>
        <v>0</v>
      </c>
      <c r="Z13" s="1358"/>
      <c r="AA13" s="1361">
        <f t="shared" si="12"/>
        <v>0</v>
      </c>
      <c r="AB13" s="1361">
        <f t="shared" si="13"/>
        <v>0</v>
      </c>
      <c r="AC13" s="1362">
        <f t="shared" si="14"/>
        <v>0</v>
      </c>
      <c r="AD13" s="1363" t="str">
        <f t="shared" si="15"/>
        <v/>
      </c>
      <c r="AE13" s="1363" t="str">
        <f t="shared" si="16"/>
        <v/>
      </c>
      <c r="AF13" s="1363" t="str">
        <f t="shared" si="17"/>
        <v/>
      </c>
      <c r="AG13" s="1363" t="str">
        <f t="shared" si="18"/>
        <v/>
      </c>
      <c r="AH13" s="1363" t="str">
        <f t="shared" si="19"/>
        <v/>
      </c>
      <c r="AI13" s="1363" t="str">
        <f t="shared" si="20"/>
        <v/>
      </c>
      <c r="AJ13" s="1107"/>
      <c r="AK13" s="1364">
        <f>P214</f>
        <v>0</v>
      </c>
      <c r="AL13" s="1364">
        <f>P214</f>
        <v>0</v>
      </c>
      <c r="AM13" s="1364"/>
      <c r="AN13" s="1364">
        <f>Q214</f>
        <v>0</v>
      </c>
      <c r="AO13" s="1364">
        <f>Q214</f>
        <v>0</v>
      </c>
      <c r="AP13" s="1364"/>
      <c r="AQ13" s="1364">
        <f>R214+S214+T214+U214</f>
        <v>0</v>
      </c>
      <c r="AR13" s="1364">
        <f>R214+S214+T214+U214</f>
        <v>0</v>
      </c>
      <c r="AS13" s="1364"/>
      <c r="AT13" s="1364">
        <f>V214+W214+X214+Y214</f>
        <v>0</v>
      </c>
      <c r="AU13" s="1364">
        <f>V214+W214+X214+Y214</f>
        <v>0</v>
      </c>
      <c r="AV13" s="1364"/>
      <c r="AW13" s="1364">
        <f>X13+AK13+AN13+AQ13+AT13</f>
        <v>0</v>
      </c>
      <c r="AX13" s="1364">
        <f>X13+AK13+AN13+AQ13+AT13</f>
        <v>0</v>
      </c>
      <c r="AY13" s="1364"/>
      <c r="AZ13" s="1364"/>
      <c r="BA13" s="1364"/>
      <c r="BB13" s="1364"/>
      <c r="BC13" s="1364"/>
      <c r="BD13" s="1364"/>
      <c r="BE13" s="1364"/>
      <c r="BF13" s="1364"/>
      <c r="BG13" s="1364"/>
      <c r="BH13" s="1364"/>
      <c r="BI13" s="1364"/>
      <c r="BJ13" s="1364"/>
      <c r="BK13" s="1364"/>
      <c r="BL13" s="1364"/>
      <c r="BM13" s="1364"/>
      <c r="BN13" s="1107"/>
      <c r="BO13" s="1107"/>
      <c r="BP13" s="1107"/>
      <c r="BQ13" s="1107"/>
      <c r="BR13" s="1107"/>
      <c r="BS13" s="1107"/>
      <c r="BT13" s="1107"/>
      <c r="BU13" s="1107"/>
      <c r="BV13" s="1107"/>
      <c r="BW13" s="1107"/>
      <c r="BX13" s="1107"/>
      <c r="BY13" s="1107"/>
      <c r="BZ13" s="1107"/>
      <c r="CA13" s="1107"/>
      <c r="CB13" s="1107"/>
      <c r="CC13" s="1107"/>
      <c r="CD13" s="1107"/>
      <c r="CE13" s="1107"/>
      <c r="CF13" s="1107"/>
      <c r="CG13" s="1107"/>
      <c r="CH13" s="1107"/>
      <c r="CI13" s="1107"/>
      <c r="CJ13" s="1107"/>
      <c r="CK13" s="1107"/>
      <c r="CL13" s="1107"/>
      <c r="CM13" s="1107"/>
      <c r="CN13" s="1107"/>
      <c r="CO13" s="1107"/>
      <c r="CP13" s="1107"/>
      <c r="CQ13" s="1107"/>
      <c r="CR13" s="1107"/>
      <c r="CS13" s="1107"/>
      <c r="CT13" s="1107"/>
      <c r="CU13" s="1107"/>
      <c r="CV13" s="1107"/>
      <c r="CW13" s="1107"/>
      <c r="CX13" s="1107"/>
      <c r="CY13" s="1107"/>
      <c r="CZ13" s="1107"/>
      <c r="DA13" s="1107"/>
      <c r="DB13" s="1107"/>
      <c r="DC13" s="1107"/>
      <c r="DD13" s="1107"/>
      <c r="DE13" s="1107"/>
      <c r="DF13" s="1107"/>
      <c r="DG13" s="1107"/>
      <c r="DH13" s="1107"/>
      <c r="DI13" s="1107"/>
      <c r="DJ13" s="1107"/>
      <c r="DK13" s="1107"/>
      <c r="DL13" s="1107"/>
      <c r="DM13" s="1107"/>
      <c r="DN13" s="1107"/>
      <c r="DO13" s="1107"/>
      <c r="DP13" s="1107"/>
      <c r="DQ13" s="1107"/>
      <c r="DR13" s="1107"/>
      <c r="DS13" s="1107"/>
      <c r="DT13" s="1107"/>
      <c r="DU13" s="1107"/>
      <c r="DV13" s="1107"/>
      <c r="DW13" s="1107"/>
      <c r="DX13" s="1107"/>
      <c r="DY13" s="1107"/>
      <c r="DZ13" s="1107"/>
      <c r="EA13" s="1107"/>
      <c r="EB13" s="1107"/>
      <c r="EC13" s="1107"/>
      <c r="ED13" s="1107"/>
      <c r="EE13" s="1107"/>
      <c r="EF13" s="1107"/>
      <c r="EG13" s="1107"/>
      <c r="EH13" s="1107"/>
      <c r="EI13" s="1107"/>
      <c r="EJ13" s="1107"/>
      <c r="EK13" s="1107"/>
      <c r="EL13" s="1107"/>
      <c r="EM13" s="1107"/>
      <c r="EN13" s="1107"/>
      <c r="EO13" s="1107"/>
      <c r="EP13" s="1107"/>
      <c r="EQ13" s="1107"/>
      <c r="ER13" s="1107"/>
      <c r="ES13" s="1107"/>
      <c r="ET13" s="1107"/>
      <c r="EU13" s="1107"/>
      <c r="EV13" s="1107"/>
      <c r="EW13" s="1107"/>
      <c r="EX13" s="1107"/>
      <c r="EY13" s="1107"/>
      <c r="EZ13" s="1107"/>
      <c r="FA13" s="1107"/>
      <c r="FB13" s="1107"/>
      <c r="FC13" s="1107"/>
      <c r="FD13" s="1107"/>
      <c r="FE13" s="1107"/>
      <c r="FF13" s="1107"/>
      <c r="FG13" s="1107"/>
      <c r="FH13" s="1107"/>
      <c r="FI13" s="1107"/>
      <c r="FJ13" s="1107"/>
      <c r="FK13" s="1107"/>
      <c r="FL13" s="1107"/>
      <c r="FM13" s="1107"/>
      <c r="FN13" s="1107"/>
      <c r="FO13" s="1107"/>
      <c r="FP13" s="1107"/>
      <c r="FQ13" s="1107"/>
      <c r="FR13" s="1107"/>
      <c r="FS13" s="1107"/>
      <c r="FT13" s="1107"/>
      <c r="FU13" s="1107"/>
      <c r="FV13" s="1107"/>
      <c r="FW13" s="1107"/>
      <c r="FX13" s="1107"/>
      <c r="FY13" s="1107"/>
      <c r="FZ13" s="1107"/>
      <c r="GA13" s="1107"/>
      <c r="GB13" s="1107"/>
      <c r="GC13" s="1107"/>
      <c r="GD13" s="1107"/>
      <c r="GE13" s="1107"/>
      <c r="GF13" s="1107"/>
      <c r="GG13" s="1107"/>
      <c r="GH13" s="1107"/>
      <c r="GI13" s="1107"/>
      <c r="GJ13" s="1107"/>
      <c r="GK13" s="1107"/>
      <c r="GL13" s="1107"/>
      <c r="GM13" s="1107"/>
      <c r="GN13" s="1107"/>
      <c r="GO13" s="1107"/>
      <c r="GP13" s="1107"/>
      <c r="GQ13" s="1107"/>
      <c r="GR13" s="1107"/>
      <c r="GS13" s="1107"/>
      <c r="GT13" s="1107"/>
      <c r="GU13" s="1107"/>
      <c r="GV13" s="1107"/>
      <c r="GW13" s="1107"/>
      <c r="GX13" s="1107"/>
      <c r="GY13" s="1107"/>
      <c r="GZ13" s="1107"/>
      <c r="HA13" s="1107"/>
      <c r="HB13" s="1107"/>
      <c r="HC13" s="1107"/>
      <c r="HD13" s="1107"/>
      <c r="HE13" s="1107"/>
    </row>
    <row r="14" spans="1:213" ht="12" customHeight="1">
      <c r="A14" s="1107"/>
      <c r="B14" s="1125"/>
      <c r="F14" s="3968" t="s">
        <v>739</v>
      </c>
      <c r="G14" s="3968"/>
      <c r="H14" s="3968"/>
      <c r="I14" s="3968"/>
      <c r="J14" s="3968"/>
      <c r="K14" s="1194" t="s">
        <v>413</v>
      </c>
      <c r="L14" s="1358">
        <f t="shared" si="0"/>
        <v>0</v>
      </c>
      <c r="M14" s="1358">
        <f t="shared" si="1"/>
        <v>0</v>
      </c>
      <c r="N14" s="1358"/>
      <c r="O14" s="1358">
        <f t="shared" si="2"/>
        <v>0</v>
      </c>
      <c r="P14" s="1358">
        <f t="shared" si="3"/>
        <v>0</v>
      </c>
      <c r="Q14" s="1359">
        <f t="shared" si="4"/>
        <v>0</v>
      </c>
      <c r="R14" s="1360">
        <f t="shared" si="5"/>
        <v>0</v>
      </c>
      <c r="S14" s="1358">
        <f t="shared" si="6"/>
        <v>0</v>
      </c>
      <c r="T14" s="1358"/>
      <c r="U14" s="1358">
        <f t="shared" si="7"/>
        <v>0</v>
      </c>
      <c r="V14" s="1358">
        <f t="shared" si="8"/>
        <v>0</v>
      </c>
      <c r="W14" s="1359">
        <f t="shared" si="9"/>
        <v>0</v>
      </c>
      <c r="X14" s="1360">
        <f t="shared" si="10"/>
        <v>0</v>
      </c>
      <c r="Y14" s="1358">
        <f t="shared" si="11"/>
        <v>0</v>
      </c>
      <c r="Z14" s="1358"/>
      <c r="AA14" s="1361">
        <f t="shared" si="12"/>
        <v>0</v>
      </c>
      <c r="AB14" s="1361">
        <f t="shared" si="13"/>
        <v>0</v>
      </c>
      <c r="AC14" s="1362">
        <f t="shared" si="14"/>
        <v>0</v>
      </c>
      <c r="AD14" s="1363" t="str">
        <f t="shared" si="15"/>
        <v/>
      </c>
      <c r="AE14" s="1363" t="str">
        <f t="shared" si="16"/>
        <v/>
      </c>
      <c r="AF14" s="1363" t="str">
        <f t="shared" si="17"/>
        <v/>
      </c>
      <c r="AG14" s="1363" t="str">
        <f t="shared" si="18"/>
        <v/>
      </c>
      <c r="AH14" s="1363" t="str">
        <f t="shared" si="19"/>
        <v/>
      </c>
      <c r="AI14" s="1363" t="str">
        <f t="shared" si="20"/>
        <v/>
      </c>
      <c r="AJ14" s="1107"/>
      <c r="AK14" s="1364">
        <f>P215</f>
        <v>0</v>
      </c>
      <c r="AL14" s="1364">
        <f>P215</f>
        <v>0</v>
      </c>
      <c r="AM14" s="1364"/>
      <c r="AN14" s="1364">
        <f>Q215</f>
        <v>0</v>
      </c>
      <c r="AO14" s="1364">
        <f>Q215</f>
        <v>0</v>
      </c>
      <c r="AP14" s="1364"/>
      <c r="AQ14" s="1364">
        <f>R215+S215+T215+U215</f>
        <v>0</v>
      </c>
      <c r="AR14" s="1364">
        <f>R215+S215+T215+U215</f>
        <v>0</v>
      </c>
      <c r="AS14" s="1364"/>
      <c r="AT14" s="1364">
        <f>V215+W215+X215+Y215</f>
        <v>0</v>
      </c>
      <c r="AU14" s="1364">
        <f>V215+W215+X215+Y215</f>
        <v>0</v>
      </c>
      <c r="AV14" s="1364"/>
      <c r="AW14" s="1364">
        <f>X14+AK14+AN14+AQ14+AT14</f>
        <v>0</v>
      </c>
      <c r="AX14" s="1364">
        <f>X14+AK14+AN14+AQ14+AT14</f>
        <v>0</v>
      </c>
      <c r="AY14" s="1364"/>
      <c r="AZ14" s="1364"/>
      <c r="BA14" s="1364"/>
      <c r="BB14" s="1364"/>
      <c r="BC14" s="1364"/>
      <c r="BD14" s="1364"/>
      <c r="BE14" s="1364"/>
      <c r="BF14" s="1364"/>
      <c r="BG14" s="1364"/>
      <c r="BH14" s="1364"/>
      <c r="BI14" s="1364"/>
      <c r="BJ14" s="1364"/>
      <c r="BK14" s="1364"/>
      <c r="BL14" s="1364"/>
      <c r="BM14" s="1364"/>
      <c r="BN14" s="1107"/>
      <c r="BO14" s="1107"/>
      <c r="BP14" s="1107"/>
      <c r="BQ14" s="1107"/>
      <c r="BR14" s="1107"/>
      <c r="BS14" s="1107"/>
      <c r="BT14" s="1107"/>
      <c r="BU14" s="1107"/>
      <c r="BV14" s="1107"/>
      <c r="BW14" s="1107"/>
      <c r="BX14" s="1107"/>
      <c r="BY14" s="1107"/>
      <c r="BZ14" s="1107"/>
      <c r="CA14" s="1107"/>
      <c r="CB14" s="1107"/>
      <c r="CC14" s="1107"/>
      <c r="CD14" s="1107"/>
      <c r="CE14" s="1107"/>
      <c r="CF14" s="1107"/>
      <c r="CG14" s="1107"/>
      <c r="CH14" s="1107"/>
      <c r="CI14" s="1107"/>
      <c r="CJ14" s="1107"/>
      <c r="CK14" s="1107"/>
      <c r="CL14" s="1107"/>
      <c r="CM14" s="1107"/>
      <c r="CN14" s="1107"/>
      <c r="CO14" s="1107"/>
      <c r="CP14" s="1107"/>
      <c r="CQ14" s="1107"/>
      <c r="CR14" s="1107"/>
      <c r="CS14" s="1107"/>
      <c r="CT14" s="1107"/>
      <c r="CU14" s="1107"/>
      <c r="CV14" s="1107"/>
      <c r="CW14" s="1107"/>
      <c r="CX14" s="1107"/>
      <c r="CY14" s="1107"/>
      <c r="CZ14" s="1107"/>
      <c r="DA14" s="1107"/>
      <c r="DB14" s="1107"/>
      <c r="DC14" s="1107"/>
      <c r="DD14" s="1107"/>
      <c r="DE14" s="1107"/>
      <c r="DF14" s="1107"/>
      <c r="DG14" s="1107"/>
      <c r="DH14" s="1107"/>
      <c r="DI14" s="1107"/>
      <c r="DJ14" s="1107"/>
      <c r="DK14" s="1107"/>
      <c r="DL14" s="1107"/>
      <c r="DM14" s="1107"/>
      <c r="DN14" s="1107"/>
      <c r="DO14" s="1107"/>
      <c r="DP14" s="1107"/>
      <c r="DQ14" s="1107"/>
      <c r="DR14" s="1107"/>
      <c r="DS14" s="1107"/>
      <c r="DT14" s="1107"/>
      <c r="DU14" s="1107"/>
      <c r="DV14" s="1107"/>
      <c r="DW14" s="1107"/>
      <c r="DX14" s="1107"/>
      <c r="DY14" s="1107"/>
      <c r="DZ14" s="1107"/>
      <c r="EA14" s="1107"/>
      <c r="EB14" s="1107"/>
      <c r="EC14" s="1107"/>
      <c r="ED14" s="1107"/>
      <c r="EE14" s="1107"/>
      <c r="EF14" s="1107"/>
      <c r="EG14" s="1107"/>
      <c r="EH14" s="1107"/>
      <c r="EI14" s="1107"/>
      <c r="EJ14" s="1107"/>
      <c r="EK14" s="1107"/>
      <c r="EL14" s="1107"/>
      <c r="EM14" s="1107"/>
      <c r="EN14" s="1107"/>
      <c r="EO14" s="1107"/>
      <c r="EP14" s="1107"/>
      <c r="EQ14" s="1107"/>
      <c r="ER14" s="1107"/>
      <c r="ES14" s="1107"/>
      <c r="ET14" s="1107"/>
      <c r="EU14" s="1107"/>
      <c r="EV14" s="1107"/>
      <c r="EW14" s="1107"/>
      <c r="EX14" s="1107"/>
      <c r="EY14" s="1107"/>
      <c r="EZ14" s="1107"/>
      <c r="FA14" s="1107"/>
      <c r="FB14" s="1107"/>
      <c r="FC14" s="1107"/>
      <c r="FD14" s="1107"/>
      <c r="FE14" s="1107"/>
      <c r="FF14" s="1107"/>
      <c r="FG14" s="1107"/>
      <c r="FH14" s="1107"/>
      <c r="FI14" s="1107"/>
      <c r="FJ14" s="1107"/>
      <c r="FK14" s="1107"/>
      <c r="FL14" s="1107"/>
      <c r="FM14" s="1107"/>
      <c r="FN14" s="1107"/>
      <c r="FO14" s="1107"/>
      <c r="FP14" s="1107"/>
      <c r="FQ14" s="1107"/>
      <c r="FR14" s="1107"/>
      <c r="FS14" s="1107"/>
      <c r="FT14" s="1107"/>
      <c r="FU14" s="1107"/>
      <c r="FV14" s="1107"/>
      <c r="FW14" s="1107"/>
      <c r="FX14" s="1107"/>
      <c r="FY14" s="1107"/>
      <c r="FZ14" s="1107"/>
      <c r="GA14" s="1107"/>
      <c r="GB14" s="1107"/>
      <c r="GC14" s="1107"/>
      <c r="GD14" s="1107"/>
      <c r="GE14" s="1107"/>
      <c r="GF14" s="1107"/>
      <c r="GG14" s="1107"/>
      <c r="GH14" s="1107"/>
      <c r="GI14" s="1107"/>
      <c r="GJ14" s="1107"/>
      <c r="GK14" s="1107"/>
      <c r="GL14" s="1107"/>
      <c r="GM14" s="1107"/>
      <c r="GN14" s="1107"/>
      <c r="GO14" s="1107"/>
      <c r="GP14" s="1107"/>
      <c r="GQ14" s="1107"/>
      <c r="GR14" s="1107"/>
      <c r="GS14" s="1107"/>
      <c r="GT14" s="1107"/>
      <c r="GU14" s="1107"/>
      <c r="GV14" s="1107"/>
      <c r="GW14" s="1107"/>
      <c r="GX14" s="1107"/>
      <c r="GY14" s="1107"/>
      <c r="GZ14" s="1107"/>
      <c r="HA14" s="1107"/>
      <c r="HB14" s="1107"/>
      <c r="HC14" s="1107"/>
      <c r="HD14" s="1107"/>
      <c r="HE14" s="1107"/>
    </row>
    <row r="15" spans="1:213" ht="12" customHeight="1">
      <c r="A15" s="1107"/>
      <c r="B15" s="1125"/>
      <c r="F15" s="3968" t="s">
        <v>740</v>
      </c>
      <c r="G15" s="3968"/>
      <c r="H15" s="3968"/>
      <c r="I15" s="3968"/>
      <c r="J15" s="3968"/>
      <c r="K15" s="1194" t="s">
        <v>416</v>
      </c>
      <c r="L15" s="1358">
        <f t="shared" si="0"/>
        <v>765</v>
      </c>
      <c r="M15" s="1358">
        <f t="shared" si="1"/>
        <v>4306</v>
      </c>
      <c r="N15" s="1358">
        <f>P77+0</f>
        <v>8</v>
      </c>
      <c r="O15" s="1358">
        <f t="shared" si="2"/>
        <v>5783</v>
      </c>
      <c r="P15" s="1358">
        <f t="shared" si="3"/>
        <v>55</v>
      </c>
      <c r="Q15" s="1359">
        <f t="shared" si="4"/>
        <v>10917</v>
      </c>
      <c r="R15" s="1360">
        <f t="shared" si="5"/>
        <v>765</v>
      </c>
      <c r="S15" s="1358">
        <f t="shared" si="6"/>
        <v>4306</v>
      </c>
      <c r="T15" s="1358">
        <f>P145+0</f>
        <v>8</v>
      </c>
      <c r="U15" s="1358">
        <f t="shared" si="7"/>
        <v>5783</v>
      </c>
      <c r="V15" s="1358">
        <f t="shared" si="8"/>
        <v>55</v>
      </c>
      <c r="W15" s="1359">
        <f t="shared" si="9"/>
        <v>10917</v>
      </c>
      <c r="X15" s="1360">
        <f t="shared" si="10"/>
        <v>262</v>
      </c>
      <c r="Y15" s="1358">
        <f t="shared" si="11"/>
        <v>1592</v>
      </c>
      <c r="Z15" s="1358">
        <f>P213+0</f>
        <v>36</v>
      </c>
      <c r="AA15" s="1361">
        <f t="shared" si="12"/>
        <v>1676</v>
      </c>
      <c r="AB15" s="1361">
        <f t="shared" si="13"/>
        <v>27</v>
      </c>
      <c r="AC15" s="1362">
        <f t="shared" si="14"/>
        <v>3593</v>
      </c>
      <c r="AD15" s="1363">
        <f t="shared" si="15"/>
        <v>34.248366013071895</v>
      </c>
      <c r="AE15" s="1363">
        <f t="shared" si="16"/>
        <v>36.971667440780308</v>
      </c>
      <c r="AF15" s="1363">
        <f t="shared" si="17"/>
        <v>450</v>
      </c>
      <c r="AG15" s="1363">
        <f t="shared" si="18"/>
        <v>28.98149749265087</v>
      </c>
      <c r="AH15" s="1363">
        <f t="shared" si="19"/>
        <v>49.090909090909093</v>
      </c>
      <c r="AI15" s="1363">
        <f t="shared" si="20"/>
        <v>32.911972153522029</v>
      </c>
      <c r="AJ15" s="1107"/>
      <c r="AK15" s="1364"/>
      <c r="AL15" s="1364"/>
      <c r="AM15" s="1364"/>
      <c r="AN15" s="1364"/>
      <c r="AO15" s="1364"/>
      <c r="AP15" s="1364"/>
      <c r="AQ15" s="1364"/>
      <c r="AR15" s="1364"/>
      <c r="AS15" s="1364"/>
      <c r="AT15" s="1364"/>
      <c r="AU15" s="1364"/>
      <c r="AV15" s="1364"/>
      <c r="AW15" s="1364"/>
      <c r="AX15" s="1364"/>
      <c r="AY15" s="1364"/>
      <c r="AZ15" s="1364"/>
      <c r="BA15" s="1364"/>
      <c r="BB15" s="1364"/>
      <c r="BC15" s="1364"/>
      <c r="BD15" s="1364"/>
      <c r="BE15" s="1364"/>
      <c r="BF15" s="1364"/>
      <c r="BG15" s="1364"/>
      <c r="BH15" s="1364"/>
      <c r="BI15" s="1364"/>
      <c r="BJ15" s="1364"/>
      <c r="BK15" s="1364"/>
      <c r="BL15" s="1364"/>
      <c r="BM15" s="1364"/>
      <c r="BN15" s="1107"/>
      <c r="BO15" s="1107"/>
      <c r="BP15" s="1107"/>
      <c r="BQ15" s="1107"/>
      <c r="BR15" s="1107"/>
      <c r="BS15" s="1107"/>
      <c r="BT15" s="1107"/>
      <c r="BU15" s="1107"/>
      <c r="BV15" s="1107"/>
      <c r="BW15" s="1107"/>
      <c r="BX15" s="1107"/>
      <c r="BY15" s="1107"/>
      <c r="BZ15" s="1107"/>
      <c r="CA15" s="1107"/>
      <c r="CB15" s="1107"/>
      <c r="CC15" s="1107"/>
      <c r="CD15" s="1107"/>
      <c r="CE15" s="1107"/>
      <c r="CF15" s="1107"/>
      <c r="CG15" s="1107"/>
      <c r="CH15" s="1107"/>
      <c r="CI15" s="1107"/>
      <c r="CJ15" s="1107"/>
      <c r="CK15" s="1107"/>
      <c r="CL15" s="1107"/>
      <c r="CM15" s="1107"/>
      <c r="CN15" s="1107"/>
      <c r="CO15" s="1107"/>
      <c r="CP15" s="1107"/>
      <c r="CQ15" s="1107"/>
      <c r="CR15" s="1107"/>
      <c r="CS15" s="1107"/>
      <c r="CT15" s="1107"/>
      <c r="CU15" s="1107"/>
      <c r="CV15" s="1107"/>
      <c r="CW15" s="1107"/>
      <c r="CX15" s="1107"/>
      <c r="CY15" s="1107"/>
      <c r="CZ15" s="1107"/>
      <c r="DA15" s="1107"/>
      <c r="DB15" s="1107"/>
      <c r="DC15" s="1107"/>
      <c r="DD15" s="1107"/>
      <c r="DE15" s="1107"/>
      <c r="DF15" s="1107"/>
      <c r="DG15" s="1107"/>
      <c r="DH15" s="1107"/>
      <c r="DI15" s="1107"/>
      <c r="DJ15" s="1107"/>
      <c r="DK15" s="1107"/>
      <c r="DL15" s="1107"/>
      <c r="DM15" s="1107"/>
      <c r="DN15" s="1107"/>
      <c r="DO15" s="1107"/>
      <c r="DP15" s="1107"/>
      <c r="DQ15" s="1107"/>
      <c r="DR15" s="1107"/>
      <c r="DS15" s="1107"/>
      <c r="DT15" s="1107"/>
      <c r="DU15" s="1107"/>
      <c r="DV15" s="1107"/>
      <c r="DW15" s="1107"/>
      <c r="DX15" s="1107"/>
      <c r="DY15" s="1107"/>
      <c r="DZ15" s="1107"/>
      <c r="EA15" s="1107"/>
      <c r="EB15" s="1107"/>
      <c r="EC15" s="1107"/>
      <c r="ED15" s="1107"/>
      <c r="EE15" s="1107"/>
      <c r="EF15" s="1107"/>
      <c r="EG15" s="1107"/>
      <c r="EH15" s="1107"/>
      <c r="EI15" s="1107"/>
      <c r="EJ15" s="1107"/>
      <c r="EK15" s="1107"/>
      <c r="EL15" s="1107"/>
      <c r="EM15" s="1107"/>
      <c r="EN15" s="1107"/>
      <c r="EO15" s="1107"/>
      <c r="EP15" s="1107"/>
      <c r="EQ15" s="1107"/>
      <c r="ER15" s="1107"/>
      <c r="ES15" s="1107"/>
      <c r="ET15" s="1107"/>
      <c r="EU15" s="1107"/>
      <c r="EV15" s="1107"/>
      <c r="EW15" s="1107"/>
      <c r="EX15" s="1107"/>
      <c r="EY15" s="1107"/>
      <c r="EZ15" s="1107"/>
      <c r="FA15" s="1107"/>
      <c r="FB15" s="1107"/>
      <c r="FC15" s="1107"/>
      <c r="FD15" s="1107"/>
      <c r="FE15" s="1107"/>
      <c r="FF15" s="1107"/>
      <c r="FG15" s="1107"/>
      <c r="FH15" s="1107"/>
      <c r="FI15" s="1107"/>
      <c r="FJ15" s="1107"/>
      <c r="FK15" s="1107"/>
      <c r="FL15" s="1107"/>
      <c r="FM15" s="1107"/>
      <c r="FN15" s="1107"/>
      <c r="FO15" s="1107"/>
      <c r="FP15" s="1107"/>
      <c r="FQ15" s="1107"/>
      <c r="FR15" s="1107"/>
      <c r="FS15" s="1107"/>
      <c r="FT15" s="1107"/>
      <c r="FU15" s="1107"/>
      <c r="FV15" s="1107"/>
      <c r="FW15" s="1107"/>
      <c r="FX15" s="1107"/>
      <c r="FY15" s="1107"/>
      <c r="FZ15" s="1107"/>
      <c r="GA15" s="1107"/>
      <c r="GB15" s="1107"/>
      <c r="GC15" s="1107"/>
      <c r="GD15" s="1107"/>
      <c r="GE15" s="1107"/>
      <c r="GF15" s="1107"/>
      <c r="GG15" s="1107"/>
      <c r="GH15" s="1107"/>
      <c r="GI15" s="1107"/>
      <c r="GJ15" s="1107"/>
      <c r="GK15" s="1107"/>
      <c r="GL15" s="1107"/>
      <c r="GM15" s="1107"/>
      <c r="GN15" s="1107"/>
      <c r="GO15" s="1107"/>
      <c r="GP15" s="1107"/>
      <c r="GQ15" s="1107"/>
      <c r="GR15" s="1107"/>
      <c r="GS15" s="1107"/>
      <c r="GT15" s="1107"/>
      <c r="GU15" s="1107"/>
      <c r="GV15" s="1107"/>
      <c r="GW15" s="1107"/>
      <c r="GX15" s="1107"/>
      <c r="GY15" s="1107"/>
      <c r="GZ15" s="1107"/>
      <c r="HA15" s="1107"/>
      <c r="HB15" s="1107"/>
      <c r="HC15" s="1107"/>
      <c r="HD15" s="1107"/>
      <c r="HE15" s="1107"/>
    </row>
    <row r="16" spans="1:213" ht="12" customHeight="1">
      <c r="A16" s="1107"/>
      <c r="B16" s="1118"/>
      <c r="C16" s="1107"/>
      <c r="D16" s="1107"/>
      <c r="E16" s="1126" t="s">
        <v>1340</v>
      </c>
      <c r="F16" s="3968" t="s">
        <v>1396</v>
      </c>
      <c r="G16" s="3968"/>
      <c r="H16" s="3968"/>
      <c r="I16" s="3968"/>
      <c r="J16" s="3968"/>
      <c r="K16" s="1194" t="s">
        <v>106</v>
      </c>
      <c r="L16" s="1358">
        <f t="shared" si="0"/>
        <v>0</v>
      </c>
      <c r="M16" s="1358">
        <f t="shared" si="1"/>
        <v>0</v>
      </c>
      <c r="N16" s="1358">
        <f>P81+0</f>
        <v>0</v>
      </c>
      <c r="O16" s="1358">
        <f t="shared" si="2"/>
        <v>0</v>
      </c>
      <c r="P16" s="1358">
        <f t="shared" si="3"/>
        <v>0</v>
      </c>
      <c r="Q16" s="1359">
        <f t="shared" si="4"/>
        <v>0</v>
      </c>
      <c r="R16" s="1360">
        <f t="shared" si="5"/>
        <v>0</v>
      </c>
      <c r="S16" s="1358">
        <f t="shared" si="6"/>
        <v>0</v>
      </c>
      <c r="T16" s="1358">
        <f>P149+0</f>
        <v>0</v>
      </c>
      <c r="U16" s="1358">
        <f t="shared" si="7"/>
        <v>0</v>
      </c>
      <c r="V16" s="1358">
        <f t="shared" si="8"/>
        <v>0</v>
      </c>
      <c r="W16" s="1359">
        <f t="shared" si="9"/>
        <v>0</v>
      </c>
      <c r="X16" s="1360">
        <f t="shared" si="10"/>
        <v>0</v>
      </c>
      <c r="Y16" s="1358">
        <f t="shared" si="11"/>
        <v>0</v>
      </c>
      <c r="Z16" s="1358">
        <f>P217+0</f>
        <v>0</v>
      </c>
      <c r="AA16" s="1365">
        <f t="shared" si="12"/>
        <v>0</v>
      </c>
      <c r="AB16" s="1361">
        <f t="shared" si="13"/>
        <v>0</v>
      </c>
      <c r="AC16" s="1362">
        <f t="shared" si="14"/>
        <v>0</v>
      </c>
      <c r="AD16" s="1363" t="str">
        <f t="shared" si="15"/>
        <v/>
      </c>
      <c r="AE16" s="1363" t="str">
        <f t="shared" si="16"/>
        <v/>
      </c>
      <c r="AF16" s="1363" t="str">
        <f t="shared" si="17"/>
        <v/>
      </c>
      <c r="AG16" s="1363" t="str">
        <f t="shared" si="18"/>
        <v/>
      </c>
      <c r="AH16" s="1363" t="str">
        <f t="shared" si="19"/>
        <v/>
      </c>
      <c r="AI16" s="1363" t="str">
        <f t="shared" si="20"/>
        <v/>
      </c>
      <c r="AJ16" s="1107"/>
      <c r="AK16" s="1364">
        <f t="shared" ref="AK16:AK42" si="21">P217</f>
        <v>0</v>
      </c>
      <c r="AL16" s="1364">
        <f t="shared" ref="AL16:AL42" si="22">P217</f>
        <v>0</v>
      </c>
      <c r="AM16" s="1364"/>
      <c r="AN16" s="1364">
        <f t="shared" ref="AN16:AN42" si="23">Q217</f>
        <v>0</v>
      </c>
      <c r="AO16" s="1364">
        <f t="shared" ref="AO16:AO42" si="24">Q217</f>
        <v>0</v>
      </c>
      <c r="AP16" s="1364"/>
      <c r="AQ16" s="1364">
        <f t="shared" ref="AQ16:AQ42" si="25">R217+S217+T217+U217</f>
        <v>0</v>
      </c>
      <c r="AR16" s="1364">
        <f t="shared" ref="AR16:AR42" si="26">R217+S217+T217+U217</f>
        <v>0</v>
      </c>
      <c r="AS16" s="1364"/>
      <c r="AT16" s="1364">
        <f t="shared" ref="AT16:AT42" si="27">V217+W217+X217+Y217</f>
        <v>0</v>
      </c>
      <c r="AU16" s="1364">
        <f t="shared" ref="AU16:AU42" si="28">V217+W217+X217+Y217</f>
        <v>0</v>
      </c>
      <c r="AV16" s="1364"/>
      <c r="AW16" s="1364">
        <f t="shared" ref="AW16:AW42" si="29">X16+AK16+AN16+AQ16+AT16</f>
        <v>0</v>
      </c>
      <c r="AX16" s="1364">
        <f t="shared" ref="AX16:AX42" si="30">X16+AK16+AN16+AQ16+AT16</f>
        <v>0</v>
      </c>
      <c r="AY16" s="1364"/>
      <c r="AZ16" s="1364"/>
      <c r="BA16" s="1364"/>
      <c r="BB16" s="1364"/>
      <c r="BC16" s="1364"/>
      <c r="BD16" s="1364"/>
      <c r="BE16" s="1364"/>
      <c r="BF16" s="1364"/>
      <c r="BG16" s="1364"/>
      <c r="BH16" s="1364"/>
      <c r="BI16" s="1364"/>
      <c r="BJ16" s="1364"/>
      <c r="BK16" s="1364"/>
      <c r="BL16" s="1364"/>
      <c r="BM16" s="1364"/>
      <c r="BN16" s="1107"/>
      <c r="BO16" s="1107"/>
      <c r="BP16" s="1107"/>
      <c r="BQ16" s="1107"/>
      <c r="BR16" s="1107"/>
      <c r="BS16" s="1107"/>
      <c r="BT16" s="1107"/>
      <c r="BU16" s="1107"/>
      <c r="BV16" s="1107"/>
      <c r="BW16" s="1107"/>
      <c r="BX16" s="1107"/>
      <c r="BY16" s="1107"/>
      <c r="BZ16" s="1107"/>
      <c r="CA16" s="1107"/>
      <c r="CB16" s="1107"/>
      <c r="CC16" s="1107"/>
      <c r="CD16" s="1107"/>
      <c r="CE16" s="1107"/>
      <c r="CF16" s="1107"/>
      <c r="CG16" s="1107"/>
      <c r="CH16" s="1107"/>
      <c r="CI16" s="1107"/>
      <c r="CJ16" s="1107"/>
      <c r="CK16" s="1107"/>
      <c r="CL16" s="1107"/>
      <c r="CM16" s="1107"/>
      <c r="CN16" s="1107"/>
      <c r="CO16" s="1107"/>
      <c r="CP16" s="1107"/>
      <c r="CQ16" s="1107"/>
      <c r="CR16" s="1107"/>
      <c r="CS16" s="1107"/>
      <c r="CT16" s="1107"/>
      <c r="CU16" s="1107"/>
      <c r="CV16" s="1107"/>
      <c r="CW16" s="1107"/>
      <c r="CX16" s="1107"/>
      <c r="CY16" s="1107"/>
      <c r="CZ16" s="1107"/>
      <c r="DA16" s="1107"/>
      <c r="DB16" s="1107"/>
      <c r="DC16" s="1107"/>
      <c r="DD16" s="1107"/>
      <c r="DE16" s="1107"/>
      <c r="DF16" s="1107"/>
      <c r="DG16" s="1107"/>
      <c r="DH16" s="1107"/>
      <c r="DI16" s="1107"/>
      <c r="DJ16" s="1107"/>
      <c r="DK16" s="1107"/>
      <c r="DL16" s="1107"/>
      <c r="DM16" s="1107"/>
      <c r="DN16" s="1107"/>
      <c r="DO16" s="1107"/>
      <c r="DP16" s="1107"/>
      <c r="DQ16" s="1107"/>
      <c r="DR16" s="1107"/>
      <c r="DS16" s="1107"/>
      <c r="DT16" s="1107"/>
      <c r="DU16" s="1107"/>
      <c r="DV16" s="1107"/>
      <c r="DW16" s="1107"/>
      <c r="DX16" s="1107"/>
      <c r="DY16" s="1107"/>
      <c r="DZ16" s="1107"/>
      <c r="EA16" s="1107"/>
      <c r="EB16" s="1107"/>
      <c r="EC16" s="1107"/>
      <c r="ED16" s="1107"/>
      <c r="EE16" s="1107"/>
      <c r="EF16" s="1107"/>
      <c r="EG16" s="1107"/>
      <c r="EH16" s="1107"/>
      <c r="EI16" s="1107"/>
      <c r="EJ16" s="1107"/>
      <c r="EK16" s="1107"/>
      <c r="EL16" s="1107"/>
      <c r="EM16" s="1107"/>
      <c r="EN16" s="1107"/>
      <c r="EO16" s="1107"/>
      <c r="EP16" s="1107"/>
      <c r="EQ16" s="1107"/>
      <c r="ER16" s="1107"/>
      <c r="ES16" s="1107"/>
      <c r="ET16" s="1107"/>
      <c r="EU16" s="1107"/>
      <c r="EV16" s="1107"/>
      <c r="EW16" s="1107"/>
      <c r="EX16" s="1107"/>
      <c r="EY16" s="1107"/>
      <c r="EZ16" s="1107"/>
      <c r="FA16" s="1107"/>
      <c r="FB16" s="1107"/>
      <c r="FC16" s="1107"/>
      <c r="FD16" s="1107"/>
      <c r="FE16" s="1107"/>
      <c r="FF16" s="1107"/>
      <c r="FG16" s="1107"/>
      <c r="FH16" s="1107"/>
      <c r="FI16" s="1107"/>
      <c r="FJ16" s="1107"/>
      <c r="FK16" s="1107"/>
      <c r="FL16" s="1107"/>
      <c r="FM16" s="1107"/>
      <c r="FN16" s="1107"/>
      <c r="FO16" s="1107"/>
      <c r="FP16" s="1107"/>
      <c r="FQ16" s="1107"/>
      <c r="FR16" s="1107"/>
      <c r="FS16" s="1107"/>
      <c r="FT16" s="1107"/>
      <c r="FU16" s="1107"/>
      <c r="FV16" s="1107"/>
      <c r="FW16" s="1107"/>
      <c r="FX16" s="1107"/>
      <c r="FY16" s="1107"/>
      <c r="FZ16" s="1107"/>
      <c r="GA16" s="1107"/>
      <c r="GB16" s="1107"/>
      <c r="GC16" s="1107"/>
      <c r="GD16" s="1107"/>
      <c r="GE16" s="1107"/>
      <c r="GF16" s="1107"/>
      <c r="GG16" s="1107"/>
      <c r="GH16" s="1107"/>
      <c r="GI16" s="1107"/>
      <c r="GJ16" s="1107"/>
      <c r="GK16" s="1107"/>
      <c r="GL16" s="1107"/>
      <c r="GM16" s="1107"/>
      <c r="GN16" s="1107"/>
      <c r="GO16" s="1107"/>
      <c r="GP16" s="1107"/>
      <c r="GQ16" s="1107"/>
      <c r="GR16" s="1107"/>
      <c r="GS16" s="1107"/>
      <c r="GT16" s="1107"/>
      <c r="GU16" s="1107"/>
      <c r="GV16" s="1107"/>
      <c r="GW16" s="1107"/>
      <c r="GX16" s="1107"/>
      <c r="GY16" s="1107"/>
      <c r="GZ16" s="1107"/>
      <c r="HA16" s="1107"/>
      <c r="HB16" s="1107"/>
      <c r="HC16" s="1107"/>
      <c r="HD16" s="1107"/>
      <c r="HE16" s="1107"/>
    </row>
    <row r="17" spans="1:213" ht="12" customHeight="1">
      <c r="A17" s="1107"/>
      <c r="B17" s="3987" t="s">
        <v>1397</v>
      </c>
      <c r="C17" s="3988"/>
      <c r="D17" s="3988"/>
      <c r="E17" s="3988"/>
      <c r="F17" s="3988"/>
      <c r="G17" s="3988"/>
      <c r="H17" s="3988"/>
      <c r="I17" s="3988"/>
      <c r="J17" s="3988"/>
      <c r="K17" s="1194" t="s">
        <v>102</v>
      </c>
      <c r="L17" s="1358">
        <f t="shared" si="0"/>
        <v>765</v>
      </c>
      <c r="M17" s="1358">
        <f t="shared" si="1"/>
        <v>4306</v>
      </c>
      <c r="N17" s="1358">
        <f>P82+0</f>
        <v>8</v>
      </c>
      <c r="O17" s="1358">
        <f t="shared" si="2"/>
        <v>5783</v>
      </c>
      <c r="P17" s="1358">
        <f t="shared" si="3"/>
        <v>55</v>
      </c>
      <c r="Q17" s="1359">
        <f t="shared" si="4"/>
        <v>10917</v>
      </c>
      <c r="R17" s="1360">
        <f t="shared" si="5"/>
        <v>765</v>
      </c>
      <c r="S17" s="1358">
        <f t="shared" si="6"/>
        <v>4306</v>
      </c>
      <c r="T17" s="1358">
        <f>P150+0</f>
        <v>8</v>
      </c>
      <c r="U17" s="1358">
        <f t="shared" si="7"/>
        <v>5783</v>
      </c>
      <c r="V17" s="1358">
        <f t="shared" si="8"/>
        <v>55</v>
      </c>
      <c r="W17" s="1359">
        <f t="shared" si="9"/>
        <v>10917</v>
      </c>
      <c r="X17" s="1360">
        <f t="shared" si="10"/>
        <v>262</v>
      </c>
      <c r="Y17" s="1358">
        <f t="shared" si="11"/>
        <v>1592</v>
      </c>
      <c r="Z17" s="1358">
        <f>P218+0</f>
        <v>36</v>
      </c>
      <c r="AA17" s="1365">
        <f t="shared" si="12"/>
        <v>1676</v>
      </c>
      <c r="AB17" s="1361">
        <f t="shared" si="13"/>
        <v>27</v>
      </c>
      <c r="AC17" s="1362">
        <f t="shared" si="14"/>
        <v>3593</v>
      </c>
      <c r="AD17" s="1363">
        <f t="shared" si="15"/>
        <v>34.248366013071895</v>
      </c>
      <c r="AE17" s="1363">
        <f t="shared" si="16"/>
        <v>36.971667440780308</v>
      </c>
      <c r="AF17" s="1363">
        <f t="shared" si="17"/>
        <v>450</v>
      </c>
      <c r="AG17" s="1363">
        <f t="shared" si="18"/>
        <v>28.98149749265087</v>
      </c>
      <c r="AH17" s="1363">
        <f t="shared" si="19"/>
        <v>49.090909090909093</v>
      </c>
      <c r="AI17" s="1363">
        <f t="shared" si="20"/>
        <v>32.911972153522029</v>
      </c>
      <c r="AJ17" s="1107"/>
      <c r="AK17" s="1364">
        <f t="shared" si="21"/>
        <v>36</v>
      </c>
      <c r="AL17" s="1364">
        <f t="shared" si="22"/>
        <v>36</v>
      </c>
      <c r="AM17" s="1364"/>
      <c r="AN17" s="1364">
        <f t="shared" si="23"/>
        <v>1592</v>
      </c>
      <c r="AO17" s="1364">
        <f t="shared" si="24"/>
        <v>1592</v>
      </c>
      <c r="AP17" s="1364"/>
      <c r="AQ17" s="1364">
        <f t="shared" si="25"/>
        <v>1676</v>
      </c>
      <c r="AR17" s="1364">
        <f t="shared" si="26"/>
        <v>1676</v>
      </c>
      <c r="AS17" s="1364"/>
      <c r="AT17" s="1364">
        <f t="shared" si="27"/>
        <v>27</v>
      </c>
      <c r="AU17" s="1364">
        <f t="shared" si="28"/>
        <v>27</v>
      </c>
      <c r="AV17" s="1364"/>
      <c r="AW17" s="1364">
        <f t="shared" si="29"/>
        <v>3593</v>
      </c>
      <c r="AX17" s="1364">
        <f t="shared" si="30"/>
        <v>3593</v>
      </c>
      <c r="AY17" s="1364"/>
      <c r="AZ17" s="1364"/>
      <c r="BA17" s="1364"/>
      <c r="BB17" s="1364"/>
      <c r="BC17" s="1364"/>
      <c r="BD17" s="1364"/>
      <c r="BE17" s="1364"/>
      <c r="BF17" s="1364"/>
      <c r="BG17" s="1364"/>
      <c r="BH17" s="1364"/>
      <c r="BI17" s="1364"/>
      <c r="BJ17" s="1364"/>
      <c r="BK17" s="1364"/>
      <c r="BL17" s="1364"/>
      <c r="BM17" s="1364"/>
      <c r="BN17" s="1107"/>
      <c r="BO17" s="1107"/>
      <c r="BP17" s="1107"/>
      <c r="BQ17" s="1107"/>
      <c r="BR17" s="1107"/>
      <c r="BS17" s="1107"/>
      <c r="BT17" s="1107"/>
      <c r="BU17" s="1107"/>
      <c r="BV17" s="1107"/>
      <c r="BW17" s="1107"/>
      <c r="BX17" s="1107"/>
      <c r="BY17" s="1107"/>
      <c r="BZ17" s="1107"/>
      <c r="CA17" s="1107"/>
      <c r="CB17" s="1107"/>
      <c r="CC17" s="1107"/>
      <c r="CD17" s="1107"/>
      <c r="CE17" s="1107"/>
      <c r="CF17" s="1107"/>
      <c r="CG17" s="1107"/>
      <c r="CH17" s="1107"/>
      <c r="CI17" s="1107"/>
      <c r="CJ17" s="1107"/>
      <c r="CK17" s="1107"/>
      <c r="CL17" s="1107"/>
      <c r="CM17" s="1107"/>
      <c r="CN17" s="1107"/>
      <c r="CO17" s="1107"/>
      <c r="CP17" s="1107"/>
      <c r="CQ17" s="1107"/>
      <c r="CR17" s="1107"/>
      <c r="CS17" s="1107"/>
      <c r="CT17" s="1107"/>
      <c r="CU17" s="1107"/>
      <c r="CV17" s="1107"/>
      <c r="CW17" s="1107"/>
      <c r="CX17" s="1107"/>
      <c r="CY17" s="1107"/>
      <c r="CZ17" s="1107"/>
      <c r="DA17" s="1107"/>
      <c r="DB17" s="1107"/>
      <c r="DC17" s="1107"/>
      <c r="DD17" s="1107"/>
      <c r="DE17" s="1107"/>
      <c r="DF17" s="1107"/>
      <c r="DG17" s="1107"/>
      <c r="DH17" s="1107"/>
      <c r="DI17" s="1107"/>
      <c r="DJ17" s="1107"/>
      <c r="DK17" s="1107"/>
      <c r="DL17" s="1107"/>
      <c r="DM17" s="1107"/>
      <c r="DN17" s="1107"/>
      <c r="DO17" s="1107"/>
      <c r="DP17" s="1107"/>
      <c r="DQ17" s="1107"/>
      <c r="DR17" s="1107"/>
      <c r="DS17" s="1107"/>
      <c r="DT17" s="1107"/>
      <c r="DU17" s="1107"/>
      <c r="DV17" s="1107"/>
      <c r="DW17" s="1107"/>
      <c r="DX17" s="1107"/>
      <c r="DY17" s="1107"/>
      <c r="DZ17" s="1107"/>
      <c r="EA17" s="1107"/>
      <c r="EB17" s="1107"/>
      <c r="EC17" s="1107"/>
      <c r="ED17" s="1107"/>
      <c r="EE17" s="1107"/>
      <c r="EF17" s="1107"/>
      <c r="EG17" s="1107"/>
      <c r="EH17" s="1107"/>
      <c r="EI17" s="1107"/>
      <c r="EJ17" s="1107"/>
      <c r="EK17" s="1107"/>
      <c r="EL17" s="1107"/>
      <c r="EM17" s="1107"/>
      <c r="EN17" s="1107"/>
      <c r="EO17" s="1107"/>
      <c r="EP17" s="1107"/>
      <c r="EQ17" s="1107"/>
      <c r="ER17" s="1107"/>
      <c r="ES17" s="1107"/>
      <c r="ET17" s="1107"/>
      <c r="EU17" s="1107"/>
      <c r="EV17" s="1107"/>
      <c r="EW17" s="1107"/>
      <c r="EX17" s="1107"/>
      <c r="EY17" s="1107"/>
      <c r="EZ17" s="1107"/>
      <c r="FA17" s="1107"/>
      <c r="FB17" s="1107"/>
      <c r="FC17" s="1107"/>
      <c r="FD17" s="1107"/>
      <c r="FE17" s="1107"/>
      <c r="FF17" s="1107"/>
      <c r="FG17" s="1107"/>
      <c r="FH17" s="1107"/>
      <c r="FI17" s="1107"/>
      <c r="FJ17" s="1107"/>
      <c r="FK17" s="1107"/>
      <c r="FL17" s="1107"/>
      <c r="FM17" s="1107"/>
      <c r="FN17" s="1107"/>
      <c r="FO17" s="1107"/>
      <c r="FP17" s="1107"/>
      <c r="FQ17" s="1107"/>
      <c r="FR17" s="1107"/>
      <c r="FS17" s="1107"/>
      <c r="FT17" s="1107"/>
      <c r="FU17" s="1107"/>
      <c r="FV17" s="1107"/>
      <c r="FW17" s="1107"/>
      <c r="FX17" s="1107"/>
      <c r="FY17" s="1107"/>
      <c r="FZ17" s="1107"/>
      <c r="GA17" s="1107"/>
      <c r="GB17" s="1107"/>
      <c r="GC17" s="1107"/>
      <c r="GD17" s="1107"/>
      <c r="GE17" s="1107"/>
      <c r="GF17" s="1107"/>
      <c r="GG17" s="1107"/>
      <c r="GH17" s="1107"/>
      <c r="GI17" s="1107"/>
      <c r="GJ17" s="1107"/>
      <c r="GK17" s="1107"/>
      <c r="GL17" s="1107"/>
      <c r="GM17" s="1107"/>
      <c r="GN17" s="1107"/>
      <c r="GO17" s="1107"/>
      <c r="GP17" s="1107"/>
      <c r="GQ17" s="1107"/>
      <c r="GR17" s="1107"/>
      <c r="GS17" s="1107"/>
      <c r="GT17" s="1107"/>
      <c r="GU17" s="1107"/>
      <c r="GV17" s="1107"/>
      <c r="GW17" s="1107"/>
      <c r="GX17" s="1107"/>
      <c r="GY17" s="1107"/>
      <c r="GZ17" s="1107"/>
      <c r="HA17" s="1107"/>
      <c r="HB17" s="1107"/>
      <c r="HC17" s="1107"/>
      <c r="HD17" s="1107"/>
      <c r="HE17" s="1107"/>
    </row>
    <row r="18" spans="1:213" ht="12" customHeight="1">
      <c r="A18" s="1107"/>
      <c r="B18" s="3970" t="s">
        <v>1366</v>
      </c>
      <c r="C18" s="3968"/>
      <c r="D18" s="3968"/>
      <c r="E18" s="3968"/>
      <c r="F18" s="3968"/>
      <c r="G18" s="3968"/>
      <c r="H18" s="3968"/>
      <c r="I18" s="3968"/>
      <c r="J18" s="3968"/>
      <c r="K18" s="1194" t="s">
        <v>107</v>
      </c>
      <c r="L18" s="1358">
        <f t="shared" si="0"/>
        <v>0</v>
      </c>
      <c r="M18" s="1358">
        <f t="shared" si="1"/>
        <v>0</v>
      </c>
      <c r="N18" s="1358">
        <f>P83+0</f>
        <v>0</v>
      </c>
      <c r="O18" s="1358">
        <f t="shared" si="2"/>
        <v>0</v>
      </c>
      <c r="P18" s="1358">
        <f t="shared" si="3"/>
        <v>0</v>
      </c>
      <c r="Q18" s="1359">
        <f t="shared" si="4"/>
        <v>0</v>
      </c>
      <c r="R18" s="1360">
        <f t="shared" si="5"/>
        <v>0</v>
      </c>
      <c r="S18" s="1358">
        <f t="shared" si="6"/>
        <v>0</v>
      </c>
      <c r="T18" s="1358">
        <f>P151+0</f>
        <v>0</v>
      </c>
      <c r="U18" s="1358">
        <f t="shared" si="7"/>
        <v>0</v>
      </c>
      <c r="V18" s="1358">
        <f t="shared" si="8"/>
        <v>0</v>
      </c>
      <c r="W18" s="1359">
        <f t="shared" si="9"/>
        <v>0</v>
      </c>
      <c r="X18" s="1360">
        <f t="shared" si="10"/>
        <v>0</v>
      </c>
      <c r="Y18" s="1358">
        <f t="shared" si="11"/>
        <v>0</v>
      </c>
      <c r="Z18" s="1358">
        <f>P219+0</f>
        <v>0</v>
      </c>
      <c r="AA18" s="1365">
        <f t="shared" si="12"/>
        <v>0</v>
      </c>
      <c r="AB18" s="1361">
        <f t="shared" si="13"/>
        <v>0</v>
      </c>
      <c r="AC18" s="1362">
        <f t="shared" si="14"/>
        <v>0</v>
      </c>
      <c r="AD18" s="1363" t="str">
        <f t="shared" si="15"/>
        <v/>
      </c>
      <c r="AE18" s="1363" t="str">
        <f t="shared" si="16"/>
        <v/>
      </c>
      <c r="AF18" s="1363" t="str">
        <f t="shared" si="17"/>
        <v/>
      </c>
      <c r="AG18" s="1363" t="str">
        <f t="shared" si="18"/>
        <v/>
      </c>
      <c r="AH18" s="1363" t="str">
        <f t="shared" si="19"/>
        <v/>
      </c>
      <c r="AI18" s="1363" t="str">
        <f t="shared" si="20"/>
        <v/>
      </c>
      <c r="AJ18" s="1107"/>
      <c r="AK18" s="1364">
        <f t="shared" si="21"/>
        <v>0</v>
      </c>
      <c r="AL18" s="1364">
        <f t="shared" si="22"/>
        <v>0</v>
      </c>
      <c r="AM18" s="1364"/>
      <c r="AN18" s="1364">
        <f t="shared" si="23"/>
        <v>0</v>
      </c>
      <c r="AO18" s="1364">
        <f t="shared" si="24"/>
        <v>0</v>
      </c>
      <c r="AP18" s="1364"/>
      <c r="AQ18" s="1364">
        <f t="shared" si="25"/>
        <v>0</v>
      </c>
      <c r="AR18" s="1364">
        <f t="shared" si="26"/>
        <v>0</v>
      </c>
      <c r="AS18" s="1364"/>
      <c r="AT18" s="1364">
        <f t="shared" si="27"/>
        <v>0</v>
      </c>
      <c r="AU18" s="1364">
        <f t="shared" si="28"/>
        <v>0</v>
      </c>
      <c r="AV18" s="1364"/>
      <c r="AW18" s="1364">
        <f t="shared" si="29"/>
        <v>0</v>
      </c>
      <c r="AX18" s="1364">
        <f t="shared" si="30"/>
        <v>0</v>
      </c>
      <c r="AY18" s="1364"/>
      <c r="AZ18" s="1364"/>
      <c r="BA18" s="1364"/>
      <c r="BB18" s="1364"/>
      <c r="BC18" s="1364"/>
      <c r="BD18" s="1364"/>
      <c r="BE18" s="1364"/>
      <c r="BF18" s="1364"/>
      <c r="BG18" s="1364"/>
      <c r="BH18" s="1364"/>
      <c r="BI18" s="1364"/>
      <c r="BJ18" s="1364"/>
      <c r="BK18" s="1364"/>
      <c r="BL18" s="1364"/>
      <c r="BM18" s="1364"/>
      <c r="BN18" s="1107"/>
      <c r="BO18" s="1107"/>
      <c r="BP18" s="1107"/>
      <c r="BQ18" s="1107"/>
      <c r="BR18" s="1107"/>
      <c r="BS18" s="1107"/>
      <c r="BT18" s="1107"/>
      <c r="BU18" s="1107"/>
      <c r="BV18" s="1107"/>
      <c r="BW18" s="1107"/>
      <c r="BX18" s="1107"/>
      <c r="BY18" s="1107"/>
      <c r="BZ18" s="1107"/>
      <c r="CA18" s="1107"/>
      <c r="CB18" s="1107"/>
      <c r="CC18" s="1107"/>
      <c r="CD18" s="1107"/>
      <c r="CE18" s="1107"/>
      <c r="CF18" s="1107"/>
      <c r="CG18" s="1107"/>
      <c r="CH18" s="1107"/>
      <c r="CI18" s="1107"/>
      <c r="CJ18" s="1107"/>
      <c r="CK18" s="1107"/>
      <c r="CL18" s="1107"/>
      <c r="CM18" s="1107"/>
      <c r="CN18" s="1107"/>
      <c r="CO18" s="1107"/>
      <c r="CP18" s="1107"/>
      <c r="CQ18" s="1107"/>
      <c r="CR18" s="1107"/>
      <c r="CS18" s="1107"/>
      <c r="CT18" s="1107"/>
      <c r="CU18" s="1107"/>
      <c r="CV18" s="1107"/>
      <c r="CW18" s="1107"/>
      <c r="CX18" s="1107"/>
      <c r="CY18" s="1107"/>
      <c r="CZ18" s="1107"/>
      <c r="DA18" s="1107"/>
      <c r="DB18" s="1107"/>
      <c r="DC18" s="1107"/>
      <c r="DD18" s="1107"/>
      <c r="DE18" s="1107"/>
      <c r="DF18" s="1107"/>
      <c r="DG18" s="1107"/>
      <c r="DH18" s="1107"/>
      <c r="DI18" s="1107"/>
      <c r="DJ18" s="1107"/>
      <c r="DK18" s="1107"/>
      <c r="DL18" s="1107"/>
      <c r="DM18" s="1107"/>
      <c r="DN18" s="1107"/>
      <c r="DO18" s="1107"/>
      <c r="DP18" s="1107"/>
      <c r="DQ18" s="1107"/>
      <c r="DR18" s="1107"/>
      <c r="DS18" s="1107"/>
      <c r="DT18" s="1107"/>
      <c r="DU18" s="1107"/>
      <c r="DV18" s="1107"/>
      <c r="DW18" s="1107"/>
      <c r="DX18" s="1107"/>
      <c r="DY18" s="1107"/>
      <c r="DZ18" s="1107"/>
      <c r="EA18" s="1107"/>
      <c r="EB18" s="1107"/>
      <c r="EC18" s="1107"/>
      <c r="ED18" s="1107"/>
      <c r="EE18" s="1107"/>
      <c r="EF18" s="1107"/>
      <c r="EG18" s="1107"/>
      <c r="EH18" s="1107"/>
      <c r="EI18" s="1107"/>
      <c r="EJ18" s="1107"/>
      <c r="EK18" s="1107"/>
      <c r="EL18" s="1107"/>
      <c r="EM18" s="1107"/>
      <c r="EN18" s="1107"/>
      <c r="EO18" s="1107"/>
      <c r="EP18" s="1107"/>
      <c r="EQ18" s="1107"/>
      <c r="ER18" s="1107"/>
      <c r="ES18" s="1107"/>
      <c r="ET18" s="1107"/>
      <c r="EU18" s="1107"/>
      <c r="EV18" s="1107"/>
      <c r="EW18" s="1107"/>
      <c r="EX18" s="1107"/>
      <c r="EY18" s="1107"/>
      <c r="EZ18" s="1107"/>
      <c r="FA18" s="1107"/>
      <c r="FB18" s="1107"/>
      <c r="FC18" s="1107"/>
      <c r="FD18" s="1107"/>
      <c r="FE18" s="1107"/>
      <c r="FF18" s="1107"/>
      <c r="FG18" s="1107"/>
      <c r="FH18" s="1107"/>
      <c r="FI18" s="1107"/>
      <c r="FJ18" s="1107"/>
      <c r="FK18" s="1107"/>
      <c r="FL18" s="1107"/>
      <c r="FM18" s="1107"/>
      <c r="FN18" s="1107"/>
      <c r="FO18" s="1107"/>
      <c r="FP18" s="1107"/>
      <c r="FQ18" s="1107"/>
      <c r="FR18" s="1107"/>
      <c r="FS18" s="1107"/>
      <c r="FT18" s="1107"/>
      <c r="FU18" s="1107"/>
      <c r="FV18" s="1107"/>
      <c r="FW18" s="1107"/>
      <c r="FX18" s="1107"/>
      <c r="FY18" s="1107"/>
      <c r="FZ18" s="1107"/>
      <c r="GA18" s="1107"/>
      <c r="GB18" s="1107"/>
      <c r="GC18" s="1107"/>
      <c r="GD18" s="1107"/>
      <c r="GE18" s="1107"/>
      <c r="GF18" s="1107"/>
      <c r="GG18" s="1107"/>
      <c r="GH18" s="1107"/>
      <c r="GI18" s="1107"/>
      <c r="GJ18" s="1107"/>
      <c r="GK18" s="1107"/>
      <c r="GL18" s="1107"/>
      <c r="GM18" s="1107"/>
      <c r="GN18" s="1107"/>
      <c r="GO18" s="1107"/>
      <c r="GP18" s="1107"/>
      <c r="GQ18" s="1107"/>
      <c r="GR18" s="1107"/>
      <c r="GS18" s="1107"/>
      <c r="GT18" s="1107"/>
      <c r="GU18" s="1107"/>
      <c r="GV18" s="1107"/>
      <c r="GW18" s="1107"/>
      <c r="GX18" s="1107"/>
      <c r="GY18" s="1107"/>
      <c r="GZ18" s="1107"/>
      <c r="HA18" s="1107"/>
      <c r="HB18" s="1107"/>
      <c r="HC18" s="1107"/>
      <c r="HD18" s="1107"/>
      <c r="HE18" s="1107"/>
    </row>
    <row r="19" spans="1:213" ht="12" customHeight="1">
      <c r="A19" s="1107"/>
      <c r="B19" s="3974" t="s">
        <v>188</v>
      </c>
      <c r="C19" s="3982"/>
      <c r="D19" s="3982"/>
      <c r="E19" s="3982"/>
      <c r="F19" s="3982"/>
      <c r="G19" s="3982"/>
      <c r="H19" s="3982"/>
      <c r="I19" s="3982"/>
      <c r="J19" s="3982"/>
      <c r="K19" s="1194"/>
      <c r="L19" s="1366"/>
      <c r="M19" s="1366"/>
      <c r="N19" s="1366"/>
      <c r="O19" s="1366"/>
      <c r="P19" s="1366"/>
      <c r="Q19" s="1367"/>
      <c r="R19" s="1368"/>
      <c r="S19" s="1366"/>
      <c r="T19" s="1366"/>
      <c r="U19" s="1366"/>
      <c r="V19" s="1366"/>
      <c r="W19" s="1367"/>
      <c r="X19" s="1368"/>
      <c r="Y19" s="1366"/>
      <c r="Z19" s="1366"/>
      <c r="AA19" s="1369"/>
      <c r="AB19" s="1370"/>
      <c r="AC19" s="1367"/>
      <c r="AD19" s="1371" t="str">
        <f t="shared" si="15"/>
        <v/>
      </c>
      <c r="AE19" s="1371" t="str">
        <f t="shared" si="16"/>
        <v/>
      </c>
      <c r="AF19" s="1371" t="str">
        <f t="shared" si="17"/>
        <v/>
      </c>
      <c r="AG19" s="1371" t="str">
        <f t="shared" si="18"/>
        <v/>
      </c>
      <c r="AH19" s="1371" t="str">
        <f t="shared" si="19"/>
        <v/>
      </c>
      <c r="AI19" s="1371" t="str">
        <f t="shared" si="20"/>
        <v/>
      </c>
      <c r="AJ19" s="1107"/>
      <c r="AK19" s="1364">
        <f t="shared" si="21"/>
        <v>0</v>
      </c>
      <c r="AL19" s="1364">
        <f t="shared" si="22"/>
        <v>0</v>
      </c>
      <c r="AM19" s="1364"/>
      <c r="AN19" s="1364">
        <f t="shared" si="23"/>
        <v>0</v>
      </c>
      <c r="AO19" s="1364">
        <f t="shared" si="24"/>
        <v>0</v>
      </c>
      <c r="AP19" s="1364"/>
      <c r="AQ19" s="1364">
        <f t="shared" si="25"/>
        <v>0</v>
      </c>
      <c r="AR19" s="1364">
        <f t="shared" si="26"/>
        <v>0</v>
      </c>
      <c r="AS19" s="1364"/>
      <c r="AT19" s="1364">
        <f t="shared" si="27"/>
        <v>0</v>
      </c>
      <c r="AU19" s="1364">
        <f t="shared" si="28"/>
        <v>0</v>
      </c>
      <c r="AV19" s="1364"/>
      <c r="AW19" s="1364">
        <f t="shared" si="29"/>
        <v>0</v>
      </c>
      <c r="AX19" s="1364">
        <f t="shared" si="30"/>
        <v>0</v>
      </c>
      <c r="AY19" s="1364"/>
      <c r="AZ19" s="1364"/>
      <c r="BA19" s="1364"/>
      <c r="BB19" s="1364"/>
      <c r="BC19" s="1364"/>
      <c r="BD19" s="1364"/>
      <c r="BE19" s="1364"/>
      <c r="BF19" s="1364"/>
      <c r="BG19" s="1364"/>
      <c r="BH19" s="1364"/>
      <c r="BI19" s="1364"/>
      <c r="BJ19" s="1364"/>
      <c r="BK19" s="1364"/>
      <c r="BL19" s="1364"/>
      <c r="BM19" s="1364"/>
      <c r="BN19" s="1107"/>
      <c r="BO19" s="1107"/>
      <c r="BP19" s="1107"/>
      <c r="BQ19" s="1107"/>
      <c r="BR19" s="1107"/>
      <c r="BS19" s="1107"/>
      <c r="BT19" s="1107"/>
      <c r="BU19" s="1107"/>
      <c r="BV19" s="1107"/>
      <c r="BW19" s="1107"/>
      <c r="BX19" s="1107"/>
      <c r="BY19" s="1107"/>
      <c r="BZ19" s="1107"/>
      <c r="CA19" s="1107"/>
      <c r="CB19" s="1107"/>
      <c r="CC19" s="1107"/>
      <c r="CD19" s="1107"/>
      <c r="CE19" s="1107"/>
      <c r="CF19" s="1107"/>
      <c r="CG19" s="1107"/>
      <c r="CH19" s="1107"/>
      <c r="CI19" s="1107"/>
      <c r="CJ19" s="1107"/>
      <c r="CK19" s="1107"/>
      <c r="CL19" s="1107"/>
      <c r="CM19" s="1107"/>
      <c r="CN19" s="1107"/>
      <c r="CO19" s="1107"/>
      <c r="CP19" s="1107"/>
      <c r="CQ19" s="1107"/>
      <c r="CR19" s="1107"/>
      <c r="CS19" s="1107"/>
      <c r="CT19" s="1107"/>
      <c r="CU19" s="1107"/>
      <c r="CV19" s="1107"/>
      <c r="CW19" s="1107"/>
      <c r="CX19" s="1107"/>
      <c r="CY19" s="1107"/>
      <c r="CZ19" s="1107"/>
      <c r="DA19" s="1107"/>
      <c r="DB19" s="1107"/>
      <c r="DC19" s="1107"/>
      <c r="DD19" s="1107"/>
      <c r="DE19" s="1107"/>
      <c r="DF19" s="1107"/>
      <c r="DG19" s="1107"/>
      <c r="DH19" s="1107"/>
      <c r="DI19" s="1107"/>
      <c r="DJ19" s="1107"/>
      <c r="DK19" s="1107"/>
      <c r="DL19" s="1107"/>
      <c r="DM19" s="1107"/>
      <c r="DN19" s="1107"/>
      <c r="DO19" s="1107"/>
      <c r="DP19" s="1107"/>
      <c r="DQ19" s="1107"/>
      <c r="DR19" s="1107"/>
      <c r="DS19" s="1107"/>
      <c r="DT19" s="1107"/>
      <c r="DU19" s="1107"/>
      <c r="DV19" s="1107"/>
      <c r="DW19" s="1107"/>
      <c r="DX19" s="1107"/>
      <c r="DY19" s="1107"/>
      <c r="DZ19" s="1107"/>
      <c r="EA19" s="1107"/>
      <c r="EB19" s="1107"/>
      <c r="EC19" s="1107"/>
      <c r="ED19" s="1107"/>
      <c r="EE19" s="1107"/>
      <c r="EF19" s="1107"/>
      <c r="EG19" s="1107"/>
      <c r="EH19" s="1107"/>
      <c r="EI19" s="1107"/>
      <c r="EJ19" s="1107"/>
      <c r="EK19" s="1107"/>
      <c r="EL19" s="1107"/>
      <c r="EM19" s="1107"/>
      <c r="EN19" s="1107"/>
      <c r="EO19" s="1107"/>
      <c r="EP19" s="1107"/>
      <c r="EQ19" s="1107"/>
      <c r="ER19" s="1107"/>
      <c r="ES19" s="1107"/>
      <c r="ET19" s="1107"/>
      <c r="EU19" s="1107"/>
      <c r="EV19" s="1107"/>
      <c r="EW19" s="1107"/>
      <c r="EX19" s="1107"/>
      <c r="EY19" s="1107"/>
      <c r="EZ19" s="1107"/>
      <c r="FA19" s="1107"/>
      <c r="FB19" s="1107"/>
      <c r="FC19" s="1107"/>
      <c r="FD19" s="1107"/>
      <c r="FE19" s="1107"/>
      <c r="FF19" s="1107"/>
      <c r="FG19" s="1107"/>
      <c r="FH19" s="1107"/>
      <c r="FI19" s="1107"/>
      <c r="FJ19" s="1107"/>
      <c r="FK19" s="1107"/>
      <c r="FL19" s="1107"/>
      <c r="FM19" s="1107"/>
      <c r="FN19" s="1107"/>
      <c r="FO19" s="1107"/>
      <c r="FP19" s="1107"/>
      <c r="FQ19" s="1107"/>
      <c r="FR19" s="1107"/>
      <c r="FS19" s="1107"/>
      <c r="FT19" s="1107"/>
      <c r="FU19" s="1107"/>
      <c r="FV19" s="1107"/>
      <c r="FW19" s="1107"/>
      <c r="FX19" s="1107"/>
      <c r="FY19" s="1107"/>
      <c r="FZ19" s="1107"/>
      <c r="GA19" s="1107"/>
      <c r="GB19" s="1107"/>
      <c r="GC19" s="1107"/>
      <c r="GD19" s="1107"/>
      <c r="GE19" s="1107"/>
      <c r="GF19" s="1107"/>
      <c r="GG19" s="1107"/>
      <c r="GH19" s="1107"/>
      <c r="GI19" s="1107"/>
      <c r="GJ19" s="1107"/>
      <c r="GK19" s="1107"/>
      <c r="GL19" s="1107"/>
      <c r="GM19" s="1107"/>
      <c r="GN19" s="1107"/>
      <c r="GO19" s="1107"/>
      <c r="GP19" s="1107"/>
      <c r="GQ19" s="1107"/>
      <c r="GR19" s="1107"/>
      <c r="GS19" s="1107"/>
      <c r="GT19" s="1107"/>
      <c r="GU19" s="1107"/>
      <c r="GV19" s="1107"/>
      <c r="GW19" s="1107"/>
      <c r="GX19" s="1107"/>
      <c r="GY19" s="1107"/>
      <c r="GZ19" s="1107"/>
      <c r="HA19" s="1107"/>
      <c r="HB19" s="1107"/>
      <c r="HC19" s="1107"/>
      <c r="HD19" s="1107"/>
      <c r="HE19" s="1107"/>
    </row>
    <row r="20" spans="1:213" ht="12" customHeight="1">
      <c r="A20" s="1107"/>
      <c r="B20" s="1136"/>
      <c r="C20" s="3983" t="s">
        <v>1153</v>
      </c>
      <c r="D20" s="3993"/>
      <c r="E20" s="3993"/>
      <c r="F20" s="3993"/>
      <c r="G20" s="3993"/>
      <c r="H20" s="3968" t="s">
        <v>176</v>
      </c>
      <c r="I20" s="3968"/>
      <c r="J20" s="3968"/>
      <c r="K20" s="1194" t="s">
        <v>422</v>
      </c>
      <c r="L20" s="1358">
        <f t="shared" ref="L20:L42" si="31">L85+M85+N85+O85</f>
        <v>0</v>
      </c>
      <c r="M20" s="1358">
        <f t="shared" ref="M20:M42" si="32">Q85+0</f>
        <v>0</v>
      </c>
      <c r="N20" s="1358">
        <f t="shared" ref="N20:N27" si="33">P85+0</f>
        <v>0</v>
      </c>
      <c r="O20" s="1358">
        <f t="shared" ref="O20:O27" si="34">R85+S85+T85+U85</f>
        <v>0</v>
      </c>
      <c r="P20" s="1358">
        <f t="shared" ref="P20:P42" si="35">V85+W85+X85+Y85</f>
        <v>0</v>
      </c>
      <c r="Q20" s="1359">
        <f t="shared" ref="Q20:Q42" si="36">L20+M20+N20+O20+P20</f>
        <v>0</v>
      </c>
      <c r="R20" s="1360">
        <f t="shared" ref="R20:R42" si="37">L153+M153+N153+O153</f>
        <v>0</v>
      </c>
      <c r="S20" s="1358">
        <f t="shared" ref="S20:S42" si="38">Q153+0</f>
        <v>0</v>
      </c>
      <c r="T20" s="1358">
        <f t="shared" ref="T20:T27" si="39">P153+0</f>
        <v>0</v>
      </c>
      <c r="U20" s="1358">
        <f t="shared" ref="U20:U27" si="40">R153+S153+T153+U153</f>
        <v>0</v>
      </c>
      <c r="V20" s="1358">
        <f t="shared" ref="V20:V42" si="41">V153+W153+X153+Y153</f>
        <v>0</v>
      </c>
      <c r="W20" s="1359">
        <f t="shared" ref="W20:W42" si="42">R20+S20+T20+U20+V20</f>
        <v>0</v>
      </c>
      <c r="X20" s="1360">
        <f t="shared" ref="X20:X42" si="43">L221+M221+N221+O221</f>
        <v>0</v>
      </c>
      <c r="Y20" s="1358">
        <f t="shared" ref="Y20:Y42" si="44">Q221+0</f>
        <v>0</v>
      </c>
      <c r="Z20" s="1358">
        <f t="shared" ref="Z20:Z27" si="45">P221+0</f>
        <v>0</v>
      </c>
      <c r="AA20" s="1361">
        <f t="shared" ref="AA20:AA27" si="46">R221+S221+T221+U221</f>
        <v>0</v>
      </c>
      <c r="AB20" s="1361">
        <f t="shared" ref="AB20:AB42" si="47">V221+W221+X221+Y221</f>
        <v>0</v>
      </c>
      <c r="AC20" s="1362">
        <f t="shared" ref="AC20:AC42" si="48">X20+Y20+Z20+AA20+AB20</f>
        <v>0</v>
      </c>
      <c r="AD20" s="1363" t="str">
        <f t="shared" si="15"/>
        <v/>
      </c>
      <c r="AE20" s="1363" t="str">
        <f t="shared" si="16"/>
        <v/>
      </c>
      <c r="AF20" s="1363" t="str">
        <f t="shared" si="17"/>
        <v/>
      </c>
      <c r="AG20" s="1363" t="str">
        <f t="shared" si="18"/>
        <v/>
      </c>
      <c r="AH20" s="1363" t="str">
        <f t="shared" si="19"/>
        <v/>
      </c>
      <c r="AI20" s="1363" t="str">
        <f t="shared" si="20"/>
        <v/>
      </c>
      <c r="AJ20" s="1107"/>
      <c r="AK20" s="1364">
        <f t="shared" si="21"/>
        <v>0</v>
      </c>
      <c r="AL20" s="1364">
        <f t="shared" si="22"/>
        <v>0</v>
      </c>
      <c r="AM20" s="1364"/>
      <c r="AN20" s="1364">
        <f t="shared" si="23"/>
        <v>0</v>
      </c>
      <c r="AO20" s="1364">
        <f t="shared" si="24"/>
        <v>0</v>
      </c>
      <c r="AP20" s="1364"/>
      <c r="AQ20" s="1364">
        <f t="shared" si="25"/>
        <v>0</v>
      </c>
      <c r="AR20" s="1364">
        <f t="shared" si="26"/>
        <v>0</v>
      </c>
      <c r="AS20" s="1364"/>
      <c r="AT20" s="1364">
        <f t="shared" si="27"/>
        <v>0</v>
      </c>
      <c r="AU20" s="1364">
        <f t="shared" si="28"/>
        <v>0</v>
      </c>
      <c r="AV20" s="1364"/>
      <c r="AW20" s="1364">
        <f t="shared" si="29"/>
        <v>0</v>
      </c>
      <c r="AX20" s="1364">
        <f t="shared" si="30"/>
        <v>0</v>
      </c>
      <c r="AY20" s="1364"/>
      <c r="AZ20" s="1364"/>
      <c r="BA20" s="1364"/>
      <c r="BB20" s="1364"/>
      <c r="BC20" s="1364"/>
      <c r="BD20" s="1364"/>
      <c r="BE20" s="1364"/>
      <c r="BF20" s="1364"/>
      <c r="BG20" s="1364"/>
      <c r="BH20" s="1364"/>
      <c r="BI20" s="1364"/>
      <c r="BJ20" s="1364"/>
      <c r="BK20" s="1364"/>
      <c r="BL20" s="1364"/>
      <c r="BM20" s="1364"/>
      <c r="BN20" s="1107"/>
      <c r="BO20" s="1107"/>
      <c r="BP20" s="1107"/>
      <c r="BQ20" s="1107"/>
      <c r="BR20" s="1107"/>
      <c r="BS20" s="1107"/>
      <c r="BT20" s="1107"/>
      <c r="BU20" s="1107"/>
      <c r="BV20" s="1107"/>
      <c r="BW20" s="1107"/>
      <c r="BX20" s="1107"/>
      <c r="BY20" s="1107"/>
      <c r="BZ20" s="1107"/>
      <c r="CA20" s="1107"/>
      <c r="CB20" s="1107"/>
      <c r="CC20" s="1107"/>
      <c r="CD20" s="1107"/>
      <c r="CE20" s="1107"/>
      <c r="CF20" s="1107"/>
      <c r="CG20" s="1107"/>
      <c r="CH20" s="1107"/>
      <c r="CI20" s="1107"/>
      <c r="CJ20" s="1107"/>
      <c r="CK20" s="1107"/>
      <c r="CL20" s="1107"/>
      <c r="CM20" s="1107"/>
      <c r="CN20" s="1107"/>
      <c r="CO20" s="1107"/>
      <c r="CP20" s="1107"/>
      <c r="CQ20" s="1107"/>
      <c r="CR20" s="1107"/>
      <c r="CS20" s="1107"/>
      <c r="CT20" s="1107"/>
      <c r="CU20" s="1107"/>
      <c r="CV20" s="1107"/>
      <c r="CW20" s="1107"/>
      <c r="CX20" s="1107"/>
      <c r="CY20" s="1107"/>
      <c r="CZ20" s="1107"/>
      <c r="DA20" s="1107"/>
      <c r="DB20" s="1107"/>
      <c r="DC20" s="1107"/>
      <c r="DD20" s="1107"/>
      <c r="DE20" s="1107"/>
      <c r="DF20" s="1107"/>
      <c r="DG20" s="1107"/>
      <c r="DH20" s="1107"/>
      <c r="DI20" s="1107"/>
      <c r="DJ20" s="1107"/>
      <c r="DK20" s="1107"/>
      <c r="DL20" s="1107"/>
      <c r="DM20" s="1107"/>
      <c r="DN20" s="1107"/>
      <c r="DO20" s="1107"/>
      <c r="DP20" s="1107"/>
      <c r="DQ20" s="1107"/>
      <c r="DR20" s="1107"/>
      <c r="DS20" s="1107"/>
      <c r="DT20" s="1107"/>
      <c r="DU20" s="1107"/>
      <c r="DV20" s="1107"/>
      <c r="DW20" s="1107"/>
      <c r="DX20" s="1107"/>
      <c r="DY20" s="1107"/>
      <c r="DZ20" s="1107"/>
      <c r="EA20" s="1107"/>
      <c r="EB20" s="1107"/>
      <c r="EC20" s="1107"/>
      <c r="ED20" s="1107"/>
      <c r="EE20" s="1107"/>
      <c r="EF20" s="1107"/>
      <c r="EG20" s="1107"/>
      <c r="EH20" s="1107"/>
      <c r="EI20" s="1107"/>
      <c r="EJ20" s="1107"/>
      <c r="EK20" s="1107"/>
      <c r="EL20" s="1107"/>
      <c r="EM20" s="1107"/>
      <c r="EN20" s="1107"/>
      <c r="EO20" s="1107"/>
      <c r="EP20" s="1107"/>
      <c r="EQ20" s="1107"/>
      <c r="ER20" s="1107"/>
      <c r="ES20" s="1107"/>
      <c r="ET20" s="1107"/>
      <c r="EU20" s="1107"/>
      <c r="EV20" s="1107"/>
      <c r="EW20" s="1107"/>
      <c r="EX20" s="1107"/>
      <c r="EY20" s="1107"/>
      <c r="EZ20" s="1107"/>
      <c r="FA20" s="1107"/>
      <c r="FB20" s="1107"/>
      <c r="FC20" s="1107"/>
      <c r="FD20" s="1107"/>
      <c r="FE20" s="1107"/>
      <c r="FF20" s="1107"/>
      <c r="FG20" s="1107"/>
      <c r="FH20" s="1107"/>
      <c r="FI20" s="1107"/>
      <c r="FJ20" s="1107"/>
      <c r="FK20" s="1107"/>
      <c r="FL20" s="1107"/>
      <c r="FM20" s="1107"/>
      <c r="FN20" s="1107"/>
      <c r="FO20" s="1107"/>
      <c r="FP20" s="1107"/>
      <c r="FQ20" s="1107"/>
      <c r="FR20" s="1107"/>
      <c r="FS20" s="1107"/>
      <c r="FT20" s="1107"/>
      <c r="FU20" s="1107"/>
      <c r="FV20" s="1107"/>
      <c r="FW20" s="1107"/>
      <c r="FX20" s="1107"/>
      <c r="FY20" s="1107"/>
      <c r="FZ20" s="1107"/>
      <c r="GA20" s="1107"/>
      <c r="GB20" s="1107"/>
      <c r="GC20" s="1107"/>
      <c r="GD20" s="1107"/>
      <c r="GE20" s="1107"/>
      <c r="GF20" s="1107"/>
      <c r="GG20" s="1107"/>
      <c r="GH20" s="1107"/>
      <c r="GI20" s="1107"/>
      <c r="GJ20" s="1107"/>
      <c r="GK20" s="1107"/>
      <c r="GL20" s="1107"/>
      <c r="GM20" s="1107"/>
      <c r="GN20" s="1107"/>
      <c r="GO20" s="1107"/>
      <c r="GP20" s="1107"/>
      <c r="GQ20" s="1107"/>
      <c r="GR20" s="1107"/>
      <c r="GS20" s="1107"/>
      <c r="GT20" s="1107"/>
      <c r="GU20" s="1107"/>
      <c r="GV20" s="1107"/>
      <c r="GW20" s="1107"/>
      <c r="GX20" s="1107"/>
      <c r="GY20" s="1107"/>
      <c r="GZ20" s="1107"/>
      <c r="HA20" s="1107"/>
      <c r="HB20" s="1107"/>
      <c r="HC20" s="1107"/>
      <c r="HD20" s="1107"/>
      <c r="HE20" s="1107"/>
    </row>
    <row r="21" spans="1:213" ht="12" customHeight="1">
      <c r="A21" s="1107"/>
      <c r="B21" s="1136"/>
      <c r="C21" s="1137"/>
      <c r="D21" s="1137"/>
      <c r="E21" s="1137"/>
      <c r="F21" s="1162"/>
      <c r="G21" s="1162"/>
      <c r="H21" s="3968" t="s">
        <v>130</v>
      </c>
      <c r="I21" s="3968"/>
      <c r="J21" s="3968"/>
      <c r="K21" s="1194" t="s">
        <v>425</v>
      </c>
      <c r="L21" s="1358">
        <f t="shared" si="31"/>
        <v>0</v>
      </c>
      <c r="M21" s="1358">
        <f t="shared" si="32"/>
        <v>0</v>
      </c>
      <c r="N21" s="1358">
        <f t="shared" si="33"/>
        <v>0</v>
      </c>
      <c r="O21" s="1358">
        <f t="shared" si="34"/>
        <v>0</v>
      </c>
      <c r="P21" s="1358">
        <f t="shared" si="35"/>
        <v>0</v>
      </c>
      <c r="Q21" s="1359">
        <f t="shared" si="36"/>
        <v>0</v>
      </c>
      <c r="R21" s="1360">
        <f t="shared" si="37"/>
        <v>0</v>
      </c>
      <c r="S21" s="1358">
        <f t="shared" si="38"/>
        <v>0</v>
      </c>
      <c r="T21" s="1358">
        <f t="shared" si="39"/>
        <v>0</v>
      </c>
      <c r="U21" s="1358">
        <f t="shared" si="40"/>
        <v>0</v>
      </c>
      <c r="V21" s="1358">
        <f t="shared" si="41"/>
        <v>0</v>
      </c>
      <c r="W21" s="1359">
        <f t="shared" si="42"/>
        <v>0</v>
      </c>
      <c r="X21" s="1360">
        <f t="shared" si="43"/>
        <v>0</v>
      </c>
      <c r="Y21" s="1358">
        <f t="shared" si="44"/>
        <v>0</v>
      </c>
      <c r="Z21" s="1358">
        <f t="shared" si="45"/>
        <v>0</v>
      </c>
      <c r="AA21" s="1365">
        <f t="shared" si="46"/>
        <v>0</v>
      </c>
      <c r="AB21" s="1361">
        <f t="shared" si="47"/>
        <v>0</v>
      </c>
      <c r="AC21" s="1362">
        <f t="shared" si="48"/>
        <v>0</v>
      </c>
      <c r="AD21" s="1363" t="str">
        <f t="shared" si="15"/>
        <v/>
      </c>
      <c r="AE21" s="1363" t="str">
        <f t="shared" si="16"/>
        <v/>
      </c>
      <c r="AF21" s="1363" t="str">
        <f t="shared" si="17"/>
        <v/>
      </c>
      <c r="AG21" s="1363" t="str">
        <f t="shared" si="18"/>
        <v/>
      </c>
      <c r="AH21" s="1363" t="str">
        <f t="shared" si="19"/>
        <v/>
      </c>
      <c r="AI21" s="1363" t="str">
        <f t="shared" si="20"/>
        <v/>
      </c>
      <c r="AJ21" s="1107"/>
      <c r="AK21" s="1364">
        <f t="shared" si="21"/>
        <v>0</v>
      </c>
      <c r="AL21" s="1364">
        <f t="shared" si="22"/>
        <v>0</v>
      </c>
      <c r="AM21" s="1364"/>
      <c r="AN21" s="1364">
        <f t="shared" si="23"/>
        <v>0</v>
      </c>
      <c r="AO21" s="1364">
        <f t="shared" si="24"/>
        <v>0</v>
      </c>
      <c r="AP21" s="1364"/>
      <c r="AQ21" s="1364">
        <f t="shared" si="25"/>
        <v>0</v>
      </c>
      <c r="AR21" s="1364">
        <f t="shared" si="26"/>
        <v>0</v>
      </c>
      <c r="AS21" s="1364"/>
      <c r="AT21" s="1364">
        <f t="shared" si="27"/>
        <v>0</v>
      </c>
      <c r="AU21" s="1364">
        <f t="shared" si="28"/>
        <v>0</v>
      </c>
      <c r="AV21" s="1364"/>
      <c r="AW21" s="1364">
        <f t="shared" si="29"/>
        <v>0</v>
      </c>
      <c r="AX21" s="1364">
        <f t="shared" si="30"/>
        <v>0</v>
      </c>
      <c r="AY21" s="1364"/>
      <c r="AZ21" s="1364"/>
      <c r="BA21" s="1364"/>
      <c r="BB21" s="1364"/>
      <c r="BC21" s="1364"/>
      <c r="BD21" s="1364"/>
      <c r="BE21" s="1364"/>
      <c r="BF21" s="1364"/>
      <c r="BG21" s="1364"/>
      <c r="BH21" s="1364"/>
      <c r="BI21" s="1364"/>
      <c r="BJ21" s="1364"/>
      <c r="BK21" s="1364"/>
      <c r="BL21" s="1364"/>
      <c r="BM21" s="1364"/>
      <c r="BN21" s="1107"/>
      <c r="BO21" s="1107"/>
      <c r="BP21" s="1107"/>
      <c r="BQ21" s="1107"/>
      <c r="BR21" s="1107"/>
      <c r="BS21" s="1107"/>
      <c r="BT21" s="1107"/>
      <c r="BU21" s="1107"/>
      <c r="BV21" s="1107"/>
      <c r="BW21" s="1107"/>
      <c r="BX21" s="1107"/>
      <c r="BY21" s="1107"/>
      <c r="BZ21" s="1107"/>
      <c r="CA21" s="1107"/>
      <c r="CB21" s="1107"/>
      <c r="CC21" s="1107"/>
      <c r="CD21" s="1107"/>
      <c r="CE21" s="1107"/>
      <c r="CF21" s="1107"/>
      <c r="CG21" s="1107"/>
      <c r="CH21" s="1107"/>
      <c r="CI21" s="1107"/>
      <c r="CJ21" s="1107"/>
      <c r="CK21" s="1107"/>
      <c r="CL21" s="1107"/>
      <c r="CM21" s="1107"/>
      <c r="CN21" s="1107"/>
      <c r="CO21" s="1107"/>
      <c r="CP21" s="1107"/>
      <c r="CQ21" s="1107"/>
      <c r="CR21" s="1107"/>
      <c r="CS21" s="1107"/>
      <c r="CT21" s="1107"/>
      <c r="CU21" s="1107"/>
      <c r="CV21" s="1107"/>
      <c r="CW21" s="1107"/>
      <c r="CX21" s="1107"/>
      <c r="CY21" s="1107"/>
      <c r="CZ21" s="1107"/>
      <c r="DA21" s="1107"/>
      <c r="DB21" s="1107"/>
      <c r="DC21" s="1107"/>
      <c r="DD21" s="1107"/>
      <c r="DE21" s="1107"/>
      <c r="DF21" s="1107"/>
      <c r="DG21" s="1107"/>
      <c r="DH21" s="1107"/>
      <c r="DI21" s="1107"/>
      <c r="DJ21" s="1107"/>
      <c r="DK21" s="1107"/>
      <c r="DL21" s="1107"/>
      <c r="DM21" s="1107"/>
      <c r="DN21" s="1107"/>
      <c r="DO21" s="1107"/>
      <c r="DP21" s="1107"/>
      <c r="DQ21" s="1107"/>
      <c r="DR21" s="1107"/>
      <c r="DS21" s="1107"/>
      <c r="DT21" s="1107"/>
      <c r="DU21" s="1107"/>
      <c r="DV21" s="1107"/>
      <c r="DW21" s="1107"/>
      <c r="DX21" s="1107"/>
      <c r="DY21" s="1107"/>
      <c r="DZ21" s="1107"/>
      <c r="EA21" s="1107"/>
      <c r="EB21" s="1107"/>
      <c r="EC21" s="1107"/>
      <c r="ED21" s="1107"/>
      <c r="EE21" s="1107"/>
      <c r="EF21" s="1107"/>
      <c r="EG21" s="1107"/>
      <c r="EH21" s="1107"/>
      <c r="EI21" s="1107"/>
      <c r="EJ21" s="1107"/>
      <c r="EK21" s="1107"/>
      <c r="EL21" s="1107"/>
      <c r="EM21" s="1107"/>
      <c r="EN21" s="1107"/>
      <c r="EO21" s="1107"/>
      <c r="EP21" s="1107"/>
      <c r="EQ21" s="1107"/>
      <c r="ER21" s="1107"/>
      <c r="ES21" s="1107"/>
      <c r="ET21" s="1107"/>
      <c r="EU21" s="1107"/>
      <c r="EV21" s="1107"/>
      <c r="EW21" s="1107"/>
      <c r="EX21" s="1107"/>
      <c r="EY21" s="1107"/>
      <c r="EZ21" s="1107"/>
      <c r="FA21" s="1107"/>
      <c r="FB21" s="1107"/>
      <c r="FC21" s="1107"/>
      <c r="FD21" s="1107"/>
      <c r="FE21" s="1107"/>
      <c r="FF21" s="1107"/>
      <c r="FG21" s="1107"/>
      <c r="FH21" s="1107"/>
      <c r="FI21" s="1107"/>
      <c r="FJ21" s="1107"/>
      <c r="FK21" s="1107"/>
      <c r="FL21" s="1107"/>
      <c r="FM21" s="1107"/>
      <c r="FN21" s="1107"/>
      <c r="FO21" s="1107"/>
      <c r="FP21" s="1107"/>
      <c r="FQ21" s="1107"/>
      <c r="FR21" s="1107"/>
      <c r="FS21" s="1107"/>
      <c r="FT21" s="1107"/>
      <c r="FU21" s="1107"/>
      <c r="FV21" s="1107"/>
      <c r="FW21" s="1107"/>
      <c r="FX21" s="1107"/>
      <c r="FY21" s="1107"/>
      <c r="FZ21" s="1107"/>
      <c r="GA21" s="1107"/>
      <c r="GB21" s="1107"/>
      <c r="GC21" s="1107"/>
      <c r="GD21" s="1107"/>
      <c r="GE21" s="1107"/>
      <c r="GF21" s="1107"/>
      <c r="GG21" s="1107"/>
      <c r="GH21" s="1107"/>
      <c r="GI21" s="1107"/>
      <c r="GJ21" s="1107"/>
      <c r="GK21" s="1107"/>
      <c r="GL21" s="1107"/>
      <c r="GM21" s="1107"/>
      <c r="GN21" s="1107"/>
      <c r="GO21" s="1107"/>
      <c r="GP21" s="1107"/>
      <c r="GQ21" s="1107"/>
      <c r="GR21" s="1107"/>
      <c r="GS21" s="1107"/>
      <c r="GT21" s="1107"/>
      <c r="GU21" s="1107"/>
      <c r="GV21" s="1107"/>
      <c r="GW21" s="1107"/>
      <c r="GX21" s="1107"/>
      <c r="GY21" s="1107"/>
      <c r="GZ21" s="1107"/>
      <c r="HA21" s="1107"/>
      <c r="HB21" s="1107"/>
      <c r="HC21" s="1107"/>
      <c r="HD21" s="1107"/>
      <c r="HE21" s="1107"/>
    </row>
    <row r="22" spans="1:213" ht="12" customHeight="1">
      <c r="A22" s="1107"/>
      <c r="B22" s="1136"/>
      <c r="C22" s="1137"/>
      <c r="D22" s="1137"/>
      <c r="E22" s="1137"/>
      <c r="F22" s="1137"/>
      <c r="G22" s="1137"/>
      <c r="H22" s="3968" t="s">
        <v>177</v>
      </c>
      <c r="I22" s="3968"/>
      <c r="J22" s="3968"/>
      <c r="K22" s="1194" t="s">
        <v>428</v>
      </c>
      <c r="L22" s="1358">
        <f t="shared" si="31"/>
        <v>0</v>
      </c>
      <c r="M22" s="1358">
        <f t="shared" si="32"/>
        <v>0</v>
      </c>
      <c r="N22" s="1358">
        <f t="shared" si="33"/>
        <v>0</v>
      </c>
      <c r="O22" s="1358">
        <f t="shared" si="34"/>
        <v>0</v>
      </c>
      <c r="P22" s="1358">
        <f t="shared" si="35"/>
        <v>0</v>
      </c>
      <c r="Q22" s="1359">
        <f t="shared" si="36"/>
        <v>0</v>
      </c>
      <c r="R22" s="1360">
        <f t="shared" si="37"/>
        <v>0</v>
      </c>
      <c r="S22" s="1358">
        <f t="shared" si="38"/>
        <v>0</v>
      </c>
      <c r="T22" s="1358">
        <f t="shared" si="39"/>
        <v>0</v>
      </c>
      <c r="U22" s="1358">
        <f t="shared" si="40"/>
        <v>0</v>
      </c>
      <c r="V22" s="1358">
        <f t="shared" si="41"/>
        <v>0</v>
      </c>
      <c r="W22" s="1359">
        <f t="shared" si="42"/>
        <v>0</v>
      </c>
      <c r="X22" s="1360">
        <f t="shared" si="43"/>
        <v>0</v>
      </c>
      <c r="Y22" s="1358">
        <f t="shared" si="44"/>
        <v>0</v>
      </c>
      <c r="Z22" s="1358">
        <f t="shared" si="45"/>
        <v>0</v>
      </c>
      <c r="AA22" s="1365">
        <f t="shared" si="46"/>
        <v>0</v>
      </c>
      <c r="AB22" s="1361">
        <f t="shared" si="47"/>
        <v>0</v>
      </c>
      <c r="AC22" s="1362">
        <f t="shared" si="48"/>
        <v>0</v>
      </c>
      <c r="AD22" s="1363" t="str">
        <f t="shared" si="15"/>
        <v/>
      </c>
      <c r="AE22" s="1363" t="str">
        <f t="shared" si="16"/>
        <v/>
      </c>
      <c r="AF22" s="1363" t="str">
        <f t="shared" si="17"/>
        <v/>
      </c>
      <c r="AG22" s="1363" t="str">
        <f t="shared" si="18"/>
        <v/>
      </c>
      <c r="AH22" s="1363" t="str">
        <f t="shared" si="19"/>
        <v/>
      </c>
      <c r="AI22" s="1363" t="str">
        <f t="shared" si="20"/>
        <v/>
      </c>
      <c r="AJ22" s="1107"/>
      <c r="AK22" s="1364">
        <f t="shared" si="21"/>
        <v>0</v>
      </c>
      <c r="AL22" s="1364">
        <f t="shared" si="22"/>
        <v>0</v>
      </c>
      <c r="AM22" s="1364"/>
      <c r="AN22" s="1364">
        <f t="shared" si="23"/>
        <v>0</v>
      </c>
      <c r="AO22" s="1364">
        <f t="shared" si="24"/>
        <v>0</v>
      </c>
      <c r="AP22" s="1364"/>
      <c r="AQ22" s="1364">
        <f t="shared" si="25"/>
        <v>0</v>
      </c>
      <c r="AR22" s="1364">
        <f t="shared" si="26"/>
        <v>0</v>
      </c>
      <c r="AS22" s="1364"/>
      <c r="AT22" s="1364">
        <f t="shared" si="27"/>
        <v>0</v>
      </c>
      <c r="AU22" s="1364">
        <f t="shared" si="28"/>
        <v>0</v>
      </c>
      <c r="AV22" s="1364"/>
      <c r="AW22" s="1364">
        <f t="shared" si="29"/>
        <v>0</v>
      </c>
      <c r="AX22" s="1364">
        <f t="shared" si="30"/>
        <v>0</v>
      </c>
      <c r="AY22" s="1364"/>
      <c r="AZ22" s="1364"/>
      <c r="BA22" s="1364"/>
      <c r="BB22" s="1364"/>
      <c r="BC22" s="1364"/>
      <c r="BD22" s="1364"/>
      <c r="BE22" s="1364"/>
      <c r="BF22" s="1364"/>
      <c r="BG22" s="1364"/>
      <c r="BH22" s="1364"/>
      <c r="BI22" s="1364"/>
      <c r="BJ22" s="1364"/>
      <c r="BK22" s="1364"/>
      <c r="BL22" s="1364"/>
      <c r="BM22" s="1364"/>
      <c r="BN22" s="1107"/>
      <c r="BO22" s="1107"/>
      <c r="BP22" s="1107"/>
      <c r="BQ22" s="1107"/>
      <c r="BR22" s="1107"/>
      <c r="BS22" s="1107"/>
      <c r="BT22" s="1107"/>
      <c r="BU22" s="1107"/>
      <c r="BV22" s="1107"/>
      <c r="BW22" s="1107"/>
      <c r="BX22" s="1107"/>
      <c r="BY22" s="1107"/>
      <c r="BZ22" s="1107"/>
      <c r="CA22" s="1107"/>
      <c r="CB22" s="1107"/>
      <c r="CC22" s="1107"/>
      <c r="CD22" s="1107"/>
      <c r="CE22" s="1107"/>
      <c r="CF22" s="1107"/>
      <c r="CG22" s="1107"/>
      <c r="CH22" s="1107"/>
      <c r="CI22" s="1107"/>
      <c r="CJ22" s="1107"/>
      <c r="CK22" s="1107"/>
      <c r="CL22" s="1107"/>
      <c r="CM22" s="1107"/>
      <c r="CN22" s="1107"/>
      <c r="CO22" s="1107"/>
      <c r="CP22" s="1107"/>
      <c r="CQ22" s="1107"/>
      <c r="CR22" s="1107"/>
      <c r="CS22" s="1107"/>
      <c r="CT22" s="1107"/>
      <c r="CU22" s="1107"/>
      <c r="CV22" s="1107"/>
      <c r="CW22" s="1107"/>
      <c r="CX22" s="1107"/>
      <c r="CY22" s="1107"/>
      <c r="CZ22" s="1107"/>
      <c r="DA22" s="1107"/>
      <c r="DB22" s="1107"/>
      <c r="DC22" s="1107"/>
      <c r="DD22" s="1107"/>
      <c r="DE22" s="1107"/>
      <c r="DF22" s="1107"/>
      <c r="DG22" s="1107"/>
      <c r="DH22" s="1107"/>
      <c r="DI22" s="1107"/>
      <c r="DJ22" s="1107"/>
      <c r="DK22" s="1107"/>
      <c r="DL22" s="1107"/>
      <c r="DM22" s="1107"/>
      <c r="DN22" s="1107"/>
      <c r="DO22" s="1107"/>
      <c r="DP22" s="1107"/>
      <c r="DQ22" s="1107"/>
      <c r="DR22" s="1107"/>
      <c r="DS22" s="1107"/>
      <c r="DT22" s="1107"/>
      <c r="DU22" s="1107"/>
      <c r="DV22" s="1107"/>
      <c r="DW22" s="1107"/>
      <c r="DX22" s="1107"/>
      <c r="DY22" s="1107"/>
      <c r="DZ22" s="1107"/>
      <c r="EA22" s="1107"/>
      <c r="EB22" s="1107"/>
      <c r="EC22" s="1107"/>
      <c r="ED22" s="1107"/>
      <c r="EE22" s="1107"/>
      <c r="EF22" s="1107"/>
      <c r="EG22" s="1107"/>
      <c r="EH22" s="1107"/>
      <c r="EI22" s="1107"/>
      <c r="EJ22" s="1107"/>
      <c r="EK22" s="1107"/>
      <c r="EL22" s="1107"/>
      <c r="EM22" s="1107"/>
      <c r="EN22" s="1107"/>
      <c r="EO22" s="1107"/>
      <c r="EP22" s="1107"/>
      <c r="EQ22" s="1107"/>
      <c r="ER22" s="1107"/>
      <c r="ES22" s="1107"/>
      <c r="ET22" s="1107"/>
      <c r="EU22" s="1107"/>
      <c r="EV22" s="1107"/>
      <c r="EW22" s="1107"/>
      <c r="EX22" s="1107"/>
      <c r="EY22" s="1107"/>
      <c r="EZ22" s="1107"/>
      <c r="FA22" s="1107"/>
      <c r="FB22" s="1107"/>
      <c r="FC22" s="1107"/>
      <c r="FD22" s="1107"/>
      <c r="FE22" s="1107"/>
      <c r="FF22" s="1107"/>
      <c r="FG22" s="1107"/>
      <c r="FH22" s="1107"/>
      <c r="FI22" s="1107"/>
      <c r="FJ22" s="1107"/>
      <c r="FK22" s="1107"/>
      <c r="FL22" s="1107"/>
      <c r="FM22" s="1107"/>
      <c r="FN22" s="1107"/>
      <c r="FO22" s="1107"/>
      <c r="FP22" s="1107"/>
      <c r="FQ22" s="1107"/>
      <c r="FR22" s="1107"/>
      <c r="FS22" s="1107"/>
      <c r="FT22" s="1107"/>
      <c r="FU22" s="1107"/>
      <c r="FV22" s="1107"/>
      <c r="FW22" s="1107"/>
      <c r="FX22" s="1107"/>
      <c r="FY22" s="1107"/>
      <c r="FZ22" s="1107"/>
      <c r="GA22" s="1107"/>
      <c r="GB22" s="1107"/>
      <c r="GC22" s="1107"/>
      <c r="GD22" s="1107"/>
      <c r="GE22" s="1107"/>
      <c r="GF22" s="1107"/>
      <c r="GG22" s="1107"/>
      <c r="GH22" s="1107"/>
      <c r="GI22" s="1107"/>
      <c r="GJ22" s="1107"/>
      <c r="GK22" s="1107"/>
      <c r="GL22" s="1107"/>
      <c r="GM22" s="1107"/>
      <c r="GN22" s="1107"/>
      <c r="GO22" s="1107"/>
      <c r="GP22" s="1107"/>
      <c r="GQ22" s="1107"/>
      <c r="GR22" s="1107"/>
      <c r="GS22" s="1107"/>
      <c r="GT22" s="1107"/>
      <c r="GU22" s="1107"/>
      <c r="GV22" s="1107"/>
      <c r="GW22" s="1107"/>
      <c r="GX22" s="1107"/>
      <c r="GY22" s="1107"/>
      <c r="GZ22" s="1107"/>
      <c r="HA22" s="1107"/>
      <c r="HB22" s="1107"/>
      <c r="HC22" s="1107"/>
      <c r="HD22" s="1107"/>
      <c r="HE22" s="1107"/>
    </row>
    <row r="23" spans="1:213" ht="12" customHeight="1">
      <c r="A23" s="1107"/>
      <c r="B23" s="1136"/>
      <c r="C23" s="3983" t="s">
        <v>1154</v>
      </c>
      <c r="D23" s="3993"/>
      <c r="E23" s="3993"/>
      <c r="F23" s="3993"/>
      <c r="G23" s="3993"/>
      <c r="H23" s="3993"/>
      <c r="I23" s="3993"/>
      <c r="J23" s="3993"/>
      <c r="K23" s="1194" t="s">
        <v>431</v>
      </c>
      <c r="L23" s="1358">
        <f t="shared" si="31"/>
        <v>0</v>
      </c>
      <c r="M23" s="1358">
        <f t="shared" si="32"/>
        <v>0</v>
      </c>
      <c r="N23" s="1358">
        <f t="shared" si="33"/>
        <v>0</v>
      </c>
      <c r="O23" s="1358">
        <f t="shared" si="34"/>
        <v>0</v>
      </c>
      <c r="P23" s="1358">
        <f t="shared" si="35"/>
        <v>0</v>
      </c>
      <c r="Q23" s="1359">
        <f t="shared" si="36"/>
        <v>0</v>
      </c>
      <c r="R23" s="1360">
        <f t="shared" si="37"/>
        <v>0</v>
      </c>
      <c r="S23" s="1358">
        <f t="shared" si="38"/>
        <v>0</v>
      </c>
      <c r="T23" s="1358">
        <f t="shared" si="39"/>
        <v>0</v>
      </c>
      <c r="U23" s="1358">
        <f t="shared" si="40"/>
        <v>0</v>
      </c>
      <c r="V23" s="1358">
        <f t="shared" si="41"/>
        <v>0</v>
      </c>
      <c r="W23" s="1359">
        <f t="shared" si="42"/>
        <v>0</v>
      </c>
      <c r="X23" s="1360">
        <f t="shared" si="43"/>
        <v>0</v>
      </c>
      <c r="Y23" s="1358">
        <f t="shared" si="44"/>
        <v>0</v>
      </c>
      <c r="Z23" s="1358">
        <f t="shared" si="45"/>
        <v>0</v>
      </c>
      <c r="AA23" s="1365">
        <f t="shared" si="46"/>
        <v>0</v>
      </c>
      <c r="AB23" s="1361">
        <f t="shared" si="47"/>
        <v>0</v>
      </c>
      <c r="AC23" s="1362">
        <f t="shared" si="48"/>
        <v>0</v>
      </c>
      <c r="AD23" s="1363" t="str">
        <f t="shared" si="15"/>
        <v/>
      </c>
      <c r="AE23" s="1363" t="str">
        <f t="shared" si="16"/>
        <v/>
      </c>
      <c r="AF23" s="1363" t="str">
        <f t="shared" si="17"/>
        <v/>
      </c>
      <c r="AG23" s="1363" t="str">
        <f t="shared" si="18"/>
        <v/>
      </c>
      <c r="AH23" s="1363" t="str">
        <f t="shared" si="19"/>
        <v/>
      </c>
      <c r="AI23" s="1363" t="str">
        <f t="shared" si="20"/>
        <v/>
      </c>
      <c r="AJ23" s="1107"/>
      <c r="AK23" s="1364">
        <f t="shared" si="21"/>
        <v>0</v>
      </c>
      <c r="AL23" s="1364">
        <f t="shared" si="22"/>
        <v>0</v>
      </c>
      <c r="AM23" s="1364"/>
      <c r="AN23" s="1364">
        <f t="shared" si="23"/>
        <v>0</v>
      </c>
      <c r="AO23" s="1364">
        <f t="shared" si="24"/>
        <v>0</v>
      </c>
      <c r="AP23" s="1364"/>
      <c r="AQ23" s="1364">
        <f t="shared" si="25"/>
        <v>0</v>
      </c>
      <c r="AR23" s="1364">
        <f t="shared" si="26"/>
        <v>0</v>
      </c>
      <c r="AS23" s="1364"/>
      <c r="AT23" s="1364">
        <f t="shared" si="27"/>
        <v>0</v>
      </c>
      <c r="AU23" s="1364">
        <f t="shared" si="28"/>
        <v>0</v>
      </c>
      <c r="AV23" s="1364"/>
      <c r="AW23" s="1364">
        <f t="shared" si="29"/>
        <v>0</v>
      </c>
      <c r="AX23" s="1364">
        <f t="shared" si="30"/>
        <v>0</v>
      </c>
      <c r="AY23" s="1364"/>
      <c r="AZ23" s="1364"/>
      <c r="BA23" s="1364"/>
      <c r="BB23" s="1364"/>
      <c r="BC23" s="1364"/>
      <c r="BD23" s="1364"/>
      <c r="BE23" s="1364"/>
      <c r="BF23" s="1364"/>
      <c r="BG23" s="1364"/>
      <c r="BH23" s="1364"/>
      <c r="BI23" s="1364"/>
      <c r="BJ23" s="1364"/>
      <c r="BK23" s="1364"/>
      <c r="BL23" s="1364"/>
      <c r="BM23" s="1364"/>
      <c r="BN23" s="1107"/>
      <c r="BO23" s="1107"/>
      <c r="BP23" s="1107"/>
      <c r="BQ23" s="1107"/>
      <c r="BR23" s="1107"/>
      <c r="BS23" s="1107"/>
      <c r="BT23" s="1107"/>
      <c r="BU23" s="1107"/>
      <c r="BV23" s="1107"/>
      <c r="BW23" s="1107"/>
      <c r="BX23" s="1107"/>
      <c r="BY23" s="1107"/>
      <c r="BZ23" s="1107"/>
      <c r="CA23" s="1107"/>
      <c r="CB23" s="1107"/>
      <c r="CC23" s="1107"/>
      <c r="CD23" s="1107"/>
      <c r="CE23" s="1107"/>
      <c r="CF23" s="1107"/>
      <c r="CG23" s="1107"/>
      <c r="CH23" s="1107"/>
      <c r="CI23" s="1107"/>
      <c r="CJ23" s="1107"/>
      <c r="CK23" s="1107"/>
      <c r="CL23" s="1107"/>
      <c r="CM23" s="1107"/>
      <c r="CN23" s="1107"/>
      <c r="CO23" s="1107"/>
      <c r="CP23" s="1107"/>
      <c r="CQ23" s="1107"/>
      <c r="CR23" s="1107"/>
      <c r="CS23" s="1107"/>
      <c r="CT23" s="1107"/>
      <c r="CU23" s="1107"/>
      <c r="CV23" s="1107"/>
      <c r="CW23" s="1107"/>
      <c r="CX23" s="1107"/>
      <c r="CY23" s="1107"/>
      <c r="CZ23" s="1107"/>
      <c r="DA23" s="1107"/>
      <c r="DB23" s="1107"/>
      <c r="DC23" s="1107"/>
      <c r="DD23" s="1107"/>
      <c r="DE23" s="1107"/>
      <c r="DF23" s="1107"/>
      <c r="DG23" s="1107"/>
      <c r="DH23" s="1107"/>
      <c r="DI23" s="1107"/>
      <c r="DJ23" s="1107"/>
      <c r="DK23" s="1107"/>
      <c r="DL23" s="1107"/>
      <c r="DM23" s="1107"/>
      <c r="DN23" s="1107"/>
      <c r="DO23" s="1107"/>
      <c r="DP23" s="1107"/>
      <c r="DQ23" s="1107"/>
      <c r="DR23" s="1107"/>
      <c r="DS23" s="1107"/>
      <c r="DT23" s="1107"/>
      <c r="DU23" s="1107"/>
      <c r="DV23" s="1107"/>
      <c r="DW23" s="1107"/>
      <c r="DX23" s="1107"/>
      <c r="DY23" s="1107"/>
      <c r="DZ23" s="1107"/>
      <c r="EA23" s="1107"/>
      <c r="EB23" s="1107"/>
      <c r="EC23" s="1107"/>
      <c r="ED23" s="1107"/>
      <c r="EE23" s="1107"/>
      <c r="EF23" s="1107"/>
      <c r="EG23" s="1107"/>
      <c r="EH23" s="1107"/>
      <c r="EI23" s="1107"/>
      <c r="EJ23" s="1107"/>
      <c r="EK23" s="1107"/>
      <c r="EL23" s="1107"/>
      <c r="EM23" s="1107"/>
      <c r="EN23" s="1107"/>
      <c r="EO23" s="1107"/>
      <c r="EP23" s="1107"/>
      <c r="EQ23" s="1107"/>
      <c r="ER23" s="1107"/>
      <c r="ES23" s="1107"/>
      <c r="ET23" s="1107"/>
      <c r="EU23" s="1107"/>
      <c r="EV23" s="1107"/>
      <c r="EW23" s="1107"/>
      <c r="EX23" s="1107"/>
      <c r="EY23" s="1107"/>
      <c r="EZ23" s="1107"/>
      <c r="FA23" s="1107"/>
      <c r="FB23" s="1107"/>
      <c r="FC23" s="1107"/>
      <c r="FD23" s="1107"/>
      <c r="FE23" s="1107"/>
      <c r="FF23" s="1107"/>
      <c r="FG23" s="1107"/>
      <c r="FH23" s="1107"/>
      <c r="FI23" s="1107"/>
      <c r="FJ23" s="1107"/>
      <c r="FK23" s="1107"/>
      <c r="FL23" s="1107"/>
      <c r="FM23" s="1107"/>
      <c r="FN23" s="1107"/>
      <c r="FO23" s="1107"/>
      <c r="FP23" s="1107"/>
      <c r="FQ23" s="1107"/>
      <c r="FR23" s="1107"/>
      <c r="FS23" s="1107"/>
      <c r="FT23" s="1107"/>
      <c r="FU23" s="1107"/>
      <c r="FV23" s="1107"/>
      <c r="FW23" s="1107"/>
      <c r="FX23" s="1107"/>
      <c r="FY23" s="1107"/>
      <c r="FZ23" s="1107"/>
      <c r="GA23" s="1107"/>
      <c r="GB23" s="1107"/>
      <c r="GC23" s="1107"/>
      <c r="GD23" s="1107"/>
      <c r="GE23" s="1107"/>
      <c r="GF23" s="1107"/>
      <c r="GG23" s="1107"/>
      <c r="GH23" s="1107"/>
      <c r="GI23" s="1107"/>
      <c r="GJ23" s="1107"/>
      <c r="GK23" s="1107"/>
      <c r="GL23" s="1107"/>
      <c r="GM23" s="1107"/>
      <c r="GN23" s="1107"/>
      <c r="GO23" s="1107"/>
      <c r="GP23" s="1107"/>
      <c r="GQ23" s="1107"/>
      <c r="GR23" s="1107"/>
      <c r="GS23" s="1107"/>
      <c r="GT23" s="1107"/>
      <c r="GU23" s="1107"/>
      <c r="GV23" s="1107"/>
      <c r="GW23" s="1107"/>
      <c r="GX23" s="1107"/>
      <c r="GY23" s="1107"/>
      <c r="GZ23" s="1107"/>
      <c r="HA23" s="1107"/>
      <c r="HB23" s="1107"/>
      <c r="HC23" s="1107"/>
      <c r="HD23" s="1107"/>
      <c r="HE23" s="1107"/>
    </row>
    <row r="24" spans="1:213" ht="12" customHeight="1">
      <c r="A24" s="1107"/>
      <c r="B24" s="1136"/>
      <c r="C24" s="3983" t="s">
        <v>1155</v>
      </c>
      <c r="D24" s="3993"/>
      <c r="E24" s="3993"/>
      <c r="F24" s="3993"/>
      <c r="G24" s="3993"/>
      <c r="H24" s="3968" t="s">
        <v>176</v>
      </c>
      <c r="I24" s="3968"/>
      <c r="J24" s="3968"/>
      <c r="K24" s="1194" t="s">
        <v>435</v>
      </c>
      <c r="L24" s="1358">
        <f t="shared" si="31"/>
        <v>0</v>
      </c>
      <c r="M24" s="1358">
        <f t="shared" si="32"/>
        <v>0</v>
      </c>
      <c r="N24" s="1358">
        <f t="shared" si="33"/>
        <v>0</v>
      </c>
      <c r="O24" s="1358">
        <f t="shared" si="34"/>
        <v>0</v>
      </c>
      <c r="P24" s="1358">
        <f t="shared" si="35"/>
        <v>0</v>
      </c>
      <c r="Q24" s="1359">
        <f t="shared" si="36"/>
        <v>0</v>
      </c>
      <c r="R24" s="1360">
        <f t="shared" si="37"/>
        <v>0</v>
      </c>
      <c r="S24" s="1358">
        <f t="shared" si="38"/>
        <v>0</v>
      </c>
      <c r="T24" s="1358">
        <f t="shared" si="39"/>
        <v>0</v>
      </c>
      <c r="U24" s="1358">
        <f t="shared" si="40"/>
        <v>0</v>
      </c>
      <c r="V24" s="1358">
        <f t="shared" si="41"/>
        <v>0</v>
      </c>
      <c r="W24" s="1359">
        <f t="shared" si="42"/>
        <v>0</v>
      </c>
      <c r="X24" s="1360">
        <f t="shared" si="43"/>
        <v>0</v>
      </c>
      <c r="Y24" s="1358">
        <f t="shared" si="44"/>
        <v>0</v>
      </c>
      <c r="Z24" s="1358">
        <f t="shared" si="45"/>
        <v>0</v>
      </c>
      <c r="AA24" s="1365">
        <f t="shared" si="46"/>
        <v>0</v>
      </c>
      <c r="AB24" s="1361">
        <f t="shared" si="47"/>
        <v>0</v>
      </c>
      <c r="AC24" s="1362">
        <f t="shared" si="48"/>
        <v>0</v>
      </c>
      <c r="AD24" s="1363" t="str">
        <f t="shared" si="15"/>
        <v/>
      </c>
      <c r="AE24" s="1363" t="str">
        <f t="shared" si="16"/>
        <v/>
      </c>
      <c r="AF24" s="1363" t="str">
        <f t="shared" si="17"/>
        <v/>
      </c>
      <c r="AG24" s="1363" t="str">
        <f t="shared" si="18"/>
        <v/>
      </c>
      <c r="AH24" s="1363" t="str">
        <f t="shared" si="19"/>
        <v/>
      </c>
      <c r="AI24" s="1363" t="str">
        <f t="shared" si="20"/>
        <v/>
      </c>
      <c r="AJ24" s="1107"/>
      <c r="AK24" s="1364">
        <f t="shared" si="21"/>
        <v>0</v>
      </c>
      <c r="AL24" s="1364">
        <f t="shared" si="22"/>
        <v>0</v>
      </c>
      <c r="AM24" s="1364"/>
      <c r="AN24" s="1364">
        <f t="shared" si="23"/>
        <v>0</v>
      </c>
      <c r="AO24" s="1364">
        <f t="shared" si="24"/>
        <v>0</v>
      </c>
      <c r="AP24" s="1364"/>
      <c r="AQ24" s="1364">
        <f t="shared" si="25"/>
        <v>0</v>
      </c>
      <c r="AR24" s="1364">
        <f t="shared" si="26"/>
        <v>0</v>
      </c>
      <c r="AS24" s="1364"/>
      <c r="AT24" s="1364">
        <f t="shared" si="27"/>
        <v>0</v>
      </c>
      <c r="AU24" s="1364">
        <f t="shared" si="28"/>
        <v>0</v>
      </c>
      <c r="AV24" s="1364"/>
      <c r="AW24" s="1364">
        <f t="shared" si="29"/>
        <v>0</v>
      </c>
      <c r="AX24" s="1364">
        <f t="shared" si="30"/>
        <v>0</v>
      </c>
      <c r="AY24" s="1364"/>
      <c r="AZ24" s="1364"/>
      <c r="BA24" s="1364"/>
      <c r="BB24" s="1364"/>
      <c r="BC24" s="1364"/>
      <c r="BD24" s="1364"/>
      <c r="BE24" s="1364"/>
      <c r="BF24" s="1364"/>
      <c r="BG24" s="1364"/>
      <c r="BH24" s="1364"/>
      <c r="BI24" s="1364"/>
      <c r="BJ24" s="1364"/>
      <c r="BK24" s="1364"/>
      <c r="BL24" s="1364"/>
      <c r="BM24" s="1364"/>
      <c r="BN24" s="1107"/>
      <c r="BO24" s="1107"/>
      <c r="BP24" s="1107"/>
      <c r="BQ24" s="1107"/>
      <c r="BR24" s="1107"/>
      <c r="BS24" s="1107"/>
      <c r="BT24" s="1107"/>
      <c r="BU24" s="1107"/>
      <c r="BV24" s="1107"/>
      <c r="BW24" s="1107"/>
      <c r="BX24" s="1107"/>
      <c r="BY24" s="1107"/>
      <c r="BZ24" s="1107"/>
      <c r="CA24" s="1107"/>
      <c r="CB24" s="1107"/>
      <c r="CC24" s="1107"/>
      <c r="CD24" s="1107"/>
      <c r="CE24" s="1107"/>
      <c r="CF24" s="1107"/>
      <c r="CG24" s="1107"/>
      <c r="CH24" s="1107"/>
      <c r="CI24" s="1107"/>
      <c r="CJ24" s="1107"/>
      <c r="CK24" s="1107"/>
      <c r="CL24" s="1107"/>
      <c r="CM24" s="1107"/>
      <c r="CN24" s="1107"/>
      <c r="CO24" s="1107"/>
      <c r="CP24" s="1107"/>
      <c r="CQ24" s="1107"/>
      <c r="CR24" s="1107"/>
      <c r="CS24" s="1107"/>
      <c r="CT24" s="1107"/>
      <c r="CU24" s="1107"/>
      <c r="CV24" s="1107"/>
      <c r="CW24" s="1107"/>
      <c r="CX24" s="1107"/>
      <c r="CY24" s="1107"/>
      <c r="CZ24" s="1107"/>
      <c r="DA24" s="1107"/>
      <c r="DB24" s="1107"/>
      <c r="DC24" s="1107"/>
      <c r="DD24" s="1107"/>
      <c r="DE24" s="1107"/>
      <c r="DF24" s="1107"/>
      <c r="DG24" s="1107"/>
      <c r="DH24" s="1107"/>
      <c r="DI24" s="1107"/>
      <c r="DJ24" s="1107"/>
      <c r="DK24" s="1107"/>
      <c r="DL24" s="1107"/>
      <c r="DM24" s="1107"/>
      <c r="DN24" s="1107"/>
      <c r="DO24" s="1107"/>
      <c r="DP24" s="1107"/>
      <c r="DQ24" s="1107"/>
      <c r="DR24" s="1107"/>
      <c r="DS24" s="1107"/>
      <c r="DT24" s="1107"/>
      <c r="DU24" s="1107"/>
      <c r="DV24" s="1107"/>
      <c r="DW24" s="1107"/>
      <c r="DX24" s="1107"/>
      <c r="DY24" s="1107"/>
      <c r="DZ24" s="1107"/>
      <c r="EA24" s="1107"/>
      <c r="EB24" s="1107"/>
      <c r="EC24" s="1107"/>
      <c r="ED24" s="1107"/>
      <c r="EE24" s="1107"/>
      <c r="EF24" s="1107"/>
      <c r="EG24" s="1107"/>
      <c r="EH24" s="1107"/>
      <c r="EI24" s="1107"/>
      <c r="EJ24" s="1107"/>
      <c r="EK24" s="1107"/>
      <c r="EL24" s="1107"/>
      <c r="EM24" s="1107"/>
      <c r="EN24" s="1107"/>
      <c r="EO24" s="1107"/>
      <c r="EP24" s="1107"/>
      <c r="EQ24" s="1107"/>
      <c r="ER24" s="1107"/>
      <c r="ES24" s="1107"/>
      <c r="ET24" s="1107"/>
      <c r="EU24" s="1107"/>
      <c r="EV24" s="1107"/>
      <c r="EW24" s="1107"/>
      <c r="EX24" s="1107"/>
      <c r="EY24" s="1107"/>
      <c r="EZ24" s="1107"/>
      <c r="FA24" s="1107"/>
      <c r="FB24" s="1107"/>
      <c r="FC24" s="1107"/>
      <c r="FD24" s="1107"/>
      <c r="FE24" s="1107"/>
      <c r="FF24" s="1107"/>
      <c r="FG24" s="1107"/>
      <c r="FH24" s="1107"/>
      <c r="FI24" s="1107"/>
      <c r="FJ24" s="1107"/>
      <c r="FK24" s="1107"/>
      <c r="FL24" s="1107"/>
      <c r="FM24" s="1107"/>
      <c r="FN24" s="1107"/>
      <c r="FO24" s="1107"/>
      <c r="FP24" s="1107"/>
      <c r="FQ24" s="1107"/>
      <c r="FR24" s="1107"/>
      <c r="FS24" s="1107"/>
      <c r="FT24" s="1107"/>
      <c r="FU24" s="1107"/>
      <c r="FV24" s="1107"/>
      <c r="FW24" s="1107"/>
      <c r="FX24" s="1107"/>
      <c r="FY24" s="1107"/>
      <c r="FZ24" s="1107"/>
      <c r="GA24" s="1107"/>
      <c r="GB24" s="1107"/>
      <c r="GC24" s="1107"/>
      <c r="GD24" s="1107"/>
      <c r="GE24" s="1107"/>
      <c r="GF24" s="1107"/>
      <c r="GG24" s="1107"/>
      <c r="GH24" s="1107"/>
      <c r="GI24" s="1107"/>
      <c r="GJ24" s="1107"/>
      <c r="GK24" s="1107"/>
      <c r="GL24" s="1107"/>
      <c r="GM24" s="1107"/>
      <c r="GN24" s="1107"/>
      <c r="GO24" s="1107"/>
      <c r="GP24" s="1107"/>
      <c r="GQ24" s="1107"/>
      <c r="GR24" s="1107"/>
      <c r="GS24" s="1107"/>
      <c r="GT24" s="1107"/>
      <c r="GU24" s="1107"/>
      <c r="GV24" s="1107"/>
      <c r="GW24" s="1107"/>
      <c r="GX24" s="1107"/>
      <c r="GY24" s="1107"/>
      <c r="GZ24" s="1107"/>
      <c r="HA24" s="1107"/>
      <c r="HB24" s="1107"/>
      <c r="HC24" s="1107"/>
      <c r="HD24" s="1107"/>
      <c r="HE24" s="1107"/>
    </row>
    <row r="25" spans="1:213" ht="12" customHeight="1">
      <c r="A25" s="1107"/>
      <c r="B25" s="1136"/>
      <c r="C25" s="1137"/>
      <c r="D25" s="1137"/>
      <c r="E25" s="1137"/>
      <c r="F25" s="1162"/>
      <c r="G25" s="1162"/>
      <c r="H25" s="3968" t="s">
        <v>130</v>
      </c>
      <c r="I25" s="3968"/>
      <c r="J25" s="3968"/>
      <c r="K25" s="1194" t="s">
        <v>503</v>
      </c>
      <c r="L25" s="1358">
        <f t="shared" si="31"/>
        <v>0</v>
      </c>
      <c r="M25" s="1358">
        <f t="shared" si="32"/>
        <v>0</v>
      </c>
      <c r="N25" s="1358">
        <f t="shared" si="33"/>
        <v>0</v>
      </c>
      <c r="O25" s="1358">
        <f t="shared" si="34"/>
        <v>0</v>
      </c>
      <c r="P25" s="1358">
        <f t="shared" si="35"/>
        <v>0</v>
      </c>
      <c r="Q25" s="1359">
        <f t="shared" si="36"/>
        <v>0</v>
      </c>
      <c r="R25" s="1360">
        <f t="shared" si="37"/>
        <v>0</v>
      </c>
      <c r="S25" s="1358">
        <f t="shared" si="38"/>
        <v>0</v>
      </c>
      <c r="T25" s="1358">
        <f t="shared" si="39"/>
        <v>0</v>
      </c>
      <c r="U25" s="1358">
        <f t="shared" si="40"/>
        <v>0</v>
      </c>
      <c r="V25" s="1358">
        <f t="shared" si="41"/>
        <v>0</v>
      </c>
      <c r="W25" s="1359">
        <f t="shared" si="42"/>
        <v>0</v>
      </c>
      <c r="X25" s="1360">
        <f t="shared" si="43"/>
        <v>0</v>
      </c>
      <c r="Y25" s="1358">
        <f t="shared" si="44"/>
        <v>0</v>
      </c>
      <c r="Z25" s="1358">
        <f t="shared" si="45"/>
        <v>0</v>
      </c>
      <c r="AA25" s="1365">
        <f t="shared" si="46"/>
        <v>0</v>
      </c>
      <c r="AB25" s="1361">
        <f t="shared" si="47"/>
        <v>0</v>
      </c>
      <c r="AC25" s="1362">
        <f t="shared" si="48"/>
        <v>0</v>
      </c>
      <c r="AD25" s="1363" t="str">
        <f t="shared" si="15"/>
        <v/>
      </c>
      <c r="AE25" s="1363" t="str">
        <f t="shared" si="16"/>
        <v/>
      </c>
      <c r="AF25" s="1363" t="str">
        <f t="shared" si="17"/>
        <v/>
      </c>
      <c r="AG25" s="1363" t="str">
        <f t="shared" si="18"/>
        <v/>
      </c>
      <c r="AH25" s="1363" t="str">
        <f t="shared" si="19"/>
        <v/>
      </c>
      <c r="AI25" s="1363" t="str">
        <f t="shared" si="20"/>
        <v/>
      </c>
      <c r="AJ25" s="1107"/>
      <c r="AK25" s="1364">
        <f t="shared" si="21"/>
        <v>0</v>
      </c>
      <c r="AL25" s="1364">
        <f t="shared" si="22"/>
        <v>0</v>
      </c>
      <c r="AM25" s="1364"/>
      <c r="AN25" s="1364">
        <f t="shared" si="23"/>
        <v>0</v>
      </c>
      <c r="AO25" s="1364">
        <f t="shared" si="24"/>
        <v>0</v>
      </c>
      <c r="AP25" s="1364"/>
      <c r="AQ25" s="1364">
        <f t="shared" si="25"/>
        <v>0</v>
      </c>
      <c r="AR25" s="1364">
        <f t="shared" si="26"/>
        <v>0</v>
      </c>
      <c r="AS25" s="1364"/>
      <c r="AT25" s="1364">
        <f t="shared" si="27"/>
        <v>0</v>
      </c>
      <c r="AU25" s="1364">
        <f t="shared" si="28"/>
        <v>0</v>
      </c>
      <c r="AV25" s="1364"/>
      <c r="AW25" s="1364">
        <f t="shared" si="29"/>
        <v>0</v>
      </c>
      <c r="AX25" s="1364">
        <f t="shared" si="30"/>
        <v>0</v>
      </c>
      <c r="AY25" s="1364"/>
      <c r="AZ25" s="1364"/>
      <c r="BA25" s="1364"/>
      <c r="BB25" s="1364"/>
      <c r="BC25" s="1364"/>
      <c r="BD25" s="1364"/>
      <c r="BE25" s="1364"/>
      <c r="BF25" s="1364"/>
      <c r="BG25" s="1364"/>
      <c r="BH25" s="1364"/>
      <c r="BI25" s="1364"/>
      <c r="BJ25" s="1364"/>
      <c r="BK25" s="1364"/>
      <c r="BL25" s="1364"/>
      <c r="BM25" s="1364"/>
      <c r="BN25" s="1107"/>
      <c r="BO25" s="1107"/>
      <c r="BP25" s="1107"/>
      <c r="BQ25" s="1107"/>
      <c r="BR25" s="1107"/>
      <c r="BS25" s="1107"/>
      <c r="BT25" s="1107"/>
      <c r="BU25" s="1107"/>
      <c r="BV25" s="1107"/>
      <c r="BW25" s="1107"/>
      <c r="BX25" s="1107"/>
      <c r="BY25" s="1107"/>
      <c r="BZ25" s="1107"/>
      <c r="CA25" s="1107"/>
      <c r="CB25" s="1107"/>
      <c r="CC25" s="1107"/>
      <c r="CD25" s="1107"/>
      <c r="CE25" s="1107"/>
      <c r="CF25" s="1107"/>
      <c r="CG25" s="1107"/>
      <c r="CH25" s="1107"/>
      <c r="CI25" s="1107"/>
      <c r="CJ25" s="1107"/>
      <c r="CK25" s="1107"/>
      <c r="CL25" s="1107"/>
      <c r="CM25" s="1107"/>
      <c r="CN25" s="1107"/>
      <c r="CO25" s="1107"/>
      <c r="CP25" s="1107"/>
      <c r="CQ25" s="1107"/>
      <c r="CR25" s="1107"/>
      <c r="CS25" s="1107"/>
      <c r="CT25" s="1107"/>
      <c r="CU25" s="1107"/>
      <c r="CV25" s="1107"/>
      <c r="CW25" s="1107"/>
      <c r="CX25" s="1107"/>
      <c r="CY25" s="1107"/>
      <c r="CZ25" s="1107"/>
      <c r="DA25" s="1107"/>
      <c r="DB25" s="1107"/>
      <c r="DC25" s="1107"/>
      <c r="DD25" s="1107"/>
      <c r="DE25" s="1107"/>
      <c r="DF25" s="1107"/>
      <c r="DG25" s="1107"/>
      <c r="DH25" s="1107"/>
      <c r="DI25" s="1107"/>
      <c r="DJ25" s="1107"/>
      <c r="DK25" s="1107"/>
      <c r="DL25" s="1107"/>
      <c r="DM25" s="1107"/>
      <c r="DN25" s="1107"/>
      <c r="DO25" s="1107"/>
      <c r="DP25" s="1107"/>
      <c r="DQ25" s="1107"/>
      <c r="DR25" s="1107"/>
      <c r="DS25" s="1107"/>
      <c r="DT25" s="1107"/>
      <c r="DU25" s="1107"/>
      <c r="DV25" s="1107"/>
      <c r="DW25" s="1107"/>
      <c r="DX25" s="1107"/>
      <c r="DY25" s="1107"/>
      <c r="DZ25" s="1107"/>
      <c r="EA25" s="1107"/>
      <c r="EB25" s="1107"/>
      <c r="EC25" s="1107"/>
      <c r="ED25" s="1107"/>
      <c r="EE25" s="1107"/>
      <c r="EF25" s="1107"/>
      <c r="EG25" s="1107"/>
      <c r="EH25" s="1107"/>
      <c r="EI25" s="1107"/>
      <c r="EJ25" s="1107"/>
      <c r="EK25" s="1107"/>
      <c r="EL25" s="1107"/>
      <c r="EM25" s="1107"/>
      <c r="EN25" s="1107"/>
      <c r="EO25" s="1107"/>
      <c r="EP25" s="1107"/>
      <c r="EQ25" s="1107"/>
      <c r="ER25" s="1107"/>
      <c r="ES25" s="1107"/>
      <c r="ET25" s="1107"/>
      <c r="EU25" s="1107"/>
      <c r="EV25" s="1107"/>
      <c r="EW25" s="1107"/>
      <c r="EX25" s="1107"/>
      <c r="EY25" s="1107"/>
      <c r="EZ25" s="1107"/>
      <c r="FA25" s="1107"/>
      <c r="FB25" s="1107"/>
      <c r="FC25" s="1107"/>
      <c r="FD25" s="1107"/>
      <c r="FE25" s="1107"/>
      <c r="FF25" s="1107"/>
      <c r="FG25" s="1107"/>
      <c r="FH25" s="1107"/>
      <c r="FI25" s="1107"/>
      <c r="FJ25" s="1107"/>
      <c r="FK25" s="1107"/>
      <c r="FL25" s="1107"/>
      <c r="FM25" s="1107"/>
      <c r="FN25" s="1107"/>
      <c r="FO25" s="1107"/>
      <c r="FP25" s="1107"/>
      <c r="FQ25" s="1107"/>
      <c r="FR25" s="1107"/>
      <c r="FS25" s="1107"/>
      <c r="FT25" s="1107"/>
      <c r="FU25" s="1107"/>
      <c r="FV25" s="1107"/>
      <c r="FW25" s="1107"/>
      <c r="FX25" s="1107"/>
      <c r="FY25" s="1107"/>
      <c r="FZ25" s="1107"/>
      <c r="GA25" s="1107"/>
      <c r="GB25" s="1107"/>
      <c r="GC25" s="1107"/>
      <c r="GD25" s="1107"/>
      <c r="GE25" s="1107"/>
      <c r="GF25" s="1107"/>
      <c r="GG25" s="1107"/>
      <c r="GH25" s="1107"/>
      <c r="GI25" s="1107"/>
      <c r="GJ25" s="1107"/>
      <c r="GK25" s="1107"/>
      <c r="GL25" s="1107"/>
      <c r="GM25" s="1107"/>
      <c r="GN25" s="1107"/>
      <c r="GO25" s="1107"/>
      <c r="GP25" s="1107"/>
      <c r="GQ25" s="1107"/>
      <c r="GR25" s="1107"/>
      <c r="GS25" s="1107"/>
      <c r="GT25" s="1107"/>
      <c r="GU25" s="1107"/>
      <c r="GV25" s="1107"/>
      <c r="GW25" s="1107"/>
      <c r="GX25" s="1107"/>
      <c r="GY25" s="1107"/>
      <c r="GZ25" s="1107"/>
      <c r="HA25" s="1107"/>
      <c r="HB25" s="1107"/>
      <c r="HC25" s="1107"/>
      <c r="HD25" s="1107"/>
      <c r="HE25" s="1107"/>
    </row>
    <row r="26" spans="1:213" ht="12" customHeight="1">
      <c r="A26" s="1107"/>
      <c r="B26" s="1136"/>
      <c r="C26" s="1137"/>
      <c r="D26" s="1137"/>
      <c r="E26" s="1137"/>
      <c r="F26" s="1137"/>
      <c r="G26" s="1137"/>
      <c r="H26" s="3968" t="s">
        <v>177</v>
      </c>
      <c r="I26" s="3968"/>
      <c r="J26" s="3968"/>
      <c r="K26" s="1194" t="s">
        <v>437</v>
      </c>
      <c r="L26" s="1358">
        <f t="shared" si="31"/>
        <v>0</v>
      </c>
      <c r="M26" s="1358">
        <f t="shared" si="32"/>
        <v>0</v>
      </c>
      <c r="N26" s="1358">
        <f t="shared" si="33"/>
        <v>0</v>
      </c>
      <c r="O26" s="1358">
        <f t="shared" si="34"/>
        <v>0</v>
      </c>
      <c r="P26" s="1358">
        <f t="shared" si="35"/>
        <v>0</v>
      </c>
      <c r="Q26" s="1359">
        <f t="shared" si="36"/>
        <v>0</v>
      </c>
      <c r="R26" s="1360">
        <f t="shared" si="37"/>
        <v>0</v>
      </c>
      <c r="S26" s="1358">
        <f t="shared" si="38"/>
        <v>0</v>
      </c>
      <c r="T26" s="1358">
        <f t="shared" si="39"/>
        <v>0</v>
      </c>
      <c r="U26" s="1358">
        <f t="shared" si="40"/>
        <v>0</v>
      </c>
      <c r="V26" s="1358">
        <f t="shared" si="41"/>
        <v>0</v>
      </c>
      <c r="W26" s="1359">
        <f t="shared" si="42"/>
        <v>0</v>
      </c>
      <c r="X26" s="1360">
        <f t="shared" si="43"/>
        <v>0</v>
      </c>
      <c r="Y26" s="1358">
        <f t="shared" si="44"/>
        <v>0</v>
      </c>
      <c r="Z26" s="1358">
        <f t="shared" si="45"/>
        <v>0</v>
      </c>
      <c r="AA26" s="1365">
        <f t="shared" si="46"/>
        <v>0</v>
      </c>
      <c r="AB26" s="1361">
        <f t="shared" si="47"/>
        <v>0</v>
      </c>
      <c r="AC26" s="1362">
        <f t="shared" si="48"/>
        <v>0</v>
      </c>
      <c r="AD26" s="1363" t="str">
        <f t="shared" si="15"/>
        <v/>
      </c>
      <c r="AE26" s="1363" t="str">
        <f t="shared" si="16"/>
        <v/>
      </c>
      <c r="AF26" s="1363" t="str">
        <f t="shared" si="17"/>
        <v/>
      </c>
      <c r="AG26" s="1363" t="str">
        <f t="shared" si="18"/>
        <v/>
      </c>
      <c r="AH26" s="1363" t="str">
        <f t="shared" si="19"/>
        <v/>
      </c>
      <c r="AI26" s="1363" t="str">
        <f t="shared" si="20"/>
        <v/>
      </c>
      <c r="AJ26" s="1107"/>
      <c r="AK26" s="1364">
        <f t="shared" si="21"/>
        <v>0</v>
      </c>
      <c r="AL26" s="1364">
        <f t="shared" si="22"/>
        <v>0</v>
      </c>
      <c r="AM26" s="1364"/>
      <c r="AN26" s="1364">
        <f t="shared" si="23"/>
        <v>0</v>
      </c>
      <c r="AO26" s="1364">
        <f t="shared" si="24"/>
        <v>0</v>
      </c>
      <c r="AP26" s="1364"/>
      <c r="AQ26" s="1364">
        <f t="shared" si="25"/>
        <v>0</v>
      </c>
      <c r="AR26" s="1364">
        <f t="shared" si="26"/>
        <v>0</v>
      </c>
      <c r="AS26" s="1364"/>
      <c r="AT26" s="1364">
        <f t="shared" si="27"/>
        <v>0</v>
      </c>
      <c r="AU26" s="1364">
        <f t="shared" si="28"/>
        <v>0</v>
      </c>
      <c r="AV26" s="1364"/>
      <c r="AW26" s="1364">
        <f t="shared" si="29"/>
        <v>0</v>
      </c>
      <c r="AX26" s="1364">
        <f t="shared" si="30"/>
        <v>0</v>
      </c>
      <c r="AY26" s="1364"/>
      <c r="AZ26" s="1364"/>
      <c r="BA26" s="1364"/>
      <c r="BB26" s="1364"/>
      <c r="BC26" s="1364"/>
      <c r="BD26" s="1364"/>
      <c r="BE26" s="1364"/>
      <c r="BF26" s="1364"/>
      <c r="BG26" s="1364"/>
      <c r="BH26" s="1364"/>
      <c r="BI26" s="1364"/>
      <c r="BJ26" s="1364"/>
      <c r="BK26" s="1364"/>
      <c r="BL26" s="1364"/>
      <c r="BM26" s="1364"/>
      <c r="BN26" s="1107"/>
      <c r="BO26" s="1107"/>
      <c r="BP26" s="1107"/>
      <c r="BQ26" s="1107"/>
      <c r="BR26" s="1107"/>
      <c r="BS26" s="1107"/>
      <c r="BT26" s="1107"/>
      <c r="BU26" s="1107"/>
      <c r="BV26" s="1107"/>
      <c r="BW26" s="1107"/>
      <c r="BX26" s="1107"/>
      <c r="BY26" s="1107"/>
      <c r="BZ26" s="1107"/>
      <c r="CA26" s="1107"/>
      <c r="CB26" s="1107"/>
      <c r="CC26" s="1107"/>
      <c r="CD26" s="1107"/>
      <c r="CE26" s="1107"/>
      <c r="CF26" s="1107"/>
      <c r="CG26" s="1107"/>
      <c r="CH26" s="1107"/>
      <c r="CI26" s="1107"/>
      <c r="CJ26" s="1107"/>
      <c r="CK26" s="1107"/>
      <c r="CL26" s="1107"/>
      <c r="CM26" s="1107"/>
      <c r="CN26" s="1107"/>
      <c r="CO26" s="1107"/>
      <c r="CP26" s="1107"/>
      <c r="CQ26" s="1107"/>
      <c r="CR26" s="1107"/>
      <c r="CS26" s="1107"/>
      <c r="CT26" s="1107"/>
      <c r="CU26" s="1107"/>
      <c r="CV26" s="1107"/>
      <c r="CW26" s="1107"/>
      <c r="CX26" s="1107"/>
      <c r="CY26" s="1107"/>
      <c r="CZ26" s="1107"/>
      <c r="DA26" s="1107"/>
      <c r="DB26" s="1107"/>
      <c r="DC26" s="1107"/>
      <c r="DD26" s="1107"/>
      <c r="DE26" s="1107"/>
      <c r="DF26" s="1107"/>
      <c r="DG26" s="1107"/>
      <c r="DH26" s="1107"/>
      <c r="DI26" s="1107"/>
      <c r="DJ26" s="1107"/>
      <c r="DK26" s="1107"/>
      <c r="DL26" s="1107"/>
      <c r="DM26" s="1107"/>
      <c r="DN26" s="1107"/>
      <c r="DO26" s="1107"/>
      <c r="DP26" s="1107"/>
      <c r="DQ26" s="1107"/>
      <c r="DR26" s="1107"/>
      <c r="DS26" s="1107"/>
      <c r="DT26" s="1107"/>
      <c r="DU26" s="1107"/>
      <c r="DV26" s="1107"/>
      <c r="DW26" s="1107"/>
      <c r="DX26" s="1107"/>
      <c r="DY26" s="1107"/>
      <c r="DZ26" s="1107"/>
      <c r="EA26" s="1107"/>
      <c r="EB26" s="1107"/>
      <c r="EC26" s="1107"/>
      <c r="ED26" s="1107"/>
      <c r="EE26" s="1107"/>
      <c r="EF26" s="1107"/>
      <c r="EG26" s="1107"/>
      <c r="EH26" s="1107"/>
      <c r="EI26" s="1107"/>
      <c r="EJ26" s="1107"/>
      <c r="EK26" s="1107"/>
      <c r="EL26" s="1107"/>
      <c r="EM26" s="1107"/>
      <c r="EN26" s="1107"/>
      <c r="EO26" s="1107"/>
      <c r="EP26" s="1107"/>
      <c r="EQ26" s="1107"/>
      <c r="ER26" s="1107"/>
      <c r="ES26" s="1107"/>
      <c r="ET26" s="1107"/>
      <c r="EU26" s="1107"/>
      <c r="EV26" s="1107"/>
      <c r="EW26" s="1107"/>
      <c r="EX26" s="1107"/>
      <c r="EY26" s="1107"/>
      <c r="EZ26" s="1107"/>
      <c r="FA26" s="1107"/>
      <c r="FB26" s="1107"/>
      <c r="FC26" s="1107"/>
      <c r="FD26" s="1107"/>
      <c r="FE26" s="1107"/>
      <c r="FF26" s="1107"/>
      <c r="FG26" s="1107"/>
      <c r="FH26" s="1107"/>
      <c r="FI26" s="1107"/>
      <c r="FJ26" s="1107"/>
      <c r="FK26" s="1107"/>
      <c r="FL26" s="1107"/>
      <c r="FM26" s="1107"/>
      <c r="FN26" s="1107"/>
      <c r="FO26" s="1107"/>
      <c r="FP26" s="1107"/>
      <c r="FQ26" s="1107"/>
      <c r="FR26" s="1107"/>
      <c r="FS26" s="1107"/>
      <c r="FT26" s="1107"/>
      <c r="FU26" s="1107"/>
      <c r="FV26" s="1107"/>
      <c r="FW26" s="1107"/>
      <c r="FX26" s="1107"/>
      <c r="FY26" s="1107"/>
      <c r="FZ26" s="1107"/>
      <c r="GA26" s="1107"/>
      <c r="GB26" s="1107"/>
      <c r="GC26" s="1107"/>
      <c r="GD26" s="1107"/>
      <c r="GE26" s="1107"/>
      <c r="GF26" s="1107"/>
      <c r="GG26" s="1107"/>
      <c r="GH26" s="1107"/>
      <c r="GI26" s="1107"/>
      <c r="GJ26" s="1107"/>
      <c r="GK26" s="1107"/>
      <c r="GL26" s="1107"/>
      <c r="GM26" s="1107"/>
      <c r="GN26" s="1107"/>
      <c r="GO26" s="1107"/>
      <c r="GP26" s="1107"/>
      <c r="GQ26" s="1107"/>
      <c r="GR26" s="1107"/>
      <c r="GS26" s="1107"/>
      <c r="GT26" s="1107"/>
      <c r="GU26" s="1107"/>
      <c r="GV26" s="1107"/>
      <c r="GW26" s="1107"/>
      <c r="GX26" s="1107"/>
      <c r="GY26" s="1107"/>
      <c r="GZ26" s="1107"/>
      <c r="HA26" s="1107"/>
      <c r="HB26" s="1107"/>
      <c r="HC26" s="1107"/>
      <c r="HD26" s="1107"/>
      <c r="HE26" s="1107"/>
    </row>
    <row r="27" spans="1:213" ht="12" customHeight="1">
      <c r="A27" s="1107"/>
      <c r="B27" s="1136"/>
      <c r="C27" s="3983" t="s">
        <v>1156</v>
      </c>
      <c r="D27" s="3993"/>
      <c r="E27" s="3993"/>
      <c r="F27" s="3993"/>
      <c r="G27" s="3993"/>
      <c r="H27" s="3993"/>
      <c r="I27" s="3993"/>
      <c r="J27" s="3993"/>
      <c r="K27" s="1194" t="s">
        <v>439</v>
      </c>
      <c r="L27" s="1358">
        <f t="shared" si="31"/>
        <v>0</v>
      </c>
      <c r="M27" s="1358">
        <f t="shared" si="32"/>
        <v>0</v>
      </c>
      <c r="N27" s="1358">
        <f t="shared" si="33"/>
        <v>0</v>
      </c>
      <c r="O27" s="1358">
        <f t="shared" si="34"/>
        <v>0</v>
      </c>
      <c r="P27" s="1358">
        <f t="shared" si="35"/>
        <v>0</v>
      </c>
      <c r="Q27" s="1359">
        <f t="shared" si="36"/>
        <v>0</v>
      </c>
      <c r="R27" s="1360">
        <f t="shared" si="37"/>
        <v>0</v>
      </c>
      <c r="S27" s="1358">
        <f t="shared" si="38"/>
        <v>0</v>
      </c>
      <c r="T27" s="1358">
        <f t="shared" si="39"/>
        <v>0</v>
      </c>
      <c r="U27" s="1358">
        <f t="shared" si="40"/>
        <v>0</v>
      </c>
      <c r="V27" s="1358">
        <f t="shared" si="41"/>
        <v>0</v>
      </c>
      <c r="W27" s="1359">
        <f t="shared" si="42"/>
        <v>0</v>
      </c>
      <c r="X27" s="1360">
        <f t="shared" si="43"/>
        <v>0</v>
      </c>
      <c r="Y27" s="1358">
        <f t="shared" si="44"/>
        <v>0</v>
      </c>
      <c r="Z27" s="1358">
        <f t="shared" si="45"/>
        <v>0</v>
      </c>
      <c r="AA27" s="1365">
        <f t="shared" si="46"/>
        <v>0</v>
      </c>
      <c r="AB27" s="1361">
        <f t="shared" si="47"/>
        <v>0</v>
      </c>
      <c r="AC27" s="1362">
        <f t="shared" si="48"/>
        <v>0</v>
      </c>
      <c r="AD27" s="1363" t="str">
        <f t="shared" si="15"/>
        <v/>
      </c>
      <c r="AE27" s="1363" t="str">
        <f t="shared" si="16"/>
        <v/>
      </c>
      <c r="AF27" s="1363" t="str">
        <f t="shared" si="17"/>
        <v/>
      </c>
      <c r="AG27" s="1363" t="str">
        <f t="shared" si="18"/>
        <v/>
      </c>
      <c r="AH27" s="1363" t="str">
        <f t="shared" si="19"/>
        <v/>
      </c>
      <c r="AI27" s="1363" t="str">
        <f t="shared" si="20"/>
        <v/>
      </c>
      <c r="AJ27" s="1107"/>
      <c r="AK27" s="1364">
        <f t="shared" si="21"/>
        <v>0</v>
      </c>
      <c r="AL27" s="1364">
        <f t="shared" si="22"/>
        <v>0</v>
      </c>
      <c r="AM27" s="1364"/>
      <c r="AN27" s="1364">
        <f t="shared" si="23"/>
        <v>0</v>
      </c>
      <c r="AO27" s="1364">
        <f t="shared" si="24"/>
        <v>0</v>
      </c>
      <c r="AP27" s="1364"/>
      <c r="AQ27" s="1364">
        <f t="shared" si="25"/>
        <v>0</v>
      </c>
      <c r="AR27" s="1364">
        <f t="shared" si="26"/>
        <v>0</v>
      </c>
      <c r="AS27" s="1364"/>
      <c r="AT27" s="1364">
        <f t="shared" si="27"/>
        <v>0</v>
      </c>
      <c r="AU27" s="1364">
        <f t="shared" si="28"/>
        <v>0</v>
      </c>
      <c r="AV27" s="1364"/>
      <c r="AW27" s="1364">
        <f t="shared" si="29"/>
        <v>0</v>
      </c>
      <c r="AX27" s="1364">
        <f t="shared" si="30"/>
        <v>0</v>
      </c>
      <c r="AY27" s="1364"/>
      <c r="AZ27" s="1364"/>
      <c r="BA27" s="1364"/>
      <c r="BB27" s="1364"/>
      <c r="BC27" s="1364"/>
      <c r="BD27" s="1364"/>
      <c r="BE27" s="1364"/>
      <c r="BF27" s="1364"/>
      <c r="BG27" s="1364"/>
      <c r="BH27" s="1364"/>
      <c r="BI27" s="1364"/>
      <c r="BJ27" s="1364"/>
      <c r="BK27" s="1364"/>
      <c r="BL27" s="1364"/>
      <c r="BM27" s="1364"/>
      <c r="BN27" s="1107"/>
      <c r="BO27" s="1107"/>
      <c r="BP27" s="1107"/>
      <c r="BQ27" s="1107"/>
      <c r="BR27" s="1107"/>
      <c r="BS27" s="1107"/>
      <c r="BT27" s="1107"/>
      <c r="BU27" s="1107"/>
      <c r="BV27" s="1107"/>
      <c r="BW27" s="1107"/>
      <c r="BX27" s="1107"/>
      <c r="BY27" s="1107"/>
      <c r="BZ27" s="1107"/>
      <c r="CA27" s="1107"/>
      <c r="CB27" s="1107"/>
      <c r="CC27" s="1107"/>
      <c r="CD27" s="1107"/>
      <c r="CE27" s="1107"/>
      <c r="CF27" s="1107"/>
      <c r="CG27" s="1107"/>
      <c r="CH27" s="1107"/>
      <c r="CI27" s="1107"/>
      <c r="CJ27" s="1107"/>
      <c r="CK27" s="1107"/>
      <c r="CL27" s="1107"/>
      <c r="CM27" s="1107"/>
      <c r="CN27" s="1107"/>
      <c r="CO27" s="1107"/>
      <c r="CP27" s="1107"/>
      <c r="CQ27" s="1107"/>
      <c r="CR27" s="1107"/>
      <c r="CS27" s="1107"/>
      <c r="CT27" s="1107"/>
      <c r="CU27" s="1107"/>
      <c r="CV27" s="1107"/>
      <c r="CW27" s="1107"/>
      <c r="CX27" s="1107"/>
      <c r="CY27" s="1107"/>
      <c r="CZ27" s="1107"/>
      <c r="DA27" s="1107"/>
      <c r="DB27" s="1107"/>
      <c r="DC27" s="1107"/>
      <c r="DD27" s="1107"/>
      <c r="DE27" s="1107"/>
      <c r="DF27" s="1107"/>
      <c r="DG27" s="1107"/>
      <c r="DH27" s="1107"/>
      <c r="DI27" s="1107"/>
      <c r="DJ27" s="1107"/>
      <c r="DK27" s="1107"/>
      <c r="DL27" s="1107"/>
      <c r="DM27" s="1107"/>
      <c r="DN27" s="1107"/>
      <c r="DO27" s="1107"/>
      <c r="DP27" s="1107"/>
      <c r="DQ27" s="1107"/>
      <c r="DR27" s="1107"/>
      <c r="DS27" s="1107"/>
      <c r="DT27" s="1107"/>
      <c r="DU27" s="1107"/>
      <c r="DV27" s="1107"/>
      <c r="DW27" s="1107"/>
      <c r="DX27" s="1107"/>
      <c r="DY27" s="1107"/>
      <c r="DZ27" s="1107"/>
      <c r="EA27" s="1107"/>
      <c r="EB27" s="1107"/>
      <c r="EC27" s="1107"/>
      <c r="ED27" s="1107"/>
      <c r="EE27" s="1107"/>
      <c r="EF27" s="1107"/>
      <c r="EG27" s="1107"/>
      <c r="EH27" s="1107"/>
      <c r="EI27" s="1107"/>
      <c r="EJ27" s="1107"/>
      <c r="EK27" s="1107"/>
      <c r="EL27" s="1107"/>
      <c r="EM27" s="1107"/>
      <c r="EN27" s="1107"/>
      <c r="EO27" s="1107"/>
      <c r="EP27" s="1107"/>
      <c r="EQ27" s="1107"/>
      <c r="ER27" s="1107"/>
      <c r="ES27" s="1107"/>
      <c r="ET27" s="1107"/>
      <c r="EU27" s="1107"/>
      <c r="EV27" s="1107"/>
      <c r="EW27" s="1107"/>
      <c r="EX27" s="1107"/>
      <c r="EY27" s="1107"/>
      <c r="EZ27" s="1107"/>
      <c r="FA27" s="1107"/>
      <c r="FB27" s="1107"/>
      <c r="FC27" s="1107"/>
      <c r="FD27" s="1107"/>
      <c r="FE27" s="1107"/>
      <c r="FF27" s="1107"/>
      <c r="FG27" s="1107"/>
      <c r="FH27" s="1107"/>
      <c r="FI27" s="1107"/>
      <c r="FJ27" s="1107"/>
      <c r="FK27" s="1107"/>
      <c r="FL27" s="1107"/>
      <c r="FM27" s="1107"/>
      <c r="FN27" s="1107"/>
      <c r="FO27" s="1107"/>
      <c r="FP27" s="1107"/>
      <c r="FQ27" s="1107"/>
      <c r="FR27" s="1107"/>
      <c r="FS27" s="1107"/>
      <c r="FT27" s="1107"/>
      <c r="FU27" s="1107"/>
      <c r="FV27" s="1107"/>
      <c r="FW27" s="1107"/>
      <c r="FX27" s="1107"/>
      <c r="FY27" s="1107"/>
      <c r="FZ27" s="1107"/>
      <c r="GA27" s="1107"/>
      <c r="GB27" s="1107"/>
      <c r="GC27" s="1107"/>
      <c r="GD27" s="1107"/>
      <c r="GE27" s="1107"/>
      <c r="GF27" s="1107"/>
      <c r="GG27" s="1107"/>
      <c r="GH27" s="1107"/>
      <c r="GI27" s="1107"/>
      <c r="GJ27" s="1107"/>
      <c r="GK27" s="1107"/>
      <c r="GL27" s="1107"/>
      <c r="GM27" s="1107"/>
      <c r="GN27" s="1107"/>
      <c r="GO27" s="1107"/>
      <c r="GP27" s="1107"/>
      <c r="GQ27" s="1107"/>
      <c r="GR27" s="1107"/>
      <c r="GS27" s="1107"/>
      <c r="GT27" s="1107"/>
      <c r="GU27" s="1107"/>
      <c r="GV27" s="1107"/>
      <c r="GW27" s="1107"/>
      <c r="GX27" s="1107"/>
      <c r="GY27" s="1107"/>
      <c r="GZ27" s="1107"/>
      <c r="HA27" s="1107"/>
      <c r="HB27" s="1107"/>
      <c r="HC27" s="1107"/>
      <c r="HD27" s="1107"/>
      <c r="HE27" s="1107"/>
    </row>
    <row r="28" spans="1:213" ht="12" customHeight="1">
      <c r="A28" s="1107"/>
      <c r="B28" s="1136"/>
      <c r="C28" s="3983" t="s">
        <v>1157</v>
      </c>
      <c r="D28" s="3993"/>
      <c r="E28" s="3993"/>
      <c r="F28" s="3993"/>
      <c r="G28" s="3993"/>
      <c r="H28" s="3968" t="s">
        <v>176</v>
      </c>
      <c r="I28" s="3968"/>
      <c r="J28" s="3968"/>
      <c r="K28" s="1194" t="s">
        <v>442</v>
      </c>
      <c r="L28" s="1358">
        <f t="shared" si="31"/>
        <v>0</v>
      </c>
      <c r="M28" s="1358">
        <f t="shared" si="32"/>
        <v>0</v>
      </c>
      <c r="N28" s="1358"/>
      <c r="O28" s="1358">
        <f>R93+S93+T93</f>
        <v>0</v>
      </c>
      <c r="P28" s="1358">
        <f t="shared" si="35"/>
        <v>0</v>
      </c>
      <c r="Q28" s="1359">
        <f t="shared" si="36"/>
        <v>0</v>
      </c>
      <c r="R28" s="1360">
        <f t="shared" si="37"/>
        <v>0</v>
      </c>
      <c r="S28" s="1358">
        <f t="shared" si="38"/>
        <v>0</v>
      </c>
      <c r="T28" s="1358"/>
      <c r="U28" s="1358">
        <f>R161+S161+T161</f>
        <v>0</v>
      </c>
      <c r="V28" s="1358">
        <f t="shared" si="41"/>
        <v>0</v>
      </c>
      <c r="W28" s="1359">
        <f t="shared" si="42"/>
        <v>0</v>
      </c>
      <c r="X28" s="1360">
        <f t="shared" si="43"/>
        <v>0</v>
      </c>
      <c r="Y28" s="1358">
        <f t="shared" si="44"/>
        <v>0</v>
      </c>
      <c r="Z28" s="1358"/>
      <c r="AA28" s="1365">
        <f>R229+S229+T229</f>
        <v>0</v>
      </c>
      <c r="AB28" s="1361">
        <f t="shared" si="47"/>
        <v>0</v>
      </c>
      <c r="AC28" s="1362">
        <f t="shared" si="48"/>
        <v>0</v>
      </c>
      <c r="AD28" s="1363" t="str">
        <f t="shared" si="15"/>
        <v/>
      </c>
      <c r="AE28" s="1363" t="str">
        <f t="shared" si="16"/>
        <v/>
      </c>
      <c r="AF28" s="1363" t="str">
        <f t="shared" si="17"/>
        <v/>
      </c>
      <c r="AG28" s="1363" t="str">
        <f t="shared" si="18"/>
        <v/>
      </c>
      <c r="AH28" s="1363" t="str">
        <f t="shared" si="19"/>
        <v/>
      </c>
      <c r="AI28" s="1363" t="str">
        <f t="shared" si="20"/>
        <v/>
      </c>
      <c r="AJ28" s="1107"/>
      <c r="AK28" s="1364">
        <f t="shared" si="21"/>
        <v>0</v>
      </c>
      <c r="AL28" s="1364">
        <f t="shared" si="22"/>
        <v>0</v>
      </c>
      <c r="AM28" s="1364"/>
      <c r="AN28" s="1364">
        <f t="shared" si="23"/>
        <v>0</v>
      </c>
      <c r="AO28" s="1364">
        <f t="shared" si="24"/>
        <v>0</v>
      </c>
      <c r="AP28" s="1364"/>
      <c r="AQ28" s="1364">
        <f t="shared" si="25"/>
        <v>0</v>
      </c>
      <c r="AR28" s="1364">
        <f t="shared" si="26"/>
        <v>0</v>
      </c>
      <c r="AS28" s="1364"/>
      <c r="AT28" s="1364">
        <f t="shared" si="27"/>
        <v>0</v>
      </c>
      <c r="AU28" s="1364">
        <f t="shared" si="28"/>
        <v>0</v>
      </c>
      <c r="AV28" s="1364"/>
      <c r="AW28" s="1364">
        <f t="shared" si="29"/>
        <v>0</v>
      </c>
      <c r="AX28" s="1364">
        <f t="shared" si="30"/>
        <v>0</v>
      </c>
      <c r="AY28" s="1364"/>
      <c r="AZ28" s="1364"/>
      <c r="BA28" s="1364"/>
      <c r="BB28" s="1364"/>
      <c r="BC28" s="1364"/>
      <c r="BD28" s="1364"/>
      <c r="BE28" s="1364"/>
      <c r="BF28" s="1364"/>
      <c r="BG28" s="1364"/>
      <c r="BH28" s="1364"/>
      <c r="BI28" s="1364"/>
      <c r="BJ28" s="1364"/>
      <c r="BK28" s="1364"/>
      <c r="BL28" s="1364"/>
      <c r="BM28" s="1364"/>
      <c r="BN28" s="1107"/>
      <c r="BO28" s="1107"/>
      <c r="BP28" s="1107"/>
      <c r="BQ28" s="1107"/>
      <c r="BR28" s="1107"/>
      <c r="BS28" s="1107"/>
      <c r="BT28" s="1107"/>
      <c r="BU28" s="1107"/>
      <c r="BV28" s="1107"/>
      <c r="BW28" s="1107"/>
      <c r="BX28" s="1107"/>
      <c r="BY28" s="1107"/>
      <c r="BZ28" s="1107"/>
      <c r="CA28" s="1107"/>
      <c r="CB28" s="1107"/>
      <c r="CC28" s="1107"/>
      <c r="CD28" s="1107"/>
      <c r="CE28" s="1107"/>
      <c r="CF28" s="1107"/>
      <c r="CG28" s="1107"/>
      <c r="CH28" s="1107"/>
      <c r="CI28" s="1107"/>
      <c r="CJ28" s="1107"/>
      <c r="CK28" s="1107"/>
      <c r="CL28" s="1107"/>
      <c r="CM28" s="1107"/>
      <c r="CN28" s="1107"/>
      <c r="CO28" s="1107"/>
      <c r="CP28" s="1107"/>
      <c r="CQ28" s="1107"/>
      <c r="CR28" s="1107"/>
      <c r="CS28" s="1107"/>
      <c r="CT28" s="1107"/>
      <c r="CU28" s="1107"/>
      <c r="CV28" s="1107"/>
      <c r="CW28" s="1107"/>
      <c r="CX28" s="1107"/>
      <c r="CY28" s="1107"/>
      <c r="CZ28" s="1107"/>
      <c r="DA28" s="1107"/>
      <c r="DB28" s="1107"/>
      <c r="DC28" s="1107"/>
      <c r="DD28" s="1107"/>
      <c r="DE28" s="1107"/>
      <c r="DF28" s="1107"/>
      <c r="DG28" s="1107"/>
      <c r="DH28" s="1107"/>
      <c r="DI28" s="1107"/>
      <c r="DJ28" s="1107"/>
      <c r="DK28" s="1107"/>
      <c r="DL28" s="1107"/>
      <c r="DM28" s="1107"/>
      <c r="DN28" s="1107"/>
      <c r="DO28" s="1107"/>
      <c r="DP28" s="1107"/>
      <c r="DQ28" s="1107"/>
      <c r="DR28" s="1107"/>
      <c r="DS28" s="1107"/>
      <c r="DT28" s="1107"/>
      <c r="DU28" s="1107"/>
      <c r="DV28" s="1107"/>
      <c r="DW28" s="1107"/>
      <c r="DX28" s="1107"/>
      <c r="DY28" s="1107"/>
      <c r="DZ28" s="1107"/>
      <c r="EA28" s="1107"/>
      <c r="EB28" s="1107"/>
      <c r="EC28" s="1107"/>
      <c r="ED28" s="1107"/>
      <c r="EE28" s="1107"/>
      <c r="EF28" s="1107"/>
      <c r="EG28" s="1107"/>
      <c r="EH28" s="1107"/>
      <c r="EI28" s="1107"/>
      <c r="EJ28" s="1107"/>
      <c r="EK28" s="1107"/>
      <c r="EL28" s="1107"/>
      <c r="EM28" s="1107"/>
      <c r="EN28" s="1107"/>
      <c r="EO28" s="1107"/>
      <c r="EP28" s="1107"/>
      <c r="EQ28" s="1107"/>
      <c r="ER28" s="1107"/>
      <c r="ES28" s="1107"/>
      <c r="ET28" s="1107"/>
      <c r="EU28" s="1107"/>
      <c r="EV28" s="1107"/>
      <c r="EW28" s="1107"/>
      <c r="EX28" s="1107"/>
      <c r="EY28" s="1107"/>
      <c r="EZ28" s="1107"/>
      <c r="FA28" s="1107"/>
      <c r="FB28" s="1107"/>
      <c r="FC28" s="1107"/>
      <c r="FD28" s="1107"/>
      <c r="FE28" s="1107"/>
      <c r="FF28" s="1107"/>
      <c r="FG28" s="1107"/>
      <c r="FH28" s="1107"/>
      <c r="FI28" s="1107"/>
      <c r="FJ28" s="1107"/>
      <c r="FK28" s="1107"/>
      <c r="FL28" s="1107"/>
      <c r="FM28" s="1107"/>
      <c r="FN28" s="1107"/>
      <c r="FO28" s="1107"/>
      <c r="FP28" s="1107"/>
      <c r="FQ28" s="1107"/>
      <c r="FR28" s="1107"/>
      <c r="FS28" s="1107"/>
      <c r="FT28" s="1107"/>
      <c r="FU28" s="1107"/>
      <c r="FV28" s="1107"/>
      <c r="FW28" s="1107"/>
      <c r="FX28" s="1107"/>
      <c r="FY28" s="1107"/>
      <c r="FZ28" s="1107"/>
      <c r="GA28" s="1107"/>
      <c r="GB28" s="1107"/>
      <c r="GC28" s="1107"/>
      <c r="GD28" s="1107"/>
      <c r="GE28" s="1107"/>
      <c r="GF28" s="1107"/>
      <c r="GG28" s="1107"/>
      <c r="GH28" s="1107"/>
      <c r="GI28" s="1107"/>
      <c r="GJ28" s="1107"/>
      <c r="GK28" s="1107"/>
      <c r="GL28" s="1107"/>
      <c r="GM28" s="1107"/>
      <c r="GN28" s="1107"/>
      <c r="GO28" s="1107"/>
      <c r="GP28" s="1107"/>
      <c r="GQ28" s="1107"/>
      <c r="GR28" s="1107"/>
      <c r="GS28" s="1107"/>
      <c r="GT28" s="1107"/>
      <c r="GU28" s="1107"/>
      <c r="GV28" s="1107"/>
      <c r="GW28" s="1107"/>
      <c r="GX28" s="1107"/>
      <c r="GY28" s="1107"/>
      <c r="GZ28" s="1107"/>
      <c r="HA28" s="1107"/>
      <c r="HB28" s="1107"/>
      <c r="HC28" s="1107"/>
      <c r="HD28" s="1107"/>
      <c r="HE28" s="1107"/>
    </row>
    <row r="29" spans="1:213" ht="12" customHeight="1">
      <c r="A29" s="1107"/>
      <c r="B29" s="1136"/>
      <c r="C29" s="1137"/>
      <c r="D29" s="1137"/>
      <c r="E29" s="1137"/>
      <c r="F29" s="1162"/>
      <c r="G29" s="1162"/>
      <c r="H29" s="3968" t="s">
        <v>130</v>
      </c>
      <c r="I29" s="3968"/>
      <c r="J29" s="3968"/>
      <c r="K29" s="1194" t="s">
        <v>444</v>
      </c>
      <c r="L29" s="1358">
        <f t="shared" si="31"/>
        <v>0</v>
      </c>
      <c r="M29" s="1358">
        <f t="shared" si="32"/>
        <v>0</v>
      </c>
      <c r="N29" s="1358"/>
      <c r="O29" s="1358">
        <f>R94+S94+T94</f>
        <v>0</v>
      </c>
      <c r="P29" s="1358">
        <f t="shared" si="35"/>
        <v>0</v>
      </c>
      <c r="Q29" s="1359">
        <f t="shared" si="36"/>
        <v>0</v>
      </c>
      <c r="R29" s="1360">
        <f t="shared" si="37"/>
        <v>0</v>
      </c>
      <c r="S29" s="1358">
        <f t="shared" si="38"/>
        <v>0</v>
      </c>
      <c r="T29" s="1358"/>
      <c r="U29" s="1358">
        <f>R162+S162+T162</f>
        <v>0</v>
      </c>
      <c r="V29" s="1358">
        <f t="shared" si="41"/>
        <v>0</v>
      </c>
      <c r="W29" s="1359">
        <f t="shared" si="42"/>
        <v>0</v>
      </c>
      <c r="X29" s="1360">
        <f t="shared" si="43"/>
        <v>0</v>
      </c>
      <c r="Y29" s="1358">
        <f t="shared" si="44"/>
        <v>0</v>
      </c>
      <c r="Z29" s="1358"/>
      <c r="AA29" s="1365">
        <f>R230+S230+T230</f>
        <v>0</v>
      </c>
      <c r="AB29" s="1361">
        <f t="shared" si="47"/>
        <v>0</v>
      </c>
      <c r="AC29" s="1362">
        <f t="shared" si="48"/>
        <v>0</v>
      </c>
      <c r="AD29" s="1363" t="str">
        <f t="shared" si="15"/>
        <v/>
      </c>
      <c r="AE29" s="1363" t="str">
        <f t="shared" si="16"/>
        <v/>
      </c>
      <c r="AF29" s="1363" t="str">
        <f t="shared" si="17"/>
        <v/>
      </c>
      <c r="AG29" s="1363" t="str">
        <f t="shared" si="18"/>
        <v/>
      </c>
      <c r="AH29" s="1363" t="str">
        <f t="shared" si="19"/>
        <v/>
      </c>
      <c r="AI29" s="1363" t="str">
        <f t="shared" si="20"/>
        <v/>
      </c>
      <c r="AJ29" s="1107"/>
      <c r="AK29" s="1364">
        <f t="shared" si="21"/>
        <v>0</v>
      </c>
      <c r="AL29" s="1364">
        <f t="shared" si="22"/>
        <v>0</v>
      </c>
      <c r="AM29" s="1364"/>
      <c r="AN29" s="1364">
        <f t="shared" si="23"/>
        <v>0</v>
      </c>
      <c r="AO29" s="1364">
        <f t="shared" si="24"/>
        <v>0</v>
      </c>
      <c r="AP29" s="1364"/>
      <c r="AQ29" s="1364">
        <f t="shared" si="25"/>
        <v>0</v>
      </c>
      <c r="AR29" s="1364">
        <f t="shared" si="26"/>
        <v>0</v>
      </c>
      <c r="AS29" s="1364"/>
      <c r="AT29" s="1364">
        <f t="shared" si="27"/>
        <v>0</v>
      </c>
      <c r="AU29" s="1364">
        <f t="shared" si="28"/>
        <v>0</v>
      </c>
      <c r="AV29" s="1364"/>
      <c r="AW29" s="1364">
        <f t="shared" si="29"/>
        <v>0</v>
      </c>
      <c r="AX29" s="1364">
        <f t="shared" si="30"/>
        <v>0</v>
      </c>
      <c r="AY29" s="1364"/>
      <c r="AZ29" s="1364"/>
      <c r="BA29" s="1364"/>
      <c r="BB29" s="1364"/>
      <c r="BC29" s="1364"/>
      <c r="BD29" s="1364"/>
      <c r="BE29" s="1364"/>
      <c r="BF29" s="1364"/>
      <c r="BG29" s="1364"/>
      <c r="BH29" s="1364"/>
      <c r="BI29" s="1364"/>
      <c r="BJ29" s="1364"/>
      <c r="BK29" s="1364"/>
      <c r="BL29" s="1364"/>
      <c r="BM29" s="1364"/>
      <c r="BN29" s="1107"/>
      <c r="BO29" s="1107"/>
      <c r="BP29" s="1107"/>
      <c r="BQ29" s="1107"/>
      <c r="BR29" s="1107"/>
      <c r="BS29" s="1107"/>
      <c r="BT29" s="1107"/>
      <c r="BU29" s="1107"/>
      <c r="BV29" s="1107"/>
      <c r="BW29" s="1107"/>
      <c r="BX29" s="1107"/>
      <c r="BY29" s="1107"/>
      <c r="BZ29" s="1107"/>
      <c r="CA29" s="1107"/>
      <c r="CB29" s="1107"/>
      <c r="CC29" s="1107"/>
      <c r="CD29" s="1107"/>
      <c r="CE29" s="1107"/>
      <c r="CF29" s="1107"/>
      <c r="CG29" s="1107"/>
      <c r="CH29" s="1107"/>
      <c r="CI29" s="1107"/>
      <c r="CJ29" s="1107"/>
      <c r="CK29" s="1107"/>
      <c r="CL29" s="1107"/>
      <c r="CM29" s="1107"/>
      <c r="CN29" s="1107"/>
      <c r="CO29" s="1107"/>
      <c r="CP29" s="1107"/>
      <c r="CQ29" s="1107"/>
      <c r="CR29" s="1107"/>
      <c r="CS29" s="1107"/>
      <c r="CT29" s="1107"/>
      <c r="CU29" s="1107"/>
      <c r="CV29" s="1107"/>
      <c r="CW29" s="1107"/>
      <c r="CX29" s="1107"/>
      <c r="CY29" s="1107"/>
      <c r="CZ29" s="1107"/>
      <c r="DA29" s="1107"/>
      <c r="DB29" s="1107"/>
      <c r="DC29" s="1107"/>
      <c r="DD29" s="1107"/>
      <c r="DE29" s="1107"/>
      <c r="DF29" s="1107"/>
      <c r="DG29" s="1107"/>
      <c r="DH29" s="1107"/>
      <c r="DI29" s="1107"/>
      <c r="DJ29" s="1107"/>
      <c r="DK29" s="1107"/>
      <c r="DL29" s="1107"/>
      <c r="DM29" s="1107"/>
      <c r="DN29" s="1107"/>
      <c r="DO29" s="1107"/>
      <c r="DP29" s="1107"/>
      <c r="DQ29" s="1107"/>
      <c r="DR29" s="1107"/>
      <c r="DS29" s="1107"/>
      <c r="DT29" s="1107"/>
      <c r="DU29" s="1107"/>
      <c r="DV29" s="1107"/>
      <c r="DW29" s="1107"/>
      <c r="DX29" s="1107"/>
      <c r="DY29" s="1107"/>
      <c r="DZ29" s="1107"/>
      <c r="EA29" s="1107"/>
      <c r="EB29" s="1107"/>
      <c r="EC29" s="1107"/>
      <c r="ED29" s="1107"/>
      <c r="EE29" s="1107"/>
      <c r="EF29" s="1107"/>
      <c r="EG29" s="1107"/>
      <c r="EH29" s="1107"/>
      <c r="EI29" s="1107"/>
      <c r="EJ29" s="1107"/>
      <c r="EK29" s="1107"/>
      <c r="EL29" s="1107"/>
      <c r="EM29" s="1107"/>
      <c r="EN29" s="1107"/>
      <c r="EO29" s="1107"/>
      <c r="EP29" s="1107"/>
      <c r="EQ29" s="1107"/>
      <c r="ER29" s="1107"/>
      <c r="ES29" s="1107"/>
      <c r="ET29" s="1107"/>
      <c r="EU29" s="1107"/>
      <c r="EV29" s="1107"/>
      <c r="EW29" s="1107"/>
      <c r="EX29" s="1107"/>
      <c r="EY29" s="1107"/>
      <c r="EZ29" s="1107"/>
      <c r="FA29" s="1107"/>
      <c r="FB29" s="1107"/>
      <c r="FC29" s="1107"/>
      <c r="FD29" s="1107"/>
      <c r="FE29" s="1107"/>
      <c r="FF29" s="1107"/>
      <c r="FG29" s="1107"/>
      <c r="FH29" s="1107"/>
      <c r="FI29" s="1107"/>
      <c r="FJ29" s="1107"/>
      <c r="FK29" s="1107"/>
      <c r="FL29" s="1107"/>
      <c r="FM29" s="1107"/>
      <c r="FN29" s="1107"/>
      <c r="FO29" s="1107"/>
      <c r="FP29" s="1107"/>
      <c r="FQ29" s="1107"/>
      <c r="FR29" s="1107"/>
      <c r="FS29" s="1107"/>
      <c r="FT29" s="1107"/>
      <c r="FU29" s="1107"/>
      <c r="FV29" s="1107"/>
      <c r="FW29" s="1107"/>
      <c r="FX29" s="1107"/>
      <c r="FY29" s="1107"/>
      <c r="FZ29" s="1107"/>
      <c r="GA29" s="1107"/>
      <c r="GB29" s="1107"/>
      <c r="GC29" s="1107"/>
      <c r="GD29" s="1107"/>
      <c r="GE29" s="1107"/>
      <c r="GF29" s="1107"/>
      <c r="GG29" s="1107"/>
      <c r="GH29" s="1107"/>
      <c r="GI29" s="1107"/>
      <c r="GJ29" s="1107"/>
      <c r="GK29" s="1107"/>
      <c r="GL29" s="1107"/>
      <c r="GM29" s="1107"/>
      <c r="GN29" s="1107"/>
      <c r="GO29" s="1107"/>
      <c r="GP29" s="1107"/>
      <c r="GQ29" s="1107"/>
      <c r="GR29" s="1107"/>
      <c r="GS29" s="1107"/>
      <c r="GT29" s="1107"/>
      <c r="GU29" s="1107"/>
      <c r="GV29" s="1107"/>
      <c r="GW29" s="1107"/>
      <c r="GX29" s="1107"/>
      <c r="GY29" s="1107"/>
      <c r="GZ29" s="1107"/>
      <c r="HA29" s="1107"/>
      <c r="HB29" s="1107"/>
      <c r="HC29" s="1107"/>
      <c r="HD29" s="1107"/>
      <c r="HE29" s="1107"/>
    </row>
    <row r="30" spans="1:213" ht="12" customHeight="1">
      <c r="A30" s="1107"/>
      <c r="B30" s="1136"/>
      <c r="C30" s="1137"/>
      <c r="D30" s="1137"/>
      <c r="E30" s="1137"/>
      <c r="F30" s="1137"/>
      <c r="G30" s="1137"/>
      <c r="H30" s="3968" t="s">
        <v>177</v>
      </c>
      <c r="I30" s="3968"/>
      <c r="J30" s="3968"/>
      <c r="K30" s="1194" t="s">
        <v>446</v>
      </c>
      <c r="L30" s="1358">
        <f t="shared" si="31"/>
        <v>0</v>
      </c>
      <c r="M30" s="1358">
        <f t="shared" si="32"/>
        <v>0</v>
      </c>
      <c r="N30" s="1358"/>
      <c r="O30" s="1358">
        <f>R95+S95+T95</f>
        <v>0</v>
      </c>
      <c r="P30" s="1358">
        <f t="shared" si="35"/>
        <v>0</v>
      </c>
      <c r="Q30" s="1359">
        <f t="shared" si="36"/>
        <v>0</v>
      </c>
      <c r="R30" s="1360">
        <f t="shared" si="37"/>
        <v>0</v>
      </c>
      <c r="S30" s="1358">
        <f t="shared" si="38"/>
        <v>0</v>
      </c>
      <c r="T30" s="1358"/>
      <c r="U30" s="1358">
        <f>R163+S163+T163</f>
        <v>0</v>
      </c>
      <c r="V30" s="1358">
        <f t="shared" si="41"/>
        <v>0</v>
      </c>
      <c r="W30" s="1359">
        <f t="shared" si="42"/>
        <v>0</v>
      </c>
      <c r="X30" s="1360">
        <f t="shared" si="43"/>
        <v>0</v>
      </c>
      <c r="Y30" s="1358">
        <f t="shared" si="44"/>
        <v>0</v>
      </c>
      <c r="Z30" s="1358"/>
      <c r="AA30" s="1365">
        <f>R231+S231+T231</f>
        <v>0</v>
      </c>
      <c r="AB30" s="1361">
        <f t="shared" si="47"/>
        <v>0</v>
      </c>
      <c r="AC30" s="1362">
        <f t="shared" si="48"/>
        <v>0</v>
      </c>
      <c r="AD30" s="1363" t="str">
        <f t="shared" si="15"/>
        <v/>
      </c>
      <c r="AE30" s="1363" t="str">
        <f t="shared" si="16"/>
        <v/>
      </c>
      <c r="AF30" s="1363" t="str">
        <f t="shared" si="17"/>
        <v/>
      </c>
      <c r="AG30" s="1363" t="str">
        <f t="shared" si="18"/>
        <v/>
      </c>
      <c r="AH30" s="1363" t="str">
        <f t="shared" si="19"/>
        <v/>
      </c>
      <c r="AI30" s="1363" t="str">
        <f t="shared" si="20"/>
        <v/>
      </c>
      <c r="AJ30" s="1107"/>
      <c r="AK30" s="1364">
        <f t="shared" si="21"/>
        <v>0</v>
      </c>
      <c r="AL30" s="1364">
        <f t="shared" si="22"/>
        <v>0</v>
      </c>
      <c r="AM30" s="1364"/>
      <c r="AN30" s="1364">
        <f t="shared" si="23"/>
        <v>0</v>
      </c>
      <c r="AO30" s="1364">
        <f t="shared" si="24"/>
        <v>0</v>
      </c>
      <c r="AP30" s="1364"/>
      <c r="AQ30" s="1364">
        <f t="shared" si="25"/>
        <v>0</v>
      </c>
      <c r="AR30" s="1364">
        <f t="shared" si="26"/>
        <v>0</v>
      </c>
      <c r="AS30" s="1364"/>
      <c r="AT30" s="1364">
        <f t="shared" si="27"/>
        <v>0</v>
      </c>
      <c r="AU30" s="1364">
        <f t="shared" si="28"/>
        <v>0</v>
      </c>
      <c r="AV30" s="1364"/>
      <c r="AW30" s="1364">
        <f t="shared" si="29"/>
        <v>0</v>
      </c>
      <c r="AX30" s="1364">
        <f t="shared" si="30"/>
        <v>0</v>
      </c>
      <c r="AY30" s="1364"/>
      <c r="AZ30" s="1364"/>
      <c r="BA30" s="1364"/>
      <c r="BB30" s="1364"/>
      <c r="BC30" s="1364"/>
      <c r="BD30" s="1364"/>
      <c r="BE30" s="1364"/>
      <c r="BF30" s="1364"/>
      <c r="BG30" s="1364"/>
      <c r="BH30" s="1364"/>
      <c r="BI30" s="1364"/>
      <c r="BJ30" s="1364"/>
      <c r="BK30" s="1364"/>
      <c r="BL30" s="1364"/>
      <c r="BM30" s="1364"/>
      <c r="BN30" s="1107"/>
      <c r="BO30" s="1107"/>
      <c r="BP30" s="1107"/>
      <c r="BQ30" s="1107"/>
      <c r="BR30" s="1107"/>
      <c r="BS30" s="1107"/>
      <c r="BT30" s="1107"/>
      <c r="BU30" s="1107"/>
      <c r="BV30" s="1107"/>
      <c r="BW30" s="1107"/>
      <c r="BX30" s="1107"/>
      <c r="BY30" s="1107"/>
      <c r="BZ30" s="1107"/>
      <c r="CA30" s="1107"/>
      <c r="CB30" s="1107"/>
      <c r="CC30" s="1107"/>
      <c r="CD30" s="1107"/>
      <c r="CE30" s="1107"/>
      <c r="CF30" s="1107"/>
      <c r="CG30" s="1107"/>
      <c r="CH30" s="1107"/>
      <c r="CI30" s="1107"/>
      <c r="CJ30" s="1107"/>
      <c r="CK30" s="1107"/>
      <c r="CL30" s="1107"/>
      <c r="CM30" s="1107"/>
      <c r="CN30" s="1107"/>
      <c r="CO30" s="1107"/>
      <c r="CP30" s="1107"/>
      <c r="CQ30" s="1107"/>
      <c r="CR30" s="1107"/>
      <c r="CS30" s="1107"/>
      <c r="CT30" s="1107"/>
      <c r="CU30" s="1107"/>
      <c r="CV30" s="1107"/>
      <c r="CW30" s="1107"/>
      <c r="CX30" s="1107"/>
      <c r="CY30" s="1107"/>
      <c r="CZ30" s="1107"/>
      <c r="DA30" s="1107"/>
      <c r="DB30" s="1107"/>
      <c r="DC30" s="1107"/>
      <c r="DD30" s="1107"/>
      <c r="DE30" s="1107"/>
      <c r="DF30" s="1107"/>
      <c r="DG30" s="1107"/>
      <c r="DH30" s="1107"/>
      <c r="DI30" s="1107"/>
      <c r="DJ30" s="1107"/>
      <c r="DK30" s="1107"/>
      <c r="DL30" s="1107"/>
      <c r="DM30" s="1107"/>
      <c r="DN30" s="1107"/>
      <c r="DO30" s="1107"/>
      <c r="DP30" s="1107"/>
      <c r="DQ30" s="1107"/>
      <c r="DR30" s="1107"/>
      <c r="DS30" s="1107"/>
      <c r="DT30" s="1107"/>
      <c r="DU30" s="1107"/>
      <c r="DV30" s="1107"/>
      <c r="DW30" s="1107"/>
      <c r="DX30" s="1107"/>
      <c r="DY30" s="1107"/>
      <c r="DZ30" s="1107"/>
      <c r="EA30" s="1107"/>
      <c r="EB30" s="1107"/>
      <c r="EC30" s="1107"/>
      <c r="ED30" s="1107"/>
      <c r="EE30" s="1107"/>
      <c r="EF30" s="1107"/>
      <c r="EG30" s="1107"/>
      <c r="EH30" s="1107"/>
      <c r="EI30" s="1107"/>
      <c r="EJ30" s="1107"/>
      <c r="EK30" s="1107"/>
      <c r="EL30" s="1107"/>
      <c r="EM30" s="1107"/>
      <c r="EN30" s="1107"/>
      <c r="EO30" s="1107"/>
      <c r="EP30" s="1107"/>
      <c r="EQ30" s="1107"/>
      <c r="ER30" s="1107"/>
      <c r="ES30" s="1107"/>
      <c r="ET30" s="1107"/>
      <c r="EU30" s="1107"/>
      <c r="EV30" s="1107"/>
      <c r="EW30" s="1107"/>
      <c r="EX30" s="1107"/>
      <c r="EY30" s="1107"/>
      <c r="EZ30" s="1107"/>
      <c r="FA30" s="1107"/>
      <c r="FB30" s="1107"/>
      <c r="FC30" s="1107"/>
      <c r="FD30" s="1107"/>
      <c r="FE30" s="1107"/>
      <c r="FF30" s="1107"/>
      <c r="FG30" s="1107"/>
      <c r="FH30" s="1107"/>
      <c r="FI30" s="1107"/>
      <c r="FJ30" s="1107"/>
      <c r="FK30" s="1107"/>
      <c r="FL30" s="1107"/>
      <c r="FM30" s="1107"/>
      <c r="FN30" s="1107"/>
      <c r="FO30" s="1107"/>
      <c r="FP30" s="1107"/>
      <c r="FQ30" s="1107"/>
      <c r="FR30" s="1107"/>
      <c r="FS30" s="1107"/>
      <c r="FT30" s="1107"/>
      <c r="FU30" s="1107"/>
      <c r="FV30" s="1107"/>
      <c r="FW30" s="1107"/>
      <c r="FX30" s="1107"/>
      <c r="FY30" s="1107"/>
      <c r="FZ30" s="1107"/>
      <c r="GA30" s="1107"/>
      <c r="GB30" s="1107"/>
      <c r="GC30" s="1107"/>
      <c r="GD30" s="1107"/>
      <c r="GE30" s="1107"/>
      <c r="GF30" s="1107"/>
      <c r="GG30" s="1107"/>
      <c r="GH30" s="1107"/>
      <c r="GI30" s="1107"/>
      <c r="GJ30" s="1107"/>
      <c r="GK30" s="1107"/>
      <c r="GL30" s="1107"/>
      <c r="GM30" s="1107"/>
      <c r="GN30" s="1107"/>
      <c r="GO30" s="1107"/>
      <c r="GP30" s="1107"/>
      <c r="GQ30" s="1107"/>
      <c r="GR30" s="1107"/>
      <c r="GS30" s="1107"/>
      <c r="GT30" s="1107"/>
      <c r="GU30" s="1107"/>
      <c r="GV30" s="1107"/>
      <c r="GW30" s="1107"/>
      <c r="GX30" s="1107"/>
      <c r="GY30" s="1107"/>
      <c r="GZ30" s="1107"/>
      <c r="HA30" s="1107"/>
      <c r="HB30" s="1107"/>
      <c r="HC30" s="1107"/>
      <c r="HD30" s="1107"/>
      <c r="HE30" s="1107"/>
    </row>
    <row r="31" spans="1:213" ht="12" customHeight="1">
      <c r="A31" s="1107"/>
      <c r="B31" s="1136"/>
      <c r="C31" s="3983" t="s">
        <v>1398</v>
      </c>
      <c r="D31" s="3983"/>
      <c r="E31" s="3983"/>
      <c r="F31" s="3983"/>
      <c r="G31" s="3983"/>
      <c r="H31" s="3983"/>
      <c r="I31" s="3983"/>
      <c r="J31" s="3983"/>
      <c r="K31" s="1194" t="s">
        <v>448</v>
      </c>
      <c r="L31" s="1358">
        <f t="shared" si="31"/>
        <v>0</v>
      </c>
      <c r="M31" s="1358">
        <f t="shared" si="32"/>
        <v>0</v>
      </c>
      <c r="N31" s="1358"/>
      <c r="O31" s="1358">
        <f>R96+S96+T96</f>
        <v>0</v>
      </c>
      <c r="P31" s="1358">
        <f t="shared" si="35"/>
        <v>0</v>
      </c>
      <c r="Q31" s="1359">
        <f t="shared" si="36"/>
        <v>0</v>
      </c>
      <c r="R31" s="1360">
        <f t="shared" si="37"/>
        <v>0</v>
      </c>
      <c r="S31" s="1358">
        <f t="shared" si="38"/>
        <v>0</v>
      </c>
      <c r="T31" s="1358"/>
      <c r="U31" s="1358">
        <f>R164+S164+T164</f>
        <v>0</v>
      </c>
      <c r="V31" s="1358">
        <f t="shared" si="41"/>
        <v>0</v>
      </c>
      <c r="W31" s="1359">
        <f t="shared" si="42"/>
        <v>0</v>
      </c>
      <c r="X31" s="1360">
        <f t="shared" si="43"/>
        <v>0</v>
      </c>
      <c r="Y31" s="1358">
        <f t="shared" si="44"/>
        <v>0</v>
      </c>
      <c r="Z31" s="1358"/>
      <c r="AA31" s="1365">
        <f>R232+S232+T232</f>
        <v>0</v>
      </c>
      <c r="AB31" s="1361">
        <f t="shared" si="47"/>
        <v>0</v>
      </c>
      <c r="AC31" s="1362">
        <f t="shared" si="48"/>
        <v>0</v>
      </c>
      <c r="AD31" s="1363" t="str">
        <f t="shared" si="15"/>
        <v/>
      </c>
      <c r="AE31" s="1363" t="str">
        <f t="shared" si="16"/>
        <v/>
      </c>
      <c r="AF31" s="1363" t="str">
        <f t="shared" si="17"/>
        <v/>
      </c>
      <c r="AG31" s="1363" t="str">
        <f t="shared" si="18"/>
        <v/>
      </c>
      <c r="AH31" s="1363" t="str">
        <f t="shared" si="19"/>
        <v/>
      </c>
      <c r="AI31" s="1363" t="str">
        <f t="shared" si="20"/>
        <v/>
      </c>
      <c r="AJ31" s="1107"/>
      <c r="AK31" s="1364">
        <f t="shared" si="21"/>
        <v>0</v>
      </c>
      <c r="AL31" s="1364">
        <f t="shared" si="22"/>
        <v>0</v>
      </c>
      <c r="AM31" s="1364"/>
      <c r="AN31" s="1364">
        <f t="shared" si="23"/>
        <v>0</v>
      </c>
      <c r="AO31" s="1364">
        <f t="shared" si="24"/>
        <v>0</v>
      </c>
      <c r="AP31" s="1364"/>
      <c r="AQ31" s="1364">
        <f t="shared" si="25"/>
        <v>0</v>
      </c>
      <c r="AR31" s="1364">
        <f t="shared" si="26"/>
        <v>0</v>
      </c>
      <c r="AS31" s="1364"/>
      <c r="AT31" s="1364">
        <f t="shared" si="27"/>
        <v>0</v>
      </c>
      <c r="AU31" s="1364">
        <f t="shared" si="28"/>
        <v>0</v>
      </c>
      <c r="AV31" s="1364"/>
      <c r="AW31" s="1364">
        <f t="shared" si="29"/>
        <v>0</v>
      </c>
      <c r="AX31" s="1364">
        <f t="shared" si="30"/>
        <v>0</v>
      </c>
      <c r="AY31" s="1364"/>
      <c r="AZ31" s="1364"/>
      <c r="BA31" s="1364"/>
      <c r="BB31" s="1364"/>
      <c r="BC31" s="1364"/>
      <c r="BD31" s="1364"/>
      <c r="BE31" s="1364"/>
      <c r="BF31" s="1364"/>
      <c r="BG31" s="1364"/>
      <c r="BH31" s="1364"/>
      <c r="BI31" s="1364"/>
      <c r="BJ31" s="1364"/>
      <c r="BK31" s="1364"/>
      <c r="BL31" s="1364"/>
      <c r="BM31" s="1364"/>
      <c r="BN31" s="1107"/>
      <c r="BO31" s="1107"/>
      <c r="BP31" s="1107"/>
      <c r="BQ31" s="1107"/>
      <c r="BR31" s="1107"/>
      <c r="BS31" s="1107"/>
      <c r="BT31" s="1107"/>
      <c r="BU31" s="1107"/>
      <c r="BV31" s="1107"/>
      <c r="BW31" s="1107"/>
      <c r="BX31" s="1107"/>
      <c r="BY31" s="1107"/>
      <c r="BZ31" s="1107"/>
      <c r="CA31" s="1107"/>
      <c r="CB31" s="1107"/>
      <c r="CC31" s="1107"/>
      <c r="CD31" s="1107"/>
      <c r="CE31" s="1107"/>
      <c r="CF31" s="1107"/>
      <c r="CG31" s="1107"/>
      <c r="CH31" s="1107"/>
      <c r="CI31" s="1107"/>
      <c r="CJ31" s="1107"/>
      <c r="CK31" s="1107"/>
      <c r="CL31" s="1107"/>
      <c r="CM31" s="1107"/>
      <c r="CN31" s="1107"/>
      <c r="CO31" s="1107"/>
      <c r="CP31" s="1107"/>
      <c r="CQ31" s="1107"/>
      <c r="CR31" s="1107"/>
      <c r="CS31" s="1107"/>
      <c r="CT31" s="1107"/>
      <c r="CU31" s="1107"/>
      <c r="CV31" s="1107"/>
      <c r="CW31" s="1107"/>
      <c r="CX31" s="1107"/>
      <c r="CY31" s="1107"/>
      <c r="CZ31" s="1107"/>
      <c r="DA31" s="1107"/>
      <c r="DB31" s="1107"/>
      <c r="DC31" s="1107"/>
      <c r="DD31" s="1107"/>
      <c r="DE31" s="1107"/>
      <c r="DF31" s="1107"/>
      <c r="DG31" s="1107"/>
      <c r="DH31" s="1107"/>
      <c r="DI31" s="1107"/>
      <c r="DJ31" s="1107"/>
      <c r="DK31" s="1107"/>
      <c r="DL31" s="1107"/>
      <c r="DM31" s="1107"/>
      <c r="DN31" s="1107"/>
      <c r="DO31" s="1107"/>
      <c r="DP31" s="1107"/>
      <c r="DQ31" s="1107"/>
      <c r="DR31" s="1107"/>
      <c r="DS31" s="1107"/>
      <c r="DT31" s="1107"/>
      <c r="DU31" s="1107"/>
      <c r="DV31" s="1107"/>
      <c r="DW31" s="1107"/>
      <c r="DX31" s="1107"/>
      <c r="DY31" s="1107"/>
      <c r="DZ31" s="1107"/>
      <c r="EA31" s="1107"/>
      <c r="EB31" s="1107"/>
      <c r="EC31" s="1107"/>
      <c r="ED31" s="1107"/>
      <c r="EE31" s="1107"/>
      <c r="EF31" s="1107"/>
      <c r="EG31" s="1107"/>
      <c r="EH31" s="1107"/>
      <c r="EI31" s="1107"/>
      <c r="EJ31" s="1107"/>
      <c r="EK31" s="1107"/>
      <c r="EL31" s="1107"/>
      <c r="EM31" s="1107"/>
      <c r="EN31" s="1107"/>
      <c r="EO31" s="1107"/>
      <c r="EP31" s="1107"/>
      <c r="EQ31" s="1107"/>
      <c r="ER31" s="1107"/>
      <c r="ES31" s="1107"/>
      <c r="ET31" s="1107"/>
      <c r="EU31" s="1107"/>
      <c r="EV31" s="1107"/>
      <c r="EW31" s="1107"/>
      <c r="EX31" s="1107"/>
      <c r="EY31" s="1107"/>
      <c r="EZ31" s="1107"/>
      <c r="FA31" s="1107"/>
      <c r="FB31" s="1107"/>
      <c r="FC31" s="1107"/>
      <c r="FD31" s="1107"/>
      <c r="FE31" s="1107"/>
      <c r="FF31" s="1107"/>
      <c r="FG31" s="1107"/>
      <c r="FH31" s="1107"/>
      <c r="FI31" s="1107"/>
      <c r="FJ31" s="1107"/>
      <c r="FK31" s="1107"/>
      <c r="FL31" s="1107"/>
      <c r="FM31" s="1107"/>
      <c r="FN31" s="1107"/>
      <c r="FO31" s="1107"/>
      <c r="FP31" s="1107"/>
      <c r="FQ31" s="1107"/>
      <c r="FR31" s="1107"/>
      <c r="FS31" s="1107"/>
      <c r="FT31" s="1107"/>
      <c r="FU31" s="1107"/>
      <c r="FV31" s="1107"/>
      <c r="FW31" s="1107"/>
      <c r="FX31" s="1107"/>
      <c r="FY31" s="1107"/>
      <c r="FZ31" s="1107"/>
      <c r="GA31" s="1107"/>
      <c r="GB31" s="1107"/>
      <c r="GC31" s="1107"/>
      <c r="GD31" s="1107"/>
      <c r="GE31" s="1107"/>
      <c r="GF31" s="1107"/>
      <c r="GG31" s="1107"/>
      <c r="GH31" s="1107"/>
      <c r="GI31" s="1107"/>
      <c r="GJ31" s="1107"/>
      <c r="GK31" s="1107"/>
      <c r="GL31" s="1107"/>
      <c r="GM31" s="1107"/>
      <c r="GN31" s="1107"/>
      <c r="GO31" s="1107"/>
      <c r="GP31" s="1107"/>
      <c r="GQ31" s="1107"/>
      <c r="GR31" s="1107"/>
      <c r="GS31" s="1107"/>
      <c r="GT31" s="1107"/>
      <c r="GU31" s="1107"/>
      <c r="GV31" s="1107"/>
      <c r="GW31" s="1107"/>
      <c r="GX31" s="1107"/>
      <c r="GY31" s="1107"/>
      <c r="GZ31" s="1107"/>
      <c r="HA31" s="1107"/>
      <c r="HB31" s="1107"/>
      <c r="HC31" s="1107"/>
      <c r="HD31" s="1107"/>
      <c r="HE31" s="1107"/>
    </row>
    <row r="32" spans="1:213" ht="12" customHeight="1">
      <c r="A32" s="1107"/>
      <c r="B32" s="1125"/>
      <c r="C32" s="3979" t="s">
        <v>1159</v>
      </c>
      <c r="D32" s="3979"/>
      <c r="E32" s="3979"/>
      <c r="F32" s="3979"/>
      <c r="G32" s="3979"/>
      <c r="H32" s="3968" t="s">
        <v>176</v>
      </c>
      <c r="I32" s="3968"/>
      <c r="J32" s="3968"/>
      <c r="K32" s="1194" t="s">
        <v>108</v>
      </c>
      <c r="L32" s="1358">
        <f t="shared" si="31"/>
        <v>0</v>
      </c>
      <c r="M32" s="1358">
        <f t="shared" si="32"/>
        <v>0</v>
      </c>
      <c r="N32" s="1358">
        <f>P97+0</f>
        <v>0</v>
      </c>
      <c r="O32" s="1358">
        <f t="shared" ref="O32:O42" si="49">R97+S97+T97+U97</f>
        <v>0</v>
      </c>
      <c r="P32" s="1358">
        <f t="shared" si="35"/>
        <v>0</v>
      </c>
      <c r="Q32" s="1359">
        <f t="shared" si="36"/>
        <v>0</v>
      </c>
      <c r="R32" s="1360">
        <f t="shared" si="37"/>
        <v>0</v>
      </c>
      <c r="S32" s="1358">
        <f t="shared" si="38"/>
        <v>0</v>
      </c>
      <c r="T32" s="1358">
        <f>P165+0</f>
        <v>0</v>
      </c>
      <c r="U32" s="1358">
        <f t="shared" ref="U32:U42" si="50">R165+S165+T165+U165</f>
        <v>0</v>
      </c>
      <c r="V32" s="1358">
        <f t="shared" si="41"/>
        <v>0</v>
      </c>
      <c r="W32" s="1359">
        <f t="shared" si="42"/>
        <v>0</v>
      </c>
      <c r="X32" s="1360">
        <f t="shared" si="43"/>
        <v>0</v>
      </c>
      <c r="Y32" s="1358">
        <f t="shared" si="44"/>
        <v>0</v>
      </c>
      <c r="Z32" s="1358">
        <f>P233+0</f>
        <v>0</v>
      </c>
      <c r="AA32" s="1365">
        <f t="shared" ref="AA32:AA42" si="51">R233+S233+T233+U233</f>
        <v>0</v>
      </c>
      <c r="AB32" s="1361">
        <f t="shared" si="47"/>
        <v>0</v>
      </c>
      <c r="AC32" s="1362">
        <f t="shared" si="48"/>
        <v>0</v>
      </c>
      <c r="AD32" s="1363" t="str">
        <f t="shared" si="15"/>
        <v/>
      </c>
      <c r="AE32" s="1363" t="str">
        <f t="shared" si="16"/>
        <v/>
      </c>
      <c r="AF32" s="1363" t="str">
        <f t="shared" si="17"/>
        <v/>
      </c>
      <c r="AG32" s="1363" t="str">
        <f t="shared" si="18"/>
        <v/>
      </c>
      <c r="AH32" s="1363" t="str">
        <f t="shared" si="19"/>
        <v/>
      </c>
      <c r="AI32" s="1363" t="str">
        <f t="shared" si="20"/>
        <v/>
      </c>
      <c r="AJ32" s="1107"/>
      <c r="AK32" s="1364">
        <f t="shared" si="21"/>
        <v>0</v>
      </c>
      <c r="AL32" s="1364">
        <f t="shared" si="22"/>
        <v>0</v>
      </c>
      <c r="AM32" s="1364"/>
      <c r="AN32" s="1364">
        <f t="shared" si="23"/>
        <v>0</v>
      </c>
      <c r="AO32" s="1364">
        <f t="shared" si="24"/>
        <v>0</v>
      </c>
      <c r="AP32" s="1364"/>
      <c r="AQ32" s="1364">
        <f t="shared" si="25"/>
        <v>0</v>
      </c>
      <c r="AR32" s="1364">
        <f t="shared" si="26"/>
        <v>0</v>
      </c>
      <c r="AS32" s="1364"/>
      <c r="AT32" s="1364">
        <f t="shared" si="27"/>
        <v>0</v>
      </c>
      <c r="AU32" s="1364">
        <f t="shared" si="28"/>
        <v>0</v>
      </c>
      <c r="AV32" s="1364"/>
      <c r="AW32" s="1364">
        <f t="shared" si="29"/>
        <v>0</v>
      </c>
      <c r="AX32" s="1364">
        <f t="shared" si="30"/>
        <v>0</v>
      </c>
      <c r="AY32" s="1364"/>
      <c r="AZ32" s="1364"/>
      <c r="BA32" s="1364"/>
      <c r="BB32" s="1364"/>
      <c r="BC32" s="1364"/>
      <c r="BD32" s="1364"/>
      <c r="BE32" s="1364"/>
      <c r="BF32" s="1364"/>
      <c r="BG32" s="1364"/>
      <c r="BH32" s="1364"/>
      <c r="BI32" s="1364"/>
      <c r="BJ32" s="1364"/>
      <c r="BK32" s="1364"/>
      <c r="BL32" s="1364"/>
      <c r="BM32" s="1364"/>
      <c r="BN32" s="1107"/>
      <c r="BO32" s="1107"/>
      <c r="BP32" s="1107"/>
      <c r="BQ32" s="1107"/>
      <c r="BR32" s="1107"/>
      <c r="BS32" s="1107"/>
      <c r="BT32" s="1107"/>
      <c r="BU32" s="1107"/>
      <c r="BV32" s="1107"/>
      <c r="BW32" s="1107"/>
      <c r="BX32" s="1107"/>
      <c r="BY32" s="1107"/>
      <c r="BZ32" s="1107"/>
      <c r="CA32" s="1107"/>
      <c r="CB32" s="1107"/>
      <c r="CC32" s="1107"/>
      <c r="CD32" s="1107"/>
      <c r="CE32" s="1107"/>
      <c r="CF32" s="1107"/>
      <c r="CG32" s="1107"/>
      <c r="CH32" s="1107"/>
      <c r="CI32" s="1107"/>
      <c r="CJ32" s="1107"/>
      <c r="CK32" s="1107"/>
      <c r="CL32" s="1107"/>
      <c r="CM32" s="1107"/>
      <c r="CN32" s="1107"/>
      <c r="CO32" s="1107"/>
      <c r="CP32" s="1107"/>
      <c r="CQ32" s="1107"/>
      <c r="CR32" s="1107"/>
      <c r="CS32" s="1107"/>
      <c r="CT32" s="1107"/>
      <c r="CU32" s="1107"/>
      <c r="CV32" s="1107"/>
      <c r="CW32" s="1107"/>
      <c r="CX32" s="1107"/>
      <c r="CY32" s="1107"/>
      <c r="CZ32" s="1107"/>
      <c r="DA32" s="1107"/>
      <c r="DB32" s="1107"/>
      <c r="DC32" s="1107"/>
      <c r="DD32" s="1107"/>
      <c r="DE32" s="1107"/>
      <c r="DF32" s="1107"/>
      <c r="DG32" s="1107"/>
      <c r="DH32" s="1107"/>
      <c r="DI32" s="1107"/>
      <c r="DJ32" s="1107"/>
      <c r="DK32" s="1107"/>
      <c r="DL32" s="1107"/>
      <c r="DM32" s="1107"/>
      <c r="DN32" s="1107"/>
      <c r="DO32" s="1107"/>
      <c r="DP32" s="1107"/>
      <c r="DQ32" s="1107"/>
      <c r="DR32" s="1107"/>
      <c r="DS32" s="1107"/>
      <c r="DT32" s="1107"/>
      <c r="DU32" s="1107"/>
      <c r="DV32" s="1107"/>
      <c r="DW32" s="1107"/>
      <c r="DX32" s="1107"/>
      <c r="DY32" s="1107"/>
      <c r="DZ32" s="1107"/>
      <c r="EA32" s="1107"/>
      <c r="EB32" s="1107"/>
      <c r="EC32" s="1107"/>
      <c r="ED32" s="1107"/>
      <c r="EE32" s="1107"/>
      <c r="EF32" s="1107"/>
      <c r="EG32" s="1107"/>
      <c r="EH32" s="1107"/>
      <c r="EI32" s="1107"/>
      <c r="EJ32" s="1107"/>
      <c r="EK32" s="1107"/>
      <c r="EL32" s="1107"/>
      <c r="EM32" s="1107"/>
      <c r="EN32" s="1107"/>
      <c r="EO32" s="1107"/>
      <c r="EP32" s="1107"/>
      <c r="EQ32" s="1107"/>
      <c r="ER32" s="1107"/>
      <c r="ES32" s="1107"/>
      <c r="ET32" s="1107"/>
      <c r="EU32" s="1107"/>
      <c r="EV32" s="1107"/>
      <c r="EW32" s="1107"/>
      <c r="EX32" s="1107"/>
      <c r="EY32" s="1107"/>
      <c r="EZ32" s="1107"/>
      <c r="FA32" s="1107"/>
      <c r="FB32" s="1107"/>
      <c r="FC32" s="1107"/>
      <c r="FD32" s="1107"/>
      <c r="FE32" s="1107"/>
      <c r="FF32" s="1107"/>
      <c r="FG32" s="1107"/>
      <c r="FH32" s="1107"/>
      <c r="FI32" s="1107"/>
      <c r="FJ32" s="1107"/>
      <c r="FK32" s="1107"/>
      <c r="FL32" s="1107"/>
      <c r="FM32" s="1107"/>
      <c r="FN32" s="1107"/>
      <c r="FO32" s="1107"/>
      <c r="FP32" s="1107"/>
      <c r="FQ32" s="1107"/>
      <c r="FR32" s="1107"/>
      <c r="FS32" s="1107"/>
      <c r="FT32" s="1107"/>
      <c r="FU32" s="1107"/>
      <c r="FV32" s="1107"/>
      <c r="FW32" s="1107"/>
      <c r="FX32" s="1107"/>
      <c r="FY32" s="1107"/>
      <c r="FZ32" s="1107"/>
      <c r="GA32" s="1107"/>
      <c r="GB32" s="1107"/>
      <c r="GC32" s="1107"/>
      <c r="GD32" s="1107"/>
      <c r="GE32" s="1107"/>
      <c r="GF32" s="1107"/>
      <c r="GG32" s="1107"/>
      <c r="GH32" s="1107"/>
      <c r="GI32" s="1107"/>
      <c r="GJ32" s="1107"/>
      <c r="GK32" s="1107"/>
      <c r="GL32" s="1107"/>
      <c r="GM32" s="1107"/>
      <c r="GN32" s="1107"/>
      <c r="GO32" s="1107"/>
      <c r="GP32" s="1107"/>
      <c r="GQ32" s="1107"/>
      <c r="GR32" s="1107"/>
      <c r="GS32" s="1107"/>
      <c r="GT32" s="1107"/>
      <c r="GU32" s="1107"/>
      <c r="GV32" s="1107"/>
      <c r="GW32" s="1107"/>
      <c r="GX32" s="1107"/>
      <c r="GY32" s="1107"/>
      <c r="GZ32" s="1107"/>
      <c r="HA32" s="1107"/>
      <c r="HB32" s="1107"/>
      <c r="HC32" s="1107"/>
      <c r="HD32" s="1107"/>
      <c r="HE32" s="1107"/>
    </row>
    <row r="33" spans="1:213" ht="12" customHeight="1">
      <c r="A33" s="1107"/>
      <c r="B33" s="1118"/>
      <c r="C33" s="1107"/>
      <c r="D33" s="1107"/>
      <c r="F33" s="1162"/>
      <c r="G33" s="1162"/>
      <c r="H33" s="3968" t="s">
        <v>130</v>
      </c>
      <c r="I33" s="3968"/>
      <c r="J33" s="3968"/>
      <c r="K33" s="1194" t="s">
        <v>109</v>
      </c>
      <c r="L33" s="1358">
        <f t="shared" si="31"/>
        <v>0</v>
      </c>
      <c r="M33" s="1358">
        <f t="shared" si="32"/>
        <v>0</v>
      </c>
      <c r="N33" s="1358">
        <f>P98+0</f>
        <v>0</v>
      </c>
      <c r="O33" s="1358">
        <f t="shared" si="49"/>
        <v>0</v>
      </c>
      <c r="P33" s="1358">
        <f t="shared" si="35"/>
        <v>0</v>
      </c>
      <c r="Q33" s="1359">
        <f t="shared" si="36"/>
        <v>0</v>
      </c>
      <c r="R33" s="1360">
        <f t="shared" si="37"/>
        <v>0</v>
      </c>
      <c r="S33" s="1358">
        <f t="shared" si="38"/>
        <v>0</v>
      </c>
      <c r="T33" s="1358">
        <f>P166+0</f>
        <v>0</v>
      </c>
      <c r="U33" s="1358">
        <f t="shared" si="50"/>
        <v>0</v>
      </c>
      <c r="V33" s="1358">
        <f t="shared" si="41"/>
        <v>0</v>
      </c>
      <c r="W33" s="1359">
        <f t="shared" si="42"/>
        <v>0</v>
      </c>
      <c r="X33" s="1360">
        <f t="shared" si="43"/>
        <v>0</v>
      </c>
      <c r="Y33" s="1358">
        <f t="shared" si="44"/>
        <v>0</v>
      </c>
      <c r="Z33" s="1358">
        <f>P234+0</f>
        <v>0</v>
      </c>
      <c r="AA33" s="1365">
        <f t="shared" si="51"/>
        <v>0</v>
      </c>
      <c r="AB33" s="1361">
        <f t="shared" si="47"/>
        <v>0</v>
      </c>
      <c r="AC33" s="1362">
        <f t="shared" si="48"/>
        <v>0</v>
      </c>
      <c r="AD33" s="1363" t="str">
        <f t="shared" si="15"/>
        <v/>
      </c>
      <c r="AE33" s="1363" t="str">
        <f t="shared" si="16"/>
        <v/>
      </c>
      <c r="AF33" s="1363" t="str">
        <f t="shared" si="17"/>
        <v/>
      </c>
      <c r="AG33" s="1363" t="str">
        <f t="shared" si="18"/>
        <v/>
      </c>
      <c r="AH33" s="1363" t="str">
        <f t="shared" si="19"/>
        <v/>
      </c>
      <c r="AI33" s="1363" t="str">
        <f t="shared" si="20"/>
        <v/>
      </c>
      <c r="AJ33" s="1107"/>
      <c r="AK33" s="1364">
        <f t="shared" si="21"/>
        <v>0</v>
      </c>
      <c r="AL33" s="1364">
        <f t="shared" si="22"/>
        <v>0</v>
      </c>
      <c r="AM33" s="1364"/>
      <c r="AN33" s="1364">
        <f t="shared" si="23"/>
        <v>0</v>
      </c>
      <c r="AO33" s="1364">
        <f t="shared" si="24"/>
        <v>0</v>
      </c>
      <c r="AP33" s="1364"/>
      <c r="AQ33" s="1364">
        <f t="shared" si="25"/>
        <v>0</v>
      </c>
      <c r="AR33" s="1364">
        <f t="shared" si="26"/>
        <v>0</v>
      </c>
      <c r="AS33" s="1364"/>
      <c r="AT33" s="1364">
        <f t="shared" si="27"/>
        <v>0</v>
      </c>
      <c r="AU33" s="1364">
        <f t="shared" si="28"/>
        <v>0</v>
      </c>
      <c r="AV33" s="1364"/>
      <c r="AW33" s="1364">
        <f t="shared" si="29"/>
        <v>0</v>
      </c>
      <c r="AX33" s="1364">
        <f t="shared" si="30"/>
        <v>0</v>
      </c>
      <c r="AY33" s="1364"/>
      <c r="AZ33" s="1364"/>
      <c r="BA33" s="1364"/>
      <c r="BB33" s="1364"/>
      <c r="BC33" s="1364"/>
      <c r="BD33" s="1364"/>
      <c r="BE33" s="1364"/>
      <c r="BF33" s="1364"/>
      <c r="BG33" s="1364"/>
      <c r="BH33" s="1364"/>
      <c r="BI33" s="1364"/>
      <c r="BJ33" s="1364"/>
      <c r="BK33" s="1364"/>
      <c r="BL33" s="1364"/>
      <c r="BM33" s="1364"/>
      <c r="BN33" s="1107"/>
      <c r="BO33" s="1107"/>
      <c r="BP33" s="1107"/>
      <c r="BQ33" s="1107"/>
      <c r="BR33" s="1107"/>
      <c r="BS33" s="1107"/>
      <c r="BT33" s="1107"/>
      <c r="BU33" s="1107"/>
      <c r="BV33" s="1107"/>
      <c r="BW33" s="1107"/>
      <c r="BX33" s="1107"/>
      <c r="BY33" s="1107"/>
      <c r="BZ33" s="1107"/>
      <c r="CA33" s="1107"/>
      <c r="CB33" s="1107"/>
      <c r="CC33" s="1107"/>
      <c r="CD33" s="1107"/>
      <c r="CE33" s="1107"/>
      <c r="CF33" s="1107"/>
      <c r="CG33" s="1107"/>
      <c r="CH33" s="1107"/>
      <c r="CI33" s="1107"/>
      <c r="CJ33" s="1107"/>
      <c r="CK33" s="1107"/>
      <c r="CL33" s="1107"/>
      <c r="CM33" s="1107"/>
      <c r="CN33" s="1107"/>
      <c r="CO33" s="1107"/>
      <c r="CP33" s="1107"/>
      <c r="CQ33" s="1107"/>
      <c r="CR33" s="1107"/>
      <c r="CS33" s="1107"/>
      <c r="CT33" s="1107"/>
      <c r="CU33" s="1107"/>
      <c r="CV33" s="1107"/>
      <c r="CW33" s="1107"/>
      <c r="CX33" s="1107"/>
      <c r="CY33" s="1107"/>
      <c r="CZ33" s="1107"/>
      <c r="DA33" s="1107"/>
      <c r="DB33" s="1107"/>
      <c r="DC33" s="1107"/>
      <c r="DD33" s="1107"/>
      <c r="DE33" s="1107"/>
      <c r="DF33" s="1107"/>
      <c r="DG33" s="1107"/>
      <c r="DH33" s="1107"/>
      <c r="DI33" s="1107"/>
      <c r="DJ33" s="1107"/>
      <c r="DK33" s="1107"/>
      <c r="DL33" s="1107"/>
      <c r="DM33" s="1107"/>
      <c r="DN33" s="1107"/>
      <c r="DO33" s="1107"/>
      <c r="DP33" s="1107"/>
      <c r="DQ33" s="1107"/>
      <c r="DR33" s="1107"/>
      <c r="DS33" s="1107"/>
      <c r="DT33" s="1107"/>
      <c r="DU33" s="1107"/>
      <c r="DV33" s="1107"/>
      <c r="DW33" s="1107"/>
      <c r="DX33" s="1107"/>
      <c r="DY33" s="1107"/>
      <c r="DZ33" s="1107"/>
      <c r="EA33" s="1107"/>
      <c r="EB33" s="1107"/>
      <c r="EC33" s="1107"/>
      <c r="ED33" s="1107"/>
      <c r="EE33" s="1107"/>
      <c r="EF33" s="1107"/>
      <c r="EG33" s="1107"/>
      <c r="EH33" s="1107"/>
      <c r="EI33" s="1107"/>
      <c r="EJ33" s="1107"/>
      <c r="EK33" s="1107"/>
      <c r="EL33" s="1107"/>
      <c r="EM33" s="1107"/>
      <c r="EN33" s="1107"/>
      <c r="EO33" s="1107"/>
      <c r="EP33" s="1107"/>
      <c r="EQ33" s="1107"/>
      <c r="ER33" s="1107"/>
      <c r="ES33" s="1107"/>
      <c r="ET33" s="1107"/>
      <c r="EU33" s="1107"/>
      <c r="EV33" s="1107"/>
      <c r="EW33" s="1107"/>
      <c r="EX33" s="1107"/>
      <c r="EY33" s="1107"/>
      <c r="EZ33" s="1107"/>
      <c r="FA33" s="1107"/>
      <c r="FB33" s="1107"/>
      <c r="FC33" s="1107"/>
      <c r="FD33" s="1107"/>
      <c r="FE33" s="1107"/>
      <c r="FF33" s="1107"/>
      <c r="FG33" s="1107"/>
      <c r="FH33" s="1107"/>
      <c r="FI33" s="1107"/>
      <c r="FJ33" s="1107"/>
      <c r="FK33" s="1107"/>
      <c r="FL33" s="1107"/>
      <c r="FM33" s="1107"/>
      <c r="FN33" s="1107"/>
      <c r="FO33" s="1107"/>
      <c r="FP33" s="1107"/>
      <c r="FQ33" s="1107"/>
      <c r="FR33" s="1107"/>
      <c r="FS33" s="1107"/>
      <c r="FT33" s="1107"/>
      <c r="FU33" s="1107"/>
      <c r="FV33" s="1107"/>
      <c r="FW33" s="1107"/>
      <c r="FX33" s="1107"/>
      <c r="FY33" s="1107"/>
      <c r="FZ33" s="1107"/>
      <c r="GA33" s="1107"/>
      <c r="GB33" s="1107"/>
      <c r="GC33" s="1107"/>
      <c r="GD33" s="1107"/>
      <c r="GE33" s="1107"/>
      <c r="GF33" s="1107"/>
      <c r="GG33" s="1107"/>
      <c r="GH33" s="1107"/>
      <c r="GI33" s="1107"/>
      <c r="GJ33" s="1107"/>
      <c r="GK33" s="1107"/>
      <c r="GL33" s="1107"/>
      <c r="GM33" s="1107"/>
      <c r="GN33" s="1107"/>
      <c r="GO33" s="1107"/>
      <c r="GP33" s="1107"/>
      <c r="GQ33" s="1107"/>
      <c r="GR33" s="1107"/>
      <c r="GS33" s="1107"/>
      <c r="GT33" s="1107"/>
      <c r="GU33" s="1107"/>
      <c r="GV33" s="1107"/>
      <c r="GW33" s="1107"/>
      <c r="GX33" s="1107"/>
      <c r="GY33" s="1107"/>
      <c r="GZ33" s="1107"/>
      <c r="HA33" s="1107"/>
      <c r="HB33" s="1107"/>
      <c r="HC33" s="1107"/>
      <c r="HD33" s="1107"/>
      <c r="HE33" s="1107"/>
    </row>
    <row r="34" spans="1:213" ht="12" customHeight="1">
      <c r="A34" s="1107"/>
      <c r="B34" s="1118"/>
      <c r="C34" s="1107"/>
      <c r="D34" s="1107"/>
      <c r="F34" s="1137"/>
      <c r="G34" s="1137"/>
      <c r="H34" s="3968" t="s">
        <v>177</v>
      </c>
      <c r="I34" s="3968"/>
      <c r="J34" s="3968"/>
      <c r="K34" s="1194" t="s">
        <v>110</v>
      </c>
      <c r="L34" s="1358">
        <f t="shared" si="31"/>
        <v>0</v>
      </c>
      <c r="M34" s="1358">
        <f t="shared" si="32"/>
        <v>0</v>
      </c>
      <c r="N34" s="1358">
        <f>P99+0</f>
        <v>0</v>
      </c>
      <c r="O34" s="1358">
        <f t="shared" si="49"/>
        <v>0</v>
      </c>
      <c r="P34" s="1358">
        <f t="shared" si="35"/>
        <v>0</v>
      </c>
      <c r="Q34" s="1359">
        <f t="shared" si="36"/>
        <v>0</v>
      </c>
      <c r="R34" s="1360">
        <f t="shared" si="37"/>
        <v>0</v>
      </c>
      <c r="S34" s="1358">
        <f t="shared" si="38"/>
        <v>0</v>
      </c>
      <c r="T34" s="1358">
        <f>P167+0</f>
        <v>0</v>
      </c>
      <c r="U34" s="1358">
        <f t="shared" si="50"/>
        <v>0</v>
      </c>
      <c r="V34" s="1358">
        <f t="shared" si="41"/>
        <v>0</v>
      </c>
      <c r="W34" s="1359">
        <f t="shared" si="42"/>
        <v>0</v>
      </c>
      <c r="X34" s="1360">
        <f t="shared" si="43"/>
        <v>0</v>
      </c>
      <c r="Y34" s="1358">
        <f t="shared" si="44"/>
        <v>0</v>
      </c>
      <c r="Z34" s="1358">
        <f>P235+0</f>
        <v>0</v>
      </c>
      <c r="AA34" s="1365">
        <f t="shared" si="51"/>
        <v>0</v>
      </c>
      <c r="AB34" s="1361">
        <f t="shared" si="47"/>
        <v>0</v>
      </c>
      <c r="AC34" s="1362">
        <f t="shared" si="48"/>
        <v>0</v>
      </c>
      <c r="AD34" s="1363" t="str">
        <f t="shared" si="15"/>
        <v/>
      </c>
      <c r="AE34" s="1363" t="str">
        <f t="shared" si="16"/>
        <v/>
      </c>
      <c r="AF34" s="1363" t="str">
        <f t="shared" si="17"/>
        <v/>
      </c>
      <c r="AG34" s="1363" t="str">
        <f t="shared" si="18"/>
        <v/>
      </c>
      <c r="AH34" s="1363" t="str">
        <f t="shared" si="19"/>
        <v/>
      </c>
      <c r="AI34" s="1363" t="str">
        <f t="shared" si="20"/>
        <v/>
      </c>
      <c r="AJ34" s="1107"/>
      <c r="AK34" s="1364">
        <f t="shared" si="21"/>
        <v>0</v>
      </c>
      <c r="AL34" s="1364">
        <f t="shared" si="22"/>
        <v>0</v>
      </c>
      <c r="AM34" s="1364"/>
      <c r="AN34" s="1364">
        <f t="shared" si="23"/>
        <v>0</v>
      </c>
      <c r="AO34" s="1364">
        <f t="shared" si="24"/>
        <v>0</v>
      </c>
      <c r="AP34" s="1364"/>
      <c r="AQ34" s="1364">
        <f t="shared" si="25"/>
        <v>0</v>
      </c>
      <c r="AR34" s="1364">
        <f t="shared" si="26"/>
        <v>0</v>
      </c>
      <c r="AS34" s="1364"/>
      <c r="AT34" s="1364">
        <f t="shared" si="27"/>
        <v>0</v>
      </c>
      <c r="AU34" s="1364">
        <f t="shared" si="28"/>
        <v>0</v>
      </c>
      <c r="AV34" s="1364"/>
      <c r="AW34" s="1364">
        <f t="shared" si="29"/>
        <v>0</v>
      </c>
      <c r="AX34" s="1364">
        <f t="shared" si="30"/>
        <v>0</v>
      </c>
      <c r="AY34" s="1364"/>
      <c r="AZ34" s="1364"/>
      <c r="BA34" s="1364"/>
      <c r="BB34" s="1364"/>
      <c r="BC34" s="1364"/>
      <c r="BD34" s="1364"/>
      <c r="BE34" s="1364"/>
      <c r="BF34" s="1364"/>
      <c r="BG34" s="1364"/>
      <c r="BH34" s="1364"/>
      <c r="BI34" s="1364"/>
      <c r="BJ34" s="1364"/>
      <c r="BK34" s="1364"/>
      <c r="BL34" s="1364"/>
      <c r="BM34" s="1364"/>
      <c r="BN34" s="1107"/>
      <c r="BO34" s="1107"/>
      <c r="BP34" s="1107"/>
      <c r="BQ34" s="1107"/>
      <c r="BR34" s="1107"/>
      <c r="BS34" s="1107"/>
      <c r="BT34" s="1107"/>
      <c r="BU34" s="1107"/>
      <c r="BV34" s="1107"/>
      <c r="BW34" s="1107"/>
      <c r="BX34" s="1107"/>
      <c r="BY34" s="1107"/>
      <c r="BZ34" s="1107"/>
      <c r="CA34" s="1107"/>
      <c r="CB34" s="1107"/>
      <c r="CC34" s="1107"/>
      <c r="CD34" s="1107"/>
      <c r="CE34" s="1107"/>
      <c r="CF34" s="1107"/>
      <c r="CG34" s="1107"/>
      <c r="CH34" s="1107"/>
      <c r="CI34" s="1107"/>
      <c r="CJ34" s="1107"/>
      <c r="CK34" s="1107"/>
      <c r="CL34" s="1107"/>
      <c r="CM34" s="1107"/>
      <c r="CN34" s="1107"/>
      <c r="CO34" s="1107"/>
      <c r="CP34" s="1107"/>
      <c r="CQ34" s="1107"/>
      <c r="CR34" s="1107"/>
      <c r="CS34" s="1107"/>
      <c r="CT34" s="1107"/>
      <c r="CU34" s="1107"/>
      <c r="CV34" s="1107"/>
      <c r="CW34" s="1107"/>
      <c r="CX34" s="1107"/>
      <c r="CY34" s="1107"/>
      <c r="CZ34" s="1107"/>
      <c r="DA34" s="1107"/>
      <c r="DB34" s="1107"/>
      <c r="DC34" s="1107"/>
      <c r="DD34" s="1107"/>
      <c r="DE34" s="1107"/>
      <c r="DF34" s="1107"/>
      <c r="DG34" s="1107"/>
      <c r="DH34" s="1107"/>
      <c r="DI34" s="1107"/>
      <c r="DJ34" s="1107"/>
      <c r="DK34" s="1107"/>
      <c r="DL34" s="1107"/>
      <c r="DM34" s="1107"/>
      <c r="DN34" s="1107"/>
      <c r="DO34" s="1107"/>
      <c r="DP34" s="1107"/>
      <c r="DQ34" s="1107"/>
      <c r="DR34" s="1107"/>
      <c r="DS34" s="1107"/>
      <c r="DT34" s="1107"/>
      <c r="DU34" s="1107"/>
      <c r="DV34" s="1107"/>
      <c r="DW34" s="1107"/>
      <c r="DX34" s="1107"/>
      <c r="DY34" s="1107"/>
      <c r="DZ34" s="1107"/>
      <c r="EA34" s="1107"/>
      <c r="EB34" s="1107"/>
      <c r="EC34" s="1107"/>
      <c r="ED34" s="1107"/>
      <c r="EE34" s="1107"/>
      <c r="EF34" s="1107"/>
      <c r="EG34" s="1107"/>
      <c r="EH34" s="1107"/>
      <c r="EI34" s="1107"/>
      <c r="EJ34" s="1107"/>
      <c r="EK34" s="1107"/>
      <c r="EL34" s="1107"/>
      <c r="EM34" s="1107"/>
      <c r="EN34" s="1107"/>
      <c r="EO34" s="1107"/>
      <c r="EP34" s="1107"/>
      <c r="EQ34" s="1107"/>
      <c r="ER34" s="1107"/>
      <c r="ES34" s="1107"/>
      <c r="ET34" s="1107"/>
      <c r="EU34" s="1107"/>
      <c r="EV34" s="1107"/>
      <c r="EW34" s="1107"/>
      <c r="EX34" s="1107"/>
      <c r="EY34" s="1107"/>
      <c r="EZ34" s="1107"/>
      <c r="FA34" s="1107"/>
      <c r="FB34" s="1107"/>
      <c r="FC34" s="1107"/>
      <c r="FD34" s="1107"/>
      <c r="FE34" s="1107"/>
      <c r="FF34" s="1107"/>
      <c r="FG34" s="1107"/>
      <c r="FH34" s="1107"/>
      <c r="FI34" s="1107"/>
      <c r="FJ34" s="1107"/>
      <c r="FK34" s="1107"/>
      <c r="FL34" s="1107"/>
      <c r="FM34" s="1107"/>
      <c r="FN34" s="1107"/>
      <c r="FO34" s="1107"/>
      <c r="FP34" s="1107"/>
      <c r="FQ34" s="1107"/>
      <c r="FR34" s="1107"/>
      <c r="FS34" s="1107"/>
      <c r="FT34" s="1107"/>
      <c r="FU34" s="1107"/>
      <c r="FV34" s="1107"/>
      <c r="FW34" s="1107"/>
      <c r="FX34" s="1107"/>
      <c r="FY34" s="1107"/>
      <c r="FZ34" s="1107"/>
      <c r="GA34" s="1107"/>
      <c r="GB34" s="1107"/>
      <c r="GC34" s="1107"/>
      <c r="GD34" s="1107"/>
      <c r="GE34" s="1107"/>
      <c r="GF34" s="1107"/>
      <c r="GG34" s="1107"/>
      <c r="GH34" s="1107"/>
      <c r="GI34" s="1107"/>
      <c r="GJ34" s="1107"/>
      <c r="GK34" s="1107"/>
      <c r="GL34" s="1107"/>
      <c r="GM34" s="1107"/>
      <c r="GN34" s="1107"/>
      <c r="GO34" s="1107"/>
      <c r="GP34" s="1107"/>
      <c r="GQ34" s="1107"/>
      <c r="GR34" s="1107"/>
      <c r="GS34" s="1107"/>
      <c r="GT34" s="1107"/>
      <c r="GU34" s="1107"/>
      <c r="GV34" s="1107"/>
      <c r="GW34" s="1107"/>
      <c r="GX34" s="1107"/>
      <c r="GY34" s="1107"/>
      <c r="GZ34" s="1107"/>
      <c r="HA34" s="1107"/>
      <c r="HB34" s="1107"/>
      <c r="HC34" s="1107"/>
      <c r="HD34" s="1107"/>
      <c r="HE34" s="1107"/>
    </row>
    <row r="35" spans="1:213" ht="12" customHeight="1">
      <c r="A35" s="1107"/>
      <c r="B35" s="3987" t="s">
        <v>1399</v>
      </c>
      <c r="C35" s="3988"/>
      <c r="D35" s="3988"/>
      <c r="E35" s="3988"/>
      <c r="F35" s="3988"/>
      <c r="G35" s="3988"/>
      <c r="H35" s="3988"/>
      <c r="I35" s="3988"/>
      <c r="J35" s="3988"/>
      <c r="K35" s="1194" t="s">
        <v>194</v>
      </c>
      <c r="L35" s="1358">
        <f t="shared" si="31"/>
        <v>0</v>
      </c>
      <c r="M35" s="1358">
        <f t="shared" si="32"/>
        <v>0</v>
      </c>
      <c r="N35" s="1358">
        <f>P100+0</f>
        <v>0</v>
      </c>
      <c r="O35" s="1358">
        <f t="shared" si="49"/>
        <v>0</v>
      </c>
      <c r="P35" s="1358">
        <f t="shared" si="35"/>
        <v>0</v>
      </c>
      <c r="Q35" s="1359">
        <f t="shared" si="36"/>
        <v>0</v>
      </c>
      <c r="R35" s="1360">
        <f t="shared" si="37"/>
        <v>0</v>
      </c>
      <c r="S35" s="1358">
        <f t="shared" si="38"/>
        <v>0</v>
      </c>
      <c r="T35" s="1358">
        <f>P168+0</f>
        <v>0</v>
      </c>
      <c r="U35" s="1358">
        <f t="shared" si="50"/>
        <v>0</v>
      </c>
      <c r="V35" s="1358">
        <f t="shared" si="41"/>
        <v>0</v>
      </c>
      <c r="W35" s="1359">
        <f t="shared" si="42"/>
        <v>0</v>
      </c>
      <c r="X35" s="1360">
        <f t="shared" si="43"/>
        <v>0</v>
      </c>
      <c r="Y35" s="1358">
        <f t="shared" si="44"/>
        <v>0</v>
      </c>
      <c r="Z35" s="1358">
        <f>P236+0</f>
        <v>0</v>
      </c>
      <c r="AA35" s="1365">
        <f t="shared" si="51"/>
        <v>0</v>
      </c>
      <c r="AB35" s="1361">
        <f t="shared" si="47"/>
        <v>0</v>
      </c>
      <c r="AC35" s="1362">
        <f t="shared" si="48"/>
        <v>0</v>
      </c>
      <c r="AD35" s="1363" t="str">
        <f t="shared" si="15"/>
        <v/>
      </c>
      <c r="AE35" s="1363" t="str">
        <f t="shared" si="16"/>
        <v/>
      </c>
      <c r="AF35" s="1363" t="str">
        <f t="shared" si="17"/>
        <v/>
      </c>
      <c r="AG35" s="1363" t="str">
        <f t="shared" si="18"/>
        <v/>
      </c>
      <c r="AH35" s="1363" t="str">
        <f t="shared" si="19"/>
        <v/>
      </c>
      <c r="AI35" s="1363" t="str">
        <f t="shared" si="20"/>
        <v/>
      </c>
      <c r="AJ35" s="1107"/>
      <c r="AK35" s="1364">
        <f t="shared" si="21"/>
        <v>0</v>
      </c>
      <c r="AL35" s="1364">
        <f t="shared" si="22"/>
        <v>0</v>
      </c>
      <c r="AM35" s="1364"/>
      <c r="AN35" s="1364">
        <f t="shared" si="23"/>
        <v>0</v>
      </c>
      <c r="AO35" s="1364">
        <f t="shared" si="24"/>
        <v>0</v>
      </c>
      <c r="AP35" s="1364"/>
      <c r="AQ35" s="1364">
        <f t="shared" si="25"/>
        <v>0</v>
      </c>
      <c r="AR35" s="1364">
        <f t="shared" si="26"/>
        <v>0</v>
      </c>
      <c r="AS35" s="1364"/>
      <c r="AT35" s="1364">
        <f t="shared" si="27"/>
        <v>0</v>
      </c>
      <c r="AU35" s="1364">
        <f t="shared" si="28"/>
        <v>0</v>
      </c>
      <c r="AV35" s="1364"/>
      <c r="AW35" s="1364">
        <f t="shared" si="29"/>
        <v>0</v>
      </c>
      <c r="AX35" s="1364">
        <f t="shared" si="30"/>
        <v>0</v>
      </c>
      <c r="AY35" s="1364"/>
      <c r="AZ35" s="1364"/>
      <c r="BA35" s="1364"/>
      <c r="BB35" s="1364"/>
      <c r="BC35" s="1364"/>
      <c r="BD35" s="1364"/>
      <c r="BE35" s="1364"/>
      <c r="BF35" s="1364"/>
      <c r="BG35" s="1364"/>
      <c r="BH35" s="1364"/>
      <c r="BI35" s="1364"/>
      <c r="BJ35" s="1364"/>
      <c r="BK35" s="1364"/>
      <c r="BL35" s="1364"/>
      <c r="BM35" s="1364"/>
      <c r="BN35" s="1107"/>
      <c r="BO35" s="1107"/>
      <c r="BP35" s="1107"/>
      <c r="BQ35" s="1107"/>
      <c r="BR35" s="1107"/>
      <c r="BS35" s="1107"/>
      <c r="BT35" s="1107"/>
      <c r="BU35" s="1107"/>
      <c r="BV35" s="1107"/>
      <c r="BW35" s="1107"/>
      <c r="BX35" s="1107"/>
      <c r="BY35" s="1107"/>
      <c r="BZ35" s="1107"/>
      <c r="CA35" s="1107"/>
      <c r="CB35" s="1107"/>
      <c r="CC35" s="1107"/>
      <c r="CD35" s="1107"/>
      <c r="CE35" s="1107"/>
      <c r="CF35" s="1107"/>
      <c r="CG35" s="1107"/>
      <c r="CH35" s="1107"/>
      <c r="CI35" s="1107"/>
      <c r="CJ35" s="1107"/>
      <c r="CK35" s="1107"/>
      <c r="CL35" s="1107"/>
      <c r="CM35" s="1107"/>
      <c r="CN35" s="1107"/>
      <c r="CO35" s="1107"/>
      <c r="CP35" s="1107"/>
      <c r="CQ35" s="1107"/>
      <c r="CR35" s="1107"/>
      <c r="CS35" s="1107"/>
      <c r="CT35" s="1107"/>
      <c r="CU35" s="1107"/>
      <c r="CV35" s="1107"/>
      <c r="CW35" s="1107"/>
      <c r="CX35" s="1107"/>
      <c r="CY35" s="1107"/>
      <c r="CZ35" s="1107"/>
      <c r="DA35" s="1107"/>
      <c r="DB35" s="1107"/>
      <c r="DC35" s="1107"/>
      <c r="DD35" s="1107"/>
      <c r="DE35" s="1107"/>
      <c r="DF35" s="1107"/>
      <c r="DG35" s="1107"/>
      <c r="DH35" s="1107"/>
      <c r="DI35" s="1107"/>
      <c r="DJ35" s="1107"/>
      <c r="DK35" s="1107"/>
      <c r="DL35" s="1107"/>
      <c r="DM35" s="1107"/>
      <c r="DN35" s="1107"/>
      <c r="DO35" s="1107"/>
      <c r="DP35" s="1107"/>
      <c r="DQ35" s="1107"/>
      <c r="DR35" s="1107"/>
      <c r="DS35" s="1107"/>
      <c r="DT35" s="1107"/>
      <c r="DU35" s="1107"/>
      <c r="DV35" s="1107"/>
      <c r="DW35" s="1107"/>
      <c r="DX35" s="1107"/>
      <c r="DY35" s="1107"/>
      <c r="DZ35" s="1107"/>
      <c r="EA35" s="1107"/>
      <c r="EB35" s="1107"/>
      <c r="EC35" s="1107"/>
      <c r="ED35" s="1107"/>
      <c r="EE35" s="1107"/>
      <c r="EF35" s="1107"/>
      <c r="EG35" s="1107"/>
      <c r="EH35" s="1107"/>
      <c r="EI35" s="1107"/>
      <c r="EJ35" s="1107"/>
      <c r="EK35" s="1107"/>
      <c r="EL35" s="1107"/>
      <c r="EM35" s="1107"/>
      <c r="EN35" s="1107"/>
      <c r="EO35" s="1107"/>
      <c r="EP35" s="1107"/>
      <c r="EQ35" s="1107"/>
      <c r="ER35" s="1107"/>
      <c r="ES35" s="1107"/>
      <c r="ET35" s="1107"/>
      <c r="EU35" s="1107"/>
      <c r="EV35" s="1107"/>
      <c r="EW35" s="1107"/>
      <c r="EX35" s="1107"/>
      <c r="EY35" s="1107"/>
      <c r="EZ35" s="1107"/>
      <c r="FA35" s="1107"/>
      <c r="FB35" s="1107"/>
      <c r="FC35" s="1107"/>
      <c r="FD35" s="1107"/>
      <c r="FE35" s="1107"/>
      <c r="FF35" s="1107"/>
      <c r="FG35" s="1107"/>
      <c r="FH35" s="1107"/>
      <c r="FI35" s="1107"/>
      <c r="FJ35" s="1107"/>
      <c r="FK35" s="1107"/>
      <c r="FL35" s="1107"/>
      <c r="FM35" s="1107"/>
      <c r="FN35" s="1107"/>
      <c r="FO35" s="1107"/>
      <c r="FP35" s="1107"/>
      <c r="FQ35" s="1107"/>
      <c r="FR35" s="1107"/>
      <c r="FS35" s="1107"/>
      <c r="FT35" s="1107"/>
      <c r="FU35" s="1107"/>
      <c r="FV35" s="1107"/>
      <c r="FW35" s="1107"/>
      <c r="FX35" s="1107"/>
      <c r="FY35" s="1107"/>
      <c r="FZ35" s="1107"/>
      <c r="GA35" s="1107"/>
      <c r="GB35" s="1107"/>
      <c r="GC35" s="1107"/>
      <c r="GD35" s="1107"/>
      <c r="GE35" s="1107"/>
      <c r="GF35" s="1107"/>
      <c r="GG35" s="1107"/>
      <c r="GH35" s="1107"/>
      <c r="GI35" s="1107"/>
      <c r="GJ35" s="1107"/>
      <c r="GK35" s="1107"/>
      <c r="GL35" s="1107"/>
      <c r="GM35" s="1107"/>
      <c r="GN35" s="1107"/>
      <c r="GO35" s="1107"/>
      <c r="GP35" s="1107"/>
      <c r="GQ35" s="1107"/>
      <c r="GR35" s="1107"/>
      <c r="GS35" s="1107"/>
      <c r="GT35" s="1107"/>
      <c r="GU35" s="1107"/>
      <c r="GV35" s="1107"/>
      <c r="GW35" s="1107"/>
      <c r="GX35" s="1107"/>
      <c r="GY35" s="1107"/>
      <c r="GZ35" s="1107"/>
      <c r="HA35" s="1107"/>
      <c r="HB35" s="1107"/>
      <c r="HC35" s="1107"/>
      <c r="HD35" s="1107"/>
      <c r="HE35" s="1107"/>
    </row>
    <row r="36" spans="1:213" ht="12" customHeight="1">
      <c r="A36" s="1107"/>
      <c r="B36" s="3970" t="s">
        <v>1326</v>
      </c>
      <c r="C36" s="3968"/>
      <c r="D36" s="3968"/>
      <c r="E36" s="3968"/>
      <c r="F36" s="3968"/>
      <c r="G36" s="3968"/>
      <c r="H36" s="3968"/>
      <c r="I36" s="3968"/>
      <c r="J36" s="3968"/>
      <c r="K36" s="1194" t="s">
        <v>15</v>
      </c>
      <c r="L36" s="1358">
        <f t="shared" si="31"/>
        <v>0</v>
      </c>
      <c r="M36" s="1358">
        <f t="shared" si="32"/>
        <v>0</v>
      </c>
      <c r="N36" s="1358">
        <f>P101+0</f>
        <v>0</v>
      </c>
      <c r="O36" s="1358">
        <f t="shared" si="49"/>
        <v>0</v>
      </c>
      <c r="P36" s="1358">
        <f t="shared" si="35"/>
        <v>0</v>
      </c>
      <c r="Q36" s="1359">
        <f t="shared" si="36"/>
        <v>0</v>
      </c>
      <c r="R36" s="1360">
        <f t="shared" si="37"/>
        <v>0</v>
      </c>
      <c r="S36" s="1358">
        <f t="shared" si="38"/>
        <v>0</v>
      </c>
      <c r="T36" s="1358">
        <f>P169+0</f>
        <v>0</v>
      </c>
      <c r="U36" s="1358">
        <f t="shared" si="50"/>
        <v>0</v>
      </c>
      <c r="V36" s="1358">
        <f t="shared" si="41"/>
        <v>0</v>
      </c>
      <c r="W36" s="1359">
        <f t="shared" si="42"/>
        <v>0</v>
      </c>
      <c r="X36" s="1360">
        <f t="shared" si="43"/>
        <v>0</v>
      </c>
      <c r="Y36" s="1358">
        <f t="shared" si="44"/>
        <v>0</v>
      </c>
      <c r="Z36" s="1358">
        <f>P237+0</f>
        <v>0</v>
      </c>
      <c r="AA36" s="1365">
        <f t="shared" si="51"/>
        <v>0</v>
      </c>
      <c r="AB36" s="1361">
        <f t="shared" si="47"/>
        <v>0</v>
      </c>
      <c r="AC36" s="1362">
        <f t="shared" si="48"/>
        <v>0</v>
      </c>
      <c r="AD36" s="1363" t="str">
        <f t="shared" si="15"/>
        <v/>
      </c>
      <c r="AE36" s="1363" t="str">
        <f t="shared" si="16"/>
        <v/>
      </c>
      <c r="AF36" s="1363" t="str">
        <f t="shared" si="17"/>
        <v/>
      </c>
      <c r="AG36" s="1363" t="str">
        <f t="shared" si="18"/>
        <v/>
      </c>
      <c r="AH36" s="1363" t="str">
        <f t="shared" si="19"/>
        <v/>
      </c>
      <c r="AI36" s="1363" t="str">
        <f t="shared" si="20"/>
        <v/>
      </c>
      <c r="AJ36" s="1107"/>
      <c r="AK36" s="1364">
        <f t="shared" si="21"/>
        <v>0</v>
      </c>
      <c r="AL36" s="1364">
        <f t="shared" si="22"/>
        <v>0</v>
      </c>
      <c r="AM36" s="1364"/>
      <c r="AN36" s="1364">
        <f t="shared" si="23"/>
        <v>0</v>
      </c>
      <c r="AO36" s="1364">
        <f t="shared" si="24"/>
        <v>0</v>
      </c>
      <c r="AP36" s="1364"/>
      <c r="AQ36" s="1364">
        <f t="shared" si="25"/>
        <v>0</v>
      </c>
      <c r="AR36" s="1364">
        <f t="shared" si="26"/>
        <v>0</v>
      </c>
      <c r="AS36" s="1364"/>
      <c r="AT36" s="1364">
        <f t="shared" si="27"/>
        <v>0</v>
      </c>
      <c r="AU36" s="1364">
        <f t="shared" si="28"/>
        <v>0</v>
      </c>
      <c r="AV36" s="1364"/>
      <c r="AW36" s="1364">
        <f t="shared" si="29"/>
        <v>0</v>
      </c>
      <c r="AX36" s="1364">
        <f t="shared" si="30"/>
        <v>0</v>
      </c>
      <c r="AY36" s="1364"/>
      <c r="AZ36" s="1364"/>
      <c r="BA36" s="1364"/>
      <c r="BB36" s="1364"/>
      <c r="BC36" s="1364"/>
      <c r="BD36" s="1364"/>
      <c r="BE36" s="1364"/>
      <c r="BF36" s="1364"/>
      <c r="BG36" s="1364"/>
      <c r="BH36" s="1364"/>
      <c r="BI36" s="1364"/>
      <c r="BJ36" s="1364"/>
      <c r="BK36" s="1364"/>
      <c r="BL36" s="1364"/>
      <c r="BM36" s="1364"/>
      <c r="BN36" s="1107"/>
      <c r="BO36" s="1107"/>
      <c r="BP36" s="1107"/>
      <c r="BQ36" s="1107"/>
      <c r="BR36" s="1107"/>
      <c r="BS36" s="1107"/>
      <c r="BT36" s="1107"/>
      <c r="BU36" s="1107"/>
      <c r="BV36" s="1107"/>
      <c r="BW36" s="1107"/>
      <c r="BX36" s="1107"/>
      <c r="BY36" s="1107"/>
      <c r="BZ36" s="1107"/>
      <c r="CA36" s="1107"/>
      <c r="CB36" s="1107"/>
      <c r="CC36" s="1107"/>
      <c r="CD36" s="1107"/>
      <c r="CE36" s="1107"/>
      <c r="CF36" s="1107"/>
      <c r="CG36" s="1107"/>
      <c r="CH36" s="1107"/>
      <c r="CI36" s="1107"/>
      <c r="CJ36" s="1107"/>
      <c r="CK36" s="1107"/>
      <c r="CL36" s="1107"/>
      <c r="CM36" s="1107"/>
      <c r="CN36" s="1107"/>
      <c r="CO36" s="1107"/>
      <c r="CP36" s="1107"/>
      <c r="CQ36" s="1107"/>
      <c r="CR36" s="1107"/>
      <c r="CS36" s="1107"/>
      <c r="CT36" s="1107"/>
      <c r="CU36" s="1107"/>
      <c r="CV36" s="1107"/>
      <c r="CW36" s="1107"/>
      <c r="CX36" s="1107"/>
      <c r="CY36" s="1107"/>
      <c r="CZ36" s="1107"/>
      <c r="DA36" s="1107"/>
      <c r="DB36" s="1107"/>
      <c r="DC36" s="1107"/>
      <c r="DD36" s="1107"/>
      <c r="DE36" s="1107"/>
      <c r="DF36" s="1107"/>
      <c r="DG36" s="1107"/>
      <c r="DH36" s="1107"/>
      <c r="DI36" s="1107"/>
      <c r="DJ36" s="1107"/>
      <c r="DK36" s="1107"/>
      <c r="DL36" s="1107"/>
      <c r="DM36" s="1107"/>
      <c r="DN36" s="1107"/>
      <c r="DO36" s="1107"/>
      <c r="DP36" s="1107"/>
      <c r="DQ36" s="1107"/>
      <c r="DR36" s="1107"/>
      <c r="DS36" s="1107"/>
      <c r="DT36" s="1107"/>
      <c r="DU36" s="1107"/>
      <c r="DV36" s="1107"/>
      <c r="DW36" s="1107"/>
      <c r="DX36" s="1107"/>
      <c r="DY36" s="1107"/>
      <c r="DZ36" s="1107"/>
      <c r="EA36" s="1107"/>
      <c r="EB36" s="1107"/>
      <c r="EC36" s="1107"/>
      <c r="ED36" s="1107"/>
      <c r="EE36" s="1107"/>
      <c r="EF36" s="1107"/>
      <c r="EG36" s="1107"/>
      <c r="EH36" s="1107"/>
      <c r="EI36" s="1107"/>
      <c r="EJ36" s="1107"/>
      <c r="EK36" s="1107"/>
      <c r="EL36" s="1107"/>
      <c r="EM36" s="1107"/>
      <c r="EN36" s="1107"/>
      <c r="EO36" s="1107"/>
      <c r="EP36" s="1107"/>
      <c r="EQ36" s="1107"/>
      <c r="ER36" s="1107"/>
      <c r="ES36" s="1107"/>
      <c r="ET36" s="1107"/>
      <c r="EU36" s="1107"/>
      <c r="EV36" s="1107"/>
      <c r="EW36" s="1107"/>
      <c r="EX36" s="1107"/>
      <c r="EY36" s="1107"/>
      <c r="EZ36" s="1107"/>
      <c r="FA36" s="1107"/>
      <c r="FB36" s="1107"/>
      <c r="FC36" s="1107"/>
      <c r="FD36" s="1107"/>
      <c r="FE36" s="1107"/>
      <c r="FF36" s="1107"/>
      <c r="FG36" s="1107"/>
      <c r="FH36" s="1107"/>
      <c r="FI36" s="1107"/>
      <c r="FJ36" s="1107"/>
      <c r="FK36" s="1107"/>
      <c r="FL36" s="1107"/>
      <c r="FM36" s="1107"/>
      <c r="FN36" s="1107"/>
      <c r="FO36" s="1107"/>
      <c r="FP36" s="1107"/>
      <c r="FQ36" s="1107"/>
      <c r="FR36" s="1107"/>
      <c r="FS36" s="1107"/>
      <c r="FT36" s="1107"/>
      <c r="FU36" s="1107"/>
      <c r="FV36" s="1107"/>
      <c r="FW36" s="1107"/>
      <c r="FX36" s="1107"/>
      <c r="FY36" s="1107"/>
      <c r="FZ36" s="1107"/>
      <c r="GA36" s="1107"/>
      <c r="GB36" s="1107"/>
      <c r="GC36" s="1107"/>
      <c r="GD36" s="1107"/>
      <c r="GE36" s="1107"/>
      <c r="GF36" s="1107"/>
      <c r="GG36" s="1107"/>
      <c r="GH36" s="1107"/>
      <c r="GI36" s="1107"/>
      <c r="GJ36" s="1107"/>
      <c r="GK36" s="1107"/>
      <c r="GL36" s="1107"/>
      <c r="GM36" s="1107"/>
      <c r="GN36" s="1107"/>
      <c r="GO36" s="1107"/>
      <c r="GP36" s="1107"/>
      <c r="GQ36" s="1107"/>
      <c r="GR36" s="1107"/>
      <c r="GS36" s="1107"/>
      <c r="GT36" s="1107"/>
      <c r="GU36" s="1107"/>
      <c r="GV36" s="1107"/>
      <c r="GW36" s="1107"/>
      <c r="GX36" s="1107"/>
      <c r="GY36" s="1107"/>
      <c r="GZ36" s="1107"/>
      <c r="HA36" s="1107"/>
      <c r="HB36" s="1107"/>
      <c r="HC36" s="1107"/>
      <c r="HD36" s="1107"/>
      <c r="HE36" s="1107"/>
    </row>
    <row r="37" spans="1:213" ht="12" customHeight="1">
      <c r="A37" s="1107"/>
      <c r="B37" s="1161"/>
      <c r="C37" s="1147"/>
      <c r="D37" s="1147"/>
      <c r="E37" s="3968" t="s">
        <v>1400</v>
      </c>
      <c r="F37" s="3968"/>
      <c r="G37" s="3968"/>
      <c r="H37" s="3968"/>
      <c r="I37" s="3968"/>
      <c r="J37" s="3968"/>
      <c r="K37" s="1194" t="s">
        <v>458</v>
      </c>
      <c r="L37" s="1358">
        <f t="shared" si="31"/>
        <v>0</v>
      </c>
      <c r="M37" s="1358">
        <f t="shared" si="32"/>
        <v>0</v>
      </c>
      <c r="N37" s="1358"/>
      <c r="O37" s="1358">
        <f t="shared" si="49"/>
        <v>0</v>
      </c>
      <c r="P37" s="1358">
        <f t="shared" si="35"/>
        <v>0</v>
      </c>
      <c r="Q37" s="1359">
        <f t="shared" si="36"/>
        <v>0</v>
      </c>
      <c r="R37" s="1360">
        <f t="shared" si="37"/>
        <v>0</v>
      </c>
      <c r="S37" s="1358">
        <f t="shared" si="38"/>
        <v>0</v>
      </c>
      <c r="T37" s="1358"/>
      <c r="U37" s="1358">
        <f t="shared" si="50"/>
        <v>0</v>
      </c>
      <c r="V37" s="1358">
        <f t="shared" si="41"/>
        <v>0</v>
      </c>
      <c r="W37" s="1359">
        <f t="shared" si="42"/>
        <v>0</v>
      </c>
      <c r="X37" s="1360">
        <f t="shared" si="43"/>
        <v>0</v>
      </c>
      <c r="Y37" s="1358">
        <f t="shared" si="44"/>
        <v>0</v>
      </c>
      <c r="Z37" s="1358"/>
      <c r="AA37" s="1365">
        <f t="shared" si="51"/>
        <v>0</v>
      </c>
      <c r="AB37" s="1361">
        <f t="shared" si="47"/>
        <v>0</v>
      </c>
      <c r="AC37" s="1362">
        <f t="shared" si="48"/>
        <v>0</v>
      </c>
      <c r="AD37" s="1363" t="str">
        <f t="shared" si="15"/>
        <v/>
      </c>
      <c r="AE37" s="1363" t="str">
        <f t="shared" si="16"/>
        <v/>
      </c>
      <c r="AF37" s="1363" t="str">
        <f t="shared" si="17"/>
        <v/>
      </c>
      <c r="AG37" s="1363" t="str">
        <f t="shared" si="18"/>
        <v/>
      </c>
      <c r="AH37" s="1363" t="str">
        <f t="shared" si="19"/>
        <v/>
      </c>
      <c r="AI37" s="1363" t="str">
        <f t="shared" si="20"/>
        <v/>
      </c>
      <c r="AJ37" s="1107"/>
      <c r="AK37" s="1364">
        <f t="shared" si="21"/>
        <v>0</v>
      </c>
      <c r="AL37" s="1364">
        <f t="shared" si="22"/>
        <v>0</v>
      </c>
      <c r="AM37" s="1364"/>
      <c r="AN37" s="1364">
        <f t="shared" si="23"/>
        <v>0</v>
      </c>
      <c r="AO37" s="1364">
        <f t="shared" si="24"/>
        <v>0</v>
      </c>
      <c r="AP37" s="1364"/>
      <c r="AQ37" s="1364">
        <f t="shared" si="25"/>
        <v>0</v>
      </c>
      <c r="AR37" s="1364">
        <f t="shared" si="26"/>
        <v>0</v>
      </c>
      <c r="AS37" s="1364"/>
      <c r="AT37" s="1364">
        <f t="shared" si="27"/>
        <v>0</v>
      </c>
      <c r="AU37" s="1364">
        <f t="shared" si="28"/>
        <v>0</v>
      </c>
      <c r="AV37" s="1364"/>
      <c r="AW37" s="1364">
        <f t="shared" si="29"/>
        <v>0</v>
      </c>
      <c r="AX37" s="1364">
        <f t="shared" si="30"/>
        <v>0</v>
      </c>
      <c r="AY37" s="1364"/>
      <c r="AZ37" s="1364"/>
      <c r="BA37" s="1364"/>
      <c r="BB37" s="1364"/>
      <c r="BC37" s="1364"/>
      <c r="BD37" s="1364"/>
      <c r="BE37" s="1364"/>
      <c r="BF37" s="1364"/>
      <c r="BG37" s="1364"/>
      <c r="BH37" s="1364"/>
      <c r="BI37" s="1364"/>
      <c r="BJ37" s="1364"/>
      <c r="BK37" s="1364"/>
      <c r="BL37" s="1364"/>
      <c r="BM37" s="1364"/>
      <c r="BN37" s="1107"/>
      <c r="BO37" s="1107"/>
      <c r="BP37" s="1107"/>
      <c r="BQ37" s="1107"/>
      <c r="BR37" s="1107"/>
      <c r="BS37" s="1107"/>
      <c r="BT37" s="1107"/>
      <c r="BU37" s="1107"/>
      <c r="BV37" s="1107"/>
      <c r="BW37" s="1107"/>
      <c r="BX37" s="1107"/>
      <c r="BY37" s="1107"/>
      <c r="BZ37" s="1107"/>
      <c r="CA37" s="1107"/>
      <c r="CB37" s="1107"/>
      <c r="CC37" s="1107"/>
      <c r="CD37" s="1107"/>
      <c r="CE37" s="1107"/>
      <c r="CF37" s="1107"/>
      <c r="CG37" s="1107"/>
      <c r="CH37" s="1107"/>
      <c r="CI37" s="1107"/>
      <c r="CJ37" s="1107"/>
      <c r="CK37" s="1107"/>
      <c r="CL37" s="1107"/>
      <c r="CM37" s="1107"/>
      <c r="CN37" s="1107"/>
      <c r="CO37" s="1107"/>
      <c r="CP37" s="1107"/>
      <c r="CQ37" s="1107"/>
      <c r="CR37" s="1107"/>
      <c r="CS37" s="1107"/>
      <c r="CT37" s="1107"/>
      <c r="CU37" s="1107"/>
      <c r="CV37" s="1107"/>
      <c r="CW37" s="1107"/>
      <c r="CX37" s="1107"/>
      <c r="CY37" s="1107"/>
      <c r="CZ37" s="1107"/>
      <c r="DA37" s="1107"/>
      <c r="DB37" s="1107"/>
      <c r="DC37" s="1107"/>
      <c r="DD37" s="1107"/>
      <c r="DE37" s="1107"/>
      <c r="DF37" s="1107"/>
      <c r="DG37" s="1107"/>
      <c r="DH37" s="1107"/>
      <c r="DI37" s="1107"/>
      <c r="DJ37" s="1107"/>
      <c r="DK37" s="1107"/>
      <c r="DL37" s="1107"/>
      <c r="DM37" s="1107"/>
      <c r="DN37" s="1107"/>
      <c r="DO37" s="1107"/>
      <c r="DP37" s="1107"/>
      <c r="DQ37" s="1107"/>
      <c r="DR37" s="1107"/>
      <c r="DS37" s="1107"/>
      <c r="DT37" s="1107"/>
      <c r="DU37" s="1107"/>
      <c r="DV37" s="1107"/>
      <c r="DW37" s="1107"/>
      <c r="DX37" s="1107"/>
      <c r="DY37" s="1107"/>
      <c r="DZ37" s="1107"/>
      <c r="EA37" s="1107"/>
      <c r="EB37" s="1107"/>
      <c r="EC37" s="1107"/>
      <c r="ED37" s="1107"/>
      <c r="EE37" s="1107"/>
      <c r="EF37" s="1107"/>
      <c r="EG37" s="1107"/>
      <c r="EH37" s="1107"/>
      <c r="EI37" s="1107"/>
      <c r="EJ37" s="1107"/>
      <c r="EK37" s="1107"/>
      <c r="EL37" s="1107"/>
      <c r="EM37" s="1107"/>
      <c r="EN37" s="1107"/>
      <c r="EO37" s="1107"/>
      <c r="EP37" s="1107"/>
      <c r="EQ37" s="1107"/>
      <c r="ER37" s="1107"/>
      <c r="ES37" s="1107"/>
      <c r="ET37" s="1107"/>
      <c r="EU37" s="1107"/>
      <c r="EV37" s="1107"/>
      <c r="EW37" s="1107"/>
      <c r="EX37" s="1107"/>
      <c r="EY37" s="1107"/>
      <c r="EZ37" s="1107"/>
      <c r="FA37" s="1107"/>
      <c r="FB37" s="1107"/>
      <c r="FC37" s="1107"/>
      <c r="FD37" s="1107"/>
      <c r="FE37" s="1107"/>
      <c r="FF37" s="1107"/>
      <c r="FG37" s="1107"/>
      <c r="FH37" s="1107"/>
      <c r="FI37" s="1107"/>
      <c r="FJ37" s="1107"/>
      <c r="FK37" s="1107"/>
      <c r="FL37" s="1107"/>
      <c r="FM37" s="1107"/>
      <c r="FN37" s="1107"/>
      <c r="FO37" s="1107"/>
      <c r="FP37" s="1107"/>
      <c r="FQ37" s="1107"/>
      <c r="FR37" s="1107"/>
      <c r="FS37" s="1107"/>
      <c r="FT37" s="1107"/>
      <c r="FU37" s="1107"/>
      <c r="FV37" s="1107"/>
      <c r="FW37" s="1107"/>
      <c r="FX37" s="1107"/>
      <c r="FY37" s="1107"/>
      <c r="FZ37" s="1107"/>
      <c r="GA37" s="1107"/>
      <c r="GB37" s="1107"/>
      <c r="GC37" s="1107"/>
      <c r="GD37" s="1107"/>
      <c r="GE37" s="1107"/>
      <c r="GF37" s="1107"/>
      <c r="GG37" s="1107"/>
      <c r="GH37" s="1107"/>
      <c r="GI37" s="1107"/>
      <c r="GJ37" s="1107"/>
      <c r="GK37" s="1107"/>
      <c r="GL37" s="1107"/>
      <c r="GM37" s="1107"/>
      <c r="GN37" s="1107"/>
      <c r="GO37" s="1107"/>
      <c r="GP37" s="1107"/>
      <c r="GQ37" s="1107"/>
      <c r="GR37" s="1107"/>
      <c r="GS37" s="1107"/>
      <c r="GT37" s="1107"/>
      <c r="GU37" s="1107"/>
      <c r="GV37" s="1107"/>
      <c r="GW37" s="1107"/>
      <c r="GX37" s="1107"/>
      <c r="GY37" s="1107"/>
      <c r="GZ37" s="1107"/>
      <c r="HA37" s="1107"/>
      <c r="HB37" s="1107"/>
      <c r="HC37" s="1107"/>
      <c r="HD37" s="1107"/>
      <c r="HE37" s="1107"/>
    </row>
    <row r="38" spans="1:213" ht="12" customHeight="1">
      <c r="A38" s="1107"/>
      <c r="B38" s="3970" t="s">
        <v>994</v>
      </c>
      <c r="C38" s="3968"/>
      <c r="D38" s="3968"/>
      <c r="E38" s="3968"/>
      <c r="F38" s="3968"/>
      <c r="G38" s="3968"/>
      <c r="H38" s="3968"/>
      <c r="I38" s="3968"/>
      <c r="J38" s="3968"/>
      <c r="K38" s="1194" t="s">
        <v>16</v>
      </c>
      <c r="L38" s="1358">
        <f t="shared" si="31"/>
        <v>0</v>
      </c>
      <c r="M38" s="1358">
        <f t="shared" si="32"/>
        <v>0</v>
      </c>
      <c r="N38" s="1358">
        <f>P103+0</f>
        <v>0</v>
      </c>
      <c r="O38" s="1358">
        <f t="shared" si="49"/>
        <v>0</v>
      </c>
      <c r="P38" s="1358">
        <f t="shared" si="35"/>
        <v>0</v>
      </c>
      <c r="Q38" s="1359">
        <f t="shared" si="36"/>
        <v>0</v>
      </c>
      <c r="R38" s="1360">
        <f t="shared" si="37"/>
        <v>0</v>
      </c>
      <c r="S38" s="1358">
        <f t="shared" si="38"/>
        <v>0</v>
      </c>
      <c r="T38" s="1358">
        <f>P171+0</f>
        <v>0</v>
      </c>
      <c r="U38" s="1358">
        <f t="shared" si="50"/>
        <v>0</v>
      </c>
      <c r="V38" s="1358">
        <f t="shared" si="41"/>
        <v>0</v>
      </c>
      <c r="W38" s="1359">
        <f t="shared" si="42"/>
        <v>0</v>
      </c>
      <c r="X38" s="1360">
        <f t="shared" si="43"/>
        <v>0</v>
      </c>
      <c r="Y38" s="1358">
        <f t="shared" si="44"/>
        <v>0</v>
      </c>
      <c r="Z38" s="1358">
        <f>P239+0</f>
        <v>0</v>
      </c>
      <c r="AA38" s="1365">
        <f t="shared" si="51"/>
        <v>0</v>
      </c>
      <c r="AB38" s="1361">
        <f t="shared" si="47"/>
        <v>0</v>
      </c>
      <c r="AC38" s="1362">
        <f t="shared" si="48"/>
        <v>0</v>
      </c>
      <c r="AD38" s="1363" t="str">
        <f t="shared" si="15"/>
        <v/>
      </c>
      <c r="AE38" s="1363" t="str">
        <f t="shared" si="16"/>
        <v/>
      </c>
      <c r="AF38" s="1363" t="str">
        <f t="shared" si="17"/>
        <v/>
      </c>
      <c r="AG38" s="1363" t="str">
        <f t="shared" si="18"/>
        <v/>
      </c>
      <c r="AH38" s="1363" t="str">
        <f t="shared" si="19"/>
        <v/>
      </c>
      <c r="AI38" s="1363" t="str">
        <f t="shared" si="20"/>
        <v/>
      </c>
      <c r="AJ38" s="1107"/>
      <c r="AK38" s="1364">
        <f t="shared" si="21"/>
        <v>0</v>
      </c>
      <c r="AL38" s="1364">
        <f t="shared" si="22"/>
        <v>0</v>
      </c>
      <c r="AM38" s="1364"/>
      <c r="AN38" s="1364">
        <f t="shared" si="23"/>
        <v>0</v>
      </c>
      <c r="AO38" s="1364">
        <f t="shared" si="24"/>
        <v>0</v>
      </c>
      <c r="AP38" s="1364"/>
      <c r="AQ38" s="1364">
        <f t="shared" si="25"/>
        <v>0</v>
      </c>
      <c r="AR38" s="1364">
        <f t="shared" si="26"/>
        <v>0</v>
      </c>
      <c r="AS38" s="1364"/>
      <c r="AT38" s="1364">
        <f t="shared" si="27"/>
        <v>0</v>
      </c>
      <c r="AU38" s="1364">
        <f t="shared" si="28"/>
        <v>0</v>
      </c>
      <c r="AV38" s="1364"/>
      <c r="AW38" s="1364">
        <f t="shared" si="29"/>
        <v>0</v>
      </c>
      <c r="AX38" s="1364">
        <f t="shared" si="30"/>
        <v>0</v>
      </c>
      <c r="AY38" s="1364"/>
      <c r="AZ38" s="1364"/>
      <c r="BA38" s="1364"/>
      <c r="BB38" s="1364"/>
      <c r="BC38" s="1364"/>
      <c r="BD38" s="1364"/>
      <c r="BE38" s="1364"/>
      <c r="BF38" s="1364"/>
      <c r="BG38" s="1364"/>
      <c r="BH38" s="1364"/>
      <c r="BI38" s="1364"/>
      <c r="BJ38" s="1364"/>
      <c r="BK38" s="1364"/>
      <c r="BL38" s="1364"/>
      <c r="BM38" s="1364"/>
      <c r="BN38" s="1107"/>
      <c r="BO38" s="1107"/>
      <c r="BP38" s="1107"/>
      <c r="BQ38" s="1107"/>
      <c r="BR38" s="1107"/>
      <c r="BS38" s="1107"/>
      <c r="BT38" s="1107"/>
      <c r="BU38" s="1107"/>
      <c r="BV38" s="1107"/>
      <c r="BW38" s="1107"/>
      <c r="BX38" s="1107"/>
      <c r="BY38" s="1107"/>
      <c r="BZ38" s="1107"/>
      <c r="CA38" s="1107"/>
      <c r="CB38" s="1107"/>
      <c r="CC38" s="1107"/>
      <c r="CD38" s="1107"/>
      <c r="CE38" s="1107"/>
      <c r="CF38" s="1107"/>
      <c r="CG38" s="1107"/>
      <c r="CH38" s="1107"/>
      <c r="CI38" s="1107"/>
      <c r="CJ38" s="1107"/>
      <c r="CK38" s="1107"/>
      <c r="CL38" s="1107"/>
      <c r="CM38" s="1107"/>
      <c r="CN38" s="1107"/>
      <c r="CO38" s="1107"/>
      <c r="CP38" s="1107"/>
      <c r="CQ38" s="1107"/>
      <c r="CR38" s="1107"/>
      <c r="CS38" s="1107"/>
      <c r="CT38" s="1107"/>
      <c r="CU38" s="1107"/>
      <c r="CV38" s="1107"/>
      <c r="CW38" s="1107"/>
      <c r="CX38" s="1107"/>
      <c r="CY38" s="1107"/>
      <c r="CZ38" s="1107"/>
      <c r="DA38" s="1107"/>
      <c r="DB38" s="1107"/>
      <c r="DC38" s="1107"/>
      <c r="DD38" s="1107"/>
      <c r="DE38" s="1107"/>
      <c r="DF38" s="1107"/>
      <c r="DG38" s="1107"/>
      <c r="DH38" s="1107"/>
      <c r="DI38" s="1107"/>
      <c r="DJ38" s="1107"/>
      <c r="DK38" s="1107"/>
      <c r="DL38" s="1107"/>
      <c r="DM38" s="1107"/>
      <c r="DN38" s="1107"/>
      <c r="DO38" s="1107"/>
      <c r="DP38" s="1107"/>
      <c r="DQ38" s="1107"/>
      <c r="DR38" s="1107"/>
      <c r="DS38" s="1107"/>
      <c r="DT38" s="1107"/>
      <c r="DU38" s="1107"/>
      <c r="DV38" s="1107"/>
      <c r="DW38" s="1107"/>
      <c r="DX38" s="1107"/>
      <c r="DY38" s="1107"/>
      <c r="DZ38" s="1107"/>
      <c r="EA38" s="1107"/>
      <c r="EB38" s="1107"/>
      <c r="EC38" s="1107"/>
      <c r="ED38" s="1107"/>
      <c r="EE38" s="1107"/>
      <c r="EF38" s="1107"/>
      <c r="EG38" s="1107"/>
      <c r="EH38" s="1107"/>
      <c r="EI38" s="1107"/>
      <c r="EJ38" s="1107"/>
      <c r="EK38" s="1107"/>
      <c r="EL38" s="1107"/>
      <c r="EM38" s="1107"/>
      <c r="EN38" s="1107"/>
      <c r="EO38" s="1107"/>
      <c r="EP38" s="1107"/>
      <c r="EQ38" s="1107"/>
      <c r="ER38" s="1107"/>
      <c r="ES38" s="1107"/>
      <c r="ET38" s="1107"/>
      <c r="EU38" s="1107"/>
      <c r="EV38" s="1107"/>
      <c r="EW38" s="1107"/>
      <c r="EX38" s="1107"/>
      <c r="EY38" s="1107"/>
      <c r="EZ38" s="1107"/>
      <c r="FA38" s="1107"/>
      <c r="FB38" s="1107"/>
      <c r="FC38" s="1107"/>
      <c r="FD38" s="1107"/>
      <c r="FE38" s="1107"/>
      <c r="FF38" s="1107"/>
      <c r="FG38" s="1107"/>
      <c r="FH38" s="1107"/>
      <c r="FI38" s="1107"/>
      <c r="FJ38" s="1107"/>
      <c r="FK38" s="1107"/>
      <c r="FL38" s="1107"/>
      <c r="FM38" s="1107"/>
      <c r="FN38" s="1107"/>
      <c r="FO38" s="1107"/>
      <c r="FP38" s="1107"/>
      <c r="FQ38" s="1107"/>
      <c r="FR38" s="1107"/>
      <c r="FS38" s="1107"/>
      <c r="FT38" s="1107"/>
      <c r="FU38" s="1107"/>
      <c r="FV38" s="1107"/>
      <c r="FW38" s="1107"/>
      <c r="FX38" s="1107"/>
      <c r="FY38" s="1107"/>
      <c r="FZ38" s="1107"/>
      <c r="GA38" s="1107"/>
      <c r="GB38" s="1107"/>
      <c r="GC38" s="1107"/>
      <c r="GD38" s="1107"/>
      <c r="GE38" s="1107"/>
      <c r="GF38" s="1107"/>
      <c r="GG38" s="1107"/>
      <c r="GH38" s="1107"/>
      <c r="GI38" s="1107"/>
      <c r="GJ38" s="1107"/>
      <c r="GK38" s="1107"/>
      <c r="GL38" s="1107"/>
      <c r="GM38" s="1107"/>
      <c r="GN38" s="1107"/>
      <c r="GO38" s="1107"/>
      <c r="GP38" s="1107"/>
      <c r="GQ38" s="1107"/>
      <c r="GR38" s="1107"/>
      <c r="GS38" s="1107"/>
      <c r="GT38" s="1107"/>
      <c r="GU38" s="1107"/>
      <c r="GV38" s="1107"/>
      <c r="GW38" s="1107"/>
      <c r="GX38" s="1107"/>
      <c r="GY38" s="1107"/>
      <c r="GZ38" s="1107"/>
      <c r="HA38" s="1107"/>
      <c r="HB38" s="1107"/>
      <c r="HC38" s="1107"/>
      <c r="HD38" s="1107"/>
      <c r="HE38" s="1107"/>
    </row>
    <row r="39" spans="1:213" ht="12" customHeight="1">
      <c r="A39" s="1107"/>
      <c r="B39" s="3971" t="s">
        <v>1401</v>
      </c>
      <c r="C39" s="3969"/>
      <c r="D39" s="3969"/>
      <c r="E39" s="3969"/>
      <c r="F39" s="3969"/>
      <c r="G39" s="3969"/>
      <c r="H39" s="3969"/>
      <c r="I39" s="3969"/>
      <c r="J39" s="3969"/>
      <c r="K39" s="1194" t="s">
        <v>17</v>
      </c>
      <c r="L39" s="1358">
        <f t="shared" si="31"/>
        <v>0</v>
      </c>
      <c r="M39" s="1358">
        <f t="shared" si="32"/>
        <v>0</v>
      </c>
      <c r="N39" s="1358">
        <f>P104+0</f>
        <v>0</v>
      </c>
      <c r="O39" s="1358">
        <f t="shared" si="49"/>
        <v>0</v>
      </c>
      <c r="P39" s="1358">
        <f t="shared" si="35"/>
        <v>0</v>
      </c>
      <c r="Q39" s="1359">
        <f t="shared" si="36"/>
        <v>0</v>
      </c>
      <c r="R39" s="1360">
        <f t="shared" si="37"/>
        <v>0</v>
      </c>
      <c r="S39" s="1358">
        <f t="shared" si="38"/>
        <v>0</v>
      </c>
      <c r="T39" s="1358">
        <f>P172+0</f>
        <v>0</v>
      </c>
      <c r="U39" s="1358">
        <f t="shared" si="50"/>
        <v>0</v>
      </c>
      <c r="V39" s="1358">
        <f t="shared" si="41"/>
        <v>0</v>
      </c>
      <c r="W39" s="1359">
        <f t="shared" si="42"/>
        <v>0</v>
      </c>
      <c r="X39" s="1360">
        <f t="shared" si="43"/>
        <v>0</v>
      </c>
      <c r="Y39" s="1358">
        <f t="shared" si="44"/>
        <v>0</v>
      </c>
      <c r="Z39" s="1358">
        <f>P240+0</f>
        <v>0</v>
      </c>
      <c r="AA39" s="1365">
        <f t="shared" si="51"/>
        <v>0</v>
      </c>
      <c r="AB39" s="1361">
        <f t="shared" si="47"/>
        <v>0</v>
      </c>
      <c r="AC39" s="1362">
        <f t="shared" si="48"/>
        <v>0</v>
      </c>
      <c r="AD39" s="1363" t="str">
        <f t="shared" si="15"/>
        <v/>
      </c>
      <c r="AE39" s="1363" t="str">
        <f t="shared" si="16"/>
        <v/>
      </c>
      <c r="AF39" s="1363" t="str">
        <f t="shared" si="17"/>
        <v/>
      </c>
      <c r="AG39" s="1363" t="str">
        <f t="shared" si="18"/>
        <v/>
      </c>
      <c r="AH39" s="1363" t="str">
        <f t="shared" si="19"/>
        <v/>
      </c>
      <c r="AI39" s="1363" t="str">
        <f t="shared" si="20"/>
        <v/>
      </c>
      <c r="AJ39" s="1107"/>
      <c r="AK39" s="1364">
        <f t="shared" si="21"/>
        <v>0</v>
      </c>
      <c r="AL39" s="1364">
        <f t="shared" si="22"/>
        <v>0</v>
      </c>
      <c r="AM39" s="1364"/>
      <c r="AN39" s="1364">
        <f t="shared" si="23"/>
        <v>0</v>
      </c>
      <c r="AO39" s="1364">
        <f t="shared" si="24"/>
        <v>0</v>
      </c>
      <c r="AP39" s="1364"/>
      <c r="AQ39" s="1364">
        <f t="shared" si="25"/>
        <v>0</v>
      </c>
      <c r="AR39" s="1364">
        <f t="shared" si="26"/>
        <v>0</v>
      </c>
      <c r="AS39" s="1364"/>
      <c r="AT39" s="1364">
        <f t="shared" si="27"/>
        <v>0</v>
      </c>
      <c r="AU39" s="1364">
        <f t="shared" si="28"/>
        <v>0</v>
      </c>
      <c r="AV39" s="1364"/>
      <c r="AW39" s="1364">
        <f t="shared" si="29"/>
        <v>0</v>
      </c>
      <c r="AX39" s="1364">
        <f t="shared" si="30"/>
        <v>0</v>
      </c>
      <c r="AY39" s="1364"/>
      <c r="AZ39" s="1364"/>
      <c r="BA39" s="1364"/>
      <c r="BB39" s="1364"/>
      <c r="BC39" s="1364"/>
      <c r="BD39" s="1364"/>
      <c r="BE39" s="1364"/>
      <c r="BF39" s="1364"/>
      <c r="BG39" s="1364"/>
      <c r="BH39" s="1364"/>
      <c r="BI39" s="1364"/>
      <c r="BJ39" s="1364"/>
      <c r="BK39" s="1364"/>
      <c r="BL39" s="1364"/>
      <c r="BM39" s="1364"/>
      <c r="BN39" s="1107"/>
      <c r="BO39" s="1107"/>
      <c r="BP39" s="1107"/>
      <c r="BQ39" s="1107"/>
      <c r="BR39" s="1107"/>
      <c r="BS39" s="1107"/>
      <c r="BT39" s="1107"/>
      <c r="BU39" s="1107"/>
      <c r="BV39" s="1107"/>
      <c r="BW39" s="1107"/>
      <c r="BX39" s="1107"/>
      <c r="BY39" s="1107"/>
      <c r="BZ39" s="1107"/>
      <c r="CA39" s="1107"/>
      <c r="CB39" s="1107"/>
      <c r="CC39" s="1107"/>
      <c r="CD39" s="1107"/>
      <c r="CE39" s="1107"/>
      <c r="CF39" s="1107"/>
      <c r="CG39" s="1107"/>
      <c r="CH39" s="1107"/>
      <c r="CI39" s="1107"/>
      <c r="CJ39" s="1107"/>
      <c r="CK39" s="1107"/>
      <c r="CL39" s="1107"/>
      <c r="CM39" s="1107"/>
      <c r="CN39" s="1107"/>
      <c r="CO39" s="1107"/>
      <c r="CP39" s="1107"/>
      <c r="CQ39" s="1107"/>
      <c r="CR39" s="1107"/>
      <c r="CS39" s="1107"/>
      <c r="CT39" s="1107"/>
      <c r="CU39" s="1107"/>
      <c r="CV39" s="1107"/>
      <c r="CW39" s="1107"/>
      <c r="CX39" s="1107"/>
      <c r="CY39" s="1107"/>
      <c r="CZ39" s="1107"/>
      <c r="DA39" s="1107"/>
      <c r="DB39" s="1107"/>
      <c r="DC39" s="1107"/>
      <c r="DD39" s="1107"/>
      <c r="DE39" s="1107"/>
      <c r="DF39" s="1107"/>
      <c r="DG39" s="1107"/>
      <c r="DH39" s="1107"/>
      <c r="DI39" s="1107"/>
      <c r="DJ39" s="1107"/>
      <c r="DK39" s="1107"/>
      <c r="DL39" s="1107"/>
      <c r="DM39" s="1107"/>
      <c r="DN39" s="1107"/>
      <c r="DO39" s="1107"/>
      <c r="DP39" s="1107"/>
      <c r="DQ39" s="1107"/>
      <c r="DR39" s="1107"/>
      <c r="DS39" s="1107"/>
      <c r="DT39" s="1107"/>
      <c r="DU39" s="1107"/>
      <c r="DV39" s="1107"/>
      <c r="DW39" s="1107"/>
      <c r="DX39" s="1107"/>
      <c r="DY39" s="1107"/>
      <c r="DZ39" s="1107"/>
      <c r="EA39" s="1107"/>
      <c r="EB39" s="1107"/>
      <c r="EC39" s="1107"/>
      <c r="ED39" s="1107"/>
      <c r="EE39" s="1107"/>
      <c r="EF39" s="1107"/>
      <c r="EG39" s="1107"/>
      <c r="EH39" s="1107"/>
      <c r="EI39" s="1107"/>
      <c r="EJ39" s="1107"/>
      <c r="EK39" s="1107"/>
      <c r="EL39" s="1107"/>
      <c r="EM39" s="1107"/>
      <c r="EN39" s="1107"/>
      <c r="EO39" s="1107"/>
      <c r="EP39" s="1107"/>
      <c r="EQ39" s="1107"/>
      <c r="ER39" s="1107"/>
      <c r="ES39" s="1107"/>
      <c r="ET39" s="1107"/>
      <c r="EU39" s="1107"/>
      <c r="EV39" s="1107"/>
      <c r="EW39" s="1107"/>
      <c r="EX39" s="1107"/>
      <c r="EY39" s="1107"/>
      <c r="EZ39" s="1107"/>
      <c r="FA39" s="1107"/>
      <c r="FB39" s="1107"/>
      <c r="FC39" s="1107"/>
      <c r="FD39" s="1107"/>
      <c r="FE39" s="1107"/>
      <c r="FF39" s="1107"/>
      <c r="FG39" s="1107"/>
      <c r="FH39" s="1107"/>
      <c r="FI39" s="1107"/>
      <c r="FJ39" s="1107"/>
      <c r="FK39" s="1107"/>
      <c r="FL39" s="1107"/>
      <c r="FM39" s="1107"/>
      <c r="FN39" s="1107"/>
      <c r="FO39" s="1107"/>
      <c r="FP39" s="1107"/>
      <c r="FQ39" s="1107"/>
      <c r="FR39" s="1107"/>
      <c r="FS39" s="1107"/>
      <c r="FT39" s="1107"/>
      <c r="FU39" s="1107"/>
      <c r="FV39" s="1107"/>
      <c r="FW39" s="1107"/>
      <c r="FX39" s="1107"/>
      <c r="FY39" s="1107"/>
      <c r="FZ39" s="1107"/>
      <c r="GA39" s="1107"/>
      <c r="GB39" s="1107"/>
      <c r="GC39" s="1107"/>
      <c r="GD39" s="1107"/>
      <c r="GE39" s="1107"/>
      <c r="GF39" s="1107"/>
      <c r="GG39" s="1107"/>
      <c r="GH39" s="1107"/>
      <c r="GI39" s="1107"/>
      <c r="GJ39" s="1107"/>
      <c r="GK39" s="1107"/>
      <c r="GL39" s="1107"/>
      <c r="GM39" s="1107"/>
      <c r="GN39" s="1107"/>
      <c r="GO39" s="1107"/>
      <c r="GP39" s="1107"/>
      <c r="GQ39" s="1107"/>
      <c r="GR39" s="1107"/>
      <c r="GS39" s="1107"/>
      <c r="GT39" s="1107"/>
      <c r="GU39" s="1107"/>
      <c r="GV39" s="1107"/>
      <c r="GW39" s="1107"/>
      <c r="GX39" s="1107"/>
      <c r="GY39" s="1107"/>
      <c r="GZ39" s="1107"/>
      <c r="HA39" s="1107"/>
      <c r="HB39" s="1107"/>
      <c r="HC39" s="1107"/>
      <c r="HD39" s="1107"/>
      <c r="HE39" s="1107"/>
    </row>
    <row r="40" spans="1:213" ht="12" customHeight="1">
      <c r="A40" s="1107"/>
      <c r="B40" s="3970" t="s">
        <v>1369</v>
      </c>
      <c r="C40" s="3968"/>
      <c r="D40" s="3968"/>
      <c r="E40" s="3968"/>
      <c r="F40" s="3968"/>
      <c r="G40" s="3968"/>
      <c r="H40" s="3968"/>
      <c r="I40" s="3968"/>
      <c r="J40" s="3968"/>
      <c r="K40" s="1194" t="s">
        <v>71</v>
      </c>
      <c r="L40" s="1358">
        <f t="shared" si="31"/>
        <v>0</v>
      </c>
      <c r="M40" s="1358">
        <f t="shared" si="32"/>
        <v>0</v>
      </c>
      <c r="N40" s="1358">
        <f>P105+0</f>
        <v>0</v>
      </c>
      <c r="O40" s="1358">
        <f t="shared" si="49"/>
        <v>0</v>
      </c>
      <c r="P40" s="1358">
        <f t="shared" si="35"/>
        <v>0</v>
      </c>
      <c r="Q40" s="1359">
        <f t="shared" si="36"/>
        <v>0</v>
      </c>
      <c r="R40" s="1360">
        <f t="shared" si="37"/>
        <v>0</v>
      </c>
      <c r="S40" s="1358">
        <f t="shared" si="38"/>
        <v>0</v>
      </c>
      <c r="T40" s="1358">
        <f>P173+0</f>
        <v>0</v>
      </c>
      <c r="U40" s="1358">
        <f t="shared" si="50"/>
        <v>0</v>
      </c>
      <c r="V40" s="1358">
        <f t="shared" si="41"/>
        <v>0</v>
      </c>
      <c r="W40" s="1359">
        <f t="shared" si="42"/>
        <v>0</v>
      </c>
      <c r="X40" s="1360">
        <f t="shared" si="43"/>
        <v>0</v>
      </c>
      <c r="Y40" s="1358">
        <f t="shared" si="44"/>
        <v>0</v>
      </c>
      <c r="Z40" s="1358">
        <f>P241+0</f>
        <v>0</v>
      </c>
      <c r="AA40" s="1365">
        <f t="shared" si="51"/>
        <v>0</v>
      </c>
      <c r="AB40" s="1361">
        <f t="shared" si="47"/>
        <v>0</v>
      </c>
      <c r="AC40" s="1362">
        <f t="shared" si="48"/>
        <v>0</v>
      </c>
      <c r="AD40" s="1363" t="str">
        <f t="shared" si="15"/>
        <v/>
      </c>
      <c r="AE40" s="1363" t="str">
        <f t="shared" si="16"/>
        <v/>
      </c>
      <c r="AF40" s="1363" t="str">
        <f t="shared" si="17"/>
        <v/>
      </c>
      <c r="AG40" s="1363" t="str">
        <f t="shared" si="18"/>
        <v/>
      </c>
      <c r="AH40" s="1363" t="str">
        <f t="shared" si="19"/>
        <v/>
      </c>
      <c r="AI40" s="1363" t="str">
        <f t="shared" si="20"/>
        <v/>
      </c>
      <c r="AJ40" s="1107"/>
      <c r="AK40" s="1364">
        <f t="shared" si="21"/>
        <v>0</v>
      </c>
      <c r="AL40" s="1364">
        <f t="shared" si="22"/>
        <v>0</v>
      </c>
      <c r="AM40" s="1364"/>
      <c r="AN40" s="1364">
        <f t="shared" si="23"/>
        <v>0</v>
      </c>
      <c r="AO40" s="1364">
        <f t="shared" si="24"/>
        <v>0</v>
      </c>
      <c r="AP40" s="1364"/>
      <c r="AQ40" s="1364">
        <f t="shared" si="25"/>
        <v>0</v>
      </c>
      <c r="AR40" s="1364">
        <f t="shared" si="26"/>
        <v>0</v>
      </c>
      <c r="AS40" s="1364"/>
      <c r="AT40" s="1364">
        <f t="shared" si="27"/>
        <v>0</v>
      </c>
      <c r="AU40" s="1364">
        <f t="shared" si="28"/>
        <v>0</v>
      </c>
      <c r="AV40" s="1364"/>
      <c r="AW40" s="1364">
        <f t="shared" si="29"/>
        <v>0</v>
      </c>
      <c r="AX40" s="1364">
        <f t="shared" si="30"/>
        <v>0</v>
      </c>
      <c r="AY40" s="1364"/>
      <c r="AZ40" s="1364"/>
      <c r="BA40" s="1364"/>
      <c r="BB40" s="1364"/>
      <c r="BC40" s="1364"/>
      <c r="BD40" s="1364"/>
      <c r="BE40" s="1364"/>
      <c r="BF40" s="1364"/>
      <c r="BG40" s="1364"/>
      <c r="BH40" s="1364"/>
      <c r="BI40" s="1364"/>
      <c r="BJ40" s="1364"/>
      <c r="BK40" s="1364"/>
      <c r="BL40" s="1364"/>
      <c r="BM40" s="1364"/>
      <c r="BN40" s="1107"/>
      <c r="BO40" s="1107"/>
      <c r="BP40" s="1107"/>
      <c r="BQ40" s="1107"/>
      <c r="BR40" s="1107"/>
      <c r="BS40" s="1107"/>
      <c r="BT40" s="1107"/>
      <c r="BU40" s="1107"/>
      <c r="BV40" s="1107"/>
      <c r="BW40" s="1107"/>
      <c r="BX40" s="1107"/>
      <c r="BY40" s="1107"/>
      <c r="BZ40" s="1107"/>
      <c r="CA40" s="1107"/>
      <c r="CB40" s="1107"/>
      <c r="CC40" s="1107"/>
      <c r="CD40" s="1107"/>
      <c r="CE40" s="1107"/>
      <c r="CF40" s="1107"/>
      <c r="CG40" s="1107"/>
      <c r="CH40" s="1107"/>
      <c r="CI40" s="1107"/>
      <c r="CJ40" s="1107"/>
      <c r="CK40" s="1107"/>
      <c r="CL40" s="1107"/>
      <c r="CM40" s="1107"/>
      <c r="CN40" s="1107"/>
      <c r="CO40" s="1107"/>
      <c r="CP40" s="1107"/>
      <c r="CQ40" s="1107"/>
      <c r="CR40" s="1107"/>
      <c r="CS40" s="1107"/>
      <c r="CT40" s="1107"/>
      <c r="CU40" s="1107"/>
      <c r="CV40" s="1107"/>
      <c r="CW40" s="1107"/>
      <c r="CX40" s="1107"/>
      <c r="CY40" s="1107"/>
      <c r="CZ40" s="1107"/>
      <c r="DA40" s="1107"/>
      <c r="DB40" s="1107"/>
      <c r="DC40" s="1107"/>
      <c r="DD40" s="1107"/>
      <c r="DE40" s="1107"/>
      <c r="DF40" s="1107"/>
      <c r="DG40" s="1107"/>
      <c r="DH40" s="1107"/>
      <c r="DI40" s="1107"/>
      <c r="DJ40" s="1107"/>
      <c r="DK40" s="1107"/>
      <c r="DL40" s="1107"/>
      <c r="DM40" s="1107"/>
      <c r="DN40" s="1107"/>
      <c r="DO40" s="1107"/>
      <c r="DP40" s="1107"/>
      <c r="DQ40" s="1107"/>
      <c r="DR40" s="1107"/>
      <c r="DS40" s="1107"/>
      <c r="DT40" s="1107"/>
      <c r="DU40" s="1107"/>
      <c r="DV40" s="1107"/>
      <c r="DW40" s="1107"/>
      <c r="DX40" s="1107"/>
      <c r="DY40" s="1107"/>
      <c r="DZ40" s="1107"/>
      <c r="EA40" s="1107"/>
      <c r="EB40" s="1107"/>
      <c r="EC40" s="1107"/>
      <c r="ED40" s="1107"/>
      <c r="EE40" s="1107"/>
      <c r="EF40" s="1107"/>
      <c r="EG40" s="1107"/>
      <c r="EH40" s="1107"/>
      <c r="EI40" s="1107"/>
      <c r="EJ40" s="1107"/>
      <c r="EK40" s="1107"/>
      <c r="EL40" s="1107"/>
      <c r="EM40" s="1107"/>
      <c r="EN40" s="1107"/>
      <c r="EO40" s="1107"/>
      <c r="EP40" s="1107"/>
      <c r="EQ40" s="1107"/>
      <c r="ER40" s="1107"/>
      <c r="ES40" s="1107"/>
      <c r="ET40" s="1107"/>
      <c r="EU40" s="1107"/>
      <c r="EV40" s="1107"/>
      <c r="EW40" s="1107"/>
      <c r="EX40" s="1107"/>
      <c r="EY40" s="1107"/>
      <c r="EZ40" s="1107"/>
      <c r="FA40" s="1107"/>
      <c r="FB40" s="1107"/>
      <c r="FC40" s="1107"/>
      <c r="FD40" s="1107"/>
      <c r="FE40" s="1107"/>
      <c r="FF40" s="1107"/>
      <c r="FG40" s="1107"/>
      <c r="FH40" s="1107"/>
      <c r="FI40" s="1107"/>
      <c r="FJ40" s="1107"/>
      <c r="FK40" s="1107"/>
      <c r="FL40" s="1107"/>
      <c r="FM40" s="1107"/>
      <c r="FN40" s="1107"/>
      <c r="FO40" s="1107"/>
      <c r="FP40" s="1107"/>
      <c r="FQ40" s="1107"/>
      <c r="FR40" s="1107"/>
      <c r="FS40" s="1107"/>
      <c r="FT40" s="1107"/>
      <c r="FU40" s="1107"/>
      <c r="FV40" s="1107"/>
      <c r="FW40" s="1107"/>
      <c r="FX40" s="1107"/>
      <c r="FY40" s="1107"/>
      <c r="FZ40" s="1107"/>
      <c r="GA40" s="1107"/>
      <c r="GB40" s="1107"/>
      <c r="GC40" s="1107"/>
      <c r="GD40" s="1107"/>
      <c r="GE40" s="1107"/>
      <c r="GF40" s="1107"/>
      <c r="GG40" s="1107"/>
      <c r="GH40" s="1107"/>
      <c r="GI40" s="1107"/>
      <c r="GJ40" s="1107"/>
      <c r="GK40" s="1107"/>
      <c r="GL40" s="1107"/>
      <c r="GM40" s="1107"/>
      <c r="GN40" s="1107"/>
      <c r="GO40" s="1107"/>
      <c r="GP40" s="1107"/>
      <c r="GQ40" s="1107"/>
      <c r="GR40" s="1107"/>
      <c r="GS40" s="1107"/>
      <c r="GT40" s="1107"/>
      <c r="GU40" s="1107"/>
      <c r="GV40" s="1107"/>
      <c r="GW40" s="1107"/>
      <c r="GX40" s="1107"/>
      <c r="GY40" s="1107"/>
      <c r="GZ40" s="1107"/>
      <c r="HA40" s="1107"/>
      <c r="HB40" s="1107"/>
      <c r="HC40" s="1107"/>
      <c r="HD40" s="1107"/>
      <c r="HE40" s="1107"/>
    </row>
    <row r="41" spans="1:213" ht="12" customHeight="1">
      <c r="A41" s="1107"/>
      <c r="B41" s="3970" t="s">
        <v>120</v>
      </c>
      <c r="C41" s="3968"/>
      <c r="D41" s="3968"/>
      <c r="E41" s="3968"/>
      <c r="F41" s="3968"/>
      <c r="G41" s="3968"/>
      <c r="H41" s="3968"/>
      <c r="I41" s="3968"/>
      <c r="J41" s="3968"/>
      <c r="K41" s="1194" t="s">
        <v>72</v>
      </c>
      <c r="L41" s="1358">
        <f t="shared" si="31"/>
        <v>0</v>
      </c>
      <c r="M41" s="1358">
        <f t="shared" si="32"/>
        <v>0</v>
      </c>
      <c r="N41" s="1358">
        <f>P106+0</f>
        <v>0</v>
      </c>
      <c r="O41" s="1358">
        <f t="shared" si="49"/>
        <v>0</v>
      </c>
      <c r="P41" s="1358">
        <f t="shared" si="35"/>
        <v>0</v>
      </c>
      <c r="Q41" s="1359">
        <f t="shared" si="36"/>
        <v>0</v>
      </c>
      <c r="R41" s="1360">
        <f t="shared" si="37"/>
        <v>0</v>
      </c>
      <c r="S41" s="1358">
        <f t="shared" si="38"/>
        <v>0</v>
      </c>
      <c r="T41" s="1358">
        <f>P174+0</f>
        <v>0</v>
      </c>
      <c r="U41" s="1358">
        <f t="shared" si="50"/>
        <v>0</v>
      </c>
      <c r="V41" s="1358">
        <f t="shared" si="41"/>
        <v>0</v>
      </c>
      <c r="W41" s="1359">
        <f t="shared" si="42"/>
        <v>0</v>
      </c>
      <c r="X41" s="1360">
        <f t="shared" si="43"/>
        <v>0</v>
      </c>
      <c r="Y41" s="1358">
        <f t="shared" si="44"/>
        <v>0</v>
      </c>
      <c r="Z41" s="1358">
        <f>P242+0</f>
        <v>0</v>
      </c>
      <c r="AA41" s="1365">
        <f t="shared" si="51"/>
        <v>0</v>
      </c>
      <c r="AB41" s="1361">
        <f t="shared" si="47"/>
        <v>0</v>
      </c>
      <c r="AC41" s="1362">
        <f t="shared" si="48"/>
        <v>0</v>
      </c>
      <c r="AD41" s="1363" t="str">
        <f t="shared" si="15"/>
        <v/>
      </c>
      <c r="AE41" s="1363" t="str">
        <f t="shared" si="16"/>
        <v/>
      </c>
      <c r="AF41" s="1363" t="str">
        <f t="shared" si="17"/>
        <v/>
      </c>
      <c r="AG41" s="1363" t="str">
        <f t="shared" si="18"/>
        <v/>
      </c>
      <c r="AH41" s="1363" t="str">
        <f t="shared" si="19"/>
        <v/>
      </c>
      <c r="AI41" s="1363" t="str">
        <f t="shared" si="20"/>
        <v/>
      </c>
      <c r="AJ41" s="1107"/>
      <c r="AK41" s="1364">
        <f t="shared" si="21"/>
        <v>0</v>
      </c>
      <c r="AL41" s="1364">
        <f t="shared" si="22"/>
        <v>0</v>
      </c>
      <c r="AM41" s="1364"/>
      <c r="AN41" s="1364">
        <f t="shared" si="23"/>
        <v>0</v>
      </c>
      <c r="AO41" s="1364">
        <f t="shared" si="24"/>
        <v>0</v>
      </c>
      <c r="AP41" s="1364"/>
      <c r="AQ41" s="1364">
        <f t="shared" si="25"/>
        <v>0</v>
      </c>
      <c r="AR41" s="1364">
        <f t="shared" si="26"/>
        <v>0</v>
      </c>
      <c r="AS41" s="1364"/>
      <c r="AT41" s="1364">
        <f t="shared" si="27"/>
        <v>0</v>
      </c>
      <c r="AU41" s="1364">
        <f t="shared" si="28"/>
        <v>0</v>
      </c>
      <c r="AV41" s="1364"/>
      <c r="AW41" s="1364">
        <f t="shared" si="29"/>
        <v>0</v>
      </c>
      <c r="AX41" s="1364">
        <f t="shared" si="30"/>
        <v>0</v>
      </c>
      <c r="AY41" s="1364"/>
      <c r="AZ41" s="1364"/>
      <c r="BA41" s="1364"/>
      <c r="BB41" s="1364"/>
      <c r="BC41" s="1364"/>
      <c r="BD41" s="1364"/>
      <c r="BE41" s="1364"/>
      <c r="BF41" s="1364"/>
      <c r="BG41" s="1364"/>
      <c r="BH41" s="1364"/>
      <c r="BI41" s="1364"/>
      <c r="BJ41" s="1364"/>
      <c r="BK41" s="1364"/>
      <c r="BL41" s="1364"/>
      <c r="BM41" s="1364"/>
      <c r="BN41" s="1107"/>
      <c r="BO41" s="1107"/>
      <c r="BP41" s="1107"/>
      <c r="BQ41" s="1107"/>
      <c r="BR41" s="1107"/>
      <c r="BS41" s="1107"/>
      <c r="BT41" s="1107"/>
      <c r="BU41" s="1107"/>
      <c r="BV41" s="1107"/>
      <c r="BW41" s="1107"/>
      <c r="BX41" s="1107"/>
      <c r="BY41" s="1107"/>
      <c r="BZ41" s="1107"/>
      <c r="CA41" s="1107"/>
      <c r="CB41" s="1107"/>
      <c r="CC41" s="1107"/>
      <c r="CD41" s="1107"/>
      <c r="CE41" s="1107"/>
      <c r="CF41" s="1107"/>
      <c r="CG41" s="1107"/>
      <c r="CH41" s="1107"/>
      <c r="CI41" s="1107"/>
      <c r="CJ41" s="1107"/>
      <c r="CK41" s="1107"/>
      <c r="CL41" s="1107"/>
      <c r="CM41" s="1107"/>
      <c r="CN41" s="1107"/>
      <c r="CO41" s="1107"/>
      <c r="CP41" s="1107"/>
      <c r="CQ41" s="1107"/>
      <c r="CR41" s="1107"/>
      <c r="CS41" s="1107"/>
      <c r="CT41" s="1107"/>
      <c r="CU41" s="1107"/>
      <c r="CV41" s="1107"/>
      <c r="CW41" s="1107"/>
      <c r="CX41" s="1107"/>
      <c r="CY41" s="1107"/>
      <c r="CZ41" s="1107"/>
      <c r="DA41" s="1107"/>
      <c r="DB41" s="1107"/>
      <c r="DC41" s="1107"/>
      <c r="DD41" s="1107"/>
      <c r="DE41" s="1107"/>
      <c r="DF41" s="1107"/>
      <c r="DG41" s="1107"/>
      <c r="DH41" s="1107"/>
      <c r="DI41" s="1107"/>
      <c r="DJ41" s="1107"/>
      <c r="DK41" s="1107"/>
      <c r="DL41" s="1107"/>
      <c r="DM41" s="1107"/>
      <c r="DN41" s="1107"/>
      <c r="DO41" s="1107"/>
      <c r="DP41" s="1107"/>
      <c r="DQ41" s="1107"/>
      <c r="DR41" s="1107"/>
      <c r="DS41" s="1107"/>
      <c r="DT41" s="1107"/>
      <c r="DU41" s="1107"/>
      <c r="DV41" s="1107"/>
      <c r="DW41" s="1107"/>
      <c r="DX41" s="1107"/>
      <c r="DY41" s="1107"/>
      <c r="DZ41" s="1107"/>
      <c r="EA41" s="1107"/>
      <c r="EB41" s="1107"/>
      <c r="EC41" s="1107"/>
      <c r="ED41" s="1107"/>
      <c r="EE41" s="1107"/>
      <c r="EF41" s="1107"/>
      <c r="EG41" s="1107"/>
      <c r="EH41" s="1107"/>
      <c r="EI41" s="1107"/>
      <c r="EJ41" s="1107"/>
      <c r="EK41" s="1107"/>
      <c r="EL41" s="1107"/>
      <c r="EM41" s="1107"/>
      <c r="EN41" s="1107"/>
      <c r="EO41" s="1107"/>
      <c r="EP41" s="1107"/>
      <c r="EQ41" s="1107"/>
      <c r="ER41" s="1107"/>
      <c r="ES41" s="1107"/>
      <c r="ET41" s="1107"/>
      <c r="EU41" s="1107"/>
      <c r="EV41" s="1107"/>
      <c r="EW41" s="1107"/>
      <c r="EX41" s="1107"/>
      <c r="EY41" s="1107"/>
      <c r="EZ41" s="1107"/>
      <c r="FA41" s="1107"/>
      <c r="FB41" s="1107"/>
      <c r="FC41" s="1107"/>
      <c r="FD41" s="1107"/>
      <c r="FE41" s="1107"/>
      <c r="FF41" s="1107"/>
      <c r="FG41" s="1107"/>
      <c r="FH41" s="1107"/>
      <c r="FI41" s="1107"/>
      <c r="FJ41" s="1107"/>
      <c r="FK41" s="1107"/>
      <c r="FL41" s="1107"/>
      <c r="FM41" s="1107"/>
      <c r="FN41" s="1107"/>
      <c r="FO41" s="1107"/>
      <c r="FP41" s="1107"/>
      <c r="FQ41" s="1107"/>
      <c r="FR41" s="1107"/>
      <c r="FS41" s="1107"/>
      <c r="FT41" s="1107"/>
      <c r="FU41" s="1107"/>
      <c r="FV41" s="1107"/>
      <c r="FW41" s="1107"/>
      <c r="FX41" s="1107"/>
      <c r="FY41" s="1107"/>
      <c r="FZ41" s="1107"/>
      <c r="GA41" s="1107"/>
      <c r="GB41" s="1107"/>
      <c r="GC41" s="1107"/>
      <c r="GD41" s="1107"/>
      <c r="GE41" s="1107"/>
      <c r="GF41" s="1107"/>
      <c r="GG41" s="1107"/>
      <c r="GH41" s="1107"/>
      <c r="GI41" s="1107"/>
      <c r="GJ41" s="1107"/>
      <c r="GK41" s="1107"/>
      <c r="GL41" s="1107"/>
      <c r="GM41" s="1107"/>
      <c r="GN41" s="1107"/>
      <c r="GO41" s="1107"/>
      <c r="GP41" s="1107"/>
      <c r="GQ41" s="1107"/>
      <c r="GR41" s="1107"/>
      <c r="GS41" s="1107"/>
      <c r="GT41" s="1107"/>
      <c r="GU41" s="1107"/>
      <c r="GV41" s="1107"/>
      <c r="GW41" s="1107"/>
      <c r="GX41" s="1107"/>
      <c r="GY41" s="1107"/>
      <c r="GZ41" s="1107"/>
      <c r="HA41" s="1107"/>
      <c r="HB41" s="1107"/>
      <c r="HC41" s="1107"/>
      <c r="HD41" s="1107"/>
      <c r="HE41" s="1107"/>
    </row>
    <row r="42" spans="1:213" ht="12" customHeight="1">
      <c r="A42" s="1107"/>
      <c r="B42" s="3970" t="s">
        <v>1402</v>
      </c>
      <c r="C42" s="3968"/>
      <c r="D42" s="3968"/>
      <c r="E42" s="3968"/>
      <c r="F42" s="3968"/>
      <c r="G42" s="3968"/>
      <c r="H42" s="3968"/>
      <c r="I42" s="3968"/>
      <c r="J42" s="3968"/>
      <c r="K42" s="1194" t="s">
        <v>193</v>
      </c>
      <c r="L42" s="1358">
        <f t="shared" si="31"/>
        <v>0</v>
      </c>
      <c r="M42" s="1358">
        <f t="shared" si="32"/>
        <v>0</v>
      </c>
      <c r="N42" s="1358">
        <f>P107+0</f>
        <v>0</v>
      </c>
      <c r="O42" s="1358">
        <f t="shared" si="49"/>
        <v>0</v>
      </c>
      <c r="P42" s="1358">
        <f t="shared" si="35"/>
        <v>0</v>
      </c>
      <c r="Q42" s="1359">
        <f t="shared" si="36"/>
        <v>0</v>
      </c>
      <c r="R42" s="1360">
        <f t="shared" si="37"/>
        <v>0</v>
      </c>
      <c r="S42" s="1358">
        <f t="shared" si="38"/>
        <v>0</v>
      </c>
      <c r="T42" s="1358">
        <f>P175+0</f>
        <v>0</v>
      </c>
      <c r="U42" s="1358">
        <f t="shared" si="50"/>
        <v>0</v>
      </c>
      <c r="V42" s="1358">
        <f t="shared" si="41"/>
        <v>0</v>
      </c>
      <c r="W42" s="1359">
        <f t="shared" si="42"/>
        <v>0</v>
      </c>
      <c r="X42" s="1360">
        <f t="shared" si="43"/>
        <v>0</v>
      </c>
      <c r="Y42" s="1358">
        <f t="shared" si="44"/>
        <v>0</v>
      </c>
      <c r="Z42" s="1358">
        <f>P243+0</f>
        <v>0</v>
      </c>
      <c r="AA42" s="1365">
        <f t="shared" si="51"/>
        <v>0</v>
      </c>
      <c r="AB42" s="1361">
        <f t="shared" si="47"/>
        <v>0</v>
      </c>
      <c r="AC42" s="1362">
        <f t="shared" si="48"/>
        <v>0</v>
      </c>
      <c r="AD42" s="1363" t="str">
        <f t="shared" si="15"/>
        <v/>
      </c>
      <c r="AE42" s="1363" t="str">
        <f t="shared" si="16"/>
        <v/>
      </c>
      <c r="AF42" s="1363" t="str">
        <f t="shared" si="17"/>
        <v/>
      </c>
      <c r="AG42" s="1363" t="str">
        <f t="shared" si="18"/>
        <v/>
      </c>
      <c r="AH42" s="1363" t="str">
        <f t="shared" si="19"/>
        <v/>
      </c>
      <c r="AI42" s="1363" t="str">
        <f t="shared" si="20"/>
        <v/>
      </c>
      <c r="AJ42" s="1107"/>
      <c r="AK42" s="1364">
        <f t="shared" si="21"/>
        <v>0</v>
      </c>
      <c r="AL42" s="1364">
        <f t="shared" si="22"/>
        <v>0</v>
      </c>
      <c r="AM42" s="1364"/>
      <c r="AN42" s="1364">
        <f t="shared" si="23"/>
        <v>0</v>
      </c>
      <c r="AO42" s="1364">
        <f t="shared" si="24"/>
        <v>0</v>
      </c>
      <c r="AP42" s="1364"/>
      <c r="AQ42" s="1364">
        <f t="shared" si="25"/>
        <v>0</v>
      </c>
      <c r="AR42" s="1364">
        <f t="shared" si="26"/>
        <v>0</v>
      </c>
      <c r="AS42" s="1364"/>
      <c r="AT42" s="1364">
        <f t="shared" si="27"/>
        <v>0</v>
      </c>
      <c r="AU42" s="1364">
        <f t="shared" si="28"/>
        <v>0</v>
      </c>
      <c r="AV42" s="1364"/>
      <c r="AW42" s="1364">
        <f t="shared" si="29"/>
        <v>0</v>
      </c>
      <c r="AX42" s="1364">
        <f t="shared" si="30"/>
        <v>0</v>
      </c>
      <c r="AY42" s="1364"/>
      <c r="AZ42" s="1364"/>
      <c r="BA42" s="1364"/>
      <c r="BB42" s="1364"/>
      <c r="BC42" s="1364"/>
      <c r="BD42" s="1364"/>
      <c r="BE42" s="1364"/>
      <c r="BF42" s="1364"/>
      <c r="BG42" s="1364"/>
      <c r="BH42" s="1364"/>
      <c r="BI42" s="1364"/>
      <c r="BJ42" s="1364"/>
      <c r="BK42" s="1364"/>
      <c r="BL42" s="1364"/>
      <c r="BM42" s="1364"/>
      <c r="BN42" s="1107"/>
      <c r="BO42" s="1107"/>
      <c r="BP42" s="1107"/>
      <c r="BQ42" s="1107"/>
      <c r="BR42" s="1107"/>
      <c r="BS42" s="1107"/>
      <c r="BT42" s="1107"/>
      <c r="BU42" s="1107"/>
      <c r="BV42" s="1107"/>
      <c r="BW42" s="1107"/>
      <c r="BX42" s="1107"/>
      <c r="BY42" s="1107"/>
      <c r="BZ42" s="1107"/>
      <c r="CA42" s="1107"/>
      <c r="CB42" s="1107"/>
      <c r="CC42" s="1107"/>
      <c r="CD42" s="1107"/>
      <c r="CE42" s="1107"/>
      <c r="CF42" s="1107"/>
      <c r="CG42" s="1107"/>
      <c r="CH42" s="1107"/>
      <c r="CI42" s="1107"/>
      <c r="CJ42" s="1107"/>
      <c r="CK42" s="1107"/>
      <c r="CL42" s="1107"/>
      <c r="CM42" s="1107"/>
      <c r="CN42" s="1107"/>
      <c r="CO42" s="1107"/>
      <c r="CP42" s="1107"/>
      <c r="CQ42" s="1107"/>
      <c r="CR42" s="1107"/>
      <c r="CS42" s="1107"/>
      <c r="CT42" s="1107"/>
      <c r="CU42" s="1107"/>
      <c r="CV42" s="1107"/>
      <c r="CW42" s="1107"/>
      <c r="CX42" s="1107"/>
      <c r="CY42" s="1107"/>
      <c r="CZ42" s="1107"/>
      <c r="DA42" s="1107"/>
      <c r="DB42" s="1107"/>
      <c r="DC42" s="1107"/>
      <c r="DD42" s="1107"/>
      <c r="DE42" s="1107"/>
      <c r="DF42" s="1107"/>
      <c r="DG42" s="1107"/>
      <c r="DH42" s="1107"/>
      <c r="DI42" s="1107"/>
      <c r="DJ42" s="1107"/>
      <c r="DK42" s="1107"/>
      <c r="DL42" s="1107"/>
      <c r="DM42" s="1107"/>
      <c r="DN42" s="1107"/>
      <c r="DO42" s="1107"/>
      <c r="DP42" s="1107"/>
      <c r="DQ42" s="1107"/>
      <c r="DR42" s="1107"/>
      <c r="DS42" s="1107"/>
      <c r="DT42" s="1107"/>
      <c r="DU42" s="1107"/>
      <c r="DV42" s="1107"/>
      <c r="DW42" s="1107"/>
      <c r="DX42" s="1107"/>
      <c r="DY42" s="1107"/>
      <c r="DZ42" s="1107"/>
      <c r="EA42" s="1107"/>
      <c r="EB42" s="1107"/>
      <c r="EC42" s="1107"/>
      <c r="ED42" s="1107"/>
      <c r="EE42" s="1107"/>
      <c r="EF42" s="1107"/>
      <c r="EG42" s="1107"/>
      <c r="EH42" s="1107"/>
      <c r="EI42" s="1107"/>
      <c r="EJ42" s="1107"/>
      <c r="EK42" s="1107"/>
      <c r="EL42" s="1107"/>
      <c r="EM42" s="1107"/>
      <c r="EN42" s="1107"/>
      <c r="EO42" s="1107"/>
      <c r="EP42" s="1107"/>
      <c r="EQ42" s="1107"/>
      <c r="ER42" s="1107"/>
      <c r="ES42" s="1107"/>
      <c r="ET42" s="1107"/>
      <c r="EU42" s="1107"/>
      <c r="EV42" s="1107"/>
      <c r="EW42" s="1107"/>
      <c r="EX42" s="1107"/>
      <c r="EY42" s="1107"/>
      <c r="EZ42" s="1107"/>
      <c r="FA42" s="1107"/>
      <c r="FB42" s="1107"/>
      <c r="FC42" s="1107"/>
      <c r="FD42" s="1107"/>
      <c r="FE42" s="1107"/>
      <c r="FF42" s="1107"/>
      <c r="FG42" s="1107"/>
      <c r="FH42" s="1107"/>
      <c r="FI42" s="1107"/>
      <c r="FJ42" s="1107"/>
      <c r="FK42" s="1107"/>
      <c r="FL42" s="1107"/>
      <c r="FM42" s="1107"/>
      <c r="FN42" s="1107"/>
      <c r="FO42" s="1107"/>
      <c r="FP42" s="1107"/>
      <c r="FQ42" s="1107"/>
      <c r="FR42" s="1107"/>
      <c r="FS42" s="1107"/>
      <c r="FT42" s="1107"/>
      <c r="FU42" s="1107"/>
      <c r="FV42" s="1107"/>
      <c r="FW42" s="1107"/>
      <c r="FX42" s="1107"/>
      <c r="FY42" s="1107"/>
      <c r="FZ42" s="1107"/>
      <c r="GA42" s="1107"/>
      <c r="GB42" s="1107"/>
      <c r="GC42" s="1107"/>
      <c r="GD42" s="1107"/>
      <c r="GE42" s="1107"/>
      <c r="GF42" s="1107"/>
      <c r="GG42" s="1107"/>
      <c r="GH42" s="1107"/>
      <c r="GI42" s="1107"/>
      <c r="GJ42" s="1107"/>
      <c r="GK42" s="1107"/>
      <c r="GL42" s="1107"/>
      <c r="GM42" s="1107"/>
      <c r="GN42" s="1107"/>
      <c r="GO42" s="1107"/>
      <c r="GP42" s="1107"/>
      <c r="GQ42" s="1107"/>
      <c r="GR42" s="1107"/>
      <c r="GS42" s="1107"/>
      <c r="GT42" s="1107"/>
      <c r="GU42" s="1107"/>
      <c r="GV42" s="1107"/>
      <c r="GW42" s="1107"/>
      <c r="GX42" s="1107"/>
      <c r="GY42" s="1107"/>
      <c r="GZ42" s="1107"/>
      <c r="HA42" s="1107"/>
      <c r="HB42" s="1107"/>
      <c r="HC42" s="1107"/>
      <c r="HD42" s="1107"/>
      <c r="HE42" s="1107"/>
    </row>
    <row r="43" spans="1:213" ht="12" customHeight="1">
      <c r="A43" s="1107"/>
      <c r="B43" s="3981" t="s">
        <v>1371</v>
      </c>
      <c r="C43" s="3982"/>
      <c r="D43" s="3982"/>
      <c r="E43" s="3982"/>
      <c r="F43" s="3982"/>
      <c r="G43" s="3982"/>
      <c r="H43" s="3982"/>
      <c r="I43" s="3982"/>
      <c r="J43" s="3982"/>
      <c r="K43" s="1194"/>
      <c r="L43" s="1366"/>
      <c r="M43" s="1366"/>
      <c r="N43" s="1366"/>
      <c r="O43" s="1366"/>
      <c r="P43" s="1366"/>
      <c r="Q43" s="1367"/>
      <c r="R43" s="1368"/>
      <c r="S43" s="1366"/>
      <c r="T43" s="1366"/>
      <c r="U43" s="1366"/>
      <c r="V43" s="1366"/>
      <c r="W43" s="1367"/>
      <c r="X43" s="1368"/>
      <c r="Y43" s="1366"/>
      <c r="Z43" s="1366"/>
      <c r="AA43" s="1369"/>
      <c r="AB43" s="1370"/>
      <c r="AC43" s="1367"/>
      <c r="AD43" s="1371" t="str">
        <f t="shared" si="15"/>
        <v/>
      </c>
      <c r="AE43" s="1371" t="str">
        <f t="shared" si="16"/>
        <v/>
      </c>
      <c r="AF43" s="1371" t="str">
        <f t="shared" si="17"/>
        <v/>
      </c>
      <c r="AG43" s="1371" t="str">
        <f t="shared" si="18"/>
        <v/>
      </c>
      <c r="AH43" s="1371" t="str">
        <f t="shared" si="19"/>
        <v/>
      </c>
      <c r="AI43" s="1371" t="str">
        <f t="shared" si="20"/>
        <v/>
      </c>
      <c r="AJ43" s="1107"/>
      <c r="AK43" s="1364"/>
      <c r="AL43" s="1364"/>
      <c r="AM43" s="1364"/>
      <c r="AN43" s="1364"/>
      <c r="AO43" s="1364"/>
      <c r="AP43" s="1364"/>
      <c r="AQ43" s="1364"/>
      <c r="AR43" s="1364"/>
      <c r="AS43" s="1364"/>
      <c r="AT43" s="1364"/>
      <c r="AU43" s="1364"/>
      <c r="AV43" s="1364"/>
      <c r="AW43" s="1364"/>
      <c r="AX43" s="1364"/>
      <c r="AY43" s="1364"/>
      <c r="AZ43" s="1364"/>
      <c r="BA43" s="1364"/>
      <c r="BB43" s="1364"/>
      <c r="BC43" s="1364"/>
      <c r="BD43" s="1364"/>
      <c r="BE43" s="1364"/>
      <c r="BF43" s="1364"/>
      <c r="BG43" s="1364"/>
      <c r="BH43" s="1364"/>
      <c r="BI43" s="1364"/>
      <c r="BJ43" s="1364"/>
      <c r="BK43" s="1364"/>
      <c r="BL43" s="1364"/>
      <c r="BM43" s="1364"/>
      <c r="BN43" s="1107"/>
      <c r="BO43" s="1107"/>
      <c r="BP43" s="1107"/>
      <c r="BQ43" s="1107"/>
      <c r="BR43" s="1107"/>
      <c r="BS43" s="1107"/>
      <c r="BT43" s="1107"/>
      <c r="BU43" s="1107"/>
      <c r="BV43" s="1107"/>
      <c r="BW43" s="1107"/>
      <c r="BX43" s="1107"/>
      <c r="BY43" s="1107"/>
      <c r="BZ43" s="1107"/>
      <c r="CA43" s="1107"/>
      <c r="CB43" s="1107"/>
      <c r="CC43" s="1107"/>
      <c r="CD43" s="1107"/>
      <c r="CE43" s="1107"/>
      <c r="CF43" s="1107"/>
      <c r="CG43" s="1107"/>
      <c r="CH43" s="1107"/>
      <c r="CI43" s="1107"/>
      <c r="CJ43" s="1107"/>
      <c r="CK43" s="1107"/>
      <c r="CL43" s="1107"/>
      <c r="CM43" s="1107"/>
      <c r="CN43" s="1107"/>
      <c r="CO43" s="1107"/>
      <c r="CP43" s="1107"/>
      <c r="CQ43" s="1107"/>
      <c r="CR43" s="1107"/>
      <c r="CS43" s="1107"/>
      <c r="CT43" s="1107"/>
      <c r="CU43" s="1107"/>
      <c r="CV43" s="1107"/>
      <c r="CW43" s="1107"/>
      <c r="CX43" s="1107"/>
      <c r="CY43" s="1107"/>
      <c r="CZ43" s="1107"/>
      <c r="DA43" s="1107"/>
      <c r="DB43" s="1107"/>
      <c r="DC43" s="1107"/>
      <c r="DD43" s="1107"/>
      <c r="DE43" s="1107"/>
      <c r="DF43" s="1107"/>
      <c r="DG43" s="1107"/>
      <c r="DH43" s="1107"/>
      <c r="DI43" s="1107"/>
      <c r="DJ43" s="1107"/>
      <c r="DK43" s="1107"/>
      <c r="DL43" s="1107"/>
      <c r="DM43" s="1107"/>
      <c r="DN43" s="1107"/>
      <c r="DO43" s="1107"/>
      <c r="DP43" s="1107"/>
      <c r="DQ43" s="1107"/>
      <c r="DR43" s="1107"/>
      <c r="DS43" s="1107"/>
      <c r="DT43" s="1107"/>
      <c r="DU43" s="1107"/>
      <c r="DV43" s="1107"/>
      <c r="DW43" s="1107"/>
      <c r="DX43" s="1107"/>
      <c r="DY43" s="1107"/>
      <c r="DZ43" s="1107"/>
      <c r="EA43" s="1107"/>
      <c r="EB43" s="1107"/>
      <c r="EC43" s="1107"/>
      <c r="ED43" s="1107"/>
      <c r="EE43" s="1107"/>
      <c r="EF43" s="1107"/>
      <c r="EG43" s="1107"/>
      <c r="EH43" s="1107"/>
      <c r="EI43" s="1107"/>
      <c r="EJ43" s="1107"/>
      <c r="EK43" s="1107"/>
      <c r="EL43" s="1107"/>
      <c r="EM43" s="1107"/>
      <c r="EN43" s="1107"/>
      <c r="EO43" s="1107"/>
      <c r="EP43" s="1107"/>
      <c r="EQ43" s="1107"/>
      <c r="ER43" s="1107"/>
      <c r="ES43" s="1107"/>
      <c r="ET43" s="1107"/>
      <c r="EU43" s="1107"/>
      <c r="EV43" s="1107"/>
      <c r="EW43" s="1107"/>
      <c r="EX43" s="1107"/>
      <c r="EY43" s="1107"/>
      <c r="EZ43" s="1107"/>
      <c r="FA43" s="1107"/>
      <c r="FB43" s="1107"/>
      <c r="FC43" s="1107"/>
      <c r="FD43" s="1107"/>
      <c r="FE43" s="1107"/>
      <c r="FF43" s="1107"/>
      <c r="FG43" s="1107"/>
      <c r="FH43" s="1107"/>
      <c r="FI43" s="1107"/>
      <c r="FJ43" s="1107"/>
      <c r="FK43" s="1107"/>
      <c r="FL43" s="1107"/>
      <c r="FM43" s="1107"/>
      <c r="FN43" s="1107"/>
      <c r="FO43" s="1107"/>
      <c r="FP43" s="1107"/>
      <c r="FQ43" s="1107"/>
      <c r="FR43" s="1107"/>
      <c r="FS43" s="1107"/>
      <c r="FT43" s="1107"/>
      <c r="FU43" s="1107"/>
      <c r="FV43" s="1107"/>
      <c r="FW43" s="1107"/>
      <c r="FX43" s="1107"/>
      <c r="FY43" s="1107"/>
      <c r="FZ43" s="1107"/>
      <c r="GA43" s="1107"/>
      <c r="GB43" s="1107"/>
      <c r="GC43" s="1107"/>
      <c r="GD43" s="1107"/>
      <c r="GE43" s="1107"/>
      <c r="GF43" s="1107"/>
      <c r="GG43" s="1107"/>
      <c r="GH43" s="1107"/>
      <c r="GI43" s="1107"/>
      <c r="GJ43" s="1107"/>
      <c r="GK43" s="1107"/>
      <c r="GL43" s="1107"/>
      <c r="GM43" s="1107"/>
      <c r="GN43" s="1107"/>
      <c r="GO43" s="1107"/>
      <c r="GP43" s="1107"/>
      <c r="GQ43" s="1107"/>
      <c r="GR43" s="1107"/>
      <c r="GS43" s="1107"/>
      <c r="GT43" s="1107"/>
      <c r="GU43" s="1107"/>
      <c r="GV43" s="1107"/>
      <c r="GW43" s="1107"/>
      <c r="GX43" s="1107"/>
      <c r="GY43" s="1107"/>
      <c r="GZ43" s="1107"/>
      <c r="HA43" s="1107"/>
      <c r="HB43" s="1107"/>
      <c r="HC43" s="1107"/>
      <c r="HD43" s="1107"/>
      <c r="HE43" s="1107"/>
    </row>
    <row r="44" spans="1:213" ht="12" customHeight="1">
      <c r="A44" s="1107"/>
      <c r="B44" s="1136"/>
      <c r="C44" s="3976" t="s">
        <v>749</v>
      </c>
      <c r="D44" s="3976"/>
      <c r="E44" s="3976"/>
      <c r="F44" s="3976"/>
      <c r="G44" s="3976"/>
      <c r="H44" s="3976"/>
      <c r="I44" s="3976"/>
      <c r="J44" s="3976"/>
      <c r="K44" s="1194" t="s">
        <v>528</v>
      </c>
      <c r="L44" s="1358">
        <f t="shared" ref="L44:L55" si="52">L109+M109+N109+O109</f>
        <v>0</v>
      </c>
      <c r="M44" s="1358">
        <f t="shared" ref="M44:M55" si="53">Q109+0</f>
        <v>0</v>
      </c>
      <c r="N44" s="1358">
        <f t="shared" ref="N44:N54" si="54">P109+0</f>
        <v>0</v>
      </c>
      <c r="O44" s="1358">
        <f t="shared" ref="O44:O55" si="55">R109+S109+T109+U109</f>
        <v>0</v>
      </c>
      <c r="P44" s="1358">
        <f t="shared" ref="P44:P55" si="56">V109+W109+X109+Y109</f>
        <v>0</v>
      </c>
      <c r="Q44" s="1359">
        <f t="shared" ref="Q44:Q55" si="57">L44+M44+N44+O44+P44</f>
        <v>0</v>
      </c>
      <c r="R44" s="1360">
        <f t="shared" ref="R44:R55" si="58">L177+M177+N177+O177</f>
        <v>0</v>
      </c>
      <c r="S44" s="1358">
        <f t="shared" ref="S44:S55" si="59">Q177+0</f>
        <v>0</v>
      </c>
      <c r="T44" s="1358">
        <f t="shared" ref="T44:T54" si="60">P177+0</f>
        <v>0</v>
      </c>
      <c r="U44" s="1358">
        <f t="shared" ref="U44:U55" si="61">R177+S177+T177+U177</f>
        <v>0</v>
      </c>
      <c r="V44" s="1358">
        <f t="shared" ref="V44:V55" si="62">V177+W177+X177+Y177</f>
        <v>0</v>
      </c>
      <c r="W44" s="1359">
        <f t="shared" ref="W44:W55" si="63">R44+S44+T44+U44+V44</f>
        <v>0</v>
      </c>
      <c r="X44" s="1360">
        <f t="shared" ref="X44:X55" si="64">L245+M245+N245+O245</f>
        <v>0</v>
      </c>
      <c r="Y44" s="1358">
        <f t="shared" ref="Y44:Y55" si="65">Q245+0</f>
        <v>0</v>
      </c>
      <c r="Z44" s="1358">
        <f t="shared" ref="Z44:Z54" si="66">P245+0</f>
        <v>0</v>
      </c>
      <c r="AA44" s="1361">
        <f t="shared" ref="AA44:AA55" si="67">R245+S245+T245+U245</f>
        <v>0</v>
      </c>
      <c r="AB44" s="1361">
        <f t="shared" ref="AB44:AB55" si="68">V245+W245+X245+Y245</f>
        <v>0</v>
      </c>
      <c r="AC44" s="1362">
        <f t="shared" ref="AC44:AC55" si="69">X44+Y44+Z44+AA44+AB44</f>
        <v>0</v>
      </c>
      <c r="AD44" s="1363" t="str">
        <f t="shared" ref="AD44:AD66" si="70">IF(ISERROR(X44/R44*100),"",X44/R44*100)</f>
        <v/>
      </c>
      <c r="AE44" s="1363" t="str">
        <f t="shared" ref="AE44:AE66" si="71">IF(ISERROR(Y44/S44*100),"",Y44/S44*100)</f>
        <v/>
      </c>
      <c r="AF44" s="1363" t="str">
        <f t="shared" ref="AF44:AF66" si="72">IF(ISERROR(Z44/T44*100),"",Z44/T44*100)</f>
        <v/>
      </c>
      <c r="AG44" s="1363" t="str">
        <f t="shared" ref="AG44:AG66" si="73">IF(ISERROR(AA44/U44*100),"",AA44/U44*100)</f>
        <v/>
      </c>
      <c r="AH44" s="1363" t="str">
        <f t="shared" ref="AH44:AH66" si="74">IF(ISERROR(AB44/V44*100),"",AB44/V44*100)</f>
        <v/>
      </c>
      <c r="AI44" s="1363" t="str">
        <f t="shared" ref="AI44:AI66" si="75">IF(ISERROR(AC44/W44*100),"",AC44/W44*100)</f>
        <v/>
      </c>
      <c r="AJ44" s="1107"/>
      <c r="AK44" s="1364"/>
      <c r="AL44" s="1364"/>
      <c r="AM44" s="1364"/>
      <c r="AN44" s="1364"/>
      <c r="AO44" s="1364"/>
      <c r="AP44" s="1364"/>
      <c r="AQ44" s="1364"/>
      <c r="AR44" s="1364"/>
      <c r="AS44" s="1364"/>
      <c r="AT44" s="1364"/>
      <c r="AU44" s="1364"/>
      <c r="AV44" s="1364"/>
      <c r="AW44" s="1364"/>
      <c r="AX44" s="1364"/>
      <c r="AY44" s="1364"/>
      <c r="AZ44" s="1364"/>
      <c r="BA44" s="1364"/>
      <c r="BB44" s="1364"/>
      <c r="BC44" s="1364"/>
      <c r="BD44" s="1364"/>
      <c r="BE44" s="1364"/>
      <c r="BF44" s="1364"/>
      <c r="BG44" s="1364"/>
      <c r="BH44" s="1364"/>
      <c r="BI44" s="1364"/>
      <c r="BJ44" s="1364"/>
      <c r="BK44" s="1364"/>
      <c r="BL44" s="1364"/>
      <c r="BM44" s="1364"/>
      <c r="BN44" s="1107"/>
      <c r="BO44" s="1107"/>
      <c r="BP44" s="1107"/>
      <c r="BQ44" s="1107"/>
      <c r="BR44" s="1107"/>
      <c r="BS44" s="1107"/>
      <c r="BT44" s="1107"/>
      <c r="BU44" s="1107"/>
      <c r="BV44" s="1107"/>
      <c r="BW44" s="1107"/>
      <c r="BX44" s="1107"/>
      <c r="BY44" s="1107"/>
      <c r="BZ44" s="1107"/>
      <c r="CA44" s="1107"/>
      <c r="CB44" s="1107"/>
      <c r="CC44" s="1107"/>
      <c r="CD44" s="1107"/>
      <c r="CE44" s="1107"/>
      <c r="CF44" s="1107"/>
      <c r="CG44" s="1107"/>
      <c r="CH44" s="1107"/>
      <c r="CI44" s="1107"/>
      <c r="CJ44" s="1107"/>
      <c r="CK44" s="1107"/>
      <c r="CL44" s="1107"/>
      <c r="CM44" s="1107"/>
      <c r="CN44" s="1107"/>
      <c r="CO44" s="1107"/>
      <c r="CP44" s="1107"/>
      <c r="CQ44" s="1107"/>
      <c r="CR44" s="1107"/>
      <c r="CS44" s="1107"/>
      <c r="CT44" s="1107"/>
      <c r="CU44" s="1107"/>
      <c r="CV44" s="1107"/>
      <c r="CW44" s="1107"/>
      <c r="CX44" s="1107"/>
      <c r="CY44" s="1107"/>
      <c r="CZ44" s="1107"/>
      <c r="DA44" s="1107"/>
      <c r="DB44" s="1107"/>
      <c r="DC44" s="1107"/>
      <c r="DD44" s="1107"/>
      <c r="DE44" s="1107"/>
      <c r="DF44" s="1107"/>
      <c r="DG44" s="1107"/>
      <c r="DH44" s="1107"/>
      <c r="DI44" s="1107"/>
      <c r="DJ44" s="1107"/>
      <c r="DK44" s="1107"/>
      <c r="DL44" s="1107"/>
      <c r="DM44" s="1107"/>
      <c r="DN44" s="1107"/>
      <c r="DO44" s="1107"/>
      <c r="DP44" s="1107"/>
      <c r="DQ44" s="1107"/>
      <c r="DR44" s="1107"/>
      <c r="DS44" s="1107"/>
      <c r="DT44" s="1107"/>
      <c r="DU44" s="1107"/>
      <c r="DV44" s="1107"/>
      <c r="DW44" s="1107"/>
      <c r="DX44" s="1107"/>
      <c r="DY44" s="1107"/>
      <c r="DZ44" s="1107"/>
      <c r="EA44" s="1107"/>
      <c r="EB44" s="1107"/>
      <c r="EC44" s="1107"/>
      <c r="ED44" s="1107"/>
      <c r="EE44" s="1107"/>
      <c r="EF44" s="1107"/>
      <c r="EG44" s="1107"/>
      <c r="EH44" s="1107"/>
      <c r="EI44" s="1107"/>
      <c r="EJ44" s="1107"/>
      <c r="EK44" s="1107"/>
      <c r="EL44" s="1107"/>
      <c r="EM44" s="1107"/>
      <c r="EN44" s="1107"/>
      <c r="EO44" s="1107"/>
      <c r="EP44" s="1107"/>
      <c r="EQ44" s="1107"/>
      <c r="ER44" s="1107"/>
      <c r="ES44" s="1107"/>
      <c r="ET44" s="1107"/>
      <c r="EU44" s="1107"/>
      <c r="EV44" s="1107"/>
      <c r="EW44" s="1107"/>
      <c r="EX44" s="1107"/>
      <c r="EY44" s="1107"/>
      <c r="EZ44" s="1107"/>
      <c r="FA44" s="1107"/>
      <c r="FB44" s="1107"/>
      <c r="FC44" s="1107"/>
      <c r="FD44" s="1107"/>
      <c r="FE44" s="1107"/>
      <c r="FF44" s="1107"/>
      <c r="FG44" s="1107"/>
      <c r="FH44" s="1107"/>
      <c r="FI44" s="1107"/>
      <c r="FJ44" s="1107"/>
      <c r="FK44" s="1107"/>
      <c r="FL44" s="1107"/>
      <c r="FM44" s="1107"/>
      <c r="FN44" s="1107"/>
      <c r="FO44" s="1107"/>
      <c r="FP44" s="1107"/>
      <c r="FQ44" s="1107"/>
      <c r="FR44" s="1107"/>
      <c r="FS44" s="1107"/>
      <c r="FT44" s="1107"/>
      <c r="FU44" s="1107"/>
      <c r="FV44" s="1107"/>
      <c r="FW44" s="1107"/>
      <c r="FX44" s="1107"/>
      <c r="FY44" s="1107"/>
      <c r="FZ44" s="1107"/>
      <c r="GA44" s="1107"/>
      <c r="GB44" s="1107"/>
      <c r="GC44" s="1107"/>
      <c r="GD44" s="1107"/>
      <c r="GE44" s="1107"/>
      <c r="GF44" s="1107"/>
      <c r="GG44" s="1107"/>
      <c r="GH44" s="1107"/>
      <c r="GI44" s="1107"/>
      <c r="GJ44" s="1107"/>
      <c r="GK44" s="1107"/>
      <c r="GL44" s="1107"/>
      <c r="GM44" s="1107"/>
      <c r="GN44" s="1107"/>
      <c r="GO44" s="1107"/>
      <c r="GP44" s="1107"/>
      <c r="GQ44" s="1107"/>
      <c r="GR44" s="1107"/>
      <c r="GS44" s="1107"/>
      <c r="GT44" s="1107"/>
      <c r="GU44" s="1107"/>
      <c r="GV44" s="1107"/>
      <c r="GW44" s="1107"/>
      <c r="GX44" s="1107"/>
      <c r="GY44" s="1107"/>
      <c r="GZ44" s="1107"/>
      <c r="HA44" s="1107"/>
      <c r="HB44" s="1107"/>
      <c r="HC44" s="1107"/>
      <c r="HD44" s="1107"/>
      <c r="HE44" s="1107"/>
    </row>
    <row r="45" spans="1:213" ht="12" customHeight="1">
      <c r="A45" s="1107"/>
      <c r="B45" s="1136"/>
      <c r="C45" s="3968" t="s">
        <v>750</v>
      </c>
      <c r="D45" s="3968"/>
      <c r="E45" s="3968"/>
      <c r="F45" s="3968"/>
      <c r="G45" s="3968"/>
      <c r="H45" s="3968"/>
      <c r="I45" s="3968"/>
      <c r="J45" s="3968"/>
      <c r="K45" s="1194" t="s">
        <v>466</v>
      </c>
      <c r="L45" s="1358">
        <f t="shared" si="52"/>
        <v>0</v>
      </c>
      <c r="M45" s="1358">
        <f t="shared" si="53"/>
        <v>0</v>
      </c>
      <c r="N45" s="1358">
        <f t="shared" si="54"/>
        <v>0</v>
      </c>
      <c r="O45" s="1358">
        <f t="shared" si="55"/>
        <v>0</v>
      </c>
      <c r="P45" s="1358">
        <f t="shared" si="56"/>
        <v>0</v>
      </c>
      <c r="Q45" s="1359">
        <f t="shared" si="57"/>
        <v>0</v>
      </c>
      <c r="R45" s="1360">
        <f t="shared" si="58"/>
        <v>0</v>
      </c>
      <c r="S45" s="1358">
        <f t="shared" si="59"/>
        <v>0</v>
      </c>
      <c r="T45" s="1358">
        <f t="shared" si="60"/>
        <v>0</v>
      </c>
      <c r="U45" s="1358">
        <f t="shared" si="61"/>
        <v>0</v>
      </c>
      <c r="V45" s="1358">
        <f t="shared" si="62"/>
        <v>0</v>
      </c>
      <c r="W45" s="1359">
        <f t="shared" si="63"/>
        <v>0</v>
      </c>
      <c r="X45" s="1360">
        <f t="shared" si="64"/>
        <v>0</v>
      </c>
      <c r="Y45" s="1358">
        <f t="shared" si="65"/>
        <v>0</v>
      </c>
      <c r="Z45" s="1358">
        <f t="shared" si="66"/>
        <v>0</v>
      </c>
      <c r="AA45" s="1365">
        <f t="shared" si="67"/>
        <v>0</v>
      </c>
      <c r="AB45" s="1361">
        <f t="shared" si="68"/>
        <v>0</v>
      </c>
      <c r="AC45" s="1362">
        <f t="shared" si="69"/>
        <v>0</v>
      </c>
      <c r="AD45" s="1363" t="str">
        <f t="shared" si="70"/>
        <v/>
      </c>
      <c r="AE45" s="1363" t="str">
        <f t="shared" si="71"/>
        <v/>
      </c>
      <c r="AF45" s="1363" t="str">
        <f t="shared" si="72"/>
        <v/>
      </c>
      <c r="AG45" s="1363" t="str">
        <f t="shared" si="73"/>
        <v/>
      </c>
      <c r="AH45" s="1363" t="str">
        <f t="shared" si="74"/>
        <v/>
      </c>
      <c r="AI45" s="1363" t="str">
        <f t="shared" si="75"/>
        <v/>
      </c>
      <c r="AJ45" s="1107"/>
      <c r="AK45" s="1364"/>
      <c r="AL45" s="1364"/>
      <c r="AM45" s="1364"/>
      <c r="AN45" s="1364"/>
      <c r="AO45" s="1364"/>
      <c r="AP45" s="1364"/>
      <c r="AQ45" s="1364"/>
      <c r="AR45" s="1364"/>
      <c r="AS45" s="1364"/>
      <c r="AT45" s="1364"/>
      <c r="AU45" s="1364"/>
      <c r="AV45" s="1364"/>
      <c r="AW45" s="1364"/>
      <c r="AX45" s="1364"/>
      <c r="AY45" s="1364"/>
      <c r="AZ45" s="1364"/>
      <c r="BA45" s="1364"/>
      <c r="BB45" s="1364"/>
      <c r="BC45" s="1364"/>
      <c r="BD45" s="1364"/>
      <c r="BE45" s="1364"/>
      <c r="BF45" s="1364"/>
      <c r="BG45" s="1364"/>
      <c r="BH45" s="1364"/>
      <c r="BI45" s="1364"/>
      <c r="BJ45" s="1364"/>
      <c r="BK45" s="1364"/>
      <c r="BL45" s="1364"/>
      <c r="BM45" s="1364"/>
      <c r="BN45" s="1107"/>
      <c r="BO45" s="1107"/>
      <c r="BP45" s="1107"/>
      <c r="BQ45" s="1107"/>
      <c r="BR45" s="1107"/>
      <c r="BS45" s="1107"/>
      <c r="BT45" s="1107"/>
      <c r="BU45" s="1107"/>
      <c r="BV45" s="1107"/>
      <c r="BW45" s="1107"/>
      <c r="BX45" s="1107"/>
      <c r="BY45" s="1107"/>
      <c r="BZ45" s="1107"/>
      <c r="CA45" s="1107"/>
      <c r="CB45" s="1107"/>
      <c r="CC45" s="1107"/>
      <c r="CD45" s="1107"/>
      <c r="CE45" s="1107"/>
      <c r="CF45" s="1107"/>
      <c r="CG45" s="1107"/>
      <c r="CH45" s="1107"/>
      <c r="CI45" s="1107"/>
      <c r="CJ45" s="1107"/>
      <c r="CK45" s="1107"/>
      <c r="CL45" s="1107"/>
      <c r="CM45" s="1107"/>
      <c r="CN45" s="1107"/>
      <c r="CO45" s="1107"/>
      <c r="CP45" s="1107"/>
      <c r="CQ45" s="1107"/>
      <c r="CR45" s="1107"/>
      <c r="CS45" s="1107"/>
      <c r="CT45" s="1107"/>
      <c r="CU45" s="1107"/>
      <c r="CV45" s="1107"/>
      <c r="CW45" s="1107"/>
      <c r="CX45" s="1107"/>
      <c r="CY45" s="1107"/>
      <c r="CZ45" s="1107"/>
      <c r="DA45" s="1107"/>
      <c r="DB45" s="1107"/>
      <c r="DC45" s="1107"/>
      <c r="DD45" s="1107"/>
      <c r="DE45" s="1107"/>
      <c r="DF45" s="1107"/>
      <c r="DG45" s="1107"/>
      <c r="DH45" s="1107"/>
      <c r="DI45" s="1107"/>
      <c r="DJ45" s="1107"/>
      <c r="DK45" s="1107"/>
      <c r="DL45" s="1107"/>
      <c r="DM45" s="1107"/>
      <c r="DN45" s="1107"/>
      <c r="DO45" s="1107"/>
      <c r="DP45" s="1107"/>
      <c r="DQ45" s="1107"/>
      <c r="DR45" s="1107"/>
      <c r="DS45" s="1107"/>
      <c r="DT45" s="1107"/>
      <c r="DU45" s="1107"/>
      <c r="DV45" s="1107"/>
      <c r="DW45" s="1107"/>
      <c r="DX45" s="1107"/>
      <c r="DY45" s="1107"/>
      <c r="DZ45" s="1107"/>
      <c r="EA45" s="1107"/>
      <c r="EB45" s="1107"/>
      <c r="EC45" s="1107"/>
      <c r="ED45" s="1107"/>
      <c r="EE45" s="1107"/>
      <c r="EF45" s="1107"/>
      <c r="EG45" s="1107"/>
      <c r="EH45" s="1107"/>
      <c r="EI45" s="1107"/>
      <c r="EJ45" s="1107"/>
      <c r="EK45" s="1107"/>
      <c r="EL45" s="1107"/>
      <c r="EM45" s="1107"/>
      <c r="EN45" s="1107"/>
      <c r="EO45" s="1107"/>
      <c r="EP45" s="1107"/>
      <c r="EQ45" s="1107"/>
      <c r="ER45" s="1107"/>
      <c r="ES45" s="1107"/>
      <c r="ET45" s="1107"/>
      <c r="EU45" s="1107"/>
      <c r="EV45" s="1107"/>
      <c r="EW45" s="1107"/>
      <c r="EX45" s="1107"/>
      <c r="EY45" s="1107"/>
      <c r="EZ45" s="1107"/>
      <c r="FA45" s="1107"/>
      <c r="FB45" s="1107"/>
      <c r="FC45" s="1107"/>
      <c r="FD45" s="1107"/>
      <c r="FE45" s="1107"/>
      <c r="FF45" s="1107"/>
      <c r="FG45" s="1107"/>
      <c r="FH45" s="1107"/>
      <c r="FI45" s="1107"/>
      <c r="FJ45" s="1107"/>
      <c r="FK45" s="1107"/>
      <c r="FL45" s="1107"/>
      <c r="FM45" s="1107"/>
      <c r="FN45" s="1107"/>
      <c r="FO45" s="1107"/>
      <c r="FP45" s="1107"/>
      <c r="FQ45" s="1107"/>
      <c r="FR45" s="1107"/>
      <c r="FS45" s="1107"/>
      <c r="FT45" s="1107"/>
      <c r="FU45" s="1107"/>
      <c r="FV45" s="1107"/>
      <c r="FW45" s="1107"/>
      <c r="FX45" s="1107"/>
      <c r="FY45" s="1107"/>
      <c r="FZ45" s="1107"/>
      <c r="GA45" s="1107"/>
      <c r="GB45" s="1107"/>
      <c r="GC45" s="1107"/>
      <c r="GD45" s="1107"/>
      <c r="GE45" s="1107"/>
      <c r="GF45" s="1107"/>
      <c r="GG45" s="1107"/>
      <c r="GH45" s="1107"/>
      <c r="GI45" s="1107"/>
      <c r="GJ45" s="1107"/>
      <c r="GK45" s="1107"/>
      <c r="GL45" s="1107"/>
      <c r="GM45" s="1107"/>
      <c r="GN45" s="1107"/>
      <c r="GO45" s="1107"/>
      <c r="GP45" s="1107"/>
      <c r="GQ45" s="1107"/>
      <c r="GR45" s="1107"/>
      <c r="GS45" s="1107"/>
      <c r="GT45" s="1107"/>
      <c r="GU45" s="1107"/>
      <c r="GV45" s="1107"/>
      <c r="GW45" s="1107"/>
      <c r="GX45" s="1107"/>
      <c r="GY45" s="1107"/>
      <c r="GZ45" s="1107"/>
      <c r="HA45" s="1107"/>
      <c r="HB45" s="1107"/>
      <c r="HC45" s="1107"/>
      <c r="HD45" s="1107"/>
      <c r="HE45" s="1107"/>
    </row>
    <row r="46" spans="1:213" ht="12" customHeight="1">
      <c r="A46" s="1107"/>
      <c r="B46" s="1136"/>
      <c r="C46" s="3968" t="s">
        <v>751</v>
      </c>
      <c r="D46" s="3968"/>
      <c r="E46" s="3968"/>
      <c r="F46" s="3968"/>
      <c r="G46" s="3968"/>
      <c r="H46" s="3968"/>
      <c r="I46" s="3968"/>
      <c r="J46" s="3968"/>
      <c r="K46" s="1194" t="s">
        <v>607</v>
      </c>
      <c r="L46" s="1358">
        <f t="shared" si="52"/>
        <v>0</v>
      </c>
      <c r="M46" s="1358">
        <f t="shared" si="53"/>
        <v>0</v>
      </c>
      <c r="N46" s="1358">
        <f t="shared" si="54"/>
        <v>0</v>
      </c>
      <c r="O46" s="1358">
        <f t="shared" si="55"/>
        <v>0</v>
      </c>
      <c r="P46" s="1358">
        <f t="shared" si="56"/>
        <v>0</v>
      </c>
      <c r="Q46" s="1359">
        <f t="shared" si="57"/>
        <v>0</v>
      </c>
      <c r="R46" s="1360">
        <f t="shared" si="58"/>
        <v>0</v>
      </c>
      <c r="S46" s="1358">
        <f t="shared" si="59"/>
        <v>0</v>
      </c>
      <c r="T46" s="1358">
        <f t="shared" si="60"/>
        <v>0</v>
      </c>
      <c r="U46" s="1358">
        <f t="shared" si="61"/>
        <v>0</v>
      </c>
      <c r="V46" s="1358">
        <f t="shared" si="62"/>
        <v>0</v>
      </c>
      <c r="W46" s="1359">
        <f t="shared" si="63"/>
        <v>0</v>
      </c>
      <c r="X46" s="1360">
        <f t="shared" si="64"/>
        <v>0</v>
      </c>
      <c r="Y46" s="1358">
        <f t="shared" si="65"/>
        <v>0</v>
      </c>
      <c r="Z46" s="1358">
        <f t="shared" si="66"/>
        <v>0</v>
      </c>
      <c r="AA46" s="1365">
        <f t="shared" si="67"/>
        <v>0</v>
      </c>
      <c r="AB46" s="1361">
        <f t="shared" si="68"/>
        <v>0</v>
      </c>
      <c r="AC46" s="1362">
        <f t="shared" si="69"/>
        <v>0</v>
      </c>
      <c r="AD46" s="1363" t="str">
        <f t="shared" si="70"/>
        <v/>
      </c>
      <c r="AE46" s="1363" t="str">
        <f t="shared" si="71"/>
        <v/>
      </c>
      <c r="AF46" s="1363" t="str">
        <f t="shared" si="72"/>
        <v/>
      </c>
      <c r="AG46" s="1363" t="str">
        <f t="shared" si="73"/>
        <v/>
      </c>
      <c r="AH46" s="1363" t="str">
        <f t="shared" si="74"/>
        <v/>
      </c>
      <c r="AI46" s="1363" t="str">
        <f t="shared" si="75"/>
        <v/>
      </c>
      <c r="AJ46" s="1107"/>
      <c r="AK46" s="1364"/>
      <c r="AL46" s="1364"/>
      <c r="AM46" s="1364"/>
      <c r="AN46" s="1364"/>
      <c r="AO46" s="1364"/>
      <c r="AP46" s="1364"/>
      <c r="AQ46" s="1364"/>
      <c r="AR46" s="1364"/>
      <c r="AS46" s="1364"/>
      <c r="AT46" s="1364"/>
      <c r="AU46" s="1364"/>
      <c r="AV46" s="1364"/>
      <c r="AW46" s="1364"/>
      <c r="AX46" s="1364"/>
      <c r="AY46" s="1364"/>
      <c r="AZ46" s="1364"/>
      <c r="BA46" s="1364"/>
      <c r="BB46" s="1364"/>
      <c r="BC46" s="1364"/>
      <c r="BD46" s="1364"/>
      <c r="BE46" s="1364"/>
      <c r="BF46" s="1364"/>
      <c r="BG46" s="1364"/>
      <c r="BH46" s="1364"/>
      <c r="BI46" s="1364"/>
      <c r="BJ46" s="1364"/>
      <c r="BK46" s="1364"/>
      <c r="BL46" s="1364"/>
      <c r="BM46" s="1364"/>
      <c r="BN46" s="1107"/>
      <c r="BO46" s="1107"/>
      <c r="BP46" s="1107"/>
      <c r="BQ46" s="1107"/>
      <c r="BR46" s="1107"/>
      <c r="BS46" s="1107"/>
      <c r="BT46" s="1107"/>
      <c r="BU46" s="1107"/>
      <c r="BV46" s="1107"/>
      <c r="BW46" s="1107"/>
      <c r="BX46" s="1107"/>
      <c r="BY46" s="1107"/>
      <c r="BZ46" s="1107"/>
      <c r="CA46" s="1107"/>
      <c r="CB46" s="1107"/>
      <c r="CC46" s="1107"/>
      <c r="CD46" s="1107"/>
      <c r="CE46" s="1107"/>
      <c r="CF46" s="1107"/>
      <c r="CG46" s="1107"/>
      <c r="CH46" s="1107"/>
      <c r="CI46" s="1107"/>
      <c r="CJ46" s="1107"/>
      <c r="CK46" s="1107"/>
      <c r="CL46" s="1107"/>
      <c r="CM46" s="1107"/>
      <c r="CN46" s="1107"/>
      <c r="CO46" s="1107"/>
      <c r="CP46" s="1107"/>
      <c r="CQ46" s="1107"/>
      <c r="CR46" s="1107"/>
      <c r="CS46" s="1107"/>
      <c r="CT46" s="1107"/>
      <c r="CU46" s="1107"/>
      <c r="CV46" s="1107"/>
      <c r="CW46" s="1107"/>
      <c r="CX46" s="1107"/>
      <c r="CY46" s="1107"/>
      <c r="CZ46" s="1107"/>
      <c r="DA46" s="1107"/>
      <c r="DB46" s="1107"/>
      <c r="DC46" s="1107"/>
      <c r="DD46" s="1107"/>
      <c r="DE46" s="1107"/>
      <c r="DF46" s="1107"/>
      <c r="DG46" s="1107"/>
      <c r="DH46" s="1107"/>
      <c r="DI46" s="1107"/>
      <c r="DJ46" s="1107"/>
      <c r="DK46" s="1107"/>
      <c r="DL46" s="1107"/>
      <c r="DM46" s="1107"/>
      <c r="DN46" s="1107"/>
      <c r="DO46" s="1107"/>
      <c r="DP46" s="1107"/>
      <c r="DQ46" s="1107"/>
      <c r="DR46" s="1107"/>
      <c r="DS46" s="1107"/>
      <c r="DT46" s="1107"/>
      <c r="DU46" s="1107"/>
      <c r="DV46" s="1107"/>
      <c r="DW46" s="1107"/>
      <c r="DX46" s="1107"/>
      <c r="DY46" s="1107"/>
      <c r="DZ46" s="1107"/>
      <c r="EA46" s="1107"/>
      <c r="EB46" s="1107"/>
      <c r="EC46" s="1107"/>
      <c r="ED46" s="1107"/>
      <c r="EE46" s="1107"/>
      <c r="EF46" s="1107"/>
      <c r="EG46" s="1107"/>
      <c r="EH46" s="1107"/>
      <c r="EI46" s="1107"/>
      <c r="EJ46" s="1107"/>
      <c r="EK46" s="1107"/>
      <c r="EL46" s="1107"/>
      <c r="EM46" s="1107"/>
      <c r="EN46" s="1107"/>
      <c r="EO46" s="1107"/>
      <c r="EP46" s="1107"/>
      <c r="EQ46" s="1107"/>
      <c r="ER46" s="1107"/>
      <c r="ES46" s="1107"/>
      <c r="ET46" s="1107"/>
      <c r="EU46" s="1107"/>
      <c r="EV46" s="1107"/>
      <c r="EW46" s="1107"/>
      <c r="EX46" s="1107"/>
      <c r="EY46" s="1107"/>
      <c r="EZ46" s="1107"/>
      <c r="FA46" s="1107"/>
      <c r="FB46" s="1107"/>
      <c r="FC46" s="1107"/>
      <c r="FD46" s="1107"/>
      <c r="FE46" s="1107"/>
      <c r="FF46" s="1107"/>
      <c r="FG46" s="1107"/>
      <c r="FH46" s="1107"/>
      <c r="FI46" s="1107"/>
      <c r="FJ46" s="1107"/>
      <c r="FK46" s="1107"/>
      <c r="FL46" s="1107"/>
      <c r="FM46" s="1107"/>
      <c r="FN46" s="1107"/>
      <c r="FO46" s="1107"/>
      <c r="FP46" s="1107"/>
      <c r="FQ46" s="1107"/>
      <c r="FR46" s="1107"/>
      <c r="FS46" s="1107"/>
      <c r="FT46" s="1107"/>
      <c r="FU46" s="1107"/>
      <c r="FV46" s="1107"/>
      <c r="FW46" s="1107"/>
      <c r="FX46" s="1107"/>
      <c r="FY46" s="1107"/>
      <c r="FZ46" s="1107"/>
      <c r="GA46" s="1107"/>
      <c r="GB46" s="1107"/>
      <c r="GC46" s="1107"/>
      <c r="GD46" s="1107"/>
      <c r="GE46" s="1107"/>
      <c r="GF46" s="1107"/>
      <c r="GG46" s="1107"/>
      <c r="GH46" s="1107"/>
      <c r="GI46" s="1107"/>
      <c r="GJ46" s="1107"/>
      <c r="GK46" s="1107"/>
      <c r="GL46" s="1107"/>
      <c r="GM46" s="1107"/>
      <c r="GN46" s="1107"/>
      <c r="GO46" s="1107"/>
      <c r="GP46" s="1107"/>
      <c r="GQ46" s="1107"/>
      <c r="GR46" s="1107"/>
      <c r="GS46" s="1107"/>
      <c r="GT46" s="1107"/>
      <c r="GU46" s="1107"/>
      <c r="GV46" s="1107"/>
      <c r="GW46" s="1107"/>
      <c r="GX46" s="1107"/>
      <c r="GY46" s="1107"/>
      <c r="GZ46" s="1107"/>
      <c r="HA46" s="1107"/>
      <c r="HB46" s="1107"/>
      <c r="HC46" s="1107"/>
      <c r="HD46" s="1107"/>
      <c r="HE46" s="1107"/>
    </row>
    <row r="47" spans="1:213" ht="12" customHeight="1">
      <c r="A47" s="1107"/>
      <c r="B47" s="1136"/>
      <c r="C47" s="3968" t="s">
        <v>752</v>
      </c>
      <c r="D47" s="3968"/>
      <c r="E47" s="3968"/>
      <c r="F47" s="3968"/>
      <c r="G47" s="3968"/>
      <c r="H47" s="3968"/>
      <c r="I47" s="3968"/>
      <c r="J47" s="3968"/>
      <c r="K47" s="1194" t="s">
        <v>753</v>
      </c>
      <c r="L47" s="1358">
        <f t="shared" si="52"/>
        <v>0</v>
      </c>
      <c r="M47" s="1358">
        <f t="shared" si="53"/>
        <v>0</v>
      </c>
      <c r="N47" s="1358">
        <f t="shared" si="54"/>
        <v>0</v>
      </c>
      <c r="O47" s="1358">
        <f t="shared" si="55"/>
        <v>0</v>
      </c>
      <c r="P47" s="1358">
        <f t="shared" si="56"/>
        <v>0</v>
      </c>
      <c r="Q47" s="1359">
        <f t="shared" si="57"/>
        <v>0</v>
      </c>
      <c r="R47" s="1360">
        <f t="shared" si="58"/>
        <v>0</v>
      </c>
      <c r="S47" s="1358">
        <f t="shared" si="59"/>
        <v>0</v>
      </c>
      <c r="T47" s="1358">
        <f t="shared" si="60"/>
        <v>0</v>
      </c>
      <c r="U47" s="1358">
        <f t="shared" si="61"/>
        <v>0</v>
      </c>
      <c r="V47" s="1358">
        <f t="shared" si="62"/>
        <v>0</v>
      </c>
      <c r="W47" s="1359">
        <f t="shared" si="63"/>
        <v>0</v>
      </c>
      <c r="X47" s="1360">
        <f t="shared" si="64"/>
        <v>0</v>
      </c>
      <c r="Y47" s="1358">
        <f t="shared" si="65"/>
        <v>0</v>
      </c>
      <c r="Z47" s="1358">
        <f t="shared" si="66"/>
        <v>0</v>
      </c>
      <c r="AA47" s="1365">
        <f t="shared" si="67"/>
        <v>0</v>
      </c>
      <c r="AB47" s="1361">
        <f t="shared" si="68"/>
        <v>0</v>
      </c>
      <c r="AC47" s="1362">
        <f t="shared" si="69"/>
        <v>0</v>
      </c>
      <c r="AD47" s="1363" t="str">
        <f t="shared" si="70"/>
        <v/>
      </c>
      <c r="AE47" s="1363" t="str">
        <f t="shared" si="71"/>
        <v/>
      </c>
      <c r="AF47" s="1363" t="str">
        <f t="shared" si="72"/>
        <v/>
      </c>
      <c r="AG47" s="1363" t="str">
        <f t="shared" si="73"/>
        <v/>
      </c>
      <c r="AH47" s="1363" t="str">
        <f t="shared" si="74"/>
        <v/>
      </c>
      <c r="AI47" s="1363" t="str">
        <f t="shared" si="75"/>
        <v/>
      </c>
      <c r="AJ47" s="1107"/>
      <c r="AK47" s="1364"/>
      <c r="AL47" s="1364"/>
      <c r="AM47" s="1364"/>
      <c r="AN47" s="1364"/>
      <c r="AO47" s="1364"/>
      <c r="AP47" s="1364"/>
      <c r="AQ47" s="1364"/>
      <c r="AR47" s="1364"/>
      <c r="AS47" s="1364"/>
      <c r="AT47" s="1364"/>
      <c r="AU47" s="1364"/>
      <c r="AV47" s="1364"/>
      <c r="AW47" s="1364"/>
      <c r="AX47" s="1364"/>
      <c r="AY47" s="1364"/>
      <c r="AZ47" s="1364"/>
      <c r="BA47" s="1364"/>
      <c r="BB47" s="1364"/>
      <c r="BC47" s="1364"/>
      <c r="BD47" s="1364"/>
      <c r="BE47" s="1364"/>
      <c r="BF47" s="1364"/>
      <c r="BG47" s="1364"/>
      <c r="BH47" s="1364"/>
      <c r="BI47" s="1364"/>
      <c r="BJ47" s="1364"/>
      <c r="BK47" s="1364"/>
      <c r="BL47" s="1364"/>
      <c r="BM47" s="1364"/>
      <c r="BN47" s="1107"/>
      <c r="BO47" s="1107"/>
      <c r="BP47" s="1107"/>
      <c r="BQ47" s="1107"/>
      <c r="BR47" s="1107"/>
      <c r="BS47" s="1107"/>
      <c r="BT47" s="1107"/>
      <c r="BU47" s="1107"/>
      <c r="BV47" s="1107"/>
      <c r="BW47" s="1107"/>
      <c r="BX47" s="1107"/>
      <c r="BY47" s="1107"/>
      <c r="BZ47" s="1107"/>
      <c r="CA47" s="1107"/>
      <c r="CB47" s="1107"/>
      <c r="CC47" s="1107"/>
      <c r="CD47" s="1107"/>
      <c r="CE47" s="1107"/>
      <c r="CF47" s="1107"/>
      <c r="CG47" s="1107"/>
      <c r="CH47" s="1107"/>
      <c r="CI47" s="1107"/>
      <c r="CJ47" s="1107"/>
      <c r="CK47" s="1107"/>
      <c r="CL47" s="1107"/>
      <c r="CM47" s="1107"/>
      <c r="CN47" s="1107"/>
      <c r="CO47" s="1107"/>
      <c r="CP47" s="1107"/>
      <c r="CQ47" s="1107"/>
      <c r="CR47" s="1107"/>
      <c r="CS47" s="1107"/>
      <c r="CT47" s="1107"/>
      <c r="CU47" s="1107"/>
      <c r="CV47" s="1107"/>
      <c r="CW47" s="1107"/>
      <c r="CX47" s="1107"/>
      <c r="CY47" s="1107"/>
      <c r="CZ47" s="1107"/>
      <c r="DA47" s="1107"/>
      <c r="DB47" s="1107"/>
      <c r="DC47" s="1107"/>
      <c r="DD47" s="1107"/>
      <c r="DE47" s="1107"/>
      <c r="DF47" s="1107"/>
      <c r="DG47" s="1107"/>
      <c r="DH47" s="1107"/>
      <c r="DI47" s="1107"/>
      <c r="DJ47" s="1107"/>
      <c r="DK47" s="1107"/>
      <c r="DL47" s="1107"/>
      <c r="DM47" s="1107"/>
      <c r="DN47" s="1107"/>
      <c r="DO47" s="1107"/>
      <c r="DP47" s="1107"/>
      <c r="DQ47" s="1107"/>
      <c r="DR47" s="1107"/>
      <c r="DS47" s="1107"/>
      <c r="DT47" s="1107"/>
      <c r="DU47" s="1107"/>
      <c r="DV47" s="1107"/>
      <c r="DW47" s="1107"/>
      <c r="DX47" s="1107"/>
      <c r="DY47" s="1107"/>
      <c r="DZ47" s="1107"/>
      <c r="EA47" s="1107"/>
      <c r="EB47" s="1107"/>
      <c r="EC47" s="1107"/>
      <c r="ED47" s="1107"/>
      <c r="EE47" s="1107"/>
      <c r="EF47" s="1107"/>
      <c r="EG47" s="1107"/>
      <c r="EH47" s="1107"/>
      <c r="EI47" s="1107"/>
      <c r="EJ47" s="1107"/>
      <c r="EK47" s="1107"/>
      <c r="EL47" s="1107"/>
      <c r="EM47" s="1107"/>
      <c r="EN47" s="1107"/>
      <c r="EO47" s="1107"/>
      <c r="EP47" s="1107"/>
      <c r="EQ47" s="1107"/>
      <c r="ER47" s="1107"/>
      <c r="ES47" s="1107"/>
      <c r="ET47" s="1107"/>
      <c r="EU47" s="1107"/>
      <c r="EV47" s="1107"/>
      <c r="EW47" s="1107"/>
      <c r="EX47" s="1107"/>
      <c r="EY47" s="1107"/>
      <c r="EZ47" s="1107"/>
      <c r="FA47" s="1107"/>
      <c r="FB47" s="1107"/>
      <c r="FC47" s="1107"/>
      <c r="FD47" s="1107"/>
      <c r="FE47" s="1107"/>
      <c r="FF47" s="1107"/>
      <c r="FG47" s="1107"/>
      <c r="FH47" s="1107"/>
      <c r="FI47" s="1107"/>
      <c r="FJ47" s="1107"/>
      <c r="FK47" s="1107"/>
      <c r="FL47" s="1107"/>
      <c r="FM47" s="1107"/>
      <c r="FN47" s="1107"/>
      <c r="FO47" s="1107"/>
      <c r="FP47" s="1107"/>
      <c r="FQ47" s="1107"/>
      <c r="FR47" s="1107"/>
      <c r="FS47" s="1107"/>
      <c r="FT47" s="1107"/>
      <c r="FU47" s="1107"/>
      <c r="FV47" s="1107"/>
      <c r="FW47" s="1107"/>
      <c r="FX47" s="1107"/>
      <c r="FY47" s="1107"/>
      <c r="FZ47" s="1107"/>
      <c r="GA47" s="1107"/>
      <c r="GB47" s="1107"/>
      <c r="GC47" s="1107"/>
      <c r="GD47" s="1107"/>
      <c r="GE47" s="1107"/>
      <c r="GF47" s="1107"/>
      <c r="GG47" s="1107"/>
      <c r="GH47" s="1107"/>
      <c r="GI47" s="1107"/>
      <c r="GJ47" s="1107"/>
      <c r="GK47" s="1107"/>
      <c r="GL47" s="1107"/>
      <c r="GM47" s="1107"/>
      <c r="GN47" s="1107"/>
      <c r="GO47" s="1107"/>
      <c r="GP47" s="1107"/>
      <c r="GQ47" s="1107"/>
      <c r="GR47" s="1107"/>
      <c r="GS47" s="1107"/>
      <c r="GT47" s="1107"/>
      <c r="GU47" s="1107"/>
      <c r="GV47" s="1107"/>
      <c r="GW47" s="1107"/>
      <c r="GX47" s="1107"/>
      <c r="GY47" s="1107"/>
      <c r="GZ47" s="1107"/>
      <c r="HA47" s="1107"/>
      <c r="HB47" s="1107"/>
      <c r="HC47" s="1107"/>
      <c r="HD47" s="1107"/>
      <c r="HE47" s="1107"/>
    </row>
    <row r="48" spans="1:213" ht="12" customHeight="1">
      <c r="A48" s="1107"/>
      <c r="B48" s="1136"/>
      <c r="C48" s="3968" t="s">
        <v>754</v>
      </c>
      <c r="D48" s="3968"/>
      <c r="E48" s="3968"/>
      <c r="F48" s="3968"/>
      <c r="G48" s="3968"/>
      <c r="H48" s="3968"/>
      <c r="I48" s="3968"/>
      <c r="J48" s="3968"/>
      <c r="K48" s="1194" t="s">
        <v>755</v>
      </c>
      <c r="L48" s="1358">
        <f t="shared" si="52"/>
        <v>0</v>
      </c>
      <c r="M48" s="1358">
        <f t="shared" si="53"/>
        <v>0</v>
      </c>
      <c r="N48" s="1358">
        <f t="shared" si="54"/>
        <v>0</v>
      </c>
      <c r="O48" s="1358">
        <f t="shared" si="55"/>
        <v>0</v>
      </c>
      <c r="P48" s="1358">
        <f t="shared" si="56"/>
        <v>0</v>
      </c>
      <c r="Q48" s="1359">
        <f t="shared" si="57"/>
        <v>0</v>
      </c>
      <c r="R48" s="1360">
        <f t="shared" si="58"/>
        <v>0</v>
      </c>
      <c r="S48" s="1358">
        <f t="shared" si="59"/>
        <v>0</v>
      </c>
      <c r="T48" s="1358">
        <f t="shared" si="60"/>
        <v>0</v>
      </c>
      <c r="U48" s="1358">
        <f t="shared" si="61"/>
        <v>0</v>
      </c>
      <c r="V48" s="1358">
        <f t="shared" si="62"/>
        <v>0</v>
      </c>
      <c r="W48" s="1359">
        <f t="shared" si="63"/>
        <v>0</v>
      </c>
      <c r="X48" s="1360">
        <f t="shared" si="64"/>
        <v>0</v>
      </c>
      <c r="Y48" s="1358">
        <f t="shared" si="65"/>
        <v>0</v>
      </c>
      <c r="Z48" s="1358">
        <f t="shared" si="66"/>
        <v>0</v>
      </c>
      <c r="AA48" s="1365">
        <f t="shared" si="67"/>
        <v>0</v>
      </c>
      <c r="AB48" s="1361">
        <f t="shared" si="68"/>
        <v>0</v>
      </c>
      <c r="AC48" s="1362">
        <f t="shared" si="69"/>
        <v>0</v>
      </c>
      <c r="AD48" s="1363" t="str">
        <f t="shared" si="70"/>
        <v/>
      </c>
      <c r="AE48" s="1363" t="str">
        <f t="shared" si="71"/>
        <v/>
      </c>
      <c r="AF48" s="1363" t="str">
        <f t="shared" si="72"/>
        <v/>
      </c>
      <c r="AG48" s="1363" t="str">
        <f t="shared" si="73"/>
        <v/>
      </c>
      <c r="AH48" s="1363" t="str">
        <f t="shared" si="74"/>
        <v/>
      </c>
      <c r="AI48" s="1363" t="str">
        <f t="shared" si="75"/>
        <v/>
      </c>
      <c r="AJ48" s="1107"/>
      <c r="AK48" s="1364"/>
      <c r="AL48" s="1364"/>
      <c r="AM48" s="1364"/>
      <c r="AN48" s="1364"/>
      <c r="AO48" s="1364"/>
      <c r="AP48" s="1364"/>
      <c r="AQ48" s="1364"/>
      <c r="AR48" s="1364"/>
      <c r="AS48" s="1364"/>
      <c r="AT48" s="1364"/>
      <c r="AU48" s="1364"/>
      <c r="AV48" s="1364"/>
      <c r="AW48" s="1364"/>
      <c r="AX48" s="1364"/>
      <c r="AY48" s="1364"/>
      <c r="AZ48" s="1364"/>
      <c r="BA48" s="1364"/>
      <c r="BB48" s="1364"/>
      <c r="BC48" s="1364"/>
      <c r="BD48" s="1364"/>
      <c r="BE48" s="1364"/>
      <c r="BF48" s="1364"/>
      <c r="BG48" s="1364"/>
      <c r="BH48" s="1364"/>
      <c r="BI48" s="1364"/>
      <c r="BJ48" s="1364"/>
      <c r="BK48" s="1364"/>
      <c r="BL48" s="1364"/>
      <c r="BM48" s="1364"/>
      <c r="BN48" s="1107"/>
      <c r="BO48" s="1107"/>
      <c r="BP48" s="1107"/>
      <c r="BQ48" s="1107"/>
      <c r="BR48" s="1107"/>
      <c r="BS48" s="1107"/>
      <c r="BT48" s="1107"/>
      <c r="BU48" s="1107"/>
      <c r="BV48" s="1107"/>
      <c r="BW48" s="1107"/>
      <c r="BX48" s="1107"/>
      <c r="BY48" s="1107"/>
      <c r="BZ48" s="1107"/>
      <c r="CA48" s="1107"/>
      <c r="CB48" s="1107"/>
      <c r="CC48" s="1107"/>
      <c r="CD48" s="1107"/>
      <c r="CE48" s="1107"/>
      <c r="CF48" s="1107"/>
      <c r="CG48" s="1107"/>
      <c r="CH48" s="1107"/>
      <c r="CI48" s="1107"/>
      <c r="CJ48" s="1107"/>
      <c r="CK48" s="1107"/>
      <c r="CL48" s="1107"/>
      <c r="CM48" s="1107"/>
      <c r="CN48" s="1107"/>
      <c r="CO48" s="1107"/>
      <c r="CP48" s="1107"/>
      <c r="CQ48" s="1107"/>
      <c r="CR48" s="1107"/>
      <c r="CS48" s="1107"/>
      <c r="CT48" s="1107"/>
      <c r="CU48" s="1107"/>
      <c r="CV48" s="1107"/>
      <c r="CW48" s="1107"/>
      <c r="CX48" s="1107"/>
      <c r="CY48" s="1107"/>
      <c r="CZ48" s="1107"/>
      <c r="DA48" s="1107"/>
      <c r="DB48" s="1107"/>
      <c r="DC48" s="1107"/>
      <c r="DD48" s="1107"/>
      <c r="DE48" s="1107"/>
      <c r="DF48" s="1107"/>
      <c r="DG48" s="1107"/>
      <c r="DH48" s="1107"/>
      <c r="DI48" s="1107"/>
      <c r="DJ48" s="1107"/>
      <c r="DK48" s="1107"/>
      <c r="DL48" s="1107"/>
      <c r="DM48" s="1107"/>
      <c r="DN48" s="1107"/>
      <c r="DO48" s="1107"/>
      <c r="DP48" s="1107"/>
      <c r="DQ48" s="1107"/>
      <c r="DR48" s="1107"/>
      <c r="DS48" s="1107"/>
      <c r="DT48" s="1107"/>
      <c r="DU48" s="1107"/>
      <c r="DV48" s="1107"/>
      <c r="DW48" s="1107"/>
      <c r="DX48" s="1107"/>
      <c r="DY48" s="1107"/>
      <c r="DZ48" s="1107"/>
      <c r="EA48" s="1107"/>
      <c r="EB48" s="1107"/>
      <c r="EC48" s="1107"/>
      <c r="ED48" s="1107"/>
      <c r="EE48" s="1107"/>
      <c r="EF48" s="1107"/>
      <c r="EG48" s="1107"/>
      <c r="EH48" s="1107"/>
      <c r="EI48" s="1107"/>
      <c r="EJ48" s="1107"/>
      <c r="EK48" s="1107"/>
      <c r="EL48" s="1107"/>
      <c r="EM48" s="1107"/>
      <c r="EN48" s="1107"/>
      <c r="EO48" s="1107"/>
      <c r="EP48" s="1107"/>
      <c r="EQ48" s="1107"/>
      <c r="ER48" s="1107"/>
      <c r="ES48" s="1107"/>
      <c r="ET48" s="1107"/>
      <c r="EU48" s="1107"/>
      <c r="EV48" s="1107"/>
      <c r="EW48" s="1107"/>
      <c r="EX48" s="1107"/>
      <c r="EY48" s="1107"/>
      <c r="EZ48" s="1107"/>
      <c r="FA48" s="1107"/>
      <c r="FB48" s="1107"/>
      <c r="FC48" s="1107"/>
      <c r="FD48" s="1107"/>
      <c r="FE48" s="1107"/>
      <c r="FF48" s="1107"/>
      <c r="FG48" s="1107"/>
      <c r="FH48" s="1107"/>
      <c r="FI48" s="1107"/>
      <c r="FJ48" s="1107"/>
      <c r="FK48" s="1107"/>
      <c r="FL48" s="1107"/>
      <c r="FM48" s="1107"/>
      <c r="FN48" s="1107"/>
      <c r="FO48" s="1107"/>
      <c r="FP48" s="1107"/>
      <c r="FQ48" s="1107"/>
      <c r="FR48" s="1107"/>
      <c r="FS48" s="1107"/>
      <c r="FT48" s="1107"/>
      <c r="FU48" s="1107"/>
      <c r="FV48" s="1107"/>
      <c r="FW48" s="1107"/>
      <c r="FX48" s="1107"/>
      <c r="FY48" s="1107"/>
      <c r="FZ48" s="1107"/>
      <c r="GA48" s="1107"/>
      <c r="GB48" s="1107"/>
      <c r="GC48" s="1107"/>
      <c r="GD48" s="1107"/>
      <c r="GE48" s="1107"/>
      <c r="GF48" s="1107"/>
      <c r="GG48" s="1107"/>
      <c r="GH48" s="1107"/>
      <c r="GI48" s="1107"/>
      <c r="GJ48" s="1107"/>
      <c r="GK48" s="1107"/>
      <c r="GL48" s="1107"/>
      <c r="GM48" s="1107"/>
      <c r="GN48" s="1107"/>
      <c r="GO48" s="1107"/>
      <c r="GP48" s="1107"/>
      <c r="GQ48" s="1107"/>
      <c r="GR48" s="1107"/>
      <c r="GS48" s="1107"/>
      <c r="GT48" s="1107"/>
      <c r="GU48" s="1107"/>
      <c r="GV48" s="1107"/>
      <c r="GW48" s="1107"/>
      <c r="GX48" s="1107"/>
      <c r="GY48" s="1107"/>
      <c r="GZ48" s="1107"/>
      <c r="HA48" s="1107"/>
      <c r="HB48" s="1107"/>
      <c r="HC48" s="1107"/>
      <c r="HD48" s="1107"/>
      <c r="HE48" s="1107"/>
    </row>
    <row r="49" spans="1:213" ht="12" customHeight="1">
      <c r="A49" s="1107"/>
      <c r="B49" s="1136"/>
      <c r="C49" s="3968" t="s">
        <v>756</v>
      </c>
      <c r="D49" s="3968"/>
      <c r="E49" s="3968"/>
      <c r="F49" s="3968"/>
      <c r="G49" s="3968"/>
      <c r="H49" s="3968"/>
      <c r="I49" s="3968"/>
      <c r="J49" s="3968"/>
      <c r="K49" s="1194" t="s">
        <v>757</v>
      </c>
      <c r="L49" s="1358">
        <f t="shared" si="52"/>
        <v>0</v>
      </c>
      <c r="M49" s="1358">
        <f t="shared" si="53"/>
        <v>0</v>
      </c>
      <c r="N49" s="1358">
        <f t="shared" si="54"/>
        <v>0</v>
      </c>
      <c r="O49" s="1358">
        <f t="shared" si="55"/>
        <v>0</v>
      </c>
      <c r="P49" s="1358">
        <f t="shared" si="56"/>
        <v>0</v>
      </c>
      <c r="Q49" s="1359">
        <f t="shared" si="57"/>
        <v>0</v>
      </c>
      <c r="R49" s="1360">
        <f t="shared" si="58"/>
        <v>0</v>
      </c>
      <c r="S49" s="1358">
        <f t="shared" si="59"/>
        <v>0</v>
      </c>
      <c r="T49" s="1358">
        <f t="shared" si="60"/>
        <v>0</v>
      </c>
      <c r="U49" s="1358">
        <f t="shared" si="61"/>
        <v>0</v>
      </c>
      <c r="V49" s="1358">
        <f t="shared" si="62"/>
        <v>0</v>
      </c>
      <c r="W49" s="1359">
        <f t="shared" si="63"/>
        <v>0</v>
      </c>
      <c r="X49" s="1360">
        <f t="shared" si="64"/>
        <v>0</v>
      </c>
      <c r="Y49" s="1358">
        <f t="shared" si="65"/>
        <v>0</v>
      </c>
      <c r="Z49" s="1358">
        <f t="shared" si="66"/>
        <v>0</v>
      </c>
      <c r="AA49" s="1365">
        <f t="shared" si="67"/>
        <v>0</v>
      </c>
      <c r="AB49" s="1361">
        <f t="shared" si="68"/>
        <v>0</v>
      </c>
      <c r="AC49" s="1362">
        <f t="shared" si="69"/>
        <v>0</v>
      </c>
      <c r="AD49" s="1363" t="str">
        <f t="shared" si="70"/>
        <v/>
      </c>
      <c r="AE49" s="1363" t="str">
        <f t="shared" si="71"/>
        <v/>
      </c>
      <c r="AF49" s="1363" t="str">
        <f t="shared" si="72"/>
        <v/>
      </c>
      <c r="AG49" s="1363" t="str">
        <f t="shared" si="73"/>
        <v/>
      </c>
      <c r="AH49" s="1363" t="str">
        <f t="shared" si="74"/>
        <v/>
      </c>
      <c r="AI49" s="1363" t="str">
        <f t="shared" si="75"/>
        <v/>
      </c>
      <c r="AJ49" s="1107"/>
      <c r="AK49" s="1364"/>
      <c r="AL49" s="1364"/>
      <c r="AM49" s="1364"/>
      <c r="AN49" s="1364"/>
      <c r="AO49" s="1364"/>
      <c r="AP49" s="1364"/>
      <c r="AQ49" s="1364"/>
      <c r="AR49" s="1364"/>
      <c r="AS49" s="1364"/>
      <c r="AT49" s="1364"/>
      <c r="AU49" s="1364"/>
      <c r="AV49" s="1364"/>
      <c r="AW49" s="1364"/>
      <c r="AX49" s="1364"/>
      <c r="AY49" s="1364"/>
      <c r="AZ49" s="1364"/>
      <c r="BA49" s="1364"/>
      <c r="BB49" s="1364"/>
      <c r="BC49" s="1364"/>
      <c r="BD49" s="1364"/>
      <c r="BE49" s="1364"/>
      <c r="BF49" s="1364"/>
      <c r="BG49" s="1364"/>
      <c r="BH49" s="1364"/>
      <c r="BI49" s="1364"/>
      <c r="BJ49" s="1364"/>
      <c r="BK49" s="1364"/>
      <c r="BL49" s="1364"/>
      <c r="BM49" s="1364"/>
      <c r="BN49" s="1107"/>
      <c r="BO49" s="1107"/>
      <c r="BP49" s="1107"/>
      <c r="BQ49" s="1107"/>
      <c r="BR49" s="1107"/>
      <c r="BS49" s="1107"/>
      <c r="BT49" s="1107"/>
      <c r="BU49" s="1107"/>
      <c r="BV49" s="1107"/>
      <c r="BW49" s="1107"/>
      <c r="BX49" s="1107"/>
      <c r="BY49" s="1107"/>
      <c r="BZ49" s="1107"/>
      <c r="CA49" s="1107"/>
      <c r="CB49" s="1107"/>
      <c r="CC49" s="1107"/>
      <c r="CD49" s="1107"/>
      <c r="CE49" s="1107"/>
      <c r="CF49" s="1107"/>
      <c r="CG49" s="1107"/>
      <c r="CH49" s="1107"/>
      <c r="CI49" s="1107"/>
      <c r="CJ49" s="1107"/>
      <c r="CK49" s="1107"/>
      <c r="CL49" s="1107"/>
      <c r="CM49" s="1107"/>
      <c r="CN49" s="1107"/>
      <c r="CO49" s="1107"/>
      <c r="CP49" s="1107"/>
      <c r="CQ49" s="1107"/>
      <c r="CR49" s="1107"/>
      <c r="CS49" s="1107"/>
      <c r="CT49" s="1107"/>
      <c r="CU49" s="1107"/>
      <c r="CV49" s="1107"/>
      <c r="CW49" s="1107"/>
      <c r="CX49" s="1107"/>
      <c r="CY49" s="1107"/>
      <c r="CZ49" s="1107"/>
      <c r="DA49" s="1107"/>
      <c r="DB49" s="1107"/>
      <c r="DC49" s="1107"/>
      <c r="DD49" s="1107"/>
      <c r="DE49" s="1107"/>
      <c r="DF49" s="1107"/>
      <c r="DG49" s="1107"/>
      <c r="DH49" s="1107"/>
      <c r="DI49" s="1107"/>
      <c r="DJ49" s="1107"/>
      <c r="DK49" s="1107"/>
      <c r="DL49" s="1107"/>
      <c r="DM49" s="1107"/>
      <c r="DN49" s="1107"/>
      <c r="DO49" s="1107"/>
      <c r="DP49" s="1107"/>
      <c r="DQ49" s="1107"/>
      <c r="DR49" s="1107"/>
      <c r="DS49" s="1107"/>
      <c r="DT49" s="1107"/>
      <c r="DU49" s="1107"/>
      <c r="DV49" s="1107"/>
      <c r="DW49" s="1107"/>
      <c r="DX49" s="1107"/>
      <c r="DY49" s="1107"/>
      <c r="DZ49" s="1107"/>
      <c r="EA49" s="1107"/>
      <c r="EB49" s="1107"/>
      <c r="EC49" s="1107"/>
      <c r="ED49" s="1107"/>
      <c r="EE49" s="1107"/>
      <c r="EF49" s="1107"/>
      <c r="EG49" s="1107"/>
      <c r="EH49" s="1107"/>
      <c r="EI49" s="1107"/>
      <c r="EJ49" s="1107"/>
      <c r="EK49" s="1107"/>
      <c r="EL49" s="1107"/>
      <c r="EM49" s="1107"/>
      <c r="EN49" s="1107"/>
      <c r="EO49" s="1107"/>
      <c r="EP49" s="1107"/>
      <c r="EQ49" s="1107"/>
      <c r="ER49" s="1107"/>
      <c r="ES49" s="1107"/>
      <c r="ET49" s="1107"/>
      <c r="EU49" s="1107"/>
      <c r="EV49" s="1107"/>
      <c r="EW49" s="1107"/>
      <c r="EX49" s="1107"/>
      <c r="EY49" s="1107"/>
      <c r="EZ49" s="1107"/>
      <c r="FA49" s="1107"/>
      <c r="FB49" s="1107"/>
      <c r="FC49" s="1107"/>
      <c r="FD49" s="1107"/>
      <c r="FE49" s="1107"/>
      <c r="FF49" s="1107"/>
      <c r="FG49" s="1107"/>
      <c r="FH49" s="1107"/>
      <c r="FI49" s="1107"/>
      <c r="FJ49" s="1107"/>
      <c r="FK49" s="1107"/>
      <c r="FL49" s="1107"/>
      <c r="FM49" s="1107"/>
      <c r="FN49" s="1107"/>
      <c r="FO49" s="1107"/>
      <c r="FP49" s="1107"/>
      <c r="FQ49" s="1107"/>
      <c r="FR49" s="1107"/>
      <c r="FS49" s="1107"/>
      <c r="FT49" s="1107"/>
      <c r="FU49" s="1107"/>
      <c r="FV49" s="1107"/>
      <c r="FW49" s="1107"/>
      <c r="FX49" s="1107"/>
      <c r="FY49" s="1107"/>
      <c r="FZ49" s="1107"/>
      <c r="GA49" s="1107"/>
      <c r="GB49" s="1107"/>
      <c r="GC49" s="1107"/>
      <c r="GD49" s="1107"/>
      <c r="GE49" s="1107"/>
      <c r="GF49" s="1107"/>
      <c r="GG49" s="1107"/>
      <c r="GH49" s="1107"/>
      <c r="GI49" s="1107"/>
      <c r="GJ49" s="1107"/>
      <c r="GK49" s="1107"/>
      <c r="GL49" s="1107"/>
      <c r="GM49" s="1107"/>
      <c r="GN49" s="1107"/>
      <c r="GO49" s="1107"/>
      <c r="GP49" s="1107"/>
      <c r="GQ49" s="1107"/>
      <c r="GR49" s="1107"/>
      <c r="GS49" s="1107"/>
      <c r="GT49" s="1107"/>
      <c r="GU49" s="1107"/>
      <c r="GV49" s="1107"/>
      <c r="GW49" s="1107"/>
      <c r="GX49" s="1107"/>
      <c r="GY49" s="1107"/>
      <c r="GZ49" s="1107"/>
      <c r="HA49" s="1107"/>
      <c r="HB49" s="1107"/>
      <c r="HC49" s="1107"/>
      <c r="HD49" s="1107"/>
      <c r="HE49" s="1107"/>
    </row>
    <row r="50" spans="1:213" ht="12" customHeight="1">
      <c r="A50" s="1107"/>
      <c r="B50" s="1136"/>
      <c r="C50" s="3968" t="s">
        <v>758</v>
      </c>
      <c r="D50" s="3968"/>
      <c r="E50" s="3968"/>
      <c r="F50" s="3968"/>
      <c r="G50" s="3968"/>
      <c r="H50" s="3968"/>
      <c r="I50" s="3968"/>
      <c r="J50" s="3968"/>
      <c r="K50" s="1194" t="s">
        <v>759</v>
      </c>
      <c r="L50" s="1358">
        <f t="shared" si="52"/>
        <v>0</v>
      </c>
      <c r="M50" s="1358">
        <f t="shared" si="53"/>
        <v>0</v>
      </c>
      <c r="N50" s="1358">
        <f t="shared" si="54"/>
        <v>0</v>
      </c>
      <c r="O50" s="1358">
        <f t="shared" si="55"/>
        <v>0</v>
      </c>
      <c r="P50" s="1358">
        <f t="shared" si="56"/>
        <v>0</v>
      </c>
      <c r="Q50" s="1359">
        <f t="shared" si="57"/>
        <v>0</v>
      </c>
      <c r="R50" s="1360">
        <f t="shared" si="58"/>
        <v>0</v>
      </c>
      <c r="S50" s="1358">
        <f t="shared" si="59"/>
        <v>0</v>
      </c>
      <c r="T50" s="1358">
        <f t="shared" si="60"/>
        <v>0</v>
      </c>
      <c r="U50" s="1358">
        <f t="shared" si="61"/>
        <v>0</v>
      </c>
      <c r="V50" s="1358">
        <f t="shared" si="62"/>
        <v>0</v>
      </c>
      <c r="W50" s="1359">
        <f t="shared" si="63"/>
        <v>0</v>
      </c>
      <c r="X50" s="1360">
        <f t="shared" si="64"/>
        <v>0</v>
      </c>
      <c r="Y50" s="1358">
        <f t="shared" si="65"/>
        <v>0</v>
      </c>
      <c r="Z50" s="1358">
        <f t="shared" si="66"/>
        <v>0</v>
      </c>
      <c r="AA50" s="1365">
        <f t="shared" si="67"/>
        <v>0</v>
      </c>
      <c r="AB50" s="1361">
        <f t="shared" si="68"/>
        <v>0</v>
      </c>
      <c r="AC50" s="1362">
        <f t="shared" si="69"/>
        <v>0</v>
      </c>
      <c r="AD50" s="1363" t="str">
        <f t="shared" si="70"/>
        <v/>
      </c>
      <c r="AE50" s="1363" t="str">
        <f t="shared" si="71"/>
        <v/>
      </c>
      <c r="AF50" s="1363" t="str">
        <f t="shared" si="72"/>
        <v/>
      </c>
      <c r="AG50" s="1363" t="str">
        <f t="shared" si="73"/>
        <v/>
      </c>
      <c r="AH50" s="1363" t="str">
        <f t="shared" si="74"/>
        <v/>
      </c>
      <c r="AI50" s="1363" t="str">
        <f t="shared" si="75"/>
        <v/>
      </c>
      <c r="AJ50" s="1107"/>
      <c r="AK50" s="1364"/>
      <c r="AL50" s="1364"/>
      <c r="AM50" s="1364"/>
      <c r="AN50" s="1364"/>
      <c r="AO50" s="1364"/>
      <c r="AP50" s="1364"/>
      <c r="AQ50" s="1364"/>
      <c r="AR50" s="1364"/>
      <c r="AS50" s="1364"/>
      <c r="AT50" s="1364"/>
      <c r="AU50" s="1364"/>
      <c r="AV50" s="1364"/>
      <c r="AW50" s="1364"/>
      <c r="AX50" s="1364"/>
      <c r="AY50" s="1364"/>
      <c r="AZ50" s="1364"/>
      <c r="BA50" s="1364"/>
      <c r="BB50" s="1364"/>
      <c r="BC50" s="1364"/>
      <c r="BD50" s="1364"/>
      <c r="BE50" s="1364"/>
      <c r="BF50" s="1364"/>
      <c r="BG50" s="1364"/>
      <c r="BH50" s="1364"/>
      <c r="BI50" s="1364"/>
      <c r="BJ50" s="1364"/>
      <c r="BK50" s="1364"/>
      <c r="BL50" s="1364"/>
      <c r="BM50" s="1364"/>
      <c r="BN50" s="1107"/>
      <c r="BO50" s="1107"/>
      <c r="BP50" s="1107"/>
      <c r="BQ50" s="1107"/>
      <c r="BR50" s="1107"/>
      <c r="BS50" s="1107"/>
      <c r="BT50" s="1107"/>
      <c r="BU50" s="1107"/>
      <c r="BV50" s="1107"/>
      <c r="BW50" s="1107"/>
      <c r="BX50" s="1107"/>
      <c r="BY50" s="1107"/>
      <c r="BZ50" s="1107"/>
      <c r="CA50" s="1107"/>
      <c r="CB50" s="1107"/>
      <c r="CC50" s="1107"/>
      <c r="CD50" s="1107"/>
      <c r="CE50" s="1107"/>
      <c r="CF50" s="1107"/>
      <c r="CG50" s="1107"/>
      <c r="CH50" s="1107"/>
      <c r="CI50" s="1107"/>
      <c r="CJ50" s="1107"/>
      <c r="CK50" s="1107"/>
      <c r="CL50" s="1107"/>
      <c r="CM50" s="1107"/>
      <c r="CN50" s="1107"/>
      <c r="CO50" s="1107"/>
      <c r="CP50" s="1107"/>
      <c r="CQ50" s="1107"/>
      <c r="CR50" s="1107"/>
      <c r="CS50" s="1107"/>
      <c r="CT50" s="1107"/>
      <c r="CU50" s="1107"/>
      <c r="CV50" s="1107"/>
      <c r="CW50" s="1107"/>
      <c r="CX50" s="1107"/>
      <c r="CY50" s="1107"/>
      <c r="CZ50" s="1107"/>
      <c r="DA50" s="1107"/>
      <c r="DB50" s="1107"/>
      <c r="DC50" s="1107"/>
      <c r="DD50" s="1107"/>
      <c r="DE50" s="1107"/>
      <c r="DF50" s="1107"/>
      <c r="DG50" s="1107"/>
      <c r="DH50" s="1107"/>
      <c r="DI50" s="1107"/>
      <c r="DJ50" s="1107"/>
      <c r="DK50" s="1107"/>
      <c r="DL50" s="1107"/>
      <c r="DM50" s="1107"/>
      <c r="DN50" s="1107"/>
      <c r="DO50" s="1107"/>
      <c r="DP50" s="1107"/>
      <c r="DQ50" s="1107"/>
      <c r="DR50" s="1107"/>
      <c r="DS50" s="1107"/>
      <c r="DT50" s="1107"/>
      <c r="DU50" s="1107"/>
      <c r="DV50" s="1107"/>
      <c r="DW50" s="1107"/>
      <c r="DX50" s="1107"/>
      <c r="DY50" s="1107"/>
      <c r="DZ50" s="1107"/>
      <c r="EA50" s="1107"/>
      <c r="EB50" s="1107"/>
      <c r="EC50" s="1107"/>
      <c r="ED50" s="1107"/>
      <c r="EE50" s="1107"/>
      <c r="EF50" s="1107"/>
      <c r="EG50" s="1107"/>
      <c r="EH50" s="1107"/>
      <c r="EI50" s="1107"/>
      <c r="EJ50" s="1107"/>
      <c r="EK50" s="1107"/>
      <c r="EL50" s="1107"/>
      <c r="EM50" s="1107"/>
      <c r="EN50" s="1107"/>
      <c r="EO50" s="1107"/>
      <c r="EP50" s="1107"/>
      <c r="EQ50" s="1107"/>
      <c r="ER50" s="1107"/>
      <c r="ES50" s="1107"/>
      <c r="ET50" s="1107"/>
      <c r="EU50" s="1107"/>
      <c r="EV50" s="1107"/>
      <c r="EW50" s="1107"/>
      <c r="EX50" s="1107"/>
      <c r="EY50" s="1107"/>
      <c r="EZ50" s="1107"/>
      <c r="FA50" s="1107"/>
      <c r="FB50" s="1107"/>
      <c r="FC50" s="1107"/>
      <c r="FD50" s="1107"/>
      <c r="FE50" s="1107"/>
      <c r="FF50" s="1107"/>
      <c r="FG50" s="1107"/>
      <c r="FH50" s="1107"/>
      <c r="FI50" s="1107"/>
      <c r="FJ50" s="1107"/>
      <c r="FK50" s="1107"/>
      <c r="FL50" s="1107"/>
      <c r="FM50" s="1107"/>
      <c r="FN50" s="1107"/>
      <c r="FO50" s="1107"/>
      <c r="FP50" s="1107"/>
      <c r="FQ50" s="1107"/>
      <c r="FR50" s="1107"/>
      <c r="FS50" s="1107"/>
      <c r="FT50" s="1107"/>
      <c r="FU50" s="1107"/>
      <c r="FV50" s="1107"/>
      <c r="FW50" s="1107"/>
      <c r="FX50" s="1107"/>
      <c r="FY50" s="1107"/>
      <c r="FZ50" s="1107"/>
      <c r="GA50" s="1107"/>
      <c r="GB50" s="1107"/>
      <c r="GC50" s="1107"/>
      <c r="GD50" s="1107"/>
      <c r="GE50" s="1107"/>
      <c r="GF50" s="1107"/>
      <c r="GG50" s="1107"/>
      <c r="GH50" s="1107"/>
      <c r="GI50" s="1107"/>
      <c r="GJ50" s="1107"/>
      <c r="GK50" s="1107"/>
      <c r="GL50" s="1107"/>
      <c r="GM50" s="1107"/>
      <c r="GN50" s="1107"/>
      <c r="GO50" s="1107"/>
      <c r="GP50" s="1107"/>
      <c r="GQ50" s="1107"/>
      <c r="GR50" s="1107"/>
      <c r="GS50" s="1107"/>
      <c r="GT50" s="1107"/>
      <c r="GU50" s="1107"/>
      <c r="GV50" s="1107"/>
      <c r="GW50" s="1107"/>
      <c r="GX50" s="1107"/>
      <c r="GY50" s="1107"/>
      <c r="GZ50" s="1107"/>
      <c r="HA50" s="1107"/>
      <c r="HB50" s="1107"/>
      <c r="HC50" s="1107"/>
      <c r="HD50" s="1107"/>
      <c r="HE50" s="1107"/>
    </row>
    <row r="51" spans="1:213" ht="12" customHeight="1">
      <c r="A51" s="1107"/>
      <c r="B51" s="1136"/>
      <c r="C51" s="3968" t="s">
        <v>760</v>
      </c>
      <c r="D51" s="3968"/>
      <c r="E51" s="3968"/>
      <c r="F51" s="3968"/>
      <c r="G51" s="3968"/>
      <c r="H51" s="3968"/>
      <c r="I51" s="3968"/>
      <c r="J51" s="3968"/>
      <c r="K51" s="1194" t="s">
        <v>761</v>
      </c>
      <c r="L51" s="1358">
        <f t="shared" si="52"/>
        <v>0</v>
      </c>
      <c r="M51" s="1358">
        <f t="shared" si="53"/>
        <v>0</v>
      </c>
      <c r="N51" s="1358">
        <f t="shared" si="54"/>
        <v>0</v>
      </c>
      <c r="O51" s="1358">
        <f t="shared" si="55"/>
        <v>0</v>
      </c>
      <c r="P51" s="1358">
        <f t="shared" si="56"/>
        <v>0</v>
      </c>
      <c r="Q51" s="1359">
        <f t="shared" si="57"/>
        <v>0</v>
      </c>
      <c r="R51" s="1360">
        <f t="shared" si="58"/>
        <v>0</v>
      </c>
      <c r="S51" s="1358">
        <f t="shared" si="59"/>
        <v>0</v>
      </c>
      <c r="T51" s="1358">
        <f t="shared" si="60"/>
        <v>0</v>
      </c>
      <c r="U51" s="1358">
        <f t="shared" si="61"/>
        <v>0</v>
      </c>
      <c r="V51" s="1358">
        <f t="shared" si="62"/>
        <v>0</v>
      </c>
      <c r="W51" s="1359">
        <f t="shared" si="63"/>
        <v>0</v>
      </c>
      <c r="X51" s="1360">
        <f t="shared" si="64"/>
        <v>0</v>
      </c>
      <c r="Y51" s="1358">
        <f t="shared" si="65"/>
        <v>0</v>
      </c>
      <c r="Z51" s="1358">
        <f t="shared" si="66"/>
        <v>0</v>
      </c>
      <c r="AA51" s="1365">
        <f t="shared" si="67"/>
        <v>0</v>
      </c>
      <c r="AB51" s="1361">
        <f t="shared" si="68"/>
        <v>0</v>
      </c>
      <c r="AC51" s="1362">
        <f t="shared" si="69"/>
        <v>0</v>
      </c>
      <c r="AD51" s="1363" t="str">
        <f t="shared" si="70"/>
        <v/>
      </c>
      <c r="AE51" s="1363" t="str">
        <f t="shared" si="71"/>
        <v/>
      </c>
      <c r="AF51" s="1363" t="str">
        <f t="shared" si="72"/>
        <v/>
      </c>
      <c r="AG51" s="1363" t="str">
        <f t="shared" si="73"/>
        <v/>
      </c>
      <c r="AH51" s="1363" t="str">
        <f t="shared" si="74"/>
        <v/>
      </c>
      <c r="AI51" s="1363" t="str">
        <f t="shared" si="75"/>
        <v/>
      </c>
      <c r="AJ51" s="1107"/>
      <c r="AK51" s="1364"/>
      <c r="AL51" s="1364"/>
      <c r="AM51" s="1364"/>
      <c r="AN51" s="1364"/>
      <c r="AO51" s="1364"/>
      <c r="AP51" s="1364"/>
      <c r="AQ51" s="1364"/>
      <c r="AR51" s="1364"/>
      <c r="AS51" s="1364"/>
      <c r="AT51" s="1364"/>
      <c r="AU51" s="1364"/>
      <c r="AV51" s="1364"/>
      <c r="AW51" s="1364"/>
      <c r="AX51" s="1364"/>
      <c r="AY51" s="1364"/>
      <c r="AZ51" s="1364"/>
      <c r="BA51" s="1364"/>
      <c r="BB51" s="1364"/>
      <c r="BC51" s="1364"/>
      <c r="BD51" s="1364"/>
      <c r="BE51" s="1364"/>
      <c r="BF51" s="1364"/>
      <c r="BG51" s="1364"/>
      <c r="BH51" s="1364"/>
      <c r="BI51" s="1364"/>
      <c r="BJ51" s="1364"/>
      <c r="BK51" s="1364"/>
      <c r="BL51" s="1364"/>
      <c r="BM51" s="1364"/>
      <c r="BN51" s="1107"/>
      <c r="BO51" s="1107"/>
      <c r="BP51" s="1107"/>
      <c r="BQ51" s="1107"/>
      <c r="BR51" s="1107"/>
      <c r="BS51" s="1107"/>
      <c r="BT51" s="1107"/>
      <c r="BU51" s="1107"/>
      <c r="BV51" s="1107"/>
      <c r="BW51" s="1107"/>
      <c r="BX51" s="1107"/>
      <c r="BY51" s="1107"/>
      <c r="BZ51" s="1107"/>
      <c r="CA51" s="1107"/>
      <c r="CB51" s="1107"/>
      <c r="CC51" s="1107"/>
      <c r="CD51" s="1107"/>
      <c r="CE51" s="1107"/>
      <c r="CF51" s="1107"/>
      <c r="CG51" s="1107"/>
      <c r="CH51" s="1107"/>
      <c r="CI51" s="1107"/>
      <c r="CJ51" s="1107"/>
      <c r="CK51" s="1107"/>
      <c r="CL51" s="1107"/>
      <c r="CM51" s="1107"/>
      <c r="CN51" s="1107"/>
      <c r="CO51" s="1107"/>
      <c r="CP51" s="1107"/>
      <c r="CQ51" s="1107"/>
      <c r="CR51" s="1107"/>
      <c r="CS51" s="1107"/>
      <c r="CT51" s="1107"/>
      <c r="CU51" s="1107"/>
      <c r="CV51" s="1107"/>
      <c r="CW51" s="1107"/>
      <c r="CX51" s="1107"/>
      <c r="CY51" s="1107"/>
      <c r="CZ51" s="1107"/>
      <c r="DA51" s="1107"/>
      <c r="DB51" s="1107"/>
      <c r="DC51" s="1107"/>
      <c r="DD51" s="1107"/>
      <c r="DE51" s="1107"/>
      <c r="DF51" s="1107"/>
      <c r="DG51" s="1107"/>
      <c r="DH51" s="1107"/>
      <c r="DI51" s="1107"/>
      <c r="DJ51" s="1107"/>
      <c r="DK51" s="1107"/>
      <c r="DL51" s="1107"/>
      <c r="DM51" s="1107"/>
      <c r="DN51" s="1107"/>
      <c r="DO51" s="1107"/>
      <c r="DP51" s="1107"/>
      <c r="DQ51" s="1107"/>
      <c r="DR51" s="1107"/>
      <c r="DS51" s="1107"/>
      <c r="DT51" s="1107"/>
      <c r="DU51" s="1107"/>
      <c r="DV51" s="1107"/>
      <c r="DW51" s="1107"/>
      <c r="DX51" s="1107"/>
      <c r="DY51" s="1107"/>
      <c r="DZ51" s="1107"/>
      <c r="EA51" s="1107"/>
      <c r="EB51" s="1107"/>
      <c r="EC51" s="1107"/>
      <c r="ED51" s="1107"/>
      <c r="EE51" s="1107"/>
      <c r="EF51" s="1107"/>
      <c r="EG51" s="1107"/>
      <c r="EH51" s="1107"/>
      <c r="EI51" s="1107"/>
      <c r="EJ51" s="1107"/>
      <c r="EK51" s="1107"/>
      <c r="EL51" s="1107"/>
      <c r="EM51" s="1107"/>
      <c r="EN51" s="1107"/>
      <c r="EO51" s="1107"/>
      <c r="EP51" s="1107"/>
      <c r="EQ51" s="1107"/>
      <c r="ER51" s="1107"/>
      <c r="ES51" s="1107"/>
      <c r="ET51" s="1107"/>
      <c r="EU51" s="1107"/>
      <c r="EV51" s="1107"/>
      <c r="EW51" s="1107"/>
      <c r="EX51" s="1107"/>
      <c r="EY51" s="1107"/>
      <c r="EZ51" s="1107"/>
      <c r="FA51" s="1107"/>
      <c r="FB51" s="1107"/>
      <c r="FC51" s="1107"/>
      <c r="FD51" s="1107"/>
      <c r="FE51" s="1107"/>
      <c r="FF51" s="1107"/>
      <c r="FG51" s="1107"/>
      <c r="FH51" s="1107"/>
      <c r="FI51" s="1107"/>
      <c r="FJ51" s="1107"/>
      <c r="FK51" s="1107"/>
      <c r="FL51" s="1107"/>
      <c r="FM51" s="1107"/>
      <c r="FN51" s="1107"/>
      <c r="FO51" s="1107"/>
      <c r="FP51" s="1107"/>
      <c r="FQ51" s="1107"/>
      <c r="FR51" s="1107"/>
      <c r="FS51" s="1107"/>
      <c r="FT51" s="1107"/>
      <c r="FU51" s="1107"/>
      <c r="FV51" s="1107"/>
      <c r="FW51" s="1107"/>
      <c r="FX51" s="1107"/>
      <c r="FY51" s="1107"/>
      <c r="FZ51" s="1107"/>
      <c r="GA51" s="1107"/>
      <c r="GB51" s="1107"/>
      <c r="GC51" s="1107"/>
      <c r="GD51" s="1107"/>
      <c r="GE51" s="1107"/>
      <c r="GF51" s="1107"/>
      <c r="GG51" s="1107"/>
      <c r="GH51" s="1107"/>
      <c r="GI51" s="1107"/>
      <c r="GJ51" s="1107"/>
      <c r="GK51" s="1107"/>
      <c r="GL51" s="1107"/>
      <c r="GM51" s="1107"/>
      <c r="GN51" s="1107"/>
      <c r="GO51" s="1107"/>
      <c r="GP51" s="1107"/>
      <c r="GQ51" s="1107"/>
      <c r="GR51" s="1107"/>
      <c r="GS51" s="1107"/>
      <c r="GT51" s="1107"/>
      <c r="GU51" s="1107"/>
      <c r="GV51" s="1107"/>
      <c r="GW51" s="1107"/>
      <c r="GX51" s="1107"/>
      <c r="GY51" s="1107"/>
      <c r="GZ51" s="1107"/>
      <c r="HA51" s="1107"/>
      <c r="HB51" s="1107"/>
      <c r="HC51" s="1107"/>
      <c r="HD51" s="1107"/>
      <c r="HE51" s="1107"/>
    </row>
    <row r="52" spans="1:213" ht="12" customHeight="1">
      <c r="A52" s="1107"/>
      <c r="B52" s="1136"/>
      <c r="C52" s="3968" t="s">
        <v>762</v>
      </c>
      <c r="D52" s="3968"/>
      <c r="E52" s="3968"/>
      <c r="F52" s="3968"/>
      <c r="G52" s="3968"/>
      <c r="H52" s="3968"/>
      <c r="I52" s="3968"/>
      <c r="J52" s="3968"/>
      <c r="K52" s="1194" t="s">
        <v>763</v>
      </c>
      <c r="L52" s="1358">
        <f t="shared" si="52"/>
        <v>0</v>
      </c>
      <c r="M52" s="1358">
        <f t="shared" si="53"/>
        <v>0</v>
      </c>
      <c r="N52" s="1358">
        <f t="shared" si="54"/>
        <v>0</v>
      </c>
      <c r="O52" s="1358">
        <f t="shared" si="55"/>
        <v>0</v>
      </c>
      <c r="P52" s="1358">
        <f t="shared" si="56"/>
        <v>0</v>
      </c>
      <c r="Q52" s="1359">
        <f t="shared" si="57"/>
        <v>0</v>
      </c>
      <c r="R52" s="1360">
        <f t="shared" si="58"/>
        <v>0</v>
      </c>
      <c r="S52" s="1358">
        <f t="shared" si="59"/>
        <v>0</v>
      </c>
      <c r="T52" s="1358">
        <f t="shared" si="60"/>
        <v>0</v>
      </c>
      <c r="U52" s="1358">
        <f t="shared" si="61"/>
        <v>0</v>
      </c>
      <c r="V52" s="1358">
        <f t="shared" si="62"/>
        <v>0</v>
      </c>
      <c r="W52" s="1359">
        <f t="shared" si="63"/>
        <v>0</v>
      </c>
      <c r="X52" s="1360">
        <f t="shared" si="64"/>
        <v>0</v>
      </c>
      <c r="Y52" s="1358">
        <f t="shared" si="65"/>
        <v>0</v>
      </c>
      <c r="Z52" s="1358">
        <f t="shared" si="66"/>
        <v>0</v>
      </c>
      <c r="AA52" s="1365">
        <f t="shared" si="67"/>
        <v>0</v>
      </c>
      <c r="AB52" s="1361">
        <f t="shared" si="68"/>
        <v>0</v>
      </c>
      <c r="AC52" s="1362">
        <f t="shared" si="69"/>
        <v>0</v>
      </c>
      <c r="AD52" s="1363" t="str">
        <f t="shared" si="70"/>
        <v/>
      </c>
      <c r="AE52" s="1363" t="str">
        <f t="shared" si="71"/>
        <v/>
      </c>
      <c r="AF52" s="1363" t="str">
        <f t="shared" si="72"/>
        <v/>
      </c>
      <c r="AG52" s="1363" t="str">
        <f t="shared" si="73"/>
        <v/>
      </c>
      <c r="AH52" s="1363" t="str">
        <f t="shared" si="74"/>
        <v/>
      </c>
      <c r="AI52" s="1363" t="str">
        <f t="shared" si="75"/>
        <v/>
      </c>
      <c r="AJ52" s="1107"/>
      <c r="AK52" s="1364"/>
      <c r="AL52" s="1364"/>
      <c r="AM52" s="1364"/>
      <c r="AN52" s="1364"/>
      <c r="AO52" s="1364"/>
      <c r="AP52" s="1364"/>
      <c r="AQ52" s="1364"/>
      <c r="AR52" s="1364"/>
      <c r="AS52" s="1364"/>
      <c r="AT52" s="1364"/>
      <c r="AU52" s="1364"/>
      <c r="AV52" s="1364"/>
      <c r="AW52" s="1364"/>
      <c r="AX52" s="1364"/>
      <c r="AY52" s="1364"/>
      <c r="AZ52" s="1364"/>
      <c r="BA52" s="1364"/>
      <c r="BB52" s="1364"/>
      <c r="BC52" s="1364"/>
      <c r="BD52" s="1364"/>
      <c r="BE52" s="1364"/>
      <c r="BF52" s="1364"/>
      <c r="BG52" s="1364"/>
      <c r="BH52" s="1364"/>
      <c r="BI52" s="1364"/>
      <c r="BJ52" s="1364"/>
      <c r="BK52" s="1364"/>
      <c r="BL52" s="1364"/>
      <c r="BM52" s="1364"/>
      <c r="BN52" s="1107"/>
      <c r="BO52" s="1107"/>
      <c r="BP52" s="1107"/>
      <c r="BQ52" s="1107"/>
      <c r="BR52" s="1107"/>
      <c r="BS52" s="1107"/>
      <c r="BT52" s="1107"/>
      <c r="BU52" s="1107"/>
      <c r="BV52" s="1107"/>
      <c r="BW52" s="1107"/>
      <c r="BX52" s="1107"/>
      <c r="BY52" s="1107"/>
      <c r="BZ52" s="1107"/>
      <c r="CA52" s="1107"/>
      <c r="CB52" s="1107"/>
      <c r="CC52" s="1107"/>
      <c r="CD52" s="1107"/>
      <c r="CE52" s="1107"/>
      <c r="CF52" s="1107"/>
      <c r="CG52" s="1107"/>
      <c r="CH52" s="1107"/>
      <c r="CI52" s="1107"/>
      <c r="CJ52" s="1107"/>
      <c r="CK52" s="1107"/>
      <c r="CL52" s="1107"/>
      <c r="CM52" s="1107"/>
      <c r="CN52" s="1107"/>
      <c r="CO52" s="1107"/>
      <c r="CP52" s="1107"/>
      <c r="CQ52" s="1107"/>
      <c r="CR52" s="1107"/>
      <c r="CS52" s="1107"/>
      <c r="CT52" s="1107"/>
      <c r="CU52" s="1107"/>
      <c r="CV52" s="1107"/>
      <c r="CW52" s="1107"/>
      <c r="CX52" s="1107"/>
      <c r="CY52" s="1107"/>
      <c r="CZ52" s="1107"/>
      <c r="DA52" s="1107"/>
      <c r="DB52" s="1107"/>
      <c r="DC52" s="1107"/>
      <c r="DD52" s="1107"/>
      <c r="DE52" s="1107"/>
      <c r="DF52" s="1107"/>
      <c r="DG52" s="1107"/>
      <c r="DH52" s="1107"/>
      <c r="DI52" s="1107"/>
      <c r="DJ52" s="1107"/>
      <c r="DK52" s="1107"/>
      <c r="DL52" s="1107"/>
      <c r="DM52" s="1107"/>
      <c r="DN52" s="1107"/>
      <c r="DO52" s="1107"/>
      <c r="DP52" s="1107"/>
      <c r="DQ52" s="1107"/>
      <c r="DR52" s="1107"/>
      <c r="DS52" s="1107"/>
      <c r="DT52" s="1107"/>
      <c r="DU52" s="1107"/>
      <c r="DV52" s="1107"/>
      <c r="DW52" s="1107"/>
      <c r="DX52" s="1107"/>
      <c r="DY52" s="1107"/>
      <c r="DZ52" s="1107"/>
      <c r="EA52" s="1107"/>
      <c r="EB52" s="1107"/>
      <c r="EC52" s="1107"/>
      <c r="ED52" s="1107"/>
      <c r="EE52" s="1107"/>
      <c r="EF52" s="1107"/>
      <c r="EG52" s="1107"/>
      <c r="EH52" s="1107"/>
      <c r="EI52" s="1107"/>
      <c r="EJ52" s="1107"/>
      <c r="EK52" s="1107"/>
      <c r="EL52" s="1107"/>
      <c r="EM52" s="1107"/>
      <c r="EN52" s="1107"/>
      <c r="EO52" s="1107"/>
      <c r="EP52" s="1107"/>
      <c r="EQ52" s="1107"/>
      <c r="ER52" s="1107"/>
      <c r="ES52" s="1107"/>
      <c r="ET52" s="1107"/>
      <c r="EU52" s="1107"/>
      <c r="EV52" s="1107"/>
      <c r="EW52" s="1107"/>
      <c r="EX52" s="1107"/>
      <c r="EY52" s="1107"/>
      <c r="EZ52" s="1107"/>
      <c r="FA52" s="1107"/>
      <c r="FB52" s="1107"/>
      <c r="FC52" s="1107"/>
      <c r="FD52" s="1107"/>
      <c r="FE52" s="1107"/>
      <c r="FF52" s="1107"/>
      <c r="FG52" s="1107"/>
      <c r="FH52" s="1107"/>
      <c r="FI52" s="1107"/>
      <c r="FJ52" s="1107"/>
      <c r="FK52" s="1107"/>
      <c r="FL52" s="1107"/>
      <c r="FM52" s="1107"/>
      <c r="FN52" s="1107"/>
      <c r="FO52" s="1107"/>
      <c r="FP52" s="1107"/>
      <c r="FQ52" s="1107"/>
      <c r="FR52" s="1107"/>
      <c r="FS52" s="1107"/>
      <c r="FT52" s="1107"/>
      <c r="FU52" s="1107"/>
      <c r="FV52" s="1107"/>
      <c r="FW52" s="1107"/>
      <c r="FX52" s="1107"/>
      <c r="FY52" s="1107"/>
      <c r="FZ52" s="1107"/>
      <c r="GA52" s="1107"/>
      <c r="GB52" s="1107"/>
      <c r="GC52" s="1107"/>
      <c r="GD52" s="1107"/>
      <c r="GE52" s="1107"/>
      <c r="GF52" s="1107"/>
      <c r="GG52" s="1107"/>
      <c r="GH52" s="1107"/>
      <c r="GI52" s="1107"/>
      <c r="GJ52" s="1107"/>
      <c r="GK52" s="1107"/>
      <c r="GL52" s="1107"/>
      <c r="GM52" s="1107"/>
      <c r="GN52" s="1107"/>
      <c r="GO52" s="1107"/>
      <c r="GP52" s="1107"/>
      <c r="GQ52" s="1107"/>
      <c r="GR52" s="1107"/>
      <c r="GS52" s="1107"/>
      <c r="GT52" s="1107"/>
      <c r="GU52" s="1107"/>
      <c r="GV52" s="1107"/>
      <c r="GW52" s="1107"/>
      <c r="GX52" s="1107"/>
      <c r="GY52" s="1107"/>
      <c r="GZ52" s="1107"/>
      <c r="HA52" s="1107"/>
      <c r="HB52" s="1107"/>
      <c r="HC52" s="1107"/>
      <c r="HD52" s="1107"/>
      <c r="HE52" s="1107"/>
    </row>
    <row r="53" spans="1:213" ht="12" customHeight="1">
      <c r="A53" s="1107"/>
      <c r="B53" s="4051" t="s">
        <v>764</v>
      </c>
      <c r="C53" s="3968"/>
      <c r="D53" s="3968"/>
      <c r="E53" s="3968"/>
      <c r="F53" s="3968"/>
      <c r="G53" s="3968"/>
      <c r="H53" s="3968"/>
      <c r="I53" s="3968"/>
      <c r="J53" s="3968"/>
      <c r="K53" s="1194" t="s">
        <v>136</v>
      </c>
      <c r="L53" s="1358">
        <f t="shared" si="52"/>
        <v>0</v>
      </c>
      <c r="M53" s="1358">
        <f t="shared" si="53"/>
        <v>0</v>
      </c>
      <c r="N53" s="1358">
        <f t="shared" si="54"/>
        <v>0</v>
      </c>
      <c r="O53" s="1358">
        <f t="shared" si="55"/>
        <v>0</v>
      </c>
      <c r="P53" s="1358">
        <f t="shared" si="56"/>
        <v>0</v>
      </c>
      <c r="Q53" s="1359">
        <f t="shared" si="57"/>
        <v>0</v>
      </c>
      <c r="R53" s="1360">
        <f t="shared" si="58"/>
        <v>0</v>
      </c>
      <c r="S53" s="1358">
        <f t="shared" si="59"/>
        <v>0</v>
      </c>
      <c r="T53" s="1358">
        <f t="shared" si="60"/>
        <v>0</v>
      </c>
      <c r="U53" s="1358">
        <f t="shared" si="61"/>
        <v>0</v>
      </c>
      <c r="V53" s="1358">
        <f t="shared" si="62"/>
        <v>0</v>
      </c>
      <c r="W53" s="1359">
        <f t="shared" si="63"/>
        <v>0</v>
      </c>
      <c r="X53" s="1360">
        <f t="shared" si="64"/>
        <v>0</v>
      </c>
      <c r="Y53" s="1358">
        <f t="shared" si="65"/>
        <v>0</v>
      </c>
      <c r="Z53" s="1358">
        <f t="shared" si="66"/>
        <v>0</v>
      </c>
      <c r="AA53" s="1365">
        <f t="shared" si="67"/>
        <v>0</v>
      </c>
      <c r="AB53" s="1361">
        <f t="shared" si="68"/>
        <v>0</v>
      </c>
      <c r="AC53" s="1362">
        <f t="shared" si="69"/>
        <v>0</v>
      </c>
      <c r="AD53" s="1363" t="str">
        <f t="shared" si="70"/>
        <v/>
      </c>
      <c r="AE53" s="1363" t="str">
        <f t="shared" si="71"/>
        <v/>
      </c>
      <c r="AF53" s="1363" t="str">
        <f t="shared" si="72"/>
        <v/>
      </c>
      <c r="AG53" s="1363" t="str">
        <f t="shared" si="73"/>
        <v/>
      </c>
      <c r="AH53" s="1363" t="str">
        <f t="shared" si="74"/>
        <v/>
      </c>
      <c r="AI53" s="1363" t="str">
        <f t="shared" si="75"/>
        <v/>
      </c>
      <c r="AJ53" s="1107"/>
      <c r="AK53" s="1364">
        <f>P254</f>
        <v>0</v>
      </c>
      <c r="AL53" s="1364">
        <f>P254</f>
        <v>0</v>
      </c>
      <c r="AM53" s="1364"/>
      <c r="AN53" s="1364">
        <f>Q254</f>
        <v>0</v>
      </c>
      <c r="AO53" s="1364">
        <f>Q254</f>
        <v>0</v>
      </c>
      <c r="AP53" s="1364"/>
      <c r="AQ53" s="1364">
        <f>R254+S254+T254+U254</f>
        <v>0</v>
      </c>
      <c r="AR53" s="1364">
        <f>R254+S254+T254+U254</f>
        <v>0</v>
      </c>
      <c r="AS53" s="1364"/>
      <c r="AT53" s="1364">
        <f>V254+W254+X254+Y254</f>
        <v>0</v>
      </c>
      <c r="AU53" s="1364">
        <f>V254+W254+X254+Y254</f>
        <v>0</v>
      </c>
      <c r="AV53" s="1364"/>
      <c r="AW53" s="1364">
        <f>X53+AK53+AN53+AQ53+AT53</f>
        <v>0</v>
      </c>
      <c r="AX53" s="1364">
        <f>X53+AK53+AN53+AQ53+AT53</f>
        <v>0</v>
      </c>
      <c r="AY53" s="1364"/>
      <c r="AZ53" s="1364"/>
      <c r="BA53" s="1364"/>
      <c r="BB53" s="1364"/>
      <c r="BC53" s="1364"/>
      <c r="BD53" s="1364"/>
      <c r="BE53" s="1364"/>
      <c r="BF53" s="1364"/>
      <c r="BG53" s="1364"/>
      <c r="BH53" s="1364"/>
      <c r="BI53" s="1364"/>
      <c r="BJ53" s="1364"/>
      <c r="BK53" s="1364"/>
      <c r="BL53" s="1364"/>
      <c r="BM53" s="1364"/>
      <c r="BN53" s="1107"/>
      <c r="BO53" s="1107"/>
      <c r="BP53" s="1107"/>
      <c r="BQ53" s="1107"/>
      <c r="BR53" s="1107"/>
      <c r="BS53" s="1107"/>
      <c r="BT53" s="1107"/>
      <c r="BU53" s="1107"/>
      <c r="BV53" s="1107"/>
      <c r="BW53" s="1107"/>
      <c r="BX53" s="1107"/>
      <c r="BY53" s="1107"/>
      <c r="BZ53" s="1107"/>
      <c r="CA53" s="1107"/>
      <c r="CB53" s="1107"/>
      <c r="CC53" s="1107"/>
      <c r="CD53" s="1107"/>
      <c r="CE53" s="1107"/>
      <c r="CF53" s="1107"/>
      <c r="CG53" s="1107"/>
      <c r="CH53" s="1107"/>
      <c r="CI53" s="1107"/>
      <c r="CJ53" s="1107"/>
      <c r="CK53" s="1107"/>
      <c r="CL53" s="1107"/>
      <c r="CM53" s="1107"/>
      <c r="CN53" s="1107"/>
      <c r="CO53" s="1107"/>
      <c r="CP53" s="1107"/>
      <c r="CQ53" s="1107"/>
      <c r="CR53" s="1107"/>
      <c r="CS53" s="1107"/>
      <c r="CT53" s="1107"/>
      <c r="CU53" s="1107"/>
      <c r="CV53" s="1107"/>
      <c r="CW53" s="1107"/>
      <c r="CX53" s="1107"/>
      <c r="CY53" s="1107"/>
      <c r="CZ53" s="1107"/>
      <c r="DA53" s="1107"/>
      <c r="DB53" s="1107"/>
      <c r="DC53" s="1107"/>
      <c r="DD53" s="1107"/>
      <c r="DE53" s="1107"/>
      <c r="DF53" s="1107"/>
      <c r="DG53" s="1107"/>
      <c r="DH53" s="1107"/>
      <c r="DI53" s="1107"/>
      <c r="DJ53" s="1107"/>
      <c r="DK53" s="1107"/>
      <c r="DL53" s="1107"/>
      <c r="DM53" s="1107"/>
      <c r="DN53" s="1107"/>
      <c r="DO53" s="1107"/>
      <c r="DP53" s="1107"/>
      <c r="DQ53" s="1107"/>
      <c r="DR53" s="1107"/>
      <c r="DS53" s="1107"/>
      <c r="DT53" s="1107"/>
      <c r="DU53" s="1107"/>
      <c r="DV53" s="1107"/>
      <c r="DW53" s="1107"/>
      <c r="DX53" s="1107"/>
      <c r="DY53" s="1107"/>
      <c r="DZ53" s="1107"/>
      <c r="EA53" s="1107"/>
      <c r="EB53" s="1107"/>
      <c r="EC53" s="1107"/>
      <c r="ED53" s="1107"/>
      <c r="EE53" s="1107"/>
      <c r="EF53" s="1107"/>
      <c r="EG53" s="1107"/>
      <c r="EH53" s="1107"/>
      <c r="EI53" s="1107"/>
      <c r="EJ53" s="1107"/>
      <c r="EK53" s="1107"/>
      <c r="EL53" s="1107"/>
      <c r="EM53" s="1107"/>
      <c r="EN53" s="1107"/>
      <c r="EO53" s="1107"/>
      <c r="EP53" s="1107"/>
      <c r="EQ53" s="1107"/>
      <c r="ER53" s="1107"/>
      <c r="ES53" s="1107"/>
      <c r="ET53" s="1107"/>
      <c r="EU53" s="1107"/>
      <c r="EV53" s="1107"/>
      <c r="EW53" s="1107"/>
      <c r="EX53" s="1107"/>
      <c r="EY53" s="1107"/>
      <c r="EZ53" s="1107"/>
      <c r="FA53" s="1107"/>
      <c r="FB53" s="1107"/>
      <c r="FC53" s="1107"/>
      <c r="FD53" s="1107"/>
      <c r="FE53" s="1107"/>
      <c r="FF53" s="1107"/>
      <c r="FG53" s="1107"/>
      <c r="FH53" s="1107"/>
      <c r="FI53" s="1107"/>
      <c r="FJ53" s="1107"/>
      <c r="FK53" s="1107"/>
      <c r="FL53" s="1107"/>
      <c r="FM53" s="1107"/>
      <c r="FN53" s="1107"/>
      <c r="FO53" s="1107"/>
      <c r="FP53" s="1107"/>
      <c r="FQ53" s="1107"/>
      <c r="FR53" s="1107"/>
      <c r="FS53" s="1107"/>
      <c r="FT53" s="1107"/>
      <c r="FU53" s="1107"/>
      <c r="FV53" s="1107"/>
      <c r="FW53" s="1107"/>
      <c r="FX53" s="1107"/>
      <c r="FY53" s="1107"/>
      <c r="FZ53" s="1107"/>
      <c r="GA53" s="1107"/>
      <c r="GB53" s="1107"/>
      <c r="GC53" s="1107"/>
      <c r="GD53" s="1107"/>
      <c r="GE53" s="1107"/>
      <c r="GF53" s="1107"/>
      <c r="GG53" s="1107"/>
      <c r="GH53" s="1107"/>
      <c r="GI53" s="1107"/>
      <c r="GJ53" s="1107"/>
      <c r="GK53" s="1107"/>
      <c r="GL53" s="1107"/>
      <c r="GM53" s="1107"/>
      <c r="GN53" s="1107"/>
      <c r="GO53" s="1107"/>
      <c r="GP53" s="1107"/>
      <c r="GQ53" s="1107"/>
      <c r="GR53" s="1107"/>
      <c r="GS53" s="1107"/>
      <c r="GT53" s="1107"/>
      <c r="GU53" s="1107"/>
      <c r="GV53" s="1107"/>
      <c r="GW53" s="1107"/>
      <c r="GX53" s="1107"/>
      <c r="GY53" s="1107"/>
      <c r="GZ53" s="1107"/>
      <c r="HA53" s="1107"/>
      <c r="HB53" s="1107"/>
      <c r="HC53" s="1107"/>
      <c r="HD53" s="1107"/>
      <c r="HE53" s="1107"/>
    </row>
    <row r="54" spans="1:213" ht="12" customHeight="1">
      <c r="A54" s="1107"/>
      <c r="B54" s="3970" t="s">
        <v>1353</v>
      </c>
      <c r="C54" s="3968"/>
      <c r="D54" s="3968"/>
      <c r="E54" s="3968"/>
      <c r="F54" s="3968"/>
      <c r="G54" s="3968"/>
      <c r="H54" s="3968"/>
      <c r="I54" s="3968"/>
      <c r="J54" s="3968"/>
      <c r="K54" s="1194" t="s">
        <v>142</v>
      </c>
      <c r="L54" s="1358">
        <f t="shared" si="52"/>
        <v>0</v>
      </c>
      <c r="M54" s="1358">
        <f t="shared" si="53"/>
        <v>0</v>
      </c>
      <c r="N54" s="1358">
        <f t="shared" si="54"/>
        <v>0</v>
      </c>
      <c r="O54" s="1358">
        <f t="shared" si="55"/>
        <v>0</v>
      </c>
      <c r="P54" s="1358">
        <f t="shared" si="56"/>
        <v>0</v>
      </c>
      <c r="Q54" s="1359">
        <f t="shared" si="57"/>
        <v>0</v>
      </c>
      <c r="R54" s="1360">
        <f t="shared" si="58"/>
        <v>0</v>
      </c>
      <c r="S54" s="1358">
        <f t="shared" si="59"/>
        <v>0</v>
      </c>
      <c r="T54" s="1358">
        <f t="shared" si="60"/>
        <v>0</v>
      </c>
      <c r="U54" s="1358">
        <f t="shared" si="61"/>
        <v>0</v>
      </c>
      <c r="V54" s="1358">
        <f t="shared" si="62"/>
        <v>0</v>
      </c>
      <c r="W54" s="1359">
        <f t="shared" si="63"/>
        <v>0</v>
      </c>
      <c r="X54" s="1360">
        <f t="shared" si="64"/>
        <v>0</v>
      </c>
      <c r="Y54" s="1358">
        <f t="shared" si="65"/>
        <v>0</v>
      </c>
      <c r="Z54" s="1358">
        <f t="shared" si="66"/>
        <v>0</v>
      </c>
      <c r="AA54" s="1365">
        <f t="shared" si="67"/>
        <v>0</v>
      </c>
      <c r="AB54" s="1361">
        <f t="shared" si="68"/>
        <v>0</v>
      </c>
      <c r="AC54" s="1362">
        <f t="shared" si="69"/>
        <v>0</v>
      </c>
      <c r="AD54" s="1363" t="str">
        <f t="shared" si="70"/>
        <v/>
      </c>
      <c r="AE54" s="1363" t="str">
        <f t="shared" si="71"/>
        <v/>
      </c>
      <c r="AF54" s="1363" t="str">
        <f t="shared" si="72"/>
        <v/>
      </c>
      <c r="AG54" s="1363" t="str">
        <f t="shared" si="73"/>
        <v/>
      </c>
      <c r="AH54" s="1363" t="str">
        <f t="shared" si="74"/>
        <v/>
      </c>
      <c r="AI54" s="1363" t="str">
        <f t="shared" si="75"/>
        <v/>
      </c>
      <c r="AJ54" s="1107"/>
      <c r="AK54" s="1364">
        <f>P255</f>
        <v>0</v>
      </c>
      <c r="AL54" s="1364">
        <f>P255</f>
        <v>0</v>
      </c>
      <c r="AM54" s="1364"/>
      <c r="AN54" s="1364">
        <f>Q255</f>
        <v>0</v>
      </c>
      <c r="AO54" s="1364">
        <f>Q255</f>
        <v>0</v>
      </c>
      <c r="AP54" s="1364"/>
      <c r="AQ54" s="1364">
        <f>R255+S255+T255+U255</f>
        <v>0</v>
      </c>
      <c r="AR54" s="1364">
        <f>R255+S255+T255+U255</f>
        <v>0</v>
      </c>
      <c r="AS54" s="1364"/>
      <c r="AT54" s="1364">
        <f>V255+W255+X255+Y255</f>
        <v>0</v>
      </c>
      <c r="AU54" s="1364">
        <f>V255+W255+X255+Y255</f>
        <v>0</v>
      </c>
      <c r="AV54" s="1364"/>
      <c r="AW54" s="1364">
        <f>X54+AK54+AN54+AQ54+AT54</f>
        <v>0</v>
      </c>
      <c r="AX54" s="1364">
        <f>X54+AK54+AN54+AQ54+AT54</f>
        <v>0</v>
      </c>
      <c r="AY54" s="1364"/>
      <c r="AZ54" s="1364"/>
      <c r="BA54" s="1364"/>
      <c r="BB54" s="1364"/>
      <c r="BC54" s="1364"/>
      <c r="BD54" s="1364"/>
      <c r="BE54" s="1364"/>
      <c r="BF54" s="1364"/>
      <c r="BG54" s="1364"/>
      <c r="BH54" s="1364"/>
      <c r="BI54" s="1364"/>
      <c r="BJ54" s="1364"/>
      <c r="BK54" s="1364"/>
      <c r="BL54" s="1364"/>
      <c r="BM54" s="1364"/>
      <c r="BN54" s="1107"/>
      <c r="BO54" s="1107"/>
      <c r="BP54" s="1107"/>
      <c r="BQ54" s="1107"/>
      <c r="BR54" s="1107"/>
      <c r="BS54" s="1107"/>
      <c r="BT54" s="1107"/>
      <c r="BU54" s="1107"/>
      <c r="BV54" s="1107"/>
      <c r="BW54" s="1107"/>
      <c r="BX54" s="1107"/>
      <c r="BY54" s="1107"/>
      <c r="BZ54" s="1107"/>
      <c r="CA54" s="1107"/>
      <c r="CB54" s="1107"/>
      <c r="CC54" s="1107"/>
      <c r="CD54" s="1107"/>
      <c r="CE54" s="1107"/>
      <c r="CF54" s="1107"/>
      <c r="CG54" s="1107"/>
      <c r="CH54" s="1107"/>
      <c r="CI54" s="1107"/>
      <c r="CJ54" s="1107"/>
      <c r="CK54" s="1107"/>
      <c r="CL54" s="1107"/>
      <c r="CM54" s="1107"/>
      <c r="CN54" s="1107"/>
      <c r="CO54" s="1107"/>
      <c r="CP54" s="1107"/>
      <c r="CQ54" s="1107"/>
      <c r="CR54" s="1107"/>
      <c r="CS54" s="1107"/>
      <c r="CT54" s="1107"/>
      <c r="CU54" s="1107"/>
      <c r="CV54" s="1107"/>
      <c r="CW54" s="1107"/>
      <c r="CX54" s="1107"/>
      <c r="CY54" s="1107"/>
      <c r="CZ54" s="1107"/>
      <c r="DA54" s="1107"/>
      <c r="DB54" s="1107"/>
      <c r="DC54" s="1107"/>
      <c r="DD54" s="1107"/>
      <c r="DE54" s="1107"/>
      <c r="DF54" s="1107"/>
      <c r="DG54" s="1107"/>
      <c r="DH54" s="1107"/>
      <c r="DI54" s="1107"/>
      <c r="DJ54" s="1107"/>
      <c r="DK54" s="1107"/>
      <c r="DL54" s="1107"/>
      <c r="DM54" s="1107"/>
      <c r="DN54" s="1107"/>
      <c r="DO54" s="1107"/>
      <c r="DP54" s="1107"/>
      <c r="DQ54" s="1107"/>
      <c r="DR54" s="1107"/>
      <c r="DS54" s="1107"/>
      <c r="DT54" s="1107"/>
      <c r="DU54" s="1107"/>
      <c r="DV54" s="1107"/>
      <c r="DW54" s="1107"/>
      <c r="DX54" s="1107"/>
      <c r="DY54" s="1107"/>
      <c r="DZ54" s="1107"/>
      <c r="EA54" s="1107"/>
      <c r="EB54" s="1107"/>
      <c r="EC54" s="1107"/>
      <c r="ED54" s="1107"/>
      <c r="EE54" s="1107"/>
      <c r="EF54" s="1107"/>
      <c r="EG54" s="1107"/>
      <c r="EH54" s="1107"/>
      <c r="EI54" s="1107"/>
      <c r="EJ54" s="1107"/>
      <c r="EK54" s="1107"/>
      <c r="EL54" s="1107"/>
      <c r="EM54" s="1107"/>
      <c r="EN54" s="1107"/>
      <c r="EO54" s="1107"/>
      <c r="EP54" s="1107"/>
      <c r="EQ54" s="1107"/>
      <c r="ER54" s="1107"/>
      <c r="ES54" s="1107"/>
      <c r="ET54" s="1107"/>
      <c r="EU54" s="1107"/>
      <c r="EV54" s="1107"/>
      <c r="EW54" s="1107"/>
      <c r="EX54" s="1107"/>
      <c r="EY54" s="1107"/>
      <c r="EZ54" s="1107"/>
      <c r="FA54" s="1107"/>
      <c r="FB54" s="1107"/>
      <c r="FC54" s="1107"/>
      <c r="FD54" s="1107"/>
      <c r="FE54" s="1107"/>
      <c r="FF54" s="1107"/>
      <c r="FG54" s="1107"/>
      <c r="FH54" s="1107"/>
      <c r="FI54" s="1107"/>
      <c r="FJ54" s="1107"/>
      <c r="FK54" s="1107"/>
      <c r="FL54" s="1107"/>
      <c r="FM54" s="1107"/>
      <c r="FN54" s="1107"/>
      <c r="FO54" s="1107"/>
      <c r="FP54" s="1107"/>
      <c r="FQ54" s="1107"/>
      <c r="FR54" s="1107"/>
      <c r="FS54" s="1107"/>
      <c r="FT54" s="1107"/>
      <c r="FU54" s="1107"/>
      <c r="FV54" s="1107"/>
      <c r="FW54" s="1107"/>
      <c r="FX54" s="1107"/>
      <c r="FY54" s="1107"/>
      <c r="FZ54" s="1107"/>
      <c r="GA54" s="1107"/>
      <c r="GB54" s="1107"/>
      <c r="GC54" s="1107"/>
      <c r="GD54" s="1107"/>
      <c r="GE54" s="1107"/>
      <c r="GF54" s="1107"/>
      <c r="GG54" s="1107"/>
      <c r="GH54" s="1107"/>
      <c r="GI54" s="1107"/>
      <c r="GJ54" s="1107"/>
      <c r="GK54" s="1107"/>
      <c r="GL54" s="1107"/>
      <c r="GM54" s="1107"/>
      <c r="GN54" s="1107"/>
      <c r="GO54" s="1107"/>
      <c r="GP54" s="1107"/>
      <c r="GQ54" s="1107"/>
      <c r="GR54" s="1107"/>
      <c r="GS54" s="1107"/>
      <c r="GT54" s="1107"/>
      <c r="GU54" s="1107"/>
      <c r="GV54" s="1107"/>
      <c r="GW54" s="1107"/>
      <c r="GX54" s="1107"/>
      <c r="GY54" s="1107"/>
      <c r="GZ54" s="1107"/>
      <c r="HA54" s="1107"/>
      <c r="HB54" s="1107"/>
      <c r="HC54" s="1107"/>
      <c r="HD54" s="1107"/>
      <c r="HE54" s="1107"/>
    </row>
    <row r="55" spans="1:213" ht="12" customHeight="1">
      <c r="A55" s="1107"/>
      <c r="B55" s="3971" t="s">
        <v>1354</v>
      </c>
      <c r="C55" s="3969"/>
      <c r="D55" s="3969"/>
      <c r="E55" s="3969"/>
      <c r="F55" s="3969"/>
      <c r="G55" s="3969"/>
      <c r="H55" s="3969"/>
      <c r="I55" s="3969"/>
      <c r="J55" s="3969"/>
      <c r="K55" s="1194" t="s">
        <v>143</v>
      </c>
      <c r="L55" s="1358">
        <f t="shared" si="52"/>
        <v>0</v>
      </c>
      <c r="M55" s="1358">
        <f t="shared" si="53"/>
        <v>0</v>
      </c>
      <c r="N55" s="1358"/>
      <c r="O55" s="1358">
        <f t="shared" si="55"/>
        <v>0</v>
      </c>
      <c r="P55" s="1358">
        <f t="shared" si="56"/>
        <v>0</v>
      </c>
      <c r="Q55" s="1359">
        <f t="shared" si="57"/>
        <v>0</v>
      </c>
      <c r="R55" s="1360">
        <f t="shared" si="58"/>
        <v>0</v>
      </c>
      <c r="S55" s="1358">
        <f t="shared" si="59"/>
        <v>0</v>
      </c>
      <c r="T55" s="1358"/>
      <c r="U55" s="1358">
        <f t="shared" si="61"/>
        <v>0</v>
      </c>
      <c r="V55" s="1358">
        <f t="shared" si="62"/>
        <v>0</v>
      </c>
      <c r="W55" s="1359">
        <f t="shared" si="63"/>
        <v>0</v>
      </c>
      <c r="X55" s="1360">
        <f t="shared" si="64"/>
        <v>0</v>
      </c>
      <c r="Y55" s="1358">
        <f t="shared" si="65"/>
        <v>0</v>
      </c>
      <c r="Z55" s="1358"/>
      <c r="AA55" s="1365">
        <f t="shared" si="67"/>
        <v>0</v>
      </c>
      <c r="AB55" s="1361">
        <f t="shared" si="68"/>
        <v>0</v>
      </c>
      <c r="AC55" s="1362">
        <f t="shared" si="69"/>
        <v>0</v>
      </c>
      <c r="AD55" s="1363" t="str">
        <f t="shared" si="70"/>
        <v/>
      </c>
      <c r="AE55" s="1363" t="str">
        <f t="shared" si="71"/>
        <v/>
      </c>
      <c r="AF55" s="1363" t="str">
        <f t="shared" si="72"/>
        <v/>
      </c>
      <c r="AG55" s="1363" t="str">
        <f t="shared" si="73"/>
        <v/>
      </c>
      <c r="AH55" s="1363" t="str">
        <f t="shared" si="74"/>
        <v/>
      </c>
      <c r="AI55" s="1363" t="str">
        <f t="shared" si="75"/>
        <v/>
      </c>
      <c r="AJ55" s="1107"/>
      <c r="AK55" s="1364">
        <f>P256</f>
        <v>0</v>
      </c>
      <c r="AL55" s="1364">
        <f>P256</f>
        <v>0</v>
      </c>
      <c r="AM55" s="1364"/>
      <c r="AN55" s="1364">
        <f>Q256</f>
        <v>0</v>
      </c>
      <c r="AO55" s="1364">
        <f>Q256</f>
        <v>0</v>
      </c>
      <c r="AP55" s="1364"/>
      <c r="AQ55" s="1364">
        <f>R256+S256+T256+U256</f>
        <v>0</v>
      </c>
      <c r="AR55" s="1364">
        <f>R256+S256+T256+U256</f>
        <v>0</v>
      </c>
      <c r="AS55" s="1364"/>
      <c r="AT55" s="1364">
        <f>V256+W256+X256+Y256</f>
        <v>0</v>
      </c>
      <c r="AU55" s="1364">
        <f>V256+W256+X256+Y256</f>
        <v>0</v>
      </c>
      <c r="AV55" s="1364"/>
      <c r="AW55" s="1364">
        <f>X55+AK55+AN55+AQ55+AT55</f>
        <v>0</v>
      </c>
      <c r="AX55" s="1364">
        <f>X55+AK55+AN55+AQ55+AT55</f>
        <v>0</v>
      </c>
      <c r="AY55" s="1364"/>
      <c r="AZ55" s="1364"/>
      <c r="BA55" s="1364"/>
      <c r="BB55" s="1364"/>
      <c r="BC55" s="1364"/>
      <c r="BD55" s="1364"/>
      <c r="BE55" s="1364"/>
      <c r="BF55" s="1364"/>
      <c r="BG55" s="1364"/>
      <c r="BH55" s="1364"/>
      <c r="BI55" s="1364"/>
      <c r="BJ55" s="1364"/>
      <c r="BK55" s="1364"/>
      <c r="BL55" s="1364"/>
      <c r="BM55" s="1364"/>
      <c r="BN55" s="1107"/>
      <c r="BO55" s="1107"/>
      <c r="BP55" s="1107"/>
      <c r="BQ55" s="1107"/>
      <c r="BR55" s="1107"/>
      <c r="BS55" s="1107"/>
      <c r="BT55" s="1107"/>
      <c r="BU55" s="1107"/>
      <c r="BV55" s="1107"/>
      <c r="BW55" s="1107"/>
      <c r="BX55" s="1107"/>
      <c r="BY55" s="1107"/>
      <c r="BZ55" s="1107"/>
      <c r="CA55" s="1107"/>
      <c r="CB55" s="1107"/>
      <c r="CC55" s="1107"/>
      <c r="CD55" s="1107"/>
      <c r="CE55" s="1107"/>
      <c r="CF55" s="1107"/>
      <c r="CG55" s="1107"/>
      <c r="CH55" s="1107"/>
      <c r="CI55" s="1107"/>
      <c r="CJ55" s="1107"/>
      <c r="CK55" s="1107"/>
      <c r="CL55" s="1107"/>
      <c r="CM55" s="1107"/>
      <c r="CN55" s="1107"/>
      <c r="CO55" s="1107"/>
      <c r="CP55" s="1107"/>
      <c r="CQ55" s="1107"/>
      <c r="CR55" s="1107"/>
      <c r="CS55" s="1107"/>
      <c r="CT55" s="1107"/>
      <c r="CU55" s="1107"/>
      <c r="CV55" s="1107"/>
      <c r="CW55" s="1107"/>
      <c r="CX55" s="1107"/>
      <c r="CY55" s="1107"/>
      <c r="CZ55" s="1107"/>
      <c r="DA55" s="1107"/>
      <c r="DB55" s="1107"/>
      <c r="DC55" s="1107"/>
      <c r="DD55" s="1107"/>
      <c r="DE55" s="1107"/>
      <c r="DF55" s="1107"/>
      <c r="DG55" s="1107"/>
      <c r="DH55" s="1107"/>
      <c r="DI55" s="1107"/>
      <c r="DJ55" s="1107"/>
      <c r="DK55" s="1107"/>
      <c r="DL55" s="1107"/>
      <c r="DM55" s="1107"/>
      <c r="DN55" s="1107"/>
      <c r="DO55" s="1107"/>
      <c r="DP55" s="1107"/>
      <c r="DQ55" s="1107"/>
      <c r="DR55" s="1107"/>
      <c r="DS55" s="1107"/>
      <c r="DT55" s="1107"/>
      <c r="DU55" s="1107"/>
      <c r="DV55" s="1107"/>
      <c r="DW55" s="1107"/>
      <c r="DX55" s="1107"/>
      <c r="DY55" s="1107"/>
      <c r="DZ55" s="1107"/>
      <c r="EA55" s="1107"/>
      <c r="EB55" s="1107"/>
      <c r="EC55" s="1107"/>
      <c r="ED55" s="1107"/>
      <c r="EE55" s="1107"/>
      <c r="EF55" s="1107"/>
      <c r="EG55" s="1107"/>
      <c r="EH55" s="1107"/>
      <c r="EI55" s="1107"/>
      <c r="EJ55" s="1107"/>
      <c r="EK55" s="1107"/>
      <c r="EL55" s="1107"/>
      <c r="EM55" s="1107"/>
      <c r="EN55" s="1107"/>
      <c r="EO55" s="1107"/>
      <c r="EP55" s="1107"/>
      <c r="EQ55" s="1107"/>
      <c r="ER55" s="1107"/>
      <c r="ES55" s="1107"/>
      <c r="ET55" s="1107"/>
      <c r="EU55" s="1107"/>
      <c r="EV55" s="1107"/>
      <c r="EW55" s="1107"/>
      <c r="EX55" s="1107"/>
      <c r="EY55" s="1107"/>
      <c r="EZ55" s="1107"/>
      <c r="FA55" s="1107"/>
      <c r="FB55" s="1107"/>
      <c r="FC55" s="1107"/>
      <c r="FD55" s="1107"/>
      <c r="FE55" s="1107"/>
      <c r="FF55" s="1107"/>
      <c r="FG55" s="1107"/>
      <c r="FH55" s="1107"/>
      <c r="FI55" s="1107"/>
      <c r="FJ55" s="1107"/>
      <c r="FK55" s="1107"/>
      <c r="FL55" s="1107"/>
      <c r="FM55" s="1107"/>
      <c r="FN55" s="1107"/>
      <c r="FO55" s="1107"/>
      <c r="FP55" s="1107"/>
      <c r="FQ55" s="1107"/>
      <c r="FR55" s="1107"/>
      <c r="FS55" s="1107"/>
      <c r="FT55" s="1107"/>
      <c r="FU55" s="1107"/>
      <c r="FV55" s="1107"/>
      <c r="FW55" s="1107"/>
      <c r="FX55" s="1107"/>
      <c r="FY55" s="1107"/>
      <c r="FZ55" s="1107"/>
      <c r="GA55" s="1107"/>
      <c r="GB55" s="1107"/>
      <c r="GC55" s="1107"/>
      <c r="GD55" s="1107"/>
      <c r="GE55" s="1107"/>
      <c r="GF55" s="1107"/>
      <c r="GG55" s="1107"/>
      <c r="GH55" s="1107"/>
      <c r="GI55" s="1107"/>
      <c r="GJ55" s="1107"/>
      <c r="GK55" s="1107"/>
      <c r="GL55" s="1107"/>
      <c r="GM55" s="1107"/>
      <c r="GN55" s="1107"/>
      <c r="GO55" s="1107"/>
      <c r="GP55" s="1107"/>
      <c r="GQ55" s="1107"/>
      <c r="GR55" s="1107"/>
      <c r="GS55" s="1107"/>
      <c r="GT55" s="1107"/>
      <c r="GU55" s="1107"/>
      <c r="GV55" s="1107"/>
      <c r="GW55" s="1107"/>
      <c r="GX55" s="1107"/>
      <c r="GY55" s="1107"/>
      <c r="GZ55" s="1107"/>
      <c r="HA55" s="1107"/>
      <c r="HB55" s="1107"/>
      <c r="HC55" s="1107"/>
      <c r="HD55" s="1107"/>
      <c r="HE55" s="1107"/>
    </row>
    <row r="56" spans="1:213" ht="12" customHeight="1">
      <c r="A56" s="1107"/>
      <c r="B56" s="3981" t="s">
        <v>1355</v>
      </c>
      <c r="C56" s="3982"/>
      <c r="D56" s="3982"/>
      <c r="E56" s="3982"/>
      <c r="F56" s="3982"/>
      <c r="G56" s="3982"/>
      <c r="H56" s="3982"/>
      <c r="I56" s="3982"/>
      <c r="J56" s="3982"/>
      <c r="K56" s="1194"/>
      <c r="L56" s="1366"/>
      <c r="M56" s="1366"/>
      <c r="N56" s="1366"/>
      <c r="O56" s="1366"/>
      <c r="P56" s="1366"/>
      <c r="Q56" s="1367"/>
      <c r="R56" s="1368"/>
      <c r="S56" s="1366"/>
      <c r="T56" s="1366"/>
      <c r="U56" s="1366"/>
      <c r="V56" s="1366"/>
      <c r="W56" s="1367"/>
      <c r="X56" s="1368"/>
      <c r="Y56" s="1366"/>
      <c r="Z56" s="1366"/>
      <c r="AA56" s="1369"/>
      <c r="AB56" s="1370"/>
      <c r="AC56" s="1367"/>
      <c r="AD56" s="1371" t="str">
        <f t="shared" si="70"/>
        <v/>
      </c>
      <c r="AE56" s="1371" t="str">
        <f t="shared" si="71"/>
        <v/>
      </c>
      <c r="AF56" s="1371" t="str">
        <f t="shared" si="72"/>
        <v/>
      </c>
      <c r="AG56" s="1371" t="str">
        <f t="shared" si="73"/>
        <v/>
      </c>
      <c r="AH56" s="1371" t="str">
        <f t="shared" si="74"/>
        <v/>
      </c>
      <c r="AI56" s="1371" t="str">
        <f t="shared" si="75"/>
        <v/>
      </c>
      <c r="AJ56" s="1107"/>
      <c r="AK56" s="1364"/>
      <c r="AL56" s="1364"/>
      <c r="AM56" s="1364"/>
      <c r="AN56" s="1364"/>
      <c r="AO56" s="1364"/>
      <c r="AP56" s="1364"/>
      <c r="AQ56" s="1364"/>
      <c r="AR56" s="1364"/>
      <c r="AS56" s="1364"/>
      <c r="AT56" s="1364"/>
      <c r="AU56" s="1364"/>
      <c r="AV56" s="1364"/>
      <c r="AW56" s="1364"/>
      <c r="AX56" s="1364"/>
      <c r="AY56" s="1364"/>
      <c r="AZ56" s="1364"/>
      <c r="BA56" s="1364"/>
      <c r="BB56" s="1364"/>
      <c r="BC56" s="1364"/>
      <c r="BD56" s="1364"/>
      <c r="BE56" s="1364"/>
      <c r="BF56" s="1364"/>
      <c r="BG56" s="1364"/>
      <c r="BH56" s="1364"/>
      <c r="BI56" s="1364"/>
      <c r="BJ56" s="1364"/>
      <c r="BK56" s="1364"/>
      <c r="BL56" s="1364"/>
      <c r="BM56" s="1364"/>
      <c r="BN56" s="1107"/>
      <c r="BO56" s="1107"/>
      <c r="BP56" s="1107"/>
      <c r="BQ56" s="1107"/>
      <c r="BR56" s="1107"/>
      <c r="BS56" s="1107"/>
      <c r="BT56" s="1107"/>
      <c r="BU56" s="1107"/>
      <c r="BV56" s="1107"/>
      <c r="BW56" s="1107"/>
      <c r="BX56" s="1107"/>
      <c r="BY56" s="1107"/>
      <c r="BZ56" s="1107"/>
      <c r="CA56" s="1107"/>
      <c r="CB56" s="1107"/>
      <c r="CC56" s="1107"/>
      <c r="CD56" s="1107"/>
      <c r="CE56" s="1107"/>
      <c r="CF56" s="1107"/>
      <c r="CG56" s="1107"/>
      <c r="CH56" s="1107"/>
      <c r="CI56" s="1107"/>
      <c r="CJ56" s="1107"/>
      <c r="CK56" s="1107"/>
      <c r="CL56" s="1107"/>
      <c r="CM56" s="1107"/>
      <c r="CN56" s="1107"/>
      <c r="CO56" s="1107"/>
      <c r="CP56" s="1107"/>
      <c r="CQ56" s="1107"/>
      <c r="CR56" s="1107"/>
      <c r="CS56" s="1107"/>
      <c r="CT56" s="1107"/>
      <c r="CU56" s="1107"/>
      <c r="CV56" s="1107"/>
      <c r="CW56" s="1107"/>
      <c r="CX56" s="1107"/>
      <c r="CY56" s="1107"/>
      <c r="CZ56" s="1107"/>
      <c r="DA56" s="1107"/>
      <c r="DB56" s="1107"/>
      <c r="DC56" s="1107"/>
      <c r="DD56" s="1107"/>
      <c r="DE56" s="1107"/>
      <c r="DF56" s="1107"/>
      <c r="DG56" s="1107"/>
      <c r="DH56" s="1107"/>
      <c r="DI56" s="1107"/>
      <c r="DJ56" s="1107"/>
      <c r="DK56" s="1107"/>
      <c r="DL56" s="1107"/>
      <c r="DM56" s="1107"/>
      <c r="DN56" s="1107"/>
      <c r="DO56" s="1107"/>
      <c r="DP56" s="1107"/>
      <c r="DQ56" s="1107"/>
      <c r="DR56" s="1107"/>
      <c r="DS56" s="1107"/>
      <c r="DT56" s="1107"/>
      <c r="DU56" s="1107"/>
      <c r="DV56" s="1107"/>
      <c r="DW56" s="1107"/>
      <c r="DX56" s="1107"/>
      <c r="DY56" s="1107"/>
      <c r="DZ56" s="1107"/>
      <c r="EA56" s="1107"/>
      <c r="EB56" s="1107"/>
      <c r="EC56" s="1107"/>
      <c r="ED56" s="1107"/>
      <c r="EE56" s="1107"/>
      <c r="EF56" s="1107"/>
      <c r="EG56" s="1107"/>
      <c r="EH56" s="1107"/>
      <c r="EI56" s="1107"/>
      <c r="EJ56" s="1107"/>
      <c r="EK56" s="1107"/>
      <c r="EL56" s="1107"/>
      <c r="EM56" s="1107"/>
      <c r="EN56" s="1107"/>
      <c r="EO56" s="1107"/>
      <c r="EP56" s="1107"/>
      <c r="EQ56" s="1107"/>
      <c r="ER56" s="1107"/>
      <c r="ES56" s="1107"/>
      <c r="ET56" s="1107"/>
      <c r="EU56" s="1107"/>
      <c r="EV56" s="1107"/>
      <c r="EW56" s="1107"/>
      <c r="EX56" s="1107"/>
      <c r="EY56" s="1107"/>
      <c r="EZ56" s="1107"/>
      <c r="FA56" s="1107"/>
      <c r="FB56" s="1107"/>
      <c r="FC56" s="1107"/>
      <c r="FD56" s="1107"/>
      <c r="FE56" s="1107"/>
      <c r="FF56" s="1107"/>
      <c r="FG56" s="1107"/>
      <c r="FH56" s="1107"/>
      <c r="FI56" s="1107"/>
      <c r="FJ56" s="1107"/>
      <c r="FK56" s="1107"/>
      <c r="FL56" s="1107"/>
      <c r="FM56" s="1107"/>
      <c r="FN56" s="1107"/>
      <c r="FO56" s="1107"/>
      <c r="FP56" s="1107"/>
      <c r="FQ56" s="1107"/>
      <c r="FR56" s="1107"/>
      <c r="FS56" s="1107"/>
      <c r="FT56" s="1107"/>
      <c r="FU56" s="1107"/>
      <c r="FV56" s="1107"/>
      <c r="FW56" s="1107"/>
      <c r="FX56" s="1107"/>
      <c r="FY56" s="1107"/>
      <c r="FZ56" s="1107"/>
      <c r="GA56" s="1107"/>
      <c r="GB56" s="1107"/>
      <c r="GC56" s="1107"/>
      <c r="GD56" s="1107"/>
      <c r="GE56" s="1107"/>
      <c r="GF56" s="1107"/>
      <c r="GG56" s="1107"/>
      <c r="GH56" s="1107"/>
      <c r="GI56" s="1107"/>
      <c r="GJ56" s="1107"/>
      <c r="GK56" s="1107"/>
      <c r="GL56" s="1107"/>
      <c r="GM56" s="1107"/>
      <c r="GN56" s="1107"/>
      <c r="GO56" s="1107"/>
      <c r="GP56" s="1107"/>
      <c r="GQ56" s="1107"/>
      <c r="GR56" s="1107"/>
      <c r="GS56" s="1107"/>
      <c r="GT56" s="1107"/>
      <c r="GU56" s="1107"/>
      <c r="GV56" s="1107"/>
      <c r="GW56" s="1107"/>
      <c r="GX56" s="1107"/>
      <c r="GY56" s="1107"/>
      <c r="GZ56" s="1107"/>
      <c r="HA56" s="1107"/>
      <c r="HB56" s="1107"/>
      <c r="HC56" s="1107"/>
      <c r="HD56" s="1107"/>
      <c r="HE56" s="1107"/>
    </row>
    <row r="57" spans="1:213" ht="12" customHeight="1">
      <c r="A57" s="1107"/>
      <c r="B57" s="1372"/>
      <c r="C57" s="3976" t="s">
        <v>766</v>
      </c>
      <c r="D57" s="3977"/>
      <c r="E57" s="3977"/>
      <c r="F57" s="3977"/>
      <c r="G57" s="3977"/>
      <c r="H57" s="3977"/>
      <c r="I57" s="3977"/>
      <c r="J57" s="3977"/>
      <c r="K57" s="1194" t="s">
        <v>610</v>
      </c>
      <c r="L57" s="1358">
        <f t="shared" ref="L57:L66" si="76">L122+M122+N122+O122</f>
        <v>0</v>
      </c>
      <c r="M57" s="1358">
        <f t="shared" ref="M57:M66" si="77">Q122+0</f>
        <v>0</v>
      </c>
      <c r="N57" s="1358">
        <f t="shared" ref="N57:N66" si="78">P122+0</f>
        <v>0</v>
      </c>
      <c r="O57" s="1358">
        <f t="shared" ref="O57:O66" si="79">R122+S122+T122+U122</f>
        <v>0</v>
      </c>
      <c r="P57" s="1358">
        <f t="shared" ref="P57:P66" si="80">V122+W122+X122+Y122</f>
        <v>0</v>
      </c>
      <c r="Q57" s="1359">
        <f t="shared" ref="Q57:Q66" si="81">L57+M57+N57+O57+P57</f>
        <v>0</v>
      </c>
      <c r="R57" s="1360">
        <f t="shared" ref="R57:R66" si="82">L190+M190+N190+O190</f>
        <v>0</v>
      </c>
      <c r="S57" s="1358">
        <f t="shared" ref="S57:S66" si="83">Q190+0</f>
        <v>0</v>
      </c>
      <c r="T57" s="1358">
        <f t="shared" ref="T57:T66" si="84">P190+0</f>
        <v>0</v>
      </c>
      <c r="U57" s="1358">
        <f t="shared" ref="U57:U66" si="85">R190+S190+T190+U190</f>
        <v>0</v>
      </c>
      <c r="V57" s="1358">
        <f t="shared" ref="V57:V66" si="86">V190+W190+X190+Y190</f>
        <v>0</v>
      </c>
      <c r="W57" s="1359">
        <f t="shared" ref="W57:W66" si="87">R57+S57+T57+U57+V57</f>
        <v>0</v>
      </c>
      <c r="X57" s="1360">
        <f t="shared" ref="X57:X66" si="88">L258+M258+N258+O258</f>
        <v>0</v>
      </c>
      <c r="Y57" s="1358">
        <f t="shared" ref="Y57:Y66" si="89">Q258+0</f>
        <v>0</v>
      </c>
      <c r="Z57" s="1358">
        <f t="shared" ref="Z57:Z66" si="90">P258+0</f>
        <v>0</v>
      </c>
      <c r="AA57" s="1361">
        <f t="shared" ref="AA57:AA66" si="91">R258+S258+T258+U258</f>
        <v>0</v>
      </c>
      <c r="AB57" s="1361">
        <f t="shared" ref="AB57:AB66" si="92">V258+W258+X258+Y258</f>
        <v>0</v>
      </c>
      <c r="AC57" s="1362">
        <f t="shared" ref="AC57:AC66" si="93">X57+Y57+Z57+AA57+AB57</f>
        <v>0</v>
      </c>
      <c r="AD57" s="1363" t="str">
        <f t="shared" si="70"/>
        <v/>
      </c>
      <c r="AE57" s="1363" t="str">
        <f t="shared" si="71"/>
        <v/>
      </c>
      <c r="AF57" s="1363" t="str">
        <f t="shared" si="72"/>
        <v/>
      </c>
      <c r="AG57" s="1363" t="str">
        <f t="shared" si="73"/>
        <v/>
      </c>
      <c r="AH57" s="1363" t="str">
        <f t="shared" si="74"/>
        <v/>
      </c>
      <c r="AI57" s="1363" t="str">
        <f t="shared" si="75"/>
        <v/>
      </c>
      <c r="AJ57" s="1107"/>
      <c r="AK57" s="1364"/>
      <c r="AL57" s="1364"/>
      <c r="AM57" s="1364"/>
      <c r="AN57" s="1364"/>
      <c r="AO57" s="1364"/>
      <c r="AP57" s="1364"/>
      <c r="AQ57" s="1364"/>
      <c r="AR57" s="1364"/>
      <c r="AS57" s="1364"/>
      <c r="AT57" s="1364"/>
      <c r="AU57" s="1364"/>
      <c r="AV57" s="1364"/>
      <c r="AW57" s="1364"/>
      <c r="AX57" s="1364"/>
      <c r="AY57" s="1364"/>
      <c r="AZ57" s="1364"/>
      <c r="BA57" s="1364"/>
      <c r="BB57" s="1364"/>
      <c r="BC57" s="1364"/>
      <c r="BD57" s="1364"/>
      <c r="BE57" s="1364"/>
      <c r="BF57" s="1364"/>
      <c r="BG57" s="1364"/>
      <c r="BH57" s="1364"/>
      <c r="BI57" s="1364"/>
      <c r="BJ57" s="1364"/>
      <c r="BK57" s="1364"/>
      <c r="BL57" s="1364"/>
      <c r="BM57" s="1364"/>
      <c r="BN57" s="1107"/>
      <c r="BO57" s="1107"/>
      <c r="BP57" s="1107"/>
      <c r="BQ57" s="1107"/>
      <c r="BR57" s="1107"/>
      <c r="BS57" s="1107"/>
      <c r="BT57" s="1107"/>
      <c r="BU57" s="1107"/>
      <c r="BV57" s="1107"/>
      <c r="BW57" s="1107"/>
      <c r="BX57" s="1107"/>
      <c r="BY57" s="1107"/>
      <c r="BZ57" s="1107"/>
      <c r="CA57" s="1107"/>
      <c r="CB57" s="1107"/>
      <c r="CC57" s="1107"/>
      <c r="CD57" s="1107"/>
      <c r="CE57" s="1107"/>
      <c r="CF57" s="1107"/>
      <c r="CG57" s="1107"/>
      <c r="CH57" s="1107"/>
      <c r="CI57" s="1107"/>
      <c r="CJ57" s="1107"/>
      <c r="CK57" s="1107"/>
      <c r="CL57" s="1107"/>
      <c r="CM57" s="1107"/>
      <c r="CN57" s="1107"/>
      <c r="CO57" s="1107"/>
      <c r="CP57" s="1107"/>
      <c r="CQ57" s="1107"/>
      <c r="CR57" s="1107"/>
      <c r="CS57" s="1107"/>
      <c r="CT57" s="1107"/>
      <c r="CU57" s="1107"/>
      <c r="CV57" s="1107"/>
      <c r="CW57" s="1107"/>
      <c r="CX57" s="1107"/>
      <c r="CY57" s="1107"/>
      <c r="CZ57" s="1107"/>
      <c r="DA57" s="1107"/>
      <c r="DB57" s="1107"/>
      <c r="DC57" s="1107"/>
      <c r="DD57" s="1107"/>
      <c r="DE57" s="1107"/>
      <c r="DF57" s="1107"/>
      <c r="DG57" s="1107"/>
      <c r="DH57" s="1107"/>
      <c r="DI57" s="1107"/>
      <c r="DJ57" s="1107"/>
      <c r="DK57" s="1107"/>
      <c r="DL57" s="1107"/>
      <c r="DM57" s="1107"/>
      <c r="DN57" s="1107"/>
      <c r="DO57" s="1107"/>
      <c r="DP57" s="1107"/>
      <c r="DQ57" s="1107"/>
      <c r="DR57" s="1107"/>
      <c r="DS57" s="1107"/>
      <c r="DT57" s="1107"/>
      <c r="DU57" s="1107"/>
      <c r="DV57" s="1107"/>
      <c r="DW57" s="1107"/>
      <c r="DX57" s="1107"/>
      <c r="DY57" s="1107"/>
      <c r="DZ57" s="1107"/>
      <c r="EA57" s="1107"/>
      <c r="EB57" s="1107"/>
      <c r="EC57" s="1107"/>
      <c r="ED57" s="1107"/>
      <c r="EE57" s="1107"/>
      <c r="EF57" s="1107"/>
      <c r="EG57" s="1107"/>
      <c r="EH57" s="1107"/>
      <c r="EI57" s="1107"/>
      <c r="EJ57" s="1107"/>
      <c r="EK57" s="1107"/>
      <c r="EL57" s="1107"/>
      <c r="EM57" s="1107"/>
      <c r="EN57" s="1107"/>
      <c r="EO57" s="1107"/>
      <c r="EP57" s="1107"/>
      <c r="EQ57" s="1107"/>
      <c r="ER57" s="1107"/>
      <c r="ES57" s="1107"/>
      <c r="ET57" s="1107"/>
      <c r="EU57" s="1107"/>
      <c r="EV57" s="1107"/>
      <c r="EW57" s="1107"/>
      <c r="EX57" s="1107"/>
      <c r="EY57" s="1107"/>
      <c r="EZ57" s="1107"/>
      <c r="FA57" s="1107"/>
      <c r="FB57" s="1107"/>
      <c r="FC57" s="1107"/>
      <c r="FD57" s="1107"/>
      <c r="FE57" s="1107"/>
      <c r="FF57" s="1107"/>
      <c r="FG57" s="1107"/>
      <c r="FH57" s="1107"/>
      <c r="FI57" s="1107"/>
      <c r="FJ57" s="1107"/>
      <c r="FK57" s="1107"/>
      <c r="FL57" s="1107"/>
      <c r="FM57" s="1107"/>
      <c r="FN57" s="1107"/>
      <c r="FO57" s="1107"/>
      <c r="FP57" s="1107"/>
      <c r="FQ57" s="1107"/>
      <c r="FR57" s="1107"/>
      <c r="FS57" s="1107"/>
      <c r="FT57" s="1107"/>
      <c r="FU57" s="1107"/>
      <c r="FV57" s="1107"/>
      <c r="FW57" s="1107"/>
      <c r="FX57" s="1107"/>
      <c r="FY57" s="1107"/>
      <c r="FZ57" s="1107"/>
      <c r="GA57" s="1107"/>
      <c r="GB57" s="1107"/>
      <c r="GC57" s="1107"/>
      <c r="GD57" s="1107"/>
      <c r="GE57" s="1107"/>
      <c r="GF57" s="1107"/>
      <c r="GG57" s="1107"/>
      <c r="GH57" s="1107"/>
      <c r="GI57" s="1107"/>
      <c r="GJ57" s="1107"/>
      <c r="GK57" s="1107"/>
      <c r="GL57" s="1107"/>
      <c r="GM57" s="1107"/>
      <c r="GN57" s="1107"/>
      <c r="GO57" s="1107"/>
      <c r="GP57" s="1107"/>
      <c r="GQ57" s="1107"/>
      <c r="GR57" s="1107"/>
      <c r="GS57" s="1107"/>
      <c r="GT57" s="1107"/>
      <c r="GU57" s="1107"/>
      <c r="GV57" s="1107"/>
      <c r="GW57" s="1107"/>
      <c r="GX57" s="1107"/>
      <c r="GY57" s="1107"/>
      <c r="GZ57" s="1107"/>
      <c r="HA57" s="1107"/>
      <c r="HB57" s="1107"/>
      <c r="HC57" s="1107"/>
      <c r="HD57" s="1107"/>
      <c r="HE57" s="1107"/>
    </row>
    <row r="58" spans="1:213" ht="12" customHeight="1">
      <c r="A58" s="1107"/>
      <c r="B58" s="1373"/>
      <c r="C58" s="3968" t="s">
        <v>767</v>
      </c>
      <c r="D58" s="3969"/>
      <c r="E58" s="3969"/>
      <c r="F58" s="3969"/>
      <c r="G58" s="3969"/>
      <c r="H58" s="3969"/>
      <c r="I58" s="3969"/>
      <c r="J58" s="3969"/>
      <c r="K58" s="1194" t="s">
        <v>671</v>
      </c>
      <c r="L58" s="1358">
        <f t="shared" si="76"/>
        <v>0</v>
      </c>
      <c r="M58" s="1358">
        <f t="shared" si="77"/>
        <v>0</v>
      </c>
      <c r="N58" s="1358">
        <f t="shared" si="78"/>
        <v>0</v>
      </c>
      <c r="O58" s="1358">
        <f t="shared" si="79"/>
        <v>0</v>
      </c>
      <c r="P58" s="1358">
        <f t="shared" si="80"/>
        <v>0</v>
      </c>
      <c r="Q58" s="1359">
        <f t="shared" si="81"/>
        <v>0</v>
      </c>
      <c r="R58" s="1360">
        <f t="shared" si="82"/>
        <v>0</v>
      </c>
      <c r="S58" s="1358">
        <f t="shared" si="83"/>
        <v>0</v>
      </c>
      <c r="T58" s="1358">
        <f t="shared" si="84"/>
        <v>0</v>
      </c>
      <c r="U58" s="1358">
        <f t="shared" si="85"/>
        <v>0</v>
      </c>
      <c r="V58" s="1358">
        <f t="shared" si="86"/>
        <v>0</v>
      </c>
      <c r="W58" s="1359">
        <f t="shared" si="87"/>
        <v>0</v>
      </c>
      <c r="X58" s="1360">
        <f t="shared" si="88"/>
        <v>0</v>
      </c>
      <c r="Y58" s="1358">
        <f t="shared" si="89"/>
        <v>0</v>
      </c>
      <c r="Z58" s="1358">
        <f t="shared" si="90"/>
        <v>0</v>
      </c>
      <c r="AA58" s="1365">
        <f t="shared" si="91"/>
        <v>0</v>
      </c>
      <c r="AB58" s="1361">
        <f t="shared" si="92"/>
        <v>0</v>
      </c>
      <c r="AC58" s="1362">
        <f t="shared" si="93"/>
        <v>0</v>
      </c>
      <c r="AD58" s="1363" t="str">
        <f t="shared" si="70"/>
        <v/>
      </c>
      <c r="AE58" s="1363" t="str">
        <f t="shared" si="71"/>
        <v/>
      </c>
      <c r="AF58" s="1363" t="str">
        <f t="shared" si="72"/>
        <v/>
      </c>
      <c r="AG58" s="1363" t="str">
        <f t="shared" si="73"/>
        <v/>
      </c>
      <c r="AH58" s="1363" t="str">
        <f t="shared" si="74"/>
        <v/>
      </c>
      <c r="AI58" s="1363" t="str">
        <f t="shared" si="75"/>
        <v/>
      </c>
      <c r="AJ58" s="1107"/>
      <c r="AK58" s="1364"/>
      <c r="AL58" s="1364"/>
      <c r="AM58" s="1364"/>
      <c r="AN58" s="1364"/>
      <c r="AO58" s="1364"/>
      <c r="AP58" s="1364"/>
      <c r="AQ58" s="1364"/>
      <c r="AR58" s="1364"/>
      <c r="AS58" s="1364"/>
      <c r="AT58" s="1364"/>
      <c r="AU58" s="1364"/>
      <c r="AV58" s="1364"/>
      <c r="AW58" s="1364"/>
      <c r="AX58" s="1364"/>
      <c r="AY58" s="1364"/>
      <c r="AZ58" s="1364"/>
      <c r="BA58" s="1364"/>
      <c r="BB58" s="1364"/>
      <c r="BC58" s="1364"/>
      <c r="BD58" s="1364"/>
      <c r="BE58" s="1364"/>
      <c r="BF58" s="1364"/>
      <c r="BG58" s="1364"/>
      <c r="BH58" s="1364"/>
      <c r="BI58" s="1364"/>
      <c r="BJ58" s="1364"/>
      <c r="BK58" s="1364"/>
      <c r="BL58" s="1364"/>
      <c r="BM58" s="1364"/>
      <c r="BN58" s="1107"/>
      <c r="BO58" s="1107"/>
      <c r="BP58" s="1107"/>
      <c r="BQ58" s="1107"/>
      <c r="BR58" s="1107"/>
      <c r="BS58" s="1107"/>
      <c r="BT58" s="1107"/>
      <c r="BU58" s="1107"/>
      <c r="BV58" s="1107"/>
      <c r="BW58" s="1107"/>
      <c r="BX58" s="1107"/>
      <c r="BY58" s="1107"/>
      <c r="BZ58" s="1107"/>
      <c r="CA58" s="1107"/>
      <c r="CB58" s="1107"/>
      <c r="CC58" s="1107"/>
      <c r="CD58" s="1107"/>
      <c r="CE58" s="1107"/>
      <c r="CF58" s="1107"/>
      <c r="CG58" s="1107"/>
      <c r="CH58" s="1107"/>
      <c r="CI58" s="1107"/>
      <c r="CJ58" s="1107"/>
      <c r="CK58" s="1107"/>
      <c r="CL58" s="1107"/>
      <c r="CM58" s="1107"/>
      <c r="CN58" s="1107"/>
      <c r="CO58" s="1107"/>
      <c r="CP58" s="1107"/>
      <c r="CQ58" s="1107"/>
      <c r="CR58" s="1107"/>
      <c r="CS58" s="1107"/>
      <c r="CT58" s="1107"/>
      <c r="CU58" s="1107"/>
      <c r="CV58" s="1107"/>
      <c r="CW58" s="1107"/>
      <c r="CX58" s="1107"/>
      <c r="CY58" s="1107"/>
      <c r="CZ58" s="1107"/>
      <c r="DA58" s="1107"/>
      <c r="DB58" s="1107"/>
      <c r="DC58" s="1107"/>
      <c r="DD58" s="1107"/>
      <c r="DE58" s="1107"/>
      <c r="DF58" s="1107"/>
      <c r="DG58" s="1107"/>
      <c r="DH58" s="1107"/>
      <c r="DI58" s="1107"/>
      <c r="DJ58" s="1107"/>
      <c r="DK58" s="1107"/>
      <c r="DL58" s="1107"/>
      <c r="DM58" s="1107"/>
      <c r="DN58" s="1107"/>
      <c r="DO58" s="1107"/>
      <c r="DP58" s="1107"/>
      <c r="DQ58" s="1107"/>
      <c r="DR58" s="1107"/>
      <c r="DS58" s="1107"/>
      <c r="DT58" s="1107"/>
      <c r="DU58" s="1107"/>
      <c r="DV58" s="1107"/>
      <c r="DW58" s="1107"/>
      <c r="DX58" s="1107"/>
      <c r="DY58" s="1107"/>
      <c r="DZ58" s="1107"/>
      <c r="EA58" s="1107"/>
      <c r="EB58" s="1107"/>
      <c r="EC58" s="1107"/>
      <c r="ED58" s="1107"/>
      <c r="EE58" s="1107"/>
      <c r="EF58" s="1107"/>
      <c r="EG58" s="1107"/>
      <c r="EH58" s="1107"/>
      <c r="EI58" s="1107"/>
      <c r="EJ58" s="1107"/>
      <c r="EK58" s="1107"/>
      <c r="EL58" s="1107"/>
      <c r="EM58" s="1107"/>
      <c r="EN58" s="1107"/>
      <c r="EO58" s="1107"/>
      <c r="EP58" s="1107"/>
      <c r="EQ58" s="1107"/>
      <c r="ER58" s="1107"/>
      <c r="ES58" s="1107"/>
      <c r="ET58" s="1107"/>
      <c r="EU58" s="1107"/>
      <c r="EV58" s="1107"/>
      <c r="EW58" s="1107"/>
      <c r="EX58" s="1107"/>
      <c r="EY58" s="1107"/>
      <c r="EZ58" s="1107"/>
      <c r="FA58" s="1107"/>
      <c r="FB58" s="1107"/>
      <c r="FC58" s="1107"/>
      <c r="FD58" s="1107"/>
      <c r="FE58" s="1107"/>
      <c r="FF58" s="1107"/>
      <c r="FG58" s="1107"/>
      <c r="FH58" s="1107"/>
      <c r="FI58" s="1107"/>
      <c r="FJ58" s="1107"/>
      <c r="FK58" s="1107"/>
      <c r="FL58" s="1107"/>
      <c r="FM58" s="1107"/>
      <c r="FN58" s="1107"/>
      <c r="FO58" s="1107"/>
      <c r="FP58" s="1107"/>
      <c r="FQ58" s="1107"/>
      <c r="FR58" s="1107"/>
      <c r="FS58" s="1107"/>
      <c r="FT58" s="1107"/>
      <c r="FU58" s="1107"/>
      <c r="FV58" s="1107"/>
      <c r="FW58" s="1107"/>
      <c r="FX58" s="1107"/>
      <c r="FY58" s="1107"/>
      <c r="FZ58" s="1107"/>
      <c r="GA58" s="1107"/>
      <c r="GB58" s="1107"/>
      <c r="GC58" s="1107"/>
      <c r="GD58" s="1107"/>
      <c r="GE58" s="1107"/>
      <c r="GF58" s="1107"/>
      <c r="GG58" s="1107"/>
      <c r="GH58" s="1107"/>
      <c r="GI58" s="1107"/>
      <c r="GJ58" s="1107"/>
      <c r="GK58" s="1107"/>
      <c r="GL58" s="1107"/>
      <c r="GM58" s="1107"/>
      <c r="GN58" s="1107"/>
      <c r="GO58" s="1107"/>
      <c r="GP58" s="1107"/>
      <c r="GQ58" s="1107"/>
      <c r="GR58" s="1107"/>
      <c r="GS58" s="1107"/>
      <c r="GT58" s="1107"/>
      <c r="GU58" s="1107"/>
      <c r="GV58" s="1107"/>
      <c r="GW58" s="1107"/>
      <c r="GX58" s="1107"/>
      <c r="GY58" s="1107"/>
      <c r="GZ58" s="1107"/>
      <c r="HA58" s="1107"/>
      <c r="HB58" s="1107"/>
      <c r="HC58" s="1107"/>
      <c r="HD58" s="1107"/>
      <c r="HE58" s="1107"/>
    </row>
    <row r="59" spans="1:213" ht="12" customHeight="1">
      <c r="A59" s="1107"/>
      <c r="B59" s="3970" t="s">
        <v>768</v>
      </c>
      <c r="C59" s="3968"/>
      <c r="D59" s="3968"/>
      <c r="E59" s="3968"/>
      <c r="F59" s="3968"/>
      <c r="G59" s="3968"/>
      <c r="H59" s="3968"/>
      <c r="I59" s="3968"/>
      <c r="J59" s="3968"/>
      <c r="K59" s="1194" t="s">
        <v>144</v>
      </c>
      <c r="L59" s="1358">
        <f t="shared" si="76"/>
        <v>0</v>
      </c>
      <c r="M59" s="1358">
        <f t="shared" si="77"/>
        <v>0</v>
      </c>
      <c r="N59" s="1358">
        <f t="shared" si="78"/>
        <v>0</v>
      </c>
      <c r="O59" s="1358">
        <f t="shared" si="79"/>
        <v>0</v>
      </c>
      <c r="P59" s="1358">
        <f t="shared" si="80"/>
        <v>0</v>
      </c>
      <c r="Q59" s="1359">
        <f t="shared" si="81"/>
        <v>0</v>
      </c>
      <c r="R59" s="1360">
        <f t="shared" si="82"/>
        <v>0</v>
      </c>
      <c r="S59" s="1358">
        <f t="shared" si="83"/>
        <v>0</v>
      </c>
      <c r="T59" s="1358">
        <f t="shared" si="84"/>
        <v>0</v>
      </c>
      <c r="U59" s="1358">
        <f t="shared" si="85"/>
        <v>0</v>
      </c>
      <c r="V59" s="1358">
        <f t="shared" si="86"/>
        <v>0</v>
      </c>
      <c r="W59" s="1359">
        <f t="shared" si="87"/>
        <v>0</v>
      </c>
      <c r="X59" s="1360">
        <f t="shared" si="88"/>
        <v>0</v>
      </c>
      <c r="Y59" s="1358">
        <f t="shared" si="89"/>
        <v>0</v>
      </c>
      <c r="Z59" s="1358">
        <f t="shared" si="90"/>
        <v>0</v>
      </c>
      <c r="AA59" s="1365">
        <f t="shared" si="91"/>
        <v>0</v>
      </c>
      <c r="AB59" s="1361">
        <f t="shared" si="92"/>
        <v>0</v>
      </c>
      <c r="AC59" s="1362">
        <f t="shared" si="93"/>
        <v>0</v>
      </c>
      <c r="AD59" s="1363" t="str">
        <f t="shared" si="70"/>
        <v/>
      </c>
      <c r="AE59" s="1363" t="str">
        <f t="shared" si="71"/>
        <v/>
      </c>
      <c r="AF59" s="1363" t="str">
        <f t="shared" si="72"/>
        <v/>
      </c>
      <c r="AG59" s="1363" t="str">
        <f t="shared" si="73"/>
        <v/>
      </c>
      <c r="AH59" s="1363" t="str">
        <f t="shared" si="74"/>
        <v/>
      </c>
      <c r="AI59" s="1363" t="str">
        <f t="shared" si="75"/>
        <v/>
      </c>
      <c r="AJ59" s="1107"/>
      <c r="AK59" s="1364">
        <f t="shared" ref="AK59:AK66" si="94">P260</f>
        <v>0</v>
      </c>
      <c r="AL59" s="1364">
        <f t="shared" ref="AL59:AL66" si="95">P260</f>
        <v>0</v>
      </c>
      <c r="AM59" s="1364"/>
      <c r="AN59" s="1364">
        <f t="shared" ref="AN59:AN66" si="96">Q260</f>
        <v>0</v>
      </c>
      <c r="AO59" s="1364">
        <f t="shared" ref="AO59:AO66" si="97">Q260</f>
        <v>0</v>
      </c>
      <c r="AP59" s="1364"/>
      <c r="AQ59" s="1364">
        <f t="shared" ref="AQ59:AQ66" si="98">R260+S260+T260+U260</f>
        <v>0</v>
      </c>
      <c r="AR59" s="1364">
        <f t="shared" ref="AR59:AR66" si="99">R260+S260+T260+U260</f>
        <v>0</v>
      </c>
      <c r="AS59" s="1364"/>
      <c r="AT59" s="1364">
        <f t="shared" ref="AT59:AT66" si="100">V260+W260+X260+Y260</f>
        <v>0</v>
      </c>
      <c r="AU59" s="1364">
        <f t="shared" ref="AU59:AU66" si="101">V260+W260+X260+Y260</f>
        <v>0</v>
      </c>
      <c r="AV59" s="1364"/>
      <c r="AW59" s="1364">
        <f t="shared" ref="AW59:AW66" si="102">X59+AK59+AN59+AQ59+AT59</f>
        <v>0</v>
      </c>
      <c r="AX59" s="1364">
        <f t="shared" ref="AX59:AX66" si="103">X59+AK59+AN59+AQ59+AT59</f>
        <v>0</v>
      </c>
      <c r="AY59" s="1364"/>
      <c r="AZ59" s="1364"/>
      <c r="BA59" s="1364"/>
      <c r="BB59" s="1364"/>
      <c r="BC59" s="1364"/>
      <c r="BD59" s="1364"/>
      <c r="BE59" s="1364"/>
      <c r="BF59" s="1364"/>
      <c r="BG59" s="1364"/>
      <c r="BH59" s="1364"/>
      <c r="BI59" s="1364"/>
      <c r="BJ59" s="1364"/>
      <c r="BK59" s="1364"/>
      <c r="BL59" s="1364"/>
      <c r="BM59" s="1364"/>
      <c r="BN59" s="1107"/>
      <c r="BO59" s="1107"/>
      <c r="BP59" s="1107"/>
      <c r="BQ59" s="1107"/>
      <c r="BR59" s="1107"/>
      <c r="BS59" s="1107"/>
      <c r="BT59" s="1107"/>
      <c r="BU59" s="1107"/>
      <c r="BV59" s="1107"/>
      <c r="BW59" s="1107"/>
      <c r="BX59" s="1107"/>
      <c r="BY59" s="1107"/>
      <c r="BZ59" s="1107"/>
      <c r="CA59" s="1107"/>
      <c r="CB59" s="1107"/>
      <c r="CC59" s="1107"/>
      <c r="CD59" s="1107"/>
      <c r="CE59" s="1107"/>
      <c r="CF59" s="1107"/>
      <c r="CG59" s="1107"/>
      <c r="CH59" s="1107"/>
      <c r="CI59" s="1107"/>
      <c r="CJ59" s="1107"/>
      <c r="CK59" s="1107"/>
      <c r="CL59" s="1107"/>
      <c r="CM59" s="1107"/>
      <c r="CN59" s="1107"/>
      <c r="CO59" s="1107"/>
      <c r="CP59" s="1107"/>
      <c r="CQ59" s="1107"/>
      <c r="CR59" s="1107"/>
      <c r="CS59" s="1107"/>
      <c r="CT59" s="1107"/>
      <c r="CU59" s="1107"/>
      <c r="CV59" s="1107"/>
      <c r="CW59" s="1107"/>
      <c r="CX59" s="1107"/>
      <c r="CY59" s="1107"/>
      <c r="CZ59" s="1107"/>
      <c r="DA59" s="1107"/>
      <c r="DB59" s="1107"/>
      <c r="DC59" s="1107"/>
      <c r="DD59" s="1107"/>
      <c r="DE59" s="1107"/>
      <c r="DF59" s="1107"/>
      <c r="DG59" s="1107"/>
      <c r="DH59" s="1107"/>
      <c r="DI59" s="1107"/>
      <c r="DJ59" s="1107"/>
      <c r="DK59" s="1107"/>
      <c r="DL59" s="1107"/>
      <c r="DM59" s="1107"/>
      <c r="DN59" s="1107"/>
      <c r="DO59" s="1107"/>
      <c r="DP59" s="1107"/>
      <c r="DQ59" s="1107"/>
      <c r="DR59" s="1107"/>
      <c r="DS59" s="1107"/>
      <c r="DT59" s="1107"/>
      <c r="DU59" s="1107"/>
      <c r="DV59" s="1107"/>
      <c r="DW59" s="1107"/>
      <c r="DX59" s="1107"/>
      <c r="DY59" s="1107"/>
      <c r="DZ59" s="1107"/>
      <c r="EA59" s="1107"/>
      <c r="EB59" s="1107"/>
      <c r="EC59" s="1107"/>
      <c r="ED59" s="1107"/>
      <c r="EE59" s="1107"/>
      <c r="EF59" s="1107"/>
      <c r="EG59" s="1107"/>
      <c r="EH59" s="1107"/>
      <c r="EI59" s="1107"/>
      <c r="EJ59" s="1107"/>
      <c r="EK59" s="1107"/>
      <c r="EL59" s="1107"/>
      <c r="EM59" s="1107"/>
      <c r="EN59" s="1107"/>
      <c r="EO59" s="1107"/>
      <c r="EP59" s="1107"/>
      <c r="EQ59" s="1107"/>
      <c r="ER59" s="1107"/>
      <c r="ES59" s="1107"/>
      <c r="ET59" s="1107"/>
      <c r="EU59" s="1107"/>
      <c r="EV59" s="1107"/>
      <c r="EW59" s="1107"/>
      <c r="EX59" s="1107"/>
      <c r="EY59" s="1107"/>
      <c r="EZ59" s="1107"/>
      <c r="FA59" s="1107"/>
      <c r="FB59" s="1107"/>
      <c r="FC59" s="1107"/>
      <c r="FD59" s="1107"/>
      <c r="FE59" s="1107"/>
      <c r="FF59" s="1107"/>
      <c r="FG59" s="1107"/>
      <c r="FH59" s="1107"/>
      <c r="FI59" s="1107"/>
      <c r="FJ59" s="1107"/>
      <c r="FK59" s="1107"/>
      <c r="FL59" s="1107"/>
      <c r="FM59" s="1107"/>
      <c r="FN59" s="1107"/>
      <c r="FO59" s="1107"/>
      <c r="FP59" s="1107"/>
      <c r="FQ59" s="1107"/>
      <c r="FR59" s="1107"/>
      <c r="FS59" s="1107"/>
      <c r="FT59" s="1107"/>
      <c r="FU59" s="1107"/>
      <c r="FV59" s="1107"/>
      <c r="FW59" s="1107"/>
      <c r="FX59" s="1107"/>
      <c r="FY59" s="1107"/>
      <c r="FZ59" s="1107"/>
      <c r="GA59" s="1107"/>
      <c r="GB59" s="1107"/>
      <c r="GC59" s="1107"/>
      <c r="GD59" s="1107"/>
      <c r="GE59" s="1107"/>
      <c r="GF59" s="1107"/>
      <c r="GG59" s="1107"/>
      <c r="GH59" s="1107"/>
      <c r="GI59" s="1107"/>
      <c r="GJ59" s="1107"/>
      <c r="GK59" s="1107"/>
      <c r="GL59" s="1107"/>
      <c r="GM59" s="1107"/>
      <c r="GN59" s="1107"/>
      <c r="GO59" s="1107"/>
      <c r="GP59" s="1107"/>
      <c r="GQ59" s="1107"/>
      <c r="GR59" s="1107"/>
      <c r="GS59" s="1107"/>
      <c r="GT59" s="1107"/>
      <c r="GU59" s="1107"/>
      <c r="GV59" s="1107"/>
      <c r="GW59" s="1107"/>
      <c r="GX59" s="1107"/>
      <c r="GY59" s="1107"/>
      <c r="GZ59" s="1107"/>
      <c r="HA59" s="1107"/>
      <c r="HB59" s="1107"/>
      <c r="HC59" s="1107"/>
      <c r="HD59" s="1107"/>
      <c r="HE59" s="1107"/>
    </row>
    <row r="60" spans="1:213" ht="12" customHeight="1">
      <c r="A60" s="1107"/>
      <c r="B60" s="3970" t="s">
        <v>1372</v>
      </c>
      <c r="C60" s="3968"/>
      <c r="D60" s="3968"/>
      <c r="E60" s="3968"/>
      <c r="F60" s="3968"/>
      <c r="G60" s="3968"/>
      <c r="H60" s="3968"/>
      <c r="I60" s="3968"/>
      <c r="J60" s="3968"/>
      <c r="K60" s="1194" t="s">
        <v>189</v>
      </c>
      <c r="L60" s="1358">
        <f t="shared" si="76"/>
        <v>0</v>
      </c>
      <c r="M60" s="1358">
        <f t="shared" si="77"/>
        <v>0</v>
      </c>
      <c r="N60" s="1358">
        <f t="shared" si="78"/>
        <v>0</v>
      </c>
      <c r="O60" s="1358">
        <f t="shared" si="79"/>
        <v>0</v>
      </c>
      <c r="P60" s="1358">
        <f t="shared" si="80"/>
        <v>0</v>
      </c>
      <c r="Q60" s="1359">
        <f t="shared" si="81"/>
        <v>0</v>
      </c>
      <c r="R60" s="1360">
        <f t="shared" si="82"/>
        <v>0</v>
      </c>
      <c r="S60" s="1358">
        <f t="shared" si="83"/>
        <v>0</v>
      </c>
      <c r="T60" s="1358">
        <f t="shared" si="84"/>
        <v>0</v>
      </c>
      <c r="U60" s="1358">
        <f t="shared" si="85"/>
        <v>0</v>
      </c>
      <c r="V60" s="1358">
        <f t="shared" si="86"/>
        <v>0</v>
      </c>
      <c r="W60" s="1359">
        <f t="shared" si="87"/>
        <v>0</v>
      </c>
      <c r="X60" s="1360">
        <f t="shared" si="88"/>
        <v>0</v>
      </c>
      <c r="Y60" s="1358">
        <f t="shared" si="89"/>
        <v>0</v>
      </c>
      <c r="Z60" s="1358">
        <f t="shared" si="90"/>
        <v>0</v>
      </c>
      <c r="AA60" s="1365">
        <f t="shared" si="91"/>
        <v>0</v>
      </c>
      <c r="AB60" s="1361">
        <f t="shared" si="92"/>
        <v>0</v>
      </c>
      <c r="AC60" s="1362">
        <f t="shared" si="93"/>
        <v>0</v>
      </c>
      <c r="AD60" s="1363" t="str">
        <f t="shared" si="70"/>
        <v/>
      </c>
      <c r="AE60" s="1363" t="str">
        <f t="shared" si="71"/>
        <v/>
      </c>
      <c r="AF60" s="1363" t="str">
        <f t="shared" si="72"/>
        <v/>
      </c>
      <c r="AG60" s="1363" t="str">
        <f t="shared" si="73"/>
        <v/>
      </c>
      <c r="AH60" s="1363" t="str">
        <f t="shared" si="74"/>
        <v/>
      </c>
      <c r="AI60" s="1363" t="str">
        <f t="shared" si="75"/>
        <v/>
      </c>
      <c r="AJ60" s="1107"/>
      <c r="AK60" s="1364">
        <f t="shared" si="94"/>
        <v>0</v>
      </c>
      <c r="AL60" s="1364">
        <f t="shared" si="95"/>
        <v>0</v>
      </c>
      <c r="AM60" s="1364"/>
      <c r="AN60" s="1364">
        <f t="shared" si="96"/>
        <v>0</v>
      </c>
      <c r="AO60" s="1364">
        <f t="shared" si="97"/>
        <v>0</v>
      </c>
      <c r="AP60" s="1364"/>
      <c r="AQ60" s="1364">
        <f t="shared" si="98"/>
        <v>0</v>
      </c>
      <c r="AR60" s="1364">
        <f t="shared" si="99"/>
        <v>0</v>
      </c>
      <c r="AS60" s="1364"/>
      <c r="AT60" s="1364">
        <f t="shared" si="100"/>
        <v>0</v>
      </c>
      <c r="AU60" s="1364">
        <f t="shared" si="101"/>
        <v>0</v>
      </c>
      <c r="AV60" s="1364"/>
      <c r="AW60" s="1364">
        <f t="shared" si="102"/>
        <v>0</v>
      </c>
      <c r="AX60" s="1364">
        <f t="shared" si="103"/>
        <v>0</v>
      </c>
      <c r="AY60" s="1364"/>
      <c r="AZ60" s="1364"/>
      <c r="BA60" s="1364"/>
      <c r="BB60" s="1364"/>
      <c r="BC60" s="1364"/>
      <c r="BD60" s="1364"/>
      <c r="BE60" s="1364"/>
      <c r="BF60" s="1364"/>
      <c r="BG60" s="1364"/>
      <c r="BH60" s="1364"/>
      <c r="BI60" s="1364"/>
      <c r="BJ60" s="1364"/>
      <c r="BK60" s="1364"/>
      <c r="BL60" s="1364"/>
      <c r="BM60" s="1364"/>
      <c r="BN60" s="1107"/>
      <c r="BO60" s="1107"/>
      <c r="BP60" s="1107"/>
      <c r="BQ60" s="1107"/>
      <c r="BR60" s="1107"/>
      <c r="BS60" s="1107"/>
      <c r="BT60" s="1107"/>
      <c r="BU60" s="1107"/>
      <c r="BV60" s="1107"/>
      <c r="BW60" s="1107"/>
      <c r="BX60" s="1107"/>
      <c r="BY60" s="1107"/>
      <c r="BZ60" s="1107"/>
      <c r="CA60" s="1107"/>
      <c r="CB60" s="1107"/>
      <c r="CC60" s="1107"/>
      <c r="CD60" s="1107"/>
      <c r="CE60" s="1107"/>
      <c r="CF60" s="1107"/>
      <c r="CG60" s="1107"/>
      <c r="CH60" s="1107"/>
      <c r="CI60" s="1107"/>
      <c r="CJ60" s="1107"/>
      <c r="CK60" s="1107"/>
      <c r="CL60" s="1107"/>
      <c r="CM60" s="1107"/>
      <c r="CN60" s="1107"/>
      <c r="CO60" s="1107"/>
      <c r="CP60" s="1107"/>
      <c r="CQ60" s="1107"/>
      <c r="CR60" s="1107"/>
      <c r="CS60" s="1107"/>
      <c r="CT60" s="1107"/>
      <c r="CU60" s="1107"/>
      <c r="CV60" s="1107"/>
      <c r="CW60" s="1107"/>
      <c r="CX60" s="1107"/>
      <c r="CY60" s="1107"/>
      <c r="CZ60" s="1107"/>
      <c r="DA60" s="1107"/>
      <c r="DB60" s="1107"/>
      <c r="DC60" s="1107"/>
      <c r="DD60" s="1107"/>
      <c r="DE60" s="1107"/>
      <c r="DF60" s="1107"/>
      <c r="DG60" s="1107"/>
      <c r="DH60" s="1107"/>
      <c r="DI60" s="1107"/>
      <c r="DJ60" s="1107"/>
      <c r="DK60" s="1107"/>
      <c r="DL60" s="1107"/>
      <c r="DM60" s="1107"/>
      <c r="DN60" s="1107"/>
      <c r="DO60" s="1107"/>
      <c r="DP60" s="1107"/>
      <c r="DQ60" s="1107"/>
      <c r="DR60" s="1107"/>
      <c r="DS60" s="1107"/>
      <c r="DT60" s="1107"/>
      <c r="DU60" s="1107"/>
      <c r="DV60" s="1107"/>
      <c r="DW60" s="1107"/>
      <c r="DX60" s="1107"/>
      <c r="DY60" s="1107"/>
      <c r="DZ60" s="1107"/>
      <c r="EA60" s="1107"/>
      <c r="EB60" s="1107"/>
      <c r="EC60" s="1107"/>
      <c r="ED60" s="1107"/>
      <c r="EE60" s="1107"/>
      <c r="EF60" s="1107"/>
      <c r="EG60" s="1107"/>
      <c r="EH60" s="1107"/>
      <c r="EI60" s="1107"/>
      <c r="EJ60" s="1107"/>
      <c r="EK60" s="1107"/>
      <c r="EL60" s="1107"/>
      <c r="EM60" s="1107"/>
      <c r="EN60" s="1107"/>
      <c r="EO60" s="1107"/>
      <c r="EP60" s="1107"/>
      <c r="EQ60" s="1107"/>
      <c r="ER60" s="1107"/>
      <c r="ES60" s="1107"/>
      <c r="ET60" s="1107"/>
      <c r="EU60" s="1107"/>
      <c r="EV60" s="1107"/>
      <c r="EW60" s="1107"/>
      <c r="EX60" s="1107"/>
      <c r="EY60" s="1107"/>
      <c r="EZ60" s="1107"/>
      <c r="FA60" s="1107"/>
      <c r="FB60" s="1107"/>
      <c r="FC60" s="1107"/>
      <c r="FD60" s="1107"/>
      <c r="FE60" s="1107"/>
      <c r="FF60" s="1107"/>
      <c r="FG60" s="1107"/>
      <c r="FH60" s="1107"/>
      <c r="FI60" s="1107"/>
      <c r="FJ60" s="1107"/>
      <c r="FK60" s="1107"/>
      <c r="FL60" s="1107"/>
      <c r="FM60" s="1107"/>
      <c r="FN60" s="1107"/>
      <c r="FO60" s="1107"/>
      <c r="FP60" s="1107"/>
      <c r="FQ60" s="1107"/>
      <c r="FR60" s="1107"/>
      <c r="FS60" s="1107"/>
      <c r="FT60" s="1107"/>
      <c r="FU60" s="1107"/>
      <c r="FV60" s="1107"/>
      <c r="FW60" s="1107"/>
      <c r="FX60" s="1107"/>
      <c r="FY60" s="1107"/>
      <c r="FZ60" s="1107"/>
      <c r="GA60" s="1107"/>
      <c r="GB60" s="1107"/>
      <c r="GC60" s="1107"/>
      <c r="GD60" s="1107"/>
      <c r="GE60" s="1107"/>
      <c r="GF60" s="1107"/>
      <c r="GG60" s="1107"/>
      <c r="GH60" s="1107"/>
      <c r="GI60" s="1107"/>
      <c r="GJ60" s="1107"/>
      <c r="GK60" s="1107"/>
      <c r="GL60" s="1107"/>
      <c r="GM60" s="1107"/>
      <c r="GN60" s="1107"/>
      <c r="GO60" s="1107"/>
      <c r="GP60" s="1107"/>
      <c r="GQ60" s="1107"/>
      <c r="GR60" s="1107"/>
      <c r="GS60" s="1107"/>
      <c r="GT60" s="1107"/>
      <c r="GU60" s="1107"/>
      <c r="GV60" s="1107"/>
      <c r="GW60" s="1107"/>
      <c r="GX60" s="1107"/>
      <c r="GY60" s="1107"/>
      <c r="GZ60" s="1107"/>
      <c r="HA60" s="1107"/>
      <c r="HB60" s="1107"/>
      <c r="HC60" s="1107"/>
      <c r="HD60" s="1107"/>
      <c r="HE60" s="1107"/>
    </row>
    <row r="61" spans="1:213" ht="12" customHeight="1">
      <c r="A61" s="1107"/>
      <c r="B61" s="3970" t="s">
        <v>1357</v>
      </c>
      <c r="C61" s="3968"/>
      <c r="D61" s="3968"/>
      <c r="E61" s="3968"/>
      <c r="F61" s="3968"/>
      <c r="G61" s="3968"/>
      <c r="H61" s="3968"/>
      <c r="I61" s="3968"/>
      <c r="J61" s="3968"/>
      <c r="K61" s="1194" t="s">
        <v>190</v>
      </c>
      <c r="L61" s="1358">
        <f t="shared" si="76"/>
        <v>0</v>
      </c>
      <c r="M61" s="1358">
        <f t="shared" si="77"/>
        <v>0</v>
      </c>
      <c r="N61" s="1358">
        <f t="shared" si="78"/>
        <v>0</v>
      </c>
      <c r="O61" s="1358">
        <f t="shared" si="79"/>
        <v>0</v>
      </c>
      <c r="P61" s="1358">
        <f t="shared" si="80"/>
        <v>0</v>
      </c>
      <c r="Q61" s="1359">
        <f t="shared" si="81"/>
        <v>0</v>
      </c>
      <c r="R61" s="1360">
        <f t="shared" si="82"/>
        <v>0</v>
      </c>
      <c r="S61" s="1358">
        <f t="shared" si="83"/>
        <v>0</v>
      </c>
      <c r="T61" s="1358">
        <f t="shared" si="84"/>
        <v>0</v>
      </c>
      <c r="U61" s="1358">
        <f t="shared" si="85"/>
        <v>0</v>
      </c>
      <c r="V61" s="1358">
        <f t="shared" si="86"/>
        <v>0</v>
      </c>
      <c r="W61" s="1359">
        <f t="shared" si="87"/>
        <v>0</v>
      </c>
      <c r="X61" s="1360">
        <f t="shared" si="88"/>
        <v>0</v>
      </c>
      <c r="Y61" s="1358">
        <f t="shared" si="89"/>
        <v>0</v>
      </c>
      <c r="Z61" s="1358">
        <f t="shared" si="90"/>
        <v>0</v>
      </c>
      <c r="AA61" s="1365">
        <f t="shared" si="91"/>
        <v>0</v>
      </c>
      <c r="AB61" s="1361">
        <f t="shared" si="92"/>
        <v>0</v>
      </c>
      <c r="AC61" s="1362">
        <f t="shared" si="93"/>
        <v>0</v>
      </c>
      <c r="AD61" s="1363" t="str">
        <f t="shared" si="70"/>
        <v/>
      </c>
      <c r="AE61" s="1363" t="str">
        <f t="shared" si="71"/>
        <v/>
      </c>
      <c r="AF61" s="1363" t="str">
        <f t="shared" si="72"/>
        <v/>
      </c>
      <c r="AG61" s="1363" t="str">
        <f t="shared" si="73"/>
        <v/>
      </c>
      <c r="AH61" s="1363" t="str">
        <f t="shared" si="74"/>
        <v/>
      </c>
      <c r="AI61" s="1363" t="str">
        <f t="shared" si="75"/>
        <v/>
      </c>
      <c r="AJ61" s="1107"/>
      <c r="AK61" s="1364">
        <f t="shared" si="94"/>
        <v>0</v>
      </c>
      <c r="AL61" s="1364">
        <f t="shared" si="95"/>
        <v>0</v>
      </c>
      <c r="AM61" s="1364"/>
      <c r="AN61" s="1364">
        <f t="shared" si="96"/>
        <v>0</v>
      </c>
      <c r="AO61" s="1364">
        <f t="shared" si="97"/>
        <v>0</v>
      </c>
      <c r="AP61" s="1364"/>
      <c r="AQ61" s="1364">
        <f t="shared" si="98"/>
        <v>0</v>
      </c>
      <c r="AR61" s="1364">
        <f t="shared" si="99"/>
        <v>0</v>
      </c>
      <c r="AS61" s="1364"/>
      <c r="AT61" s="1364">
        <f t="shared" si="100"/>
        <v>0</v>
      </c>
      <c r="AU61" s="1364">
        <f t="shared" si="101"/>
        <v>0</v>
      </c>
      <c r="AV61" s="1364"/>
      <c r="AW61" s="1364">
        <f t="shared" si="102"/>
        <v>0</v>
      </c>
      <c r="AX61" s="1364">
        <f t="shared" si="103"/>
        <v>0</v>
      </c>
      <c r="AY61" s="1364"/>
      <c r="AZ61" s="1364"/>
      <c r="BA61" s="1364"/>
      <c r="BB61" s="1364"/>
      <c r="BC61" s="1364"/>
      <c r="BD61" s="1364"/>
      <c r="BE61" s="1364"/>
      <c r="BF61" s="1364"/>
      <c r="BG61" s="1364"/>
      <c r="BH61" s="1364"/>
      <c r="BI61" s="1364"/>
      <c r="BJ61" s="1364"/>
      <c r="BK61" s="1364"/>
      <c r="BL61" s="1364"/>
      <c r="BM61" s="1364"/>
      <c r="BN61" s="1107"/>
      <c r="BO61" s="1107"/>
      <c r="BP61" s="1107"/>
      <c r="BQ61" s="1107"/>
      <c r="BR61" s="1107"/>
      <c r="BS61" s="1107"/>
      <c r="BT61" s="1107"/>
      <c r="BU61" s="1107"/>
      <c r="BV61" s="1107"/>
      <c r="BW61" s="1107"/>
      <c r="BX61" s="1107"/>
      <c r="BY61" s="1107"/>
      <c r="BZ61" s="1107"/>
      <c r="CA61" s="1107"/>
      <c r="CB61" s="1107"/>
      <c r="CC61" s="1107"/>
      <c r="CD61" s="1107"/>
      <c r="CE61" s="1107"/>
      <c r="CF61" s="1107"/>
      <c r="CG61" s="1107"/>
      <c r="CH61" s="1107"/>
      <c r="CI61" s="1107"/>
      <c r="CJ61" s="1107"/>
      <c r="CK61" s="1107"/>
      <c r="CL61" s="1107"/>
      <c r="CM61" s="1107"/>
      <c r="CN61" s="1107"/>
      <c r="CO61" s="1107"/>
      <c r="CP61" s="1107"/>
      <c r="CQ61" s="1107"/>
      <c r="CR61" s="1107"/>
      <c r="CS61" s="1107"/>
      <c r="CT61" s="1107"/>
      <c r="CU61" s="1107"/>
      <c r="CV61" s="1107"/>
      <c r="CW61" s="1107"/>
      <c r="CX61" s="1107"/>
      <c r="CY61" s="1107"/>
      <c r="CZ61" s="1107"/>
      <c r="DA61" s="1107"/>
      <c r="DB61" s="1107"/>
      <c r="DC61" s="1107"/>
      <c r="DD61" s="1107"/>
      <c r="DE61" s="1107"/>
      <c r="DF61" s="1107"/>
      <c r="DG61" s="1107"/>
      <c r="DH61" s="1107"/>
      <c r="DI61" s="1107"/>
      <c r="DJ61" s="1107"/>
      <c r="DK61" s="1107"/>
      <c r="DL61" s="1107"/>
      <c r="DM61" s="1107"/>
      <c r="DN61" s="1107"/>
      <c r="DO61" s="1107"/>
      <c r="DP61" s="1107"/>
      <c r="DQ61" s="1107"/>
      <c r="DR61" s="1107"/>
      <c r="DS61" s="1107"/>
      <c r="DT61" s="1107"/>
      <c r="DU61" s="1107"/>
      <c r="DV61" s="1107"/>
      <c r="DW61" s="1107"/>
      <c r="DX61" s="1107"/>
      <c r="DY61" s="1107"/>
      <c r="DZ61" s="1107"/>
      <c r="EA61" s="1107"/>
      <c r="EB61" s="1107"/>
      <c r="EC61" s="1107"/>
      <c r="ED61" s="1107"/>
      <c r="EE61" s="1107"/>
      <c r="EF61" s="1107"/>
      <c r="EG61" s="1107"/>
      <c r="EH61" s="1107"/>
      <c r="EI61" s="1107"/>
      <c r="EJ61" s="1107"/>
      <c r="EK61" s="1107"/>
      <c r="EL61" s="1107"/>
      <c r="EM61" s="1107"/>
      <c r="EN61" s="1107"/>
      <c r="EO61" s="1107"/>
      <c r="EP61" s="1107"/>
      <c r="EQ61" s="1107"/>
      <c r="ER61" s="1107"/>
      <c r="ES61" s="1107"/>
      <c r="ET61" s="1107"/>
      <c r="EU61" s="1107"/>
      <c r="EV61" s="1107"/>
      <c r="EW61" s="1107"/>
      <c r="EX61" s="1107"/>
      <c r="EY61" s="1107"/>
      <c r="EZ61" s="1107"/>
      <c r="FA61" s="1107"/>
      <c r="FB61" s="1107"/>
      <c r="FC61" s="1107"/>
      <c r="FD61" s="1107"/>
      <c r="FE61" s="1107"/>
      <c r="FF61" s="1107"/>
      <c r="FG61" s="1107"/>
      <c r="FH61" s="1107"/>
      <c r="FI61" s="1107"/>
      <c r="FJ61" s="1107"/>
      <c r="FK61" s="1107"/>
      <c r="FL61" s="1107"/>
      <c r="FM61" s="1107"/>
      <c r="FN61" s="1107"/>
      <c r="FO61" s="1107"/>
      <c r="FP61" s="1107"/>
      <c r="FQ61" s="1107"/>
      <c r="FR61" s="1107"/>
      <c r="FS61" s="1107"/>
      <c r="FT61" s="1107"/>
      <c r="FU61" s="1107"/>
      <c r="FV61" s="1107"/>
      <c r="FW61" s="1107"/>
      <c r="FX61" s="1107"/>
      <c r="FY61" s="1107"/>
      <c r="FZ61" s="1107"/>
      <c r="GA61" s="1107"/>
      <c r="GB61" s="1107"/>
      <c r="GC61" s="1107"/>
      <c r="GD61" s="1107"/>
      <c r="GE61" s="1107"/>
      <c r="GF61" s="1107"/>
      <c r="GG61" s="1107"/>
      <c r="GH61" s="1107"/>
      <c r="GI61" s="1107"/>
      <c r="GJ61" s="1107"/>
      <c r="GK61" s="1107"/>
      <c r="GL61" s="1107"/>
      <c r="GM61" s="1107"/>
      <c r="GN61" s="1107"/>
      <c r="GO61" s="1107"/>
      <c r="GP61" s="1107"/>
      <c r="GQ61" s="1107"/>
      <c r="GR61" s="1107"/>
      <c r="GS61" s="1107"/>
      <c r="GT61" s="1107"/>
      <c r="GU61" s="1107"/>
      <c r="GV61" s="1107"/>
      <c r="GW61" s="1107"/>
      <c r="GX61" s="1107"/>
      <c r="GY61" s="1107"/>
      <c r="GZ61" s="1107"/>
      <c r="HA61" s="1107"/>
      <c r="HB61" s="1107"/>
      <c r="HC61" s="1107"/>
      <c r="HD61" s="1107"/>
      <c r="HE61" s="1107"/>
    </row>
    <row r="62" spans="1:213" ht="12" customHeight="1">
      <c r="A62" s="1107"/>
      <c r="B62" s="3970" t="s">
        <v>1379</v>
      </c>
      <c r="C62" s="3968"/>
      <c r="D62" s="3968"/>
      <c r="E62" s="3968"/>
      <c r="F62" s="3968"/>
      <c r="G62" s="3968"/>
      <c r="H62" s="3968"/>
      <c r="I62" s="3968"/>
      <c r="J62" s="3968"/>
      <c r="K62" s="1194" t="s">
        <v>191</v>
      </c>
      <c r="L62" s="1358">
        <f t="shared" si="76"/>
        <v>5310</v>
      </c>
      <c r="M62" s="1358">
        <f t="shared" si="77"/>
        <v>39300</v>
      </c>
      <c r="N62" s="1358">
        <f t="shared" si="78"/>
        <v>10688</v>
      </c>
      <c r="O62" s="1358">
        <f t="shared" si="79"/>
        <v>40204</v>
      </c>
      <c r="P62" s="1358">
        <f t="shared" si="80"/>
        <v>426</v>
      </c>
      <c r="Q62" s="1359">
        <f t="shared" si="81"/>
        <v>95928</v>
      </c>
      <c r="R62" s="1360">
        <f t="shared" si="82"/>
        <v>5192</v>
      </c>
      <c r="S62" s="1358">
        <f t="shared" si="83"/>
        <v>38506</v>
      </c>
      <c r="T62" s="1358">
        <f t="shared" si="84"/>
        <v>10475</v>
      </c>
      <c r="U62" s="1358">
        <f t="shared" si="85"/>
        <v>39084</v>
      </c>
      <c r="V62" s="1358">
        <f t="shared" si="86"/>
        <v>417</v>
      </c>
      <c r="W62" s="1359">
        <f t="shared" si="87"/>
        <v>93674</v>
      </c>
      <c r="X62" s="1360">
        <f t="shared" si="88"/>
        <v>2431</v>
      </c>
      <c r="Y62" s="1358">
        <f t="shared" si="89"/>
        <v>19738</v>
      </c>
      <c r="Z62" s="1358">
        <f t="shared" si="90"/>
        <v>4665</v>
      </c>
      <c r="AA62" s="1365">
        <f t="shared" si="91"/>
        <v>14726</v>
      </c>
      <c r="AB62" s="1361">
        <f t="shared" si="92"/>
        <v>300</v>
      </c>
      <c r="AC62" s="1362">
        <f t="shared" si="93"/>
        <v>41860</v>
      </c>
      <c r="AD62" s="1363">
        <f t="shared" si="70"/>
        <v>46.822033898305079</v>
      </c>
      <c r="AE62" s="1363">
        <f t="shared" si="71"/>
        <v>51.259543967173947</v>
      </c>
      <c r="AF62" s="1363">
        <f t="shared" si="72"/>
        <v>44.534606205250597</v>
      </c>
      <c r="AG62" s="1363">
        <f t="shared" si="73"/>
        <v>37.677822126701464</v>
      </c>
      <c r="AH62" s="1363">
        <f t="shared" si="74"/>
        <v>71.942446043165461</v>
      </c>
      <c r="AI62" s="1363">
        <f t="shared" si="75"/>
        <v>44.686892841129875</v>
      </c>
      <c r="AJ62" s="1107"/>
      <c r="AK62" s="1364">
        <f t="shared" si="94"/>
        <v>4665</v>
      </c>
      <c r="AL62" s="1364">
        <f t="shared" si="95"/>
        <v>4665</v>
      </c>
      <c r="AM62" s="1364"/>
      <c r="AN62" s="1364">
        <f t="shared" si="96"/>
        <v>19738</v>
      </c>
      <c r="AO62" s="1364">
        <f t="shared" si="97"/>
        <v>19738</v>
      </c>
      <c r="AP62" s="1364"/>
      <c r="AQ62" s="1364">
        <f t="shared" si="98"/>
        <v>14726</v>
      </c>
      <c r="AR62" s="1364">
        <f t="shared" si="99"/>
        <v>14726</v>
      </c>
      <c r="AS62" s="1364"/>
      <c r="AT62" s="1364">
        <f t="shared" si="100"/>
        <v>300</v>
      </c>
      <c r="AU62" s="1364">
        <f t="shared" si="101"/>
        <v>300</v>
      </c>
      <c r="AV62" s="1364"/>
      <c r="AW62" s="1364">
        <f t="shared" si="102"/>
        <v>41860</v>
      </c>
      <c r="AX62" s="1364">
        <f t="shared" si="103"/>
        <v>41860</v>
      </c>
      <c r="AY62" s="1364"/>
      <c r="AZ62" s="1364"/>
      <c r="BA62" s="1364"/>
      <c r="BB62" s="1364"/>
      <c r="BC62" s="1364"/>
      <c r="BD62" s="1364"/>
      <c r="BE62" s="1364"/>
      <c r="BF62" s="1364"/>
      <c r="BG62" s="1364"/>
      <c r="BH62" s="1364"/>
      <c r="BI62" s="1364"/>
      <c r="BJ62" s="1364"/>
      <c r="BK62" s="1364"/>
      <c r="BL62" s="1364"/>
      <c r="BM62" s="1364"/>
      <c r="BN62" s="1107"/>
      <c r="BO62" s="1107"/>
      <c r="BP62" s="1107"/>
      <c r="BQ62" s="1107"/>
      <c r="BR62" s="1107"/>
      <c r="BS62" s="1107"/>
      <c r="BT62" s="1107"/>
      <c r="BU62" s="1107"/>
      <c r="BV62" s="1107"/>
      <c r="BW62" s="1107"/>
      <c r="BX62" s="1107"/>
      <c r="BY62" s="1107"/>
      <c r="BZ62" s="1107"/>
      <c r="CA62" s="1107"/>
      <c r="CB62" s="1107"/>
      <c r="CC62" s="1107"/>
      <c r="CD62" s="1107"/>
      <c r="CE62" s="1107"/>
      <c r="CF62" s="1107"/>
      <c r="CG62" s="1107"/>
      <c r="CH62" s="1107"/>
      <c r="CI62" s="1107"/>
      <c r="CJ62" s="1107"/>
      <c r="CK62" s="1107"/>
      <c r="CL62" s="1107"/>
      <c r="CM62" s="1107"/>
      <c r="CN62" s="1107"/>
      <c r="CO62" s="1107"/>
      <c r="CP62" s="1107"/>
      <c r="CQ62" s="1107"/>
      <c r="CR62" s="1107"/>
      <c r="CS62" s="1107"/>
      <c r="CT62" s="1107"/>
      <c r="CU62" s="1107"/>
      <c r="CV62" s="1107"/>
      <c r="CW62" s="1107"/>
      <c r="CX62" s="1107"/>
      <c r="CY62" s="1107"/>
      <c r="CZ62" s="1107"/>
      <c r="DA62" s="1107"/>
      <c r="DB62" s="1107"/>
      <c r="DC62" s="1107"/>
      <c r="DD62" s="1107"/>
      <c r="DE62" s="1107"/>
      <c r="DF62" s="1107"/>
      <c r="DG62" s="1107"/>
      <c r="DH62" s="1107"/>
      <c r="DI62" s="1107"/>
      <c r="DJ62" s="1107"/>
      <c r="DK62" s="1107"/>
      <c r="DL62" s="1107"/>
      <c r="DM62" s="1107"/>
      <c r="DN62" s="1107"/>
      <c r="DO62" s="1107"/>
      <c r="DP62" s="1107"/>
      <c r="DQ62" s="1107"/>
      <c r="DR62" s="1107"/>
      <c r="DS62" s="1107"/>
      <c r="DT62" s="1107"/>
      <c r="DU62" s="1107"/>
      <c r="DV62" s="1107"/>
      <c r="DW62" s="1107"/>
      <c r="DX62" s="1107"/>
      <c r="DY62" s="1107"/>
      <c r="DZ62" s="1107"/>
      <c r="EA62" s="1107"/>
      <c r="EB62" s="1107"/>
      <c r="EC62" s="1107"/>
      <c r="ED62" s="1107"/>
      <c r="EE62" s="1107"/>
      <c r="EF62" s="1107"/>
      <c r="EG62" s="1107"/>
      <c r="EH62" s="1107"/>
      <c r="EI62" s="1107"/>
      <c r="EJ62" s="1107"/>
      <c r="EK62" s="1107"/>
      <c r="EL62" s="1107"/>
      <c r="EM62" s="1107"/>
      <c r="EN62" s="1107"/>
      <c r="EO62" s="1107"/>
      <c r="EP62" s="1107"/>
      <c r="EQ62" s="1107"/>
      <c r="ER62" s="1107"/>
      <c r="ES62" s="1107"/>
      <c r="ET62" s="1107"/>
      <c r="EU62" s="1107"/>
      <c r="EV62" s="1107"/>
      <c r="EW62" s="1107"/>
      <c r="EX62" s="1107"/>
      <c r="EY62" s="1107"/>
      <c r="EZ62" s="1107"/>
      <c r="FA62" s="1107"/>
      <c r="FB62" s="1107"/>
      <c r="FC62" s="1107"/>
      <c r="FD62" s="1107"/>
      <c r="FE62" s="1107"/>
      <c r="FF62" s="1107"/>
      <c r="FG62" s="1107"/>
      <c r="FH62" s="1107"/>
      <c r="FI62" s="1107"/>
      <c r="FJ62" s="1107"/>
      <c r="FK62" s="1107"/>
      <c r="FL62" s="1107"/>
      <c r="FM62" s="1107"/>
      <c r="FN62" s="1107"/>
      <c r="FO62" s="1107"/>
      <c r="FP62" s="1107"/>
      <c r="FQ62" s="1107"/>
      <c r="FR62" s="1107"/>
      <c r="FS62" s="1107"/>
      <c r="FT62" s="1107"/>
      <c r="FU62" s="1107"/>
      <c r="FV62" s="1107"/>
      <c r="FW62" s="1107"/>
      <c r="FX62" s="1107"/>
      <c r="FY62" s="1107"/>
      <c r="FZ62" s="1107"/>
      <c r="GA62" s="1107"/>
      <c r="GB62" s="1107"/>
      <c r="GC62" s="1107"/>
      <c r="GD62" s="1107"/>
      <c r="GE62" s="1107"/>
      <c r="GF62" s="1107"/>
      <c r="GG62" s="1107"/>
      <c r="GH62" s="1107"/>
      <c r="GI62" s="1107"/>
      <c r="GJ62" s="1107"/>
      <c r="GK62" s="1107"/>
      <c r="GL62" s="1107"/>
      <c r="GM62" s="1107"/>
      <c r="GN62" s="1107"/>
      <c r="GO62" s="1107"/>
      <c r="GP62" s="1107"/>
      <c r="GQ62" s="1107"/>
      <c r="GR62" s="1107"/>
      <c r="GS62" s="1107"/>
      <c r="GT62" s="1107"/>
      <c r="GU62" s="1107"/>
      <c r="GV62" s="1107"/>
      <c r="GW62" s="1107"/>
      <c r="GX62" s="1107"/>
      <c r="GY62" s="1107"/>
      <c r="GZ62" s="1107"/>
      <c r="HA62" s="1107"/>
      <c r="HB62" s="1107"/>
      <c r="HC62" s="1107"/>
      <c r="HD62" s="1107"/>
      <c r="HE62" s="1107"/>
    </row>
    <row r="63" spans="1:213" ht="12" customHeight="1">
      <c r="A63" s="1107"/>
      <c r="B63" s="4052" t="s">
        <v>1359</v>
      </c>
      <c r="C63" s="4053"/>
      <c r="D63" s="4053"/>
      <c r="E63" s="4053"/>
      <c r="F63" s="4053"/>
      <c r="G63" s="4053"/>
      <c r="H63" s="4053"/>
      <c r="I63" s="4053"/>
      <c r="J63" s="4053"/>
      <c r="K63" s="1194" t="s">
        <v>70</v>
      </c>
      <c r="L63" s="1358">
        <f t="shared" si="76"/>
        <v>6075</v>
      </c>
      <c r="M63" s="1358">
        <f t="shared" si="77"/>
        <v>43606</v>
      </c>
      <c r="N63" s="1358">
        <f t="shared" si="78"/>
        <v>10696</v>
      </c>
      <c r="O63" s="1358">
        <f t="shared" si="79"/>
        <v>45987</v>
      </c>
      <c r="P63" s="1358">
        <f t="shared" si="80"/>
        <v>481</v>
      </c>
      <c r="Q63" s="1359">
        <f t="shared" si="81"/>
        <v>106845</v>
      </c>
      <c r="R63" s="1360">
        <f t="shared" si="82"/>
        <v>5957</v>
      </c>
      <c r="S63" s="1358">
        <f t="shared" si="83"/>
        <v>42812</v>
      </c>
      <c r="T63" s="1358">
        <f t="shared" si="84"/>
        <v>10483</v>
      </c>
      <c r="U63" s="1358">
        <f t="shared" si="85"/>
        <v>44867</v>
      </c>
      <c r="V63" s="1358">
        <f t="shared" si="86"/>
        <v>472</v>
      </c>
      <c r="W63" s="1359">
        <f t="shared" si="87"/>
        <v>104591</v>
      </c>
      <c r="X63" s="1360">
        <f t="shared" si="88"/>
        <v>2693</v>
      </c>
      <c r="Y63" s="1358">
        <f t="shared" si="89"/>
        <v>21330</v>
      </c>
      <c r="Z63" s="1358">
        <f t="shared" si="90"/>
        <v>4701</v>
      </c>
      <c r="AA63" s="1365">
        <f t="shared" si="91"/>
        <v>16402</v>
      </c>
      <c r="AB63" s="1361">
        <f t="shared" si="92"/>
        <v>327</v>
      </c>
      <c r="AC63" s="1362">
        <f t="shared" si="93"/>
        <v>45453</v>
      </c>
      <c r="AD63" s="1363">
        <f t="shared" si="70"/>
        <v>45.207319120362598</v>
      </c>
      <c r="AE63" s="1363">
        <f t="shared" si="71"/>
        <v>49.822479678594789</v>
      </c>
      <c r="AF63" s="1363">
        <f t="shared" si="72"/>
        <v>44.84403319660403</v>
      </c>
      <c r="AG63" s="1363">
        <f t="shared" si="73"/>
        <v>36.556934941047984</v>
      </c>
      <c r="AH63" s="1363">
        <f t="shared" si="74"/>
        <v>69.279661016949163</v>
      </c>
      <c r="AI63" s="1363">
        <f t="shared" si="75"/>
        <v>43.457850101825208</v>
      </c>
      <c r="AJ63" s="1107"/>
      <c r="AK63" s="1364">
        <f t="shared" si="94"/>
        <v>4701</v>
      </c>
      <c r="AL63" s="1364">
        <f t="shared" si="95"/>
        <v>4701</v>
      </c>
      <c r="AM63" s="1364"/>
      <c r="AN63" s="1364">
        <f t="shared" si="96"/>
        <v>21330</v>
      </c>
      <c r="AO63" s="1364">
        <f t="shared" si="97"/>
        <v>21330</v>
      </c>
      <c r="AP63" s="1364"/>
      <c r="AQ63" s="1364">
        <f t="shared" si="98"/>
        <v>16402</v>
      </c>
      <c r="AR63" s="1364">
        <f t="shared" si="99"/>
        <v>16402</v>
      </c>
      <c r="AS63" s="1364"/>
      <c r="AT63" s="1364">
        <f t="shared" si="100"/>
        <v>327</v>
      </c>
      <c r="AU63" s="1364">
        <f t="shared" si="101"/>
        <v>327</v>
      </c>
      <c r="AV63" s="1364"/>
      <c r="AW63" s="1364">
        <f t="shared" si="102"/>
        <v>45453</v>
      </c>
      <c r="AX63" s="1364">
        <f t="shared" si="103"/>
        <v>45453</v>
      </c>
      <c r="AY63" s="1364"/>
      <c r="AZ63" s="1364"/>
      <c r="BA63" s="1364"/>
      <c r="BB63" s="1364"/>
      <c r="BC63" s="1364"/>
      <c r="BD63" s="1364"/>
      <c r="BE63" s="1364"/>
      <c r="BF63" s="1364"/>
      <c r="BG63" s="1364"/>
      <c r="BH63" s="1364"/>
      <c r="BI63" s="1364"/>
      <c r="BJ63" s="1364"/>
      <c r="BK63" s="1364"/>
      <c r="BL63" s="1364"/>
      <c r="BM63" s="1364"/>
      <c r="BN63" s="1107"/>
      <c r="BO63" s="1107"/>
      <c r="BP63" s="1107"/>
      <c r="BQ63" s="1107"/>
      <c r="BR63" s="1107"/>
      <c r="BS63" s="1107"/>
      <c r="BT63" s="1107"/>
      <c r="BU63" s="1107"/>
      <c r="BV63" s="1107"/>
      <c r="BW63" s="1107"/>
      <c r="BX63" s="1107"/>
      <c r="BY63" s="1107"/>
      <c r="BZ63" s="1107"/>
      <c r="CA63" s="1107"/>
      <c r="CB63" s="1107"/>
      <c r="CC63" s="1107"/>
      <c r="CD63" s="1107"/>
      <c r="CE63" s="1107"/>
      <c r="CF63" s="1107"/>
      <c r="CG63" s="1107"/>
      <c r="CH63" s="1107"/>
      <c r="CI63" s="1107"/>
      <c r="CJ63" s="1107"/>
      <c r="CK63" s="1107"/>
      <c r="CL63" s="1107"/>
      <c r="CM63" s="1107"/>
      <c r="CN63" s="1107"/>
      <c r="CO63" s="1107"/>
      <c r="CP63" s="1107"/>
      <c r="CQ63" s="1107"/>
      <c r="CR63" s="1107"/>
      <c r="CS63" s="1107"/>
      <c r="CT63" s="1107"/>
      <c r="CU63" s="1107"/>
      <c r="CV63" s="1107"/>
      <c r="CW63" s="1107"/>
      <c r="CX63" s="1107"/>
      <c r="CY63" s="1107"/>
      <c r="CZ63" s="1107"/>
      <c r="DA63" s="1107"/>
      <c r="DB63" s="1107"/>
      <c r="DC63" s="1107"/>
      <c r="DD63" s="1107"/>
      <c r="DE63" s="1107"/>
      <c r="DF63" s="1107"/>
      <c r="DG63" s="1107"/>
      <c r="DH63" s="1107"/>
      <c r="DI63" s="1107"/>
      <c r="DJ63" s="1107"/>
      <c r="DK63" s="1107"/>
      <c r="DL63" s="1107"/>
      <c r="DM63" s="1107"/>
      <c r="DN63" s="1107"/>
      <c r="DO63" s="1107"/>
      <c r="DP63" s="1107"/>
      <c r="DQ63" s="1107"/>
      <c r="DR63" s="1107"/>
      <c r="DS63" s="1107"/>
      <c r="DT63" s="1107"/>
      <c r="DU63" s="1107"/>
      <c r="DV63" s="1107"/>
      <c r="DW63" s="1107"/>
      <c r="DX63" s="1107"/>
      <c r="DY63" s="1107"/>
      <c r="DZ63" s="1107"/>
      <c r="EA63" s="1107"/>
      <c r="EB63" s="1107"/>
      <c r="EC63" s="1107"/>
      <c r="ED63" s="1107"/>
      <c r="EE63" s="1107"/>
      <c r="EF63" s="1107"/>
      <c r="EG63" s="1107"/>
      <c r="EH63" s="1107"/>
      <c r="EI63" s="1107"/>
      <c r="EJ63" s="1107"/>
      <c r="EK63" s="1107"/>
      <c r="EL63" s="1107"/>
      <c r="EM63" s="1107"/>
      <c r="EN63" s="1107"/>
      <c r="EO63" s="1107"/>
      <c r="EP63" s="1107"/>
      <c r="EQ63" s="1107"/>
      <c r="ER63" s="1107"/>
      <c r="ES63" s="1107"/>
      <c r="ET63" s="1107"/>
      <c r="EU63" s="1107"/>
      <c r="EV63" s="1107"/>
      <c r="EW63" s="1107"/>
      <c r="EX63" s="1107"/>
      <c r="EY63" s="1107"/>
      <c r="EZ63" s="1107"/>
      <c r="FA63" s="1107"/>
      <c r="FB63" s="1107"/>
      <c r="FC63" s="1107"/>
      <c r="FD63" s="1107"/>
      <c r="FE63" s="1107"/>
      <c r="FF63" s="1107"/>
      <c r="FG63" s="1107"/>
      <c r="FH63" s="1107"/>
      <c r="FI63" s="1107"/>
      <c r="FJ63" s="1107"/>
      <c r="FK63" s="1107"/>
      <c r="FL63" s="1107"/>
      <c r="FM63" s="1107"/>
      <c r="FN63" s="1107"/>
      <c r="FO63" s="1107"/>
      <c r="FP63" s="1107"/>
      <c r="FQ63" s="1107"/>
      <c r="FR63" s="1107"/>
      <c r="FS63" s="1107"/>
      <c r="FT63" s="1107"/>
      <c r="FU63" s="1107"/>
      <c r="FV63" s="1107"/>
      <c r="FW63" s="1107"/>
      <c r="FX63" s="1107"/>
      <c r="FY63" s="1107"/>
      <c r="FZ63" s="1107"/>
      <c r="GA63" s="1107"/>
      <c r="GB63" s="1107"/>
      <c r="GC63" s="1107"/>
      <c r="GD63" s="1107"/>
      <c r="GE63" s="1107"/>
      <c r="GF63" s="1107"/>
      <c r="GG63" s="1107"/>
      <c r="GH63" s="1107"/>
      <c r="GI63" s="1107"/>
      <c r="GJ63" s="1107"/>
      <c r="GK63" s="1107"/>
      <c r="GL63" s="1107"/>
      <c r="GM63" s="1107"/>
      <c r="GN63" s="1107"/>
      <c r="GO63" s="1107"/>
      <c r="GP63" s="1107"/>
      <c r="GQ63" s="1107"/>
      <c r="GR63" s="1107"/>
      <c r="GS63" s="1107"/>
      <c r="GT63" s="1107"/>
      <c r="GU63" s="1107"/>
      <c r="GV63" s="1107"/>
      <c r="GW63" s="1107"/>
      <c r="GX63" s="1107"/>
      <c r="GY63" s="1107"/>
      <c r="GZ63" s="1107"/>
      <c r="HA63" s="1107"/>
      <c r="HB63" s="1107"/>
      <c r="HC63" s="1107"/>
      <c r="HD63" s="1107"/>
      <c r="HE63" s="1107"/>
    </row>
    <row r="64" spans="1:213" ht="12" customHeight="1">
      <c r="A64" s="1107"/>
      <c r="B64" s="3970" t="s">
        <v>1381</v>
      </c>
      <c r="C64" s="3968"/>
      <c r="D64" s="3968"/>
      <c r="E64" s="3968"/>
      <c r="F64" s="3968"/>
      <c r="G64" s="3968"/>
      <c r="H64" s="3968"/>
      <c r="I64" s="3968"/>
      <c r="J64" s="3968"/>
      <c r="K64" s="1194" t="s">
        <v>7</v>
      </c>
      <c r="L64" s="1358">
        <f t="shared" si="76"/>
        <v>0</v>
      </c>
      <c r="M64" s="1358">
        <f t="shared" si="77"/>
        <v>0</v>
      </c>
      <c r="N64" s="1358">
        <f t="shared" si="78"/>
        <v>1282</v>
      </c>
      <c r="O64" s="1358">
        <f t="shared" si="79"/>
        <v>0</v>
      </c>
      <c r="P64" s="1358">
        <f t="shared" si="80"/>
        <v>0</v>
      </c>
      <c r="Q64" s="1359">
        <f t="shared" si="81"/>
        <v>1282</v>
      </c>
      <c r="R64" s="1360">
        <f t="shared" si="82"/>
        <v>0</v>
      </c>
      <c r="S64" s="1358">
        <f t="shared" si="83"/>
        <v>0</v>
      </c>
      <c r="T64" s="1358">
        <f t="shared" si="84"/>
        <v>1280</v>
      </c>
      <c r="U64" s="1358">
        <f t="shared" si="85"/>
        <v>0</v>
      </c>
      <c r="V64" s="1358">
        <f t="shared" si="86"/>
        <v>0</v>
      </c>
      <c r="W64" s="1359">
        <f t="shared" si="87"/>
        <v>1280</v>
      </c>
      <c r="X64" s="1360">
        <f t="shared" si="88"/>
        <v>0</v>
      </c>
      <c r="Y64" s="1358">
        <f t="shared" si="89"/>
        <v>0</v>
      </c>
      <c r="Z64" s="1358">
        <f t="shared" si="90"/>
        <v>348</v>
      </c>
      <c r="AA64" s="1365">
        <f t="shared" si="91"/>
        <v>0</v>
      </c>
      <c r="AB64" s="1361">
        <f t="shared" si="92"/>
        <v>0</v>
      </c>
      <c r="AC64" s="1362">
        <f t="shared" si="93"/>
        <v>348</v>
      </c>
      <c r="AD64" s="1363" t="str">
        <f t="shared" si="70"/>
        <v/>
      </c>
      <c r="AE64" s="1363" t="str">
        <f t="shared" si="71"/>
        <v/>
      </c>
      <c r="AF64" s="1363">
        <f t="shared" si="72"/>
        <v>27.187499999999996</v>
      </c>
      <c r="AG64" s="1363" t="str">
        <f t="shared" si="73"/>
        <v/>
      </c>
      <c r="AH64" s="1363" t="str">
        <f t="shared" si="74"/>
        <v/>
      </c>
      <c r="AI64" s="1363">
        <f t="shared" si="75"/>
        <v>27.187499999999996</v>
      </c>
      <c r="AJ64" s="1107"/>
      <c r="AK64" s="1364">
        <f t="shared" si="94"/>
        <v>348</v>
      </c>
      <c r="AL64" s="1364">
        <f t="shared" si="95"/>
        <v>348</v>
      </c>
      <c r="AM64" s="1364"/>
      <c r="AN64" s="1364">
        <f t="shared" si="96"/>
        <v>0</v>
      </c>
      <c r="AO64" s="1364">
        <f t="shared" si="97"/>
        <v>0</v>
      </c>
      <c r="AP64" s="1364"/>
      <c r="AQ64" s="1364">
        <f t="shared" si="98"/>
        <v>0</v>
      </c>
      <c r="AR64" s="1364">
        <f t="shared" si="99"/>
        <v>0</v>
      </c>
      <c r="AS64" s="1364"/>
      <c r="AT64" s="1364">
        <f t="shared" si="100"/>
        <v>0</v>
      </c>
      <c r="AU64" s="1364">
        <f t="shared" si="101"/>
        <v>0</v>
      </c>
      <c r="AV64" s="1364"/>
      <c r="AW64" s="1364">
        <f t="shared" si="102"/>
        <v>348</v>
      </c>
      <c r="AX64" s="1364">
        <f t="shared" si="103"/>
        <v>348</v>
      </c>
      <c r="AY64" s="1364"/>
      <c r="AZ64" s="1364"/>
      <c r="BA64" s="1364"/>
      <c r="BB64" s="1364"/>
      <c r="BC64" s="1364"/>
      <c r="BD64" s="1364"/>
      <c r="BE64" s="1364"/>
      <c r="BF64" s="1364"/>
      <c r="BG64" s="1364"/>
      <c r="BH64" s="1364"/>
      <c r="BI64" s="1364"/>
      <c r="BJ64" s="1364"/>
      <c r="BK64" s="1364"/>
      <c r="BL64" s="1364"/>
      <c r="BM64" s="1364"/>
      <c r="BN64" s="1107"/>
      <c r="BO64" s="1107"/>
      <c r="BP64" s="1107"/>
      <c r="BQ64" s="1107"/>
      <c r="BR64" s="1107"/>
      <c r="BS64" s="1107"/>
      <c r="BT64" s="1107"/>
      <c r="BU64" s="1107"/>
      <c r="BV64" s="1107"/>
      <c r="BW64" s="1107"/>
      <c r="BX64" s="1107"/>
      <c r="BY64" s="1107"/>
      <c r="BZ64" s="1107"/>
      <c r="CA64" s="1107"/>
      <c r="CB64" s="1107"/>
      <c r="CC64" s="1107"/>
      <c r="CD64" s="1107"/>
      <c r="CE64" s="1107"/>
      <c r="CF64" s="1107"/>
      <c r="CG64" s="1107"/>
      <c r="CH64" s="1107"/>
      <c r="CI64" s="1107"/>
      <c r="CJ64" s="1107"/>
      <c r="CK64" s="1107"/>
      <c r="CL64" s="1107"/>
      <c r="CM64" s="1107"/>
      <c r="CN64" s="1107"/>
      <c r="CO64" s="1107"/>
      <c r="CP64" s="1107"/>
      <c r="CQ64" s="1107"/>
      <c r="CR64" s="1107"/>
      <c r="CS64" s="1107"/>
      <c r="CT64" s="1107"/>
      <c r="CU64" s="1107"/>
      <c r="CV64" s="1107"/>
      <c r="CW64" s="1107"/>
      <c r="CX64" s="1107"/>
      <c r="CY64" s="1107"/>
      <c r="CZ64" s="1107"/>
      <c r="DA64" s="1107"/>
      <c r="DB64" s="1107"/>
      <c r="DC64" s="1107"/>
      <c r="DD64" s="1107"/>
      <c r="DE64" s="1107"/>
      <c r="DF64" s="1107"/>
      <c r="DG64" s="1107"/>
      <c r="DH64" s="1107"/>
      <c r="DI64" s="1107"/>
      <c r="DJ64" s="1107"/>
      <c r="DK64" s="1107"/>
      <c r="DL64" s="1107"/>
      <c r="DM64" s="1107"/>
      <c r="DN64" s="1107"/>
      <c r="DO64" s="1107"/>
      <c r="DP64" s="1107"/>
      <c r="DQ64" s="1107"/>
      <c r="DR64" s="1107"/>
      <c r="DS64" s="1107"/>
      <c r="DT64" s="1107"/>
      <c r="DU64" s="1107"/>
      <c r="DV64" s="1107"/>
      <c r="DW64" s="1107"/>
      <c r="DX64" s="1107"/>
      <c r="DY64" s="1107"/>
      <c r="DZ64" s="1107"/>
      <c r="EA64" s="1107"/>
      <c r="EB64" s="1107"/>
      <c r="EC64" s="1107"/>
      <c r="ED64" s="1107"/>
      <c r="EE64" s="1107"/>
      <c r="EF64" s="1107"/>
      <c r="EG64" s="1107"/>
      <c r="EH64" s="1107"/>
      <c r="EI64" s="1107"/>
      <c r="EJ64" s="1107"/>
      <c r="EK64" s="1107"/>
      <c r="EL64" s="1107"/>
      <c r="EM64" s="1107"/>
      <c r="EN64" s="1107"/>
      <c r="EO64" s="1107"/>
      <c r="EP64" s="1107"/>
      <c r="EQ64" s="1107"/>
      <c r="ER64" s="1107"/>
      <c r="ES64" s="1107"/>
      <c r="ET64" s="1107"/>
      <c r="EU64" s="1107"/>
      <c r="EV64" s="1107"/>
      <c r="EW64" s="1107"/>
      <c r="EX64" s="1107"/>
      <c r="EY64" s="1107"/>
      <c r="EZ64" s="1107"/>
      <c r="FA64" s="1107"/>
      <c r="FB64" s="1107"/>
      <c r="FC64" s="1107"/>
      <c r="FD64" s="1107"/>
      <c r="FE64" s="1107"/>
      <c r="FF64" s="1107"/>
      <c r="FG64" s="1107"/>
      <c r="FH64" s="1107"/>
      <c r="FI64" s="1107"/>
      <c r="FJ64" s="1107"/>
      <c r="FK64" s="1107"/>
      <c r="FL64" s="1107"/>
      <c r="FM64" s="1107"/>
      <c r="FN64" s="1107"/>
      <c r="FO64" s="1107"/>
      <c r="FP64" s="1107"/>
      <c r="FQ64" s="1107"/>
      <c r="FR64" s="1107"/>
      <c r="FS64" s="1107"/>
      <c r="FT64" s="1107"/>
      <c r="FU64" s="1107"/>
      <c r="FV64" s="1107"/>
      <c r="FW64" s="1107"/>
      <c r="FX64" s="1107"/>
      <c r="FY64" s="1107"/>
      <c r="FZ64" s="1107"/>
      <c r="GA64" s="1107"/>
      <c r="GB64" s="1107"/>
      <c r="GC64" s="1107"/>
      <c r="GD64" s="1107"/>
      <c r="GE64" s="1107"/>
      <c r="GF64" s="1107"/>
      <c r="GG64" s="1107"/>
      <c r="GH64" s="1107"/>
      <c r="GI64" s="1107"/>
      <c r="GJ64" s="1107"/>
      <c r="GK64" s="1107"/>
      <c r="GL64" s="1107"/>
      <c r="GM64" s="1107"/>
      <c r="GN64" s="1107"/>
      <c r="GO64" s="1107"/>
      <c r="GP64" s="1107"/>
      <c r="GQ64" s="1107"/>
      <c r="GR64" s="1107"/>
      <c r="GS64" s="1107"/>
      <c r="GT64" s="1107"/>
      <c r="GU64" s="1107"/>
      <c r="GV64" s="1107"/>
      <c r="GW64" s="1107"/>
      <c r="GX64" s="1107"/>
      <c r="GY64" s="1107"/>
      <c r="GZ64" s="1107"/>
      <c r="HA64" s="1107"/>
      <c r="HB64" s="1107"/>
      <c r="HC64" s="1107"/>
      <c r="HD64" s="1107"/>
      <c r="HE64" s="1107"/>
    </row>
    <row r="65" spans="1:213" ht="12" customHeight="1">
      <c r="A65" s="1107"/>
      <c r="B65" s="4057" t="s">
        <v>1374</v>
      </c>
      <c r="C65" s="4058"/>
      <c r="D65" s="4058"/>
      <c r="E65" s="4058"/>
      <c r="F65" s="4058"/>
      <c r="G65" s="4058"/>
      <c r="H65" s="4058"/>
      <c r="I65" s="4058"/>
      <c r="J65" s="4058"/>
      <c r="K65" s="1374" t="s">
        <v>103</v>
      </c>
      <c r="L65" s="1366">
        <f t="shared" si="76"/>
        <v>122</v>
      </c>
      <c r="M65" s="1366">
        <f t="shared" si="77"/>
        <v>873</v>
      </c>
      <c r="N65" s="1366">
        <f t="shared" si="78"/>
        <v>217</v>
      </c>
      <c r="O65" s="1366">
        <f t="shared" si="79"/>
        <v>988</v>
      </c>
      <c r="P65" s="1358">
        <f t="shared" si="80"/>
        <v>10</v>
      </c>
      <c r="Q65" s="1367">
        <f t="shared" si="81"/>
        <v>2210</v>
      </c>
      <c r="R65" s="1368">
        <f t="shared" si="82"/>
        <v>122</v>
      </c>
      <c r="S65" s="1366">
        <f t="shared" si="83"/>
        <v>873</v>
      </c>
      <c r="T65" s="1366">
        <f t="shared" si="84"/>
        <v>217</v>
      </c>
      <c r="U65" s="1366">
        <f t="shared" si="85"/>
        <v>988</v>
      </c>
      <c r="V65" s="1358">
        <f t="shared" si="86"/>
        <v>10</v>
      </c>
      <c r="W65" s="1367">
        <f t="shared" si="87"/>
        <v>2210</v>
      </c>
      <c r="X65" s="1368">
        <f t="shared" si="88"/>
        <v>0</v>
      </c>
      <c r="Y65" s="1366">
        <f t="shared" si="89"/>
        <v>0</v>
      </c>
      <c r="Z65" s="1366">
        <f t="shared" si="90"/>
        <v>0</v>
      </c>
      <c r="AA65" s="1369">
        <f t="shared" si="91"/>
        <v>-13</v>
      </c>
      <c r="AB65" s="1361">
        <f t="shared" si="92"/>
        <v>0</v>
      </c>
      <c r="AC65" s="1362">
        <f t="shared" si="93"/>
        <v>-13</v>
      </c>
      <c r="AD65" s="1363">
        <f t="shared" si="70"/>
        <v>0</v>
      </c>
      <c r="AE65" s="1363">
        <f t="shared" si="71"/>
        <v>0</v>
      </c>
      <c r="AF65" s="1363">
        <f t="shared" si="72"/>
        <v>0</v>
      </c>
      <c r="AG65" s="1363">
        <f t="shared" si="73"/>
        <v>-1.3157894736842104</v>
      </c>
      <c r="AH65" s="1363">
        <f t="shared" si="74"/>
        <v>0</v>
      </c>
      <c r="AI65" s="1363">
        <f t="shared" si="75"/>
        <v>-0.58823529411764708</v>
      </c>
      <c r="AJ65" s="1107"/>
      <c r="AK65" s="1364">
        <f t="shared" si="94"/>
        <v>0</v>
      </c>
      <c r="AL65" s="1364">
        <f t="shared" si="95"/>
        <v>0</v>
      </c>
      <c r="AM65" s="1364"/>
      <c r="AN65" s="1364">
        <f t="shared" si="96"/>
        <v>0</v>
      </c>
      <c r="AO65" s="1364">
        <f t="shared" si="97"/>
        <v>0</v>
      </c>
      <c r="AP65" s="1364"/>
      <c r="AQ65" s="1364">
        <f t="shared" si="98"/>
        <v>-13</v>
      </c>
      <c r="AR65" s="1364">
        <f t="shared" si="99"/>
        <v>-13</v>
      </c>
      <c r="AS65" s="1364"/>
      <c r="AT65" s="1364">
        <f t="shared" si="100"/>
        <v>0</v>
      </c>
      <c r="AU65" s="1364">
        <f t="shared" si="101"/>
        <v>0</v>
      </c>
      <c r="AV65" s="1364"/>
      <c r="AW65" s="1364">
        <f t="shared" si="102"/>
        <v>-13</v>
      </c>
      <c r="AX65" s="1364">
        <f t="shared" si="103"/>
        <v>-13</v>
      </c>
      <c r="AY65" s="1364"/>
      <c r="AZ65" s="1364"/>
      <c r="BA65" s="1364"/>
      <c r="BB65" s="1364"/>
      <c r="BC65" s="1364"/>
      <c r="BD65" s="1364"/>
      <c r="BE65" s="1364"/>
      <c r="BF65" s="1364"/>
      <c r="BG65" s="1364"/>
      <c r="BH65" s="1364"/>
      <c r="BI65" s="1364"/>
      <c r="BJ65" s="1364"/>
      <c r="BK65" s="1364"/>
      <c r="BL65" s="1364"/>
      <c r="BM65" s="1364"/>
      <c r="BN65" s="1107"/>
      <c r="BO65" s="1107"/>
      <c r="BP65" s="1107"/>
      <c r="BQ65" s="1107"/>
      <c r="BR65" s="1107"/>
      <c r="BS65" s="1107"/>
      <c r="BT65" s="1107"/>
      <c r="BU65" s="1107"/>
      <c r="BV65" s="1107"/>
      <c r="BW65" s="1107"/>
      <c r="BX65" s="1107"/>
      <c r="BY65" s="1107"/>
      <c r="BZ65" s="1107"/>
      <c r="CA65" s="1107"/>
      <c r="CB65" s="1107"/>
      <c r="CC65" s="1107"/>
      <c r="CD65" s="1107"/>
      <c r="CE65" s="1107"/>
      <c r="CF65" s="1107"/>
      <c r="CG65" s="1107"/>
      <c r="CH65" s="1107"/>
      <c r="CI65" s="1107"/>
      <c r="CJ65" s="1107"/>
      <c r="CK65" s="1107"/>
      <c r="CL65" s="1107"/>
      <c r="CM65" s="1107"/>
      <c r="CN65" s="1107"/>
      <c r="CO65" s="1107"/>
      <c r="CP65" s="1107"/>
      <c r="CQ65" s="1107"/>
      <c r="CR65" s="1107"/>
      <c r="CS65" s="1107"/>
      <c r="CT65" s="1107"/>
      <c r="CU65" s="1107"/>
      <c r="CV65" s="1107"/>
      <c r="CW65" s="1107"/>
      <c r="CX65" s="1107"/>
      <c r="CY65" s="1107"/>
      <c r="CZ65" s="1107"/>
      <c r="DA65" s="1107"/>
      <c r="DB65" s="1107"/>
      <c r="DC65" s="1107"/>
      <c r="DD65" s="1107"/>
      <c r="DE65" s="1107"/>
      <c r="DF65" s="1107"/>
      <c r="DG65" s="1107"/>
      <c r="DH65" s="1107"/>
      <c r="DI65" s="1107"/>
      <c r="DJ65" s="1107"/>
      <c r="DK65" s="1107"/>
      <c r="DL65" s="1107"/>
      <c r="DM65" s="1107"/>
      <c r="DN65" s="1107"/>
      <c r="DO65" s="1107"/>
      <c r="DP65" s="1107"/>
      <c r="DQ65" s="1107"/>
      <c r="DR65" s="1107"/>
      <c r="DS65" s="1107"/>
      <c r="DT65" s="1107"/>
      <c r="DU65" s="1107"/>
      <c r="DV65" s="1107"/>
      <c r="DW65" s="1107"/>
      <c r="DX65" s="1107"/>
      <c r="DY65" s="1107"/>
      <c r="DZ65" s="1107"/>
      <c r="EA65" s="1107"/>
      <c r="EB65" s="1107"/>
      <c r="EC65" s="1107"/>
      <c r="ED65" s="1107"/>
      <c r="EE65" s="1107"/>
      <c r="EF65" s="1107"/>
      <c r="EG65" s="1107"/>
      <c r="EH65" s="1107"/>
      <c r="EI65" s="1107"/>
      <c r="EJ65" s="1107"/>
      <c r="EK65" s="1107"/>
      <c r="EL65" s="1107"/>
      <c r="EM65" s="1107"/>
      <c r="EN65" s="1107"/>
      <c r="EO65" s="1107"/>
      <c r="EP65" s="1107"/>
      <c r="EQ65" s="1107"/>
      <c r="ER65" s="1107"/>
      <c r="ES65" s="1107"/>
      <c r="ET65" s="1107"/>
      <c r="EU65" s="1107"/>
      <c r="EV65" s="1107"/>
      <c r="EW65" s="1107"/>
      <c r="EX65" s="1107"/>
      <c r="EY65" s="1107"/>
      <c r="EZ65" s="1107"/>
      <c r="FA65" s="1107"/>
      <c r="FB65" s="1107"/>
      <c r="FC65" s="1107"/>
      <c r="FD65" s="1107"/>
      <c r="FE65" s="1107"/>
      <c r="FF65" s="1107"/>
      <c r="FG65" s="1107"/>
      <c r="FH65" s="1107"/>
      <c r="FI65" s="1107"/>
      <c r="FJ65" s="1107"/>
      <c r="FK65" s="1107"/>
      <c r="FL65" s="1107"/>
      <c r="FM65" s="1107"/>
      <c r="FN65" s="1107"/>
      <c r="FO65" s="1107"/>
      <c r="FP65" s="1107"/>
      <c r="FQ65" s="1107"/>
      <c r="FR65" s="1107"/>
      <c r="FS65" s="1107"/>
      <c r="FT65" s="1107"/>
      <c r="FU65" s="1107"/>
      <c r="FV65" s="1107"/>
      <c r="FW65" s="1107"/>
      <c r="FX65" s="1107"/>
      <c r="FY65" s="1107"/>
      <c r="FZ65" s="1107"/>
      <c r="GA65" s="1107"/>
      <c r="GB65" s="1107"/>
      <c r="GC65" s="1107"/>
      <c r="GD65" s="1107"/>
      <c r="GE65" s="1107"/>
      <c r="GF65" s="1107"/>
      <c r="GG65" s="1107"/>
      <c r="GH65" s="1107"/>
      <c r="GI65" s="1107"/>
      <c r="GJ65" s="1107"/>
      <c r="GK65" s="1107"/>
      <c r="GL65" s="1107"/>
      <c r="GM65" s="1107"/>
      <c r="GN65" s="1107"/>
      <c r="GO65" s="1107"/>
      <c r="GP65" s="1107"/>
      <c r="GQ65" s="1107"/>
      <c r="GR65" s="1107"/>
      <c r="GS65" s="1107"/>
      <c r="GT65" s="1107"/>
      <c r="GU65" s="1107"/>
      <c r="GV65" s="1107"/>
      <c r="GW65" s="1107"/>
      <c r="GX65" s="1107"/>
      <c r="GY65" s="1107"/>
      <c r="GZ65" s="1107"/>
      <c r="HA65" s="1107"/>
      <c r="HB65" s="1107"/>
      <c r="HC65" s="1107"/>
      <c r="HD65" s="1107"/>
      <c r="HE65" s="1107"/>
    </row>
    <row r="66" spans="1:213" ht="12" customHeight="1">
      <c r="A66" s="1107"/>
      <c r="B66" s="3965" t="s">
        <v>1403</v>
      </c>
      <c r="C66" s="3966"/>
      <c r="D66" s="3966"/>
      <c r="E66" s="3966"/>
      <c r="F66" s="3966"/>
      <c r="G66" s="3966"/>
      <c r="H66" s="3966"/>
      <c r="I66" s="3966"/>
      <c r="J66" s="3966"/>
      <c r="K66" s="1375" t="s">
        <v>104</v>
      </c>
      <c r="L66" s="1376">
        <f t="shared" si="76"/>
        <v>5953</v>
      </c>
      <c r="M66" s="1376">
        <f t="shared" si="77"/>
        <v>42733</v>
      </c>
      <c r="N66" s="1376">
        <f t="shared" si="78"/>
        <v>11761</v>
      </c>
      <c r="O66" s="1376">
        <f t="shared" si="79"/>
        <v>44999</v>
      </c>
      <c r="P66" s="1377">
        <f t="shared" si="80"/>
        <v>471</v>
      </c>
      <c r="Q66" s="1378">
        <f t="shared" si="81"/>
        <v>105917</v>
      </c>
      <c r="R66" s="1379">
        <f t="shared" si="82"/>
        <v>5835</v>
      </c>
      <c r="S66" s="1376">
        <f t="shared" si="83"/>
        <v>41939</v>
      </c>
      <c r="T66" s="1376">
        <f t="shared" si="84"/>
        <v>11546</v>
      </c>
      <c r="U66" s="1376">
        <f t="shared" si="85"/>
        <v>43879</v>
      </c>
      <c r="V66" s="1377">
        <f t="shared" si="86"/>
        <v>462</v>
      </c>
      <c r="W66" s="1378">
        <f t="shared" si="87"/>
        <v>103661</v>
      </c>
      <c r="X66" s="1379">
        <f t="shared" si="88"/>
        <v>2693</v>
      </c>
      <c r="Y66" s="1376">
        <f t="shared" si="89"/>
        <v>21330</v>
      </c>
      <c r="Z66" s="1376">
        <f t="shared" si="90"/>
        <v>5049</v>
      </c>
      <c r="AA66" s="1380">
        <f t="shared" si="91"/>
        <v>16415</v>
      </c>
      <c r="AB66" s="1381">
        <f t="shared" si="92"/>
        <v>327</v>
      </c>
      <c r="AC66" s="1382">
        <f t="shared" si="93"/>
        <v>45814</v>
      </c>
      <c r="AD66" s="1383">
        <f t="shared" si="70"/>
        <v>46.152527849185951</v>
      </c>
      <c r="AE66" s="1383">
        <f t="shared" si="71"/>
        <v>50.85958177352822</v>
      </c>
      <c r="AF66" s="1383">
        <f t="shared" si="72"/>
        <v>43.729430105664299</v>
      </c>
      <c r="AG66" s="1383">
        <f t="shared" si="73"/>
        <v>37.409694842635425</v>
      </c>
      <c r="AH66" s="1383">
        <f t="shared" si="74"/>
        <v>70.779220779220779</v>
      </c>
      <c r="AI66" s="1383">
        <f t="shared" si="75"/>
        <v>44.195984989533187</v>
      </c>
      <c r="AJ66" s="1107"/>
      <c r="AK66" s="1364">
        <f t="shared" si="94"/>
        <v>5049</v>
      </c>
      <c r="AL66" s="1364">
        <f t="shared" si="95"/>
        <v>5049</v>
      </c>
      <c r="AM66" s="1364"/>
      <c r="AN66" s="1364">
        <f t="shared" si="96"/>
        <v>21330</v>
      </c>
      <c r="AO66" s="1364">
        <f t="shared" si="97"/>
        <v>21330</v>
      </c>
      <c r="AP66" s="1364"/>
      <c r="AQ66" s="1364">
        <f t="shared" si="98"/>
        <v>16415</v>
      </c>
      <c r="AR66" s="1364">
        <f t="shared" si="99"/>
        <v>16415</v>
      </c>
      <c r="AS66" s="1364"/>
      <c r="AT66" s="1364">
        <f t="shared" si="100"/>
        <v>327</v>
      </c>
      <c r="AU66" s="1364">
        <f t="shared" si="101"/>
        <v>327</v>
      </c>
      <c r="AV66" s="1364"/>
      <c r="AW66" s="1364">
        <f t="shared" si="102"/>
        <v>45814</v>
      </c>
      <c r="AX66" s="1364">
        <f t="shared" si="103"/>
        <v>45814</v>
      </c>
      <c r="AY66" s="1364"/>
      <c r="AZ66" s="1364"/>
      <c r="BA66" s="1364"/>
      <c r="BB66" s="1364"/>
      <c r="BC66" s="1364"/>
      <c r="BD66" s="1364"/>
      <c r="BE66" s="1364"/>
      <c r="BF66" s="1364"/>
      <c r="BG66" s="1364"/>
      <c r="BH66" s="1364"/>
      <c r="BI66" s="1364"/>
      <c r="BJ66" s="1364"/>
      <c r="BK66" s="1364"/>
      <c r="BL66" s="1364"/>
      <c r="BM66" s="1364"/>
      <c r="BN66" s="1107"/>
      <c r="BO66" s="1107"/>
      <c r="BP66" s="1107"/>
      <c r="BQ66" s="1107"/>
      <c r="BR66" s="1107"/>
      <c r="BS66" s="1107"/>
      <c r="BT66" s="1107"/>
      <c r="BU66" s="1107"/>
      <c r="BV66" s="1107"/>
      <c r="BW66" s="1107"/>
      <c r="BX66" s="1107"/>
      <c r="BY66" s="1107"/>
      <c r="BZ66" s="1107"/>
      <c r="CA66" s="1107"/>
      <c r="CB66" s="1107"/>
      <c r="CC66" s="1107"/>
      <c r="CD66" s="1107"/>
      <c r="CE66" s="1107"/>
      <c r="CF66" s="1107"/>
      <c r="CG66" s="1107"/>
      <c r="CH66" s="1107"/>
      <c r="CI66" s="1107"/>
      <c r="CJ66" s="1107"/>
      <c r="CK66" s="1107"/>
      <c r="CL66" s="1107"/>
      <c r="CM66" s="1107"/>
      <c r="CN66" s="1107"/>
      <c r="CO66" s="1107"/>
      <c r="CP66" s="1107"/>
      <c r="CQ66" s="1107"/>
      <c r="CR66" s="1107"/>
      <c r="CS66" s="1107"/>
      <c r="CT66" s="1107"/>
      <c r="CU66" s="1107"/>
      <c r="CV66" s="1107"/>
      <c r="CW66" s="1107"/>
      <c r="CX66" s="1107"/>
      <c r="CY66" s="1107"/>
      <c r="CZ66" s="1107"/>
      <c r="DA66" s="1107"/>
      <c r="DB66" s="1107"/>
      <c r="DC66" s="1107"/>
      <c r="DD66" s="1107"/>
      <c r="DE66" s="1107"/>
      <c r="DF66" s="1107"/>
      <c r="DG66" s="1107"/>
      <c r="DH66" s="1107"/>
      <c r="DI66" s="1107"/>
      <c r="DJ66" s="1107"/>
      <c r="DK66" s="1107"/>
      <c r="DL66" s="1107"/>
      <c r="DM66" s="1107"/>
      <c r="DN66" s="1107"/>
      <c r="DO66" s="1107"/>
      <c r="DP66" s="1107"/>
      <c r="DQ66" s="1107"/>
      <c r="DR66" s="1107"/>
      <c r="DS66" s="1107"/>
      <c r="DT66" s="1107"/>
      <c r="DU66" s="1107"/>
      <c r="DV66" s="1107"/>
      <c r="DW66" s="1107"/>
      <c r="DX66" s="1107"/>
      <c r="DY66" s="1107"/>
      <c r="DZ66" s="1107"/>
      <c r="EA66" s="1107"/>
      <c r="EB66" s="1107"/>
      <c r="EC66" s="1107"/>
      <c r="ED66" s="1107"/>
      <c r="EE66" s="1107"/>
      <c r="EF66" s="1107"/>
      <c r="EG66" s="1107"/>
      <c r="EH66" s="1107"/>
      <c r="EI66" s="1107"/>
      <c r="EJ66" s="1107"/>
      <c r="EK66" s="1107"/>
      <c r="EL66" s="1107"/>
      <c r="EM66" s="1107"/>
      <c r="EN66" s="1107"/>
      <c r="EO66" s="1107"/>
      <c r="EP66" s="1107"/>
      <c r="EQ66" s="1107"/>
      <c r="ER66" s="1107"/>
      <c r="ES66" s="1107"/>
      <c r="ET66" s="1107"/>
      <c r="EU66" s="1107"/>
      <c r="EV66" s="1107"/>
      <c r="EW66" s="1107"/>
      <c r="EX66" s="1107"/>
      <c r="EY66" s="1107"/>
      <c r="EZ66" s="1107"/>
      <c r="FA66" s="1107"/>
      <c r="FB66" s="1107"/>
      <c r="FC66" s="1107"/>
      <c r="FD66" s="1107"/>
      <c r="FE66" s="1107"/>
      <c r="FF66" s="1107"/>
      <c r="FG66" s="1107"/>
      <c r="FH66" s="1107"/>
      <c r="FI66" s="1107"/>
      <c r="FJ66" s="1107"/>
      <c r="FK66" s="1107"/>
      <c r="FL66" s="1107"/>
      <c r="FM66" s="1107"/>
      <c r="FN66" s="1107"/>
      <c r="FO66" s="1107"/>
      <c r="FP66" s="1107"/>
      <c r="FQ66" s="1107"/>
      <c r="FR66" s="1107"/>
      <c r="FS66" s="1107"/>
      <c r="FT66" s="1107"/>
      <c r="FU66" s="1107"/>
      <c r="FV66" s="1107"/>
      <c r="FW66" s="1107"/>
      <c r="FX66" s="1107"/>
      <c r="FY66" s="1107"/>
      <c r="FZ66" s="1107"/>
      <c r="GA66" s="1107"/>
      <c r="GB66" s="1107"/>
      <c r="GC66" s="1107"/>
      <c r="GD66" s="1107"/>
      <c r="GE66" s="1107"/>
      <c r="GF66" s="1107"/>
      <c r="GG66" s="1107"/>
      <c r="GH66" s="1107"/>
      <c r="GI66" s="1107"/>
      <c r="GJ66" s="1107"/>
      <c r="GK66" s="1107"/>
      <c r="GL66" s="1107"/>
      <c r="GM66" s="1107"/>
      <c r="GN66" s="1107"/>
      <c r="GO66" s="1107"/>
      <c r="GP66" s="1107"/>
      <c r="GQ66" s="1107"/>
      <c r="GR66" s="1107"/>
      <c r="GS66" s="1107"/>
      <c r="GT66" s="1107"/>
      <c r="GU66" s="1107"/>
      <c r="GV66" s="1107"/>
      <c r="GW66" s="1107"/>
      <c r="GX66" s="1107"/>
      <c r="GY66" s="1107"/>
      <c r="GZ66" s="1107"/>
      <c r="HA66" s="1107"/>
      <c r="HB66" s="1107"/>
      <c r="HC66" s="1107"/>
      <c r="HD66" s="1107"/>
      <c r="HE66" s="1107"/>
    </row>
    <row r="67" spans="1:213" ht="12" customHeight="1">
      <c r="A67" s="1107"/>
      <c r="B67" s="4056"/>
      <c r="C67" s="4056"/>
      <c r="D67" s="4056"/>
      <c r="E67" s="4056"/>
      <c r="F67" s="4056"/>
      <c r="G67" s="4056"/>
      <c r="H67" s="4056"/>
      <c r="I67" s="4056"/>
      <c r="J67" s="4056"/>
      <c r="K67" s="1384"/>
      <c r="L67" s="1385"/>
      <c r="M67" s="1385"/>
      <c r="N67" s="1385"/>
      <c r="O67" s="1385"/>
      <c r="P67" s="1386"/>
      <c r="Q67" s="1386"/>
      <c r="R67" s="1386"/>
      <c r="S67" s="1386"/>
      <c r="T67" s="1386"/>
      <c r="U67" s="1386"/>
      <c r="V67" s="1386"/>
      <c r="W67" s="1386"/>
      <c r="X67" s="1386"/>
      <c r="Y67" s="1386"/>
      <c r="Z67" s="1386"/>
      <c r="AA67" s="1386"/>
      <c r="AB67" s="1386"/>
      <c r="AC67" s="1386"/>
      <c r="AD67" s="1387"/>
      <c r="AE67" s="1387"/>
      <c r="AF67" s="1387"/>
      <c r="AG67" s="1387"/>
      <c r="AH67" s="1387"/>
      <c r="AI67" s="1387"/>
      <c r="AJ67" s="1107"/>
      <c r="AK67" s="1364"/>
      <c r="AL67" s="1364"/>
      <c r="AM67" s="1364"/>
      <c r="AN67" s="1364"/>
      <c r="AO67" s="1364"/>
      <c r="AP67" s="1364"/>
      <c r="AQ67" s="1364"/>
      <c r="AR67" s="1364"/>
      <c r="AS67" s="1364"/>
      <c r="AT67" s="1364"/>
      <c r="AU67" s="1364"/>
      <c r="AV67" s="1364"/>
      <c r="AW67" s="1364"/>
      <c r="AX67" s="1364"/>
      <c r="AY67" s="1364"/>
      <c r="AZ67" s="1364"/>
      <c r="BA67" s="1364"/>
      <c r="BB67" s="1364"/>
      <c r="BC67" s="1364"/>
      <c r="BD67" s="1364"/>
      <c r="BE67" s="1364"/>
      <c r="BF67" s="1364"/>
      <c r="BG67" s="1364"/>
      <c r="BH67" s="1364"/>
      <c r="BI67" s="1364"/>
      <c r="BJ67" s="1364"/>
      <c r="BK67" s="1364"/>
      <c r="BL67" s="1364"/>
      <c r="BM67" s="1364"/>
      <c r="BN67" s="1107"/>
      <c r="BO67" s="1107"/>
      <c r="BP67" s="1107"/>
      <c r="BQ67" s="1107"/>
      <c r="BR67" s="1107"/>
      <c r="BS67" s="1107"/>
      <c r="BT67" s="1107"/>
      <c r="BU67" s="1107"/>
      <c r="BV67" s="1107"/>
      <c r="BW67" s="1107"/>
      <c r="BX67" s="1107"/>
      <c r="BY67" s="1107"/>
      <c r="BZ67" s="1107"/>
      <c r="CA67" s="1107"/>
      <c r="CB67" s="1107"/>
      <c r="CC67" s="1107"/>
      <c r="CD67" s="1107"/>
      <c r="CE67" s="1107"/>
      <c r="CF67" s="1107"/>
      <c r="CG67" s="1107"/>
      <c r="CH67" s="1107"/>
      <c r="CI67" s="1107"/>
      <c r="CJ67" s="1107"/>
      <c r="CK67" s="1107"/>
      <c r="CL67" s="1107"/>
      <c r="CM67" s="1107"/>
      <c r="CN67" s="1107"/>
      <c r="CO67" s="1107"/>
      <c r="CP67" s="1107"/>
      <c r="CQ67" s="1107"/>
      <c r="CR67" s="1107"/>
      <c r="CS67" s="1107"/>
      <c r="CT67" s="1107"/>
      <c r="CU67" s="1107"/>
      <c r="CV67" s="1107"/>
      <c r="CW67" s="1107"/>
      <c r="CX67" s="1107"/>
      <c r="CY67" s="1107"/>
      <c r="CZ67" s="1107"/>
      <c r="DA67" s="1107"/>
      <c r="DB67" s="1107"/>
      <c r="DC67" s="1107"/>
      <c r="DD67" s="1107"/>
      <c r="DE67" s="1107"/>
      <c r="DF67" s="1107"/>
      <c r="DG67" s="1107"/>
      <c r="DH67" s="1107"/>
      <c r="DI67" s="1107"/>
      <c r="DJ67" s="1107"/>
      <c r="DK67" s="1107"/>
      <c r="DL67" s="1107"/>
      <c r="DM67" s="1107"/>
      <c r="DN67" s="1107"/>
      <c r="DO67" s="1107"/>
      <c r="DP67" s="1107"/>
      <c r="DQ67" s="1107"/>
      <c r="DR67" s="1107"/>
      <c r="DS67" s="1107"/>
      <c r="DT67" s="1107"/>
      <c r="DU67" s="1107"/>
      <c r="DV67" s="1107"/>
      <c r="DW67" s="1107"/>
      <c r="DX67" s="1107"/>
      <c r="DY67" s="1107"/>
      <c r="DZ67" s="1107"/>
      <c r="EA67" s="1107"/>
      <c r="EB67" s="1107"/>
      <c r="EC67" s="1107"/>
      <c r="ED67" s="1107"/>
      <c r="EE67" s="1107"/>
      <c r="EF67" s="1107"/>
      <c r="EG67" s="1107"/>
      <c r="EH67" s="1107"/>
      <c r="EI67" s="1107"/>
      <c r="EJ67" s="1107"/>
      <c r="EK67" s="1107"/>
      <c r="EL67" s="1107"/>
      <c r="EM67" s="1107"/>
      <c r="EN67" s="1107"/>
      <c r="EO67" s="1107"/>
      <c r="EP67" s="1107"/>
      <c r="EQ67" s="1107"/>
      <c r="ER67" s="1107"/>
      <c r="ES67" s="1107"/>
      <c r="ET67" s="1107"/>
      <c r="EU67" s="1107"/>
      <c r="EV67" s="1107"/>
      <c r="EW67" s="1107"/>
      <c r="EX67" s="1107"/>
      <c r="EY67" s="1107"/>
      <c r="EZ67" s="1107"/>
      <c r="FA67" s="1107"/>
      <c r="FB67" s="1107"/>
      <c r="FC67" s="1107"/>
      <c r="FD67" s="1107"/>
      <c r="FE67" s="1107"/>
      <c r="FF67" s="1107"/>
      <c r="FG67" s="1107"/>
      <c r="FH67" s="1107"/>
      <c r="FI67" s="1107"/>
      <c r="FJ67" s="1107"/>
      <c r="FK67" s="1107"/>
      <c r="FL67" s="1107"/>
      <c r="FM67" s="1107"/>
      <c r="FN67" s="1107"/>
      <c r="FO67" s="1107"/>
      <c r="FP67" s="1107"/>
      <c r="FQ67" s="1107"/>
      <c r="FR67" s="1107"/>
      <c r="FS67" s="1107"/>
      <c r="FT67" s="1107"/>
      <c r="FU67" s="1107"/>
      <c r="FV67" s="1107"/>
      <c r="FW67" s="1107"/>
      <c r="FX67" s="1107"/>
      <c r="FY67" s="1107"/>
      <c r="FZ67" s="1107"/>
      <c r="GA67" s="1107"/>
      <c r="GB67" s="1107"/>
      <c r="GC67" s="1107"/>
      <c r="GD67" s="1107"/>
      <c r="GE67" s="1107"/>
      <c r="GF67" s="1107"/>
      <c r="GG67" s="1107"/>
      <c r="GH67" s="1107"/>
      <c r="GI67" s="1107"/>
      <c r="GJ67" s="1107"/>
      <c r="GK67" s="1107"/>
      <c r="GL67" s="1107"/>
      <c r="GM67" s="1107"/>
      <c r="GN67" s="1107"/>
      <c r="GO67" s="1107"/>
      <c r="GP67" s="1107"/>
      <c r="GQ67" s="1107"/>
      <c r="GR67" s="1107"/>
      <c r="GS67" s="1107"/>
      <c r="GT67" s="1107"/>
      <c r="GU67" s="1107"/>
      <c r="GV67" s="1107"/>
      <c r="GW67" s="1107"/>
      <c r="GX67" s="1107"/>
      <c r="GY67" s="1107"/>
      <c r="GZ67" s="1107"/>
      <c r="HA67" s="1107"/>
      <c r="HB67" s="1107"/>
      <c r="HC67" s="1107"/>
      <c r="HD67" s="1107"/>
      <c r="HE67" s="1107"/>
    </row>
    <row r="68" spans="1:213" ht="12" customHeight="1">
      <c r="A68" s="1107"/>
      <c r="B68" s="153"/>
      <c r="C68" s="1110"/>
      <c r="D68" s="1110"/>
      <c r="E68" s="1110"/>
      <c r="F68" s="1110"/>
      <c r="G68" s="1110"/>
      <c r="H68" s="1110"/>
      <c r="I68" s="1110"/>
      <c r="J68" s="1110"/>
      <c r="K68" s="1110"/>
      <c r="L68" s="1110"/>
      <c r="M68" s="1110"/>
      <c r="N68" s="1110"/>
      <c r="O68" s="1110"/>
      <c r="P68" s="1110"/>
      <c r="Q68" s="1302"/>
      <c r="R68" s="1303"/>
      <c r="S68" s="1110"/>
      <c r="T68" s="1110"/>
      <c r="U68" s="1110"/>
      <c r="V68" s="1110"/>
      <c r="W68" s="1110"/>
      <c r="X68" s="1110"/>
      <c r="Y68" s="1110"/>
      <c r="Z68" s="1110"/>
      <c r="AA68" s="1107"/>
      <c r="AB68" s="1107"/>
      <c r="AC68" s="1107"/>
      <c r="AD68" s="1107"/>
      <c r="AE68" s="1107"/>
      <c r="AF68" s="1107"/>
      <c r="AG68" s="1107"/>
      <c r="AH68" s="1107"/>
      <c r="AI68" s="1107"/>
      <c r="AJ68" s="1107"/>
      <c r="AK68" s="1364"/>
      <c r="AL68" s="1364"/>
      <c r="AM68" s="1364"/>
      <c r="AN68" s="1364"/>
      <c r="AO68" s="1364"/>
      <c r="AP68" s="1364"/>
      <c r="AQ68" s="1364"/>
      <c r="AR68" s="1364"/>
      <c r="AS68" s="1364"/>
      <c r="AT68" s="1364"/>
      <c r="AU68" s="1364"/>
      <c r="AV68" s="1364"/>
      <c r="AW68" s="1364"/>
      <c r="AX68" s="1364"/>
      <c r="AY68" s="1364"/>
      <c r="AZ68" s="1364"/>
      <c r="BA68" s="1364"/>
      <c r="BB68" s="1364"/>
      <c r="BC68" s="1364"/>
      <c r="BD68" s="1364"/>
      <c r="BE68" s="1364"/>
      <c r="BF68" s="1364"/>
      <c r="BG68" s="1364"/>
      <c r="BH68" s="1364"/>
      <c r="BI68" s="1364"/>
      <c r="BJ68" s="1364"/>
      <c r="BK68" s="1364"/>
      <c r="BL68" s="1364"/>
      <c r="BM68" s="1364"/>
      <c r="BN68" s="1107"/>
      <c r="BO68" s="1107"/>
      <c r="BP68" s="1107"/>
      <c r="BQ68" s="1107"/>
      <c r="BR68" s="1107"/>
      <c r="BS68" s="1107"/>
      <c r="BT68" s="1107"/>
      <c r="BU68" s="1107"/>
      <c r="BV68" s="1107"/>
      <c r="BW68" s="1107"/>
      <c r="BX68" s="1107"/>
      <c r="BY68" s="1107"/>
      <c r="BZ68" s="1107"/>
      <c r="CA68" s="1107"/>
      <c r="CB68" s="1107"/>
      <c r="CC68" s="1107"/>
      <c r="CD68" s="1107"/>
      <c r="CE68" s="1107"/>
      <c r="CF68" s="1107"/>
      <c r="CG68" s="1107"/>
      <c r="CH68" s="1107"/>
      <c r="CI68" s="1107"/>
      <c r="CJ68" s="1107"/>
      <c r="CK68" s="1107"/>
      <c r="CL68" s="1107"/>
      <c r="CM68" s="1107"/>
      <c r="CN68" s="1107"/>
      <c r="CO68" s="1107"/>
      <c r="CP68" s="1107"/>
      <c r="CQ68" s="1107"/>
      <c r="CR68" s="1107"/>
      <c r="CS68" s="1107"/>
      <c r="CT68" s="1107"/>
      <c r="CU68" s="1107"/>
      <c r="CV68" s="1107"/>
      <c r="CW68" s="1107"/>
      <c r="CX68" s="1107"/>
      <c r="CY68" s="1107"/>
      <c r="CZ68" s="1107"/>
      <c r="DA68" s="1107"/>
      <c r="DB68" s="1107"/>
      <c r="DC68" s="1107"/>
      <c r="DD68" s="1107"/>
      <c r="DE68" s="1107"/>
      <c r="DF68" s="1107"/>
      <c r="DG68" s="1107"/>
      <c r="DH68" s="1107"/>
      <c r="DI68" s="1107"/>
      <c r="DJ68" s="1107"/>
      <c r="DK68" s="1107"/>
      <c r="DL68" s="1107"/>
      <c r="DM68" s="1107"/>
      <c r="DN68" s="1107"/>
      <c r="DO68" s="1107"/>
      <c r="DP68" s="1107"/>
      <c r="DQ68" s="1107"/>
      <c r="DR68" s="1107"/>
      <c r="DS68" s="1107"/>
      <c r="DT68" s="1107"/>
      <c r="DU68" s="1107"/>
      <c r="DV68" s="1107"/>
      <c r="DW68" s="1107"/>
      <c r="DX68" s="1107"/>
      <c r="DY68" s="1107"/>
      <c r="DZ68" s="1107"/>
      <c r="EA68" s="1107"/>
      <c r="EB68" s="1107"/>
      <c r="EC68" s="1107"/>
      <c r="ED68" s="1107"/>
      <c r="EE68" s="1107"/>
      <c r="EF68" s="1107"/>
      <c r="EG68" s="1107"/>
      <c r="EH68" s="1107"/>
      <c r="EI68" s="1107"/>
      <c r="EJ68" s="1107"/>
      <c r="EK68" s="1107"/>
      <c r="EL68" s="1107"/>
      <c r="EM68" s="1107"/>
      <c r="EN68" s="1107"/>
      <c r="EO68" s="1107"/>
      <c r="EP68" s="1107"/>
      <c r="EQ68" s="1107"/>
      <c r="ER68" s="1107"/>
      <c r="ES68" s="1107"/>
      <c r="ET68" s="1107"/>
      <c r="EU68" s="1107"/>
      <c r="EV68" s="1107"/>
      <c r="EW68" s="1107"/>
      <c r="EX68" s="1107"/>
      <c r="EY68" s="1107"/>
      <c r="EZ68" s="1107"/>
      <c r="FA68" s="1107"/>
      <c r="FB68" s="1107"/>
      <c r="FC68" s="1107"/>
      <c r="FD68" s="1107"/>
      <c r="FE68" s="1107"/>
      <c r="FF68" s="1107"/>
      <c r="FG68" s="1107"/>
      <c r="FH68" s="1107"/>
      <c r="FI68" s="1107"/>
      <c r="FJ68" s="1107"/>
      <c r="FK68" s="1107"/>
      <c r="FL68" s="1107"/>
      <c r="FM68" s="1107"/>
      <c r="FN68" s="1107"/>
      <c r="FO68" s="1107"/>
      <c r="FP68" s="1107"/>
      <c r="FQ68" s="1107"/>
      <c r="FR68" s="1107"/>
      <c r="FS68" s="1107"/>
      <c r="FT68" s="1107"/>
      <c r="FU68" s="1107"/>
      <c r="FV68" s="1107"/>
      <c r="FW68" s="1107"/>
      <c r="FX68" s="1107"/>
      <c r="FY68" s="1107"/>
      <c r="FZ68" s="1107"/>
      <c r="GA68" s="1107"/>
      <c r="GB68" s="1107"/>
      <c r="GC68" s="1107"/>
      <c r="GD68" s="1107"/>
      <c r="GE68" s="1107"/>
      <c r="GF68" s="1107"/>
      <c r="GG68" s="1107"/>
      <c r="GH68" s="1107"/>
      <c r="GI68" s="1107"/>
      <c r="GJ68" s="1107"/>
      <c r="GK68" s="1107"/>
      <c r="GL68" s="1107"/>
      <c r="GM68" s="1107"/>
      <c r="GN68" s="1107"/>
      <c r="GO68" s="1107"/>
      <c r="GP68" s="1107"/>
      <c r="GQ68" s="1107"/>
      <c r="GR68" s="1107"/>
      <c r="GS68" s="1107"/>
      <c r="GT68" s="1107"/>
      <c r="GU68" s="1107"/>
      <c r="GV68" s="1107"/>
      <c r="GW68" s="1107"/>
      <c r="GX68" s="1107"/>
      <c r="GY68" s="1107"/>
      <c r="GZ68" s="1107"/>
      <c r="HA68" s="1107"/>
      <c r="HB68" s="1107"/>
      <c r="HC68" s="1107"/>
      <c r="HD68" s="1107"/>
      <c r="HE68" s="1107"/>
    </row>
    <row r="69" spans="1:213" ht="12" hidden="1" customHeight="1">
      <c r="A69" s="1107"/>
      <c r="B69" s="153" t="s">
        <v>171</v>
      </c>
      <c r="C69" s="1110"/>
      <c r="D69" s="1110"/>
      <c r="E69" s="1110"/>
      <c r="F69" s="1110"/>
      <c r="G69" s="1110"/>
      <c r="H69" s="1110"/>
      <c r="I69" s="1110"/>
      <c r="J69" s="1110"/>
      <c r="K69" s="1110"/>
      <c r="L69" s="1110"/>
      <c r="M69" s="1110"/>
      <c r="N69" s="1110"/>
      <c r="O69" s="1388"/>
      <c r="P69" s="1388"/>
      <c r="Q69" s="1389"/>
      <c r="R69" s="1262"/>
      <c r="S69" s="1388"/>
      <c r="T69" s="1388"/>
      <c r="U69" s="1388"/>
      <c r="V69" s="1110"/>
      <c r="W69" s="1110"/>
      <c r="X69" s="1110"/>
      <c r="Y69" s="1110"/>
      <c r="Z69" s="1110"/>
      <c r="AA69" s="1107"/>
      <c r="AB69" s="1107"/>
      <c r="AC69" s="1107"/>
      <c r="AD69" s="1107"/>
      <c r="AE69" s="1107"/>
      <c r="AF69" s="1107"/>
      <c r="AG69" s="1107"/>
      <c r="AH69" s="1107"/>
      <c r="AI69" s="1107"/>
      <c r="AJ69" s="1107"/>
      <c r="AK69" s="1364"/>
      <c r="AL69" s="1364"/>
      <c r="AM69" s="1364"/>
      <c r="AN69" s="1364"/>
      <c r="AO69" s="1364"/>
      <c r="AP69" s="1364"/>
      <c r="AQ69" s="1364"/>
      <c r="AR69" s="1364"/>
      <c r="AS69" s="1364"/>
      <c r="AT69" s="1364"/>
      <c r="AU69" s="1364"/>
      <c r="AV69" s="1364"/>
      <c r="AW69" s="1364"/>
      <c r="AX69" s="1364"/>
      <c r="AY69" s="1364"/>
      <c r="AZ69" s="1364"/>
      <c r="BA69" s="1364"/>
      <c r="BB69" s="1364"/>
      <c r="BC69" s="1364"/>
      <c r="BD69" s="1364"/>
      <c r="BE69" s="1364"/>
      <c r="BF69" s="1364"/>
      <c r="BG69" s="1364"/>
      <c r="BH69" s="1364"/>
      <c r="BI69" s="1364"/>
      <c r="BJ69" s="1364"/>
      <c r="BK69" s="1364"/>
      <c r="BL69" s="1364"/>
      <c r="BM69" s="1364"/>
      <c r="BN69" s="1107"/>
      <c r="BO69" s="1107"/>
      <c r="BP69" s="1107"/>
      <c r="BQ69" s="1107"/>
      <c r="BR69" s="1107"/>
      <c r="BS69" s="1107"/>
      <c r="BT69" s="1107"/>
      <c r="BU69" s="1107"/>
      <c r="BV69" s="1107"/>
      <c r="BW69" s="1107"/>
      <c r="BX69" s="1107"/>
      <c r="BY69" s="1107"/>
      <c r="BZ69" s="1107"/>
      <c r="CA69" s="1107"/>
      <c r="CB69" s="1107"/>
      <c r="CC69" s="1107"/>
      <c r="CD69" s="1107"/>
      <c r="CE69" s="1107"/>
      <c r="CF69" s="1107"/>
      <c r="CG69" s="1107"/>
      <c r="CH69" s="1107"/>
      <c r="CI69" s="1107"/>
      <c r="CJ69" s="1107"/>
      <c r="CK69" s="1107"/>
      <c r="CL69" s="1107"/>
      <c r="CM69" s="1107"/>
      <c r="CN69" s="1107"/>
      <c r="CO69" s="1107"/>
      <c r="CP69" s="1107"/>
      <c r="CQ69" s="1107"/>
      <c r="CR69" s="1107"/>
      <c r="CS69" s="1107"/>
      <c r="CT69" s="1107"/>
      <c r="CU69" s="1107"/>
      <c r="CV69" s="1107"/>
      <c r="CW69" s="1107"/>
      <c r="CX69" s="1107"/>
      <c r="CY69" s="1107"/>
      <c r="CZ69" s="1107"/>
      <c r="DA69" s="1107"/>
      <c r="DB69" s="1107"/>
      <c r="DC69" s="1107"/>
      <c r="DD69" s="1107"/>
      <c r="DE69" s="1107"/>
      <c r="DF69" s="1107"/>
      <c r="DG69" s="1107"/>
      <c r="DH69" s="1107"/>
      <c r="DI69" s="1107"/>
      <c r="DJ69" s="1107"/>
      <c r="DK69" s="1107"/>
      <c r="DL69" s="1107"/>
      <c r="DM69" s="1107"/>
      <c r="DN69" s="1107"/>
      <c r="DO69" s="1107"/>
      <c r="DP69" s="1107"/>
      <c r="DQ69" s="1107"/>
      <c r="DR69" s="1107"/>
      <c r="DS69" s="1107"/>
      <c r="DT69" s="1107"/>
      <c r="DU69" s="1107"/>
      <c r="DV69" s="1107"/>
      <c r="DW69" s="1107"/>
      <c r="DX69" s="1107"/>
      <c r="DY69" s="1107"/>
      <c r="DZ69" s="1107"/>
      <c r="EA69" s="1107"/>
      <c r="EB69" s="1107"/>
      <c r="EC69" s="1107"/>
      <c r="ED69" s="1107"/>
      <c r="EE69" s="1107"/>
      <c r="EF69" s="1107"/>
      <c r="EG69" s="1107"/>
      <c r="EH69" s="1107"/>
      <c r="EI69" s="1107"/>
      <c r="EJ69" s="1107"/>
      <c r="EK69" s="1107"/>
      <c r="EL69" s="1107"/>
      <c r="EM69" s="1107"/>
      <c r="EN69" s="1107"/>
      <c r="EO69" s="1107"/>
      <c r="EP69" s="1107"/>
      <c r="EQ69" s="1107"/>
      <c r="ER69" s="1107"/>
      <c r="ES69" s="1107"/>
      <c r="ET69" s="1107"/>
      <c r="EU69" s="1107"/>
      <c r="EV69" s="1107"/>
      <c r="EW69" s="1107"/>
      <c r="EX69" s="1107"/>
      <c r="EY69" s="1107"/>
      <c r="EZ69" s="1107"/>
      <c r="FA69" s="1107"/>
      <c r="FB69" s="1107"/>
      <c r="FC69" s="1107"/>
      <c r="FD69" s="1107"/>
      <c r="FE69" s="1107"/>
      <c r="FF69" s="1107"/>
      <c r="FG69" s="1107"/>
      <c r="FH69" s="1107"/>
      <c r="FI69" s="1107"/>
      <c r="FJ69" s="1107"/>
      <c r="FK69" s="1107"/>
      <c r="FL69" s="1107"/>
      <c r="FM69" s="1107"/>
      <c r="FN69" s="1107"/>
      <c r="FO69" s="1107"/>
      <c r="FP69" s="1107"/>
      <c r="FQ69" s="1107"/>
      <c r="FR69" s="1107"/>
      <c r="FS69" s="1107"/>
      <c r="FT69" s="1107"/>
      <c r="FU69" s="1107"/>
      <c r="FV69" s="1107"/>
      <c r="FW69" s="1107"/>
      <c r="FX69" s="1107"/>
      <c r="FY69" s="1107"/>
      <c r="FZ69" s="1107"/>
      <c r="GA69" s="1107"/>
      <c r="GB69" s="1107"/>
      <c r="GC69" s="1107"/>
      <c r="GD69" s="1107"/>
      <c r="GE69" s="1107"/>
      <c r="GF69" s="1107"/>
      <c r="GG69" s="1107"/>
      <c r="GH69" s="1107"/>
      <c r="GI69" s="1107"/>
      <c r="GJ69" s="1107"/>
      <c r="GK69" s="1107"/>
      <c r="GL69" s="1107"/>
      <c r="GM69" s="1107"/>
      <c r="GN69" s="1107"/>
      <c r="GO69" s="1107"/>
      <c r="GP69" s="1107"/>
      <c r="GQ69" s="1107"/>
      <c r="GR69" s="1107"/>
      <c r="GS69" s="1107"/>
      <c r="GT69" s="1107"/>
      <c r="GU69" s="1107"/>
      <c r="GV69" s="1107"/>
      <c r="GW69" s="1107"/>
      <c r="GX69" s="1107"/>
      <c r="GY69" s="1107"/>
      <c r="GZ69" s="1107"/>
      <c r="HA69" s="1107"/>
      <c r="HB69" s="1107"/>
      <c r="HC69" s="1107"/>
      <c r="HD69" s="1107"/>
      <c r="HE69" s="1107"/>
    </row>
    <row r="70" spans="1:213" ht="12" hidden="1" customHeight="1">
      <c r="A70" s="1107"/>
      <c r="B70" s="1107"/>
      <c r="C70" s="1107"/>
      <c r="D70" s="1107"/>
      <c r="E70" s="1107"/>
      <c r="F70" s="1107"/>
      <c r="G70" s="1107"/>
      <c r="H70" s="1107"/>
      <c r="I70" s="1107"/>
      <c r="J70" s="1107"/>
      <c r="K70" s="1107"/>
      <c r="L70" s="1107"/>
      <c r="M70" s="1107"/>
      <c r="N70" s="1107"/>
      <c r="O70" s="1107"/>
      <c r="P70" s="1107"/>
      <c r="Q70" s="1107"/>
      <c r="R70" s="1107"/>
      <c r="S70" s="1107"/>
      <c r="T70" s="1107"/>
      <c r="U70" s="1107"/>
      <c r="V70" s="1107"/>
      <c r="W70" s="1107"/>
      <c r="X70" s="1107"/>
      <c r="Y70" s="1107"/>
      <c r="Z70" s="1107"/>
      <c r="AA70" s="1107"/>
      <c r="AB70" s="1107"/>
      <c r="AC70" s="1107"/>
      <c r="AD70" s="1107"/>
      <c r="AE70" s="1107"/>
      <c r="AF70" s="1107"/>
      <c r="AG70" s="1107"/>
      <c r="AH70" s="1107"/>
      <c r="AI70" s="1107"/>
      <c r="AJ70" s="1107"/>
      <c r="AK70" s="1364"/>
      <c r="AL70" s="1364"/>
      <c r="AM70" s="1364"/>
      <c r="AN70" s="1364"/>
      <c r="AO70" s="1364"/>
      <c r="AP70" s="1364"/>
      <c r="AQ70" s="1364"/>
      <c r="AR70" s="1364"/>
      <c r="AS70" s="1364"/>
      <c r="AT70" s="1364"/>
      <c r="AU70" s="1364"/>
      <c r="AV70" s="1364"/>
      <c r="AW70" s="1364"/>
      <c r="AX70" s="1364"/>
      <c r="AY70" s="1364"/>
      <c r="AZ70" s="1364"/>
      <c r="BA70" s="1364"/>
      <c r="BB70" s="1364"/>
      <c r="BC70" s="1364"/>
      <c r="BD70" s="1364"/>
      <c r="BE70" s="1364"/>
      <c r="BF70" s="1364"/>
      <c r="BG70" s="1364"/>
      <c r="BH70" s="1364"/>
      <c r="BI70" s="1364"/>
      <c r="BJ70" s="1364"/>
      <c r="BK70" s="1364"/>
      <c r="BL70" s="1364"/>
      <c r="BM70" s="1364"/>
      <c r="BN70" s="1107"/>
      <c r="BO70" s="1107"/>
      <c r="BP70" s="1107"/>
      <c r="BQ70" s="1107"/>
      <c r="BR70" s="1107"/>
      <c r="BS70" s="1107"/>
      <c r="BT70" s="1107"/>
      <c r="BU70" s="1107"/>
      <c r="BV70" s="1107"/>
      <c r="BW70" s="1107"/>
      <c r="BX70" s="1107"/>
      <c r="BY70" s="1107"/>
      <c r="BZ70" s="1107"/>
      <c r="CA70" s="1107"/>
      <c r="CB70" s="1107"/>
      <c r="CC70" s="1107"/>
      <c r="CD70" s="1107"/>
      <c r="CE70" s="1107"/>
      <c r="CF70" s="1107"/>
      <c r="CG70" s="1107"/>
      <c r="CH70" s="1107"/>
      <c r="CI70" s="1107"/>
      <c r="CJ70" s="1107"/>
      <c r="CK70" s="1107"/>
      <c r="CL70" s="1107"/>
      <c r="CM70" s="1107"/>
      <c r="CN70" s="1107"/>
      <c r="CO70" s="1107"/>
      <c r="CP70" s="1107"/>
      <c r="CQ70" s="1107"/>
      <c r="CR70" s="1107"/>
      <c r="CS70" s="1107"/>
      <c r="CT70" s="1107"/>
      <c r="CU70" s="1107"/>
      <c r="CV70" s="1107"/>
      <c r="CW70" s="1107"/>
      <c r="CX70" s="1107"/>
      <c r="CY70" s="1107"/>
      <c r="CZ70" s="1107"/>
      <c r="DA70" s="1107"/>
      <c r="DB70" s="1107"/>
      <c r="DC70" s="1107"/>
      <c r="DD70" s="1107"/>
      <c r="DE70" s="1107"/>
      <c r="DF70" s="1107"/>
      <c r="DG70" s="1107"/>
      <c r="DH70" s="1107"/>
      <c r="DI70" s="1107"/>
      <c r="DJ70" s="1107"/>
      <c r="DK70" s="1107"/>
      <c r="DL70" s="1107"/>
      <c r="DM70" s="1107"/>
      <c r="DN70" s="1107"/>
      <c r="DO70" s="1107"/>
      <c r="DP70" s="1107"/>
      <c r="DQ70" s="1107"/>
      <c r="DR70" s="1107"/>
      <c r="DS70" s="1107"/>
      <c r="DT70" s="1107"/>
      <c r="DU70" s="1107"/>
      <c r="DV70" s="1107"/>
      <c r="DW70" s="1107"/>
      <c r="DX70" s="1107"/>
      <c r="DY70" s="1107"/>
      <c r="DZ70" s="1107"/>
      <c r="EA70" s="1107"/>
      <c r="EB70" s="1107"/>
      <c r="EC70" s="1107"/>
      <c r="ED70" s="1107"/>
      <c r="EE70" s="1107"/>
      <c r="EF70" s="1107"/>
      <c r="EG70" s="1107"/>
      <c r="EH70" s="1107"/>
      <c r="EI70" s="1107"/>
      <c r="EJ70" s="1107"/>
      <c r="EK70" s="1107"/>
      <c r="EL70" s="1107"/>
      <c r="EM70" s="1107"/>
      <c r="EN70" s="1107"/>
      <c r="EO70" s="1107"/>
      <c r="EP70" s="1107"/>
      <c r="EQ70" s="1107"/>
      <c r="ER70" s="1107"/>
      <c r="ES70" s="1107"/>
      <c r="ET70" s="1107"/>
      <c r="EU70" s="1107"/>
      <c r="EV70" s="1107"/>
      <c r="EW70" s="1107"/>
      <c r="EX70" s="1107"/>
      <c r="EY70" s="1107"/>
      <c r="EZ70" s="1107"/>
      <c r="FA70" s="1107"/>
      <c r="FB70" s="1107"/>
      <c r="FC70" s="1107"/>
      <c r="FD70" s="1107"/>
      <c r="FE70" s="1107"/>
      <c r="FF70" s="1107"/>
      <c r="FG70" s="1107"/>
      <c r="FH70" s="1107"/>
      <c r="FI70" s="1107"/>
      <c r="FJ70" s="1107"/>
      <c r="FK70" s="1107"/>
      <c r="FL70" s="1107"/>
      <c r="FM70" s="1107"/>
      <c r="FN70" s="1107"/>
      <c r="FO70" s="1107"/>
      <c r="FP70" s="1107"/>
      <c r="FQ70" s="1107"/>
      <c r="FR70" s="1107"/>
      <c r="FS70" s="1107"/>
      <c r="FT70" s="1107"/>
      <c r="FU70" s="1107"/>
      <c r="FV70" s="1107"/>
      <c r="FW70" s="1107"/>
      <c r="FX70" s="1107"/>
      <c r="FY70" s="1107"/>
      <c r="FZ70" s="1107"/>
      <c r="GA70" s="1107"/>
      <c r="GB70" s="1107"/>
      <c r="GC70" s="1107"/>
      <c r="GD70" s="1107"/>
      <c r="GE70" s="1107"/>
      <c r="GF70" s="1107"/>
      <c r="GG70" s="1107"/>
      <c r="GH70" s="1107"/>
      <c r="GI70" s="1107"/>
      <c r="GJ70" s="1107"/>
      <c r="GK70" s="1107"/>
      <c r="GL70" s="1107"/>
      <c r="GM70" s="1107"/>
      <c r="GN70" s="1107"/>
      <c r="GO70" s="1107"/>
      <c r="GP70" s="1107"/>
      <c r="GQ70" s="1107"/>
      <c r="GR70" s="1107"/>
      <c r="GS70" s="1107"/>
      <c r="GT70" s="1107"/>
      <c r="GU70" s="1107"/>
      <c r="GV70" s="1107"/>
      <c r="GW70" s="1107"/>
      <c r="GX70" s="1107"/>
      <c r="GY70" s="1107"/>
      <c r="GZ70" s="1107"/>
      <c r="HA70" s="1107"/>
      <c r="HB70" s="1107"/>
      <c r="HC70" s="1107"/>
      <c r="HD70" s="1107"/>
      <c r="HE70" s="1107"/>
    </row>
    <row r="71" spans="1:213" ht="12" hidden="1" customHeight="1">
      <c r="A71" s="1107"/>
      <c r="B71" s="1107"/>
      <c r="C71" s="1107"/>
      <c r="D71" s="1107"/>
      <c r="E71" s="1107"/>
      <c r="F71" s="1107"/>
      <c r="G71" s="1107"/>
      <c r="H71" s="1337"/>
      <c r="I71" s="1337"/>
      <c r="J71" s="1337"/>
      <c r="K71" s="1337"/>
      <c r="L71" s="1107"/>
      <c r="M71" s="1138" t="s">
        <v>1404</v>
      </c>
      <c r="N71" s="1108"/>
      <c r="O71" s="1138" t="s">
        <v>41</v>
      </c>
      <c r="P71" s="1107"/>
      <c r="Q71" s="1107"/>
      <c r="R71" s="1107"/>
      <c r="S71" s="1107"/>
      <c r="T71" s="1107"/>
      <c r="U71" s="1331" t="s">
        <v>42</v>
      </c>
      <c r="V71" s="1107"/>
      <c r="W71" s="1332" t="s">
        <v>43</v>
      </c>
      <c r="X71" s="1107"/>
      <c r="Y71" s="1331" t="s">
        <v>44</v>
      </c>
      <c r="Z71" s="1332" t="s">
        <v>131</v>
      </c>
      <c r="AA71" s="4076"/>
      <c r="AB71" s="4076"/>
      <c r="AC71" s="4076"/>
      <c r="AD71" s="4076"/>
      <c r="AE71" s="4076"/>
      <c r="AF71" s="4076"/>
      <c r="AG71" s="4077"/>
      <c r="AH71" s="4077"/>
      <c r="AI71" s="4077"/>
      <c r="AJ71" s="4077"/>
      <c r="AK71" s="1364"/>
      <c r="AL71" s="1364"/>
      <c r="AM71" s="1364"/>
      <c r="AN71" s="1364"/>
      <c r="AO71" s="1364"/>
      <c r="AP71" s="1364"/>
      <c r="AQ71" s="1364"/>
      <c r="AR71" s="1364"/>
      <c r="AS71" s="1364"/>
      <c r="AT71" s="1364"/>
      <c r="AU71" s="1364"/>
      <c r="AV71" s="1364"/>
      <c r="AW71" s="1364"/>
      <c r="AX71" s="1364"/>
      <c r="AY71" s="1364"/>
      <c r="AZ71" s="1364"/>
      <c r="BA71" s="1364"/>
      <c r="BB71" s="1364"/>
      <c r="BC71" s="1364"/>
      <c r="BD71" s="1364"/>
      <c r="BE71" s="1364"/>
      <c r="BF71" s="1364"/>
      <c r="BG71" s="1364"/>
      <c r="BH71" s="1364"/>
      <c r="BI71" s="1364"/>
      <c r="BJ71" s="1364"/>
      <c r="BK71" s="1364"/>
      <c r="BL71" s="1364"/>
      <c r="BM71" s="1364"/>
      <c r="BN71" s="1107"/>
      <c r="BO71" s="1107"/>
      <c r="BP71" s="1107"/>
      <c r="BQ71" s="1107"/>
      <c r="BR71" s="1107"/>
      <c r="BS71" s="1107"/>
      <c r="BT71" s="1107"/>
      <c r="BU71" s="1107"/>
      <c r="BV71" s="1107"/>
      <c r="BW71" s="1107"/>
      <c r="BX71" s="1107"/>
      <c r="BY71" s="1107"/>
      <c r="BZ71" s="1107"/>
      <c r="CA71" s="1107"/>
      <c r="CB71" s="1107"/>
      <c r="CC71" s="1107"/>
      <c r="CD71" s="1107"/>
      <c r="CE71" s="1107"/>
      <c r="CF71" s="1107"/>
      <c r="CG71" s="1107"/>
      <c r="CH71" s="1107"/>
      <c r="CI71" s="1107"/>
      <c r="CJ71" s="1107"/>
      <c r="CK71" s="1107"/>
      <c r="CL71" s="1107"/>
      <c r="CM71" s="1107"/>
      <c r="CN71" s="1107"/>
      <c r="CO71" s="1107"/>
      <c r="CP71" s="1107"/>
      <c r="CQ71" s="1107"/>
      <c r="CR71" s="1107"/>
      <c r="CS71" s="1107"/>
      <c r="CT71" s="1107"/>
      <c r="CU71" s="1107"/>
      <c r="CV71" s="1107"/>
      <c r="CW71" s="1107"/>
      <c r="CX71" s="1107"/>
      <c r="CY71" s="1107"/>
      <c r="CZ71" s="1107"/>
      <c r="DA71" s="1107"/>
      <c r="DB71" s="1107"/>
      <c r="DC71" s="1107"/>
      <c r="DD71" s="1107"/>
      <c r="DE71" s="1107"/>
      <c r="DF71" s="1107"/>
      <c r="DG71" s="1107"/>
      <c r="DH71" s="1107"/>
      <c r="DI71" s="1107"/>
      <c r="DJ71" s="1107"/>
      <c r="DK71" s="1107"/>
      <c r="DL71" s="1107"/>
      <c r="DM71" s="1107"/>
      <c r="DN71" s="1107"/>
      <c r="DO71" s="1107"/>
      <c r="DP71" s="1107"/>
      <c r="DQ71" s="1107"/>
      <c r="DR71" s="1107"/>
      <c r="DS71" s="1107"/>
      <c r="DT71" s="1107"/>
      <c r="DU71" s="1107"/>
      <c r="DV71" s="1107"/>
      <c r="DW71" s="1107"/>
      <c r="DX71" s="1107"/>
      <c r="DY71" s="1107"/>
      <c r="DZ71" s="1107"/>
      <c r="EA71" s="1107"/>
      <c r="EB71" s="1107"/>
      <c r="EC71" s="1107"/>
      <c r="ED71" s="1107"/>
      <c r="EE71" s="1107"/>
      <c r="EF71" s="1107"/>
      <c r="EG71" s="1107"/>
      <c r="EH71" s="1107"/>
      <c r="EI71" s="1107"/>
      <c r="EJ71" s="1107"/>
      <c r="EK71" s="1107"/>
      <c r="EL71" s="1107"/>
      <c r="EM71" s="1107"/>
      <c r="EN71" s="1107"/>
      <c r="EO71" s="1107"/>
      <c r="EP71" s="1107"/>
      <c r="EQ71" s="1107"/>
      <c r="ER71" s="1107"/>
      <c r="ES71" s="1107"/>
      <c r="ET71" s="1107"/>
      <c r="EU71" s="1107"/>
      <c r="EV71" s="1107"/>
      <c r="EW71" s="1107"/>
      <c r="EX71" s="1107"/>
      <c r="EY71" s="1107"/>
      <c r="EZ71" s="1107"/>
      <c r="FA71" s="1107"/>
      <c r="FB71" s="1107"/>
      <c r="FC71" s="1107"/>
      <c r="FD71" s="1107"/>
      <c r="FE71" s="1107"/>
      <c r="FF71" s="1107"/>
      <c r="FG71" s="1107"/>
      <c r="FH71" s="1107"/>
      <c r="FI71" s="1107"/>
      <c r="FJ71" s="1107"/>
      <c r="FK71" s="1107"/>
      <c r="FL71" s="1107"/>
      <c r="FM71" s="1107"/>
      <c r="FN71" s="1107"/>
      <c r="FO71" s="1107"/>
      <c r="FP71" s="1107"/>
      <c r="FQ71" s="1107"/>
      <c r="FR71" s="1107"/>
      <c r="FS71" s="1107"/>
      <c r="FT71" s="1107"/>
      <c r="FU71" s="1107"/>
      <c r="FV71" s="1107"/>
      <c r="FW71" s="1107"/>
      <c r="FX71" s="1107"/>
      <c r="FY71" s="1107"/>
      <c r="FZ71" s="1107"/>
      <c r="GA71" s="1107"/>
      <c r="GB71" s="1107"/>
      <c r="GC71" s="1107"/>
      <c r="GD71" s="1107"/>
      <c r="GE71" s="1107"/>
      <c r="GF71" s="1107"/>
      <c r="GG71" s="1107"/>
      <c r="GH71" s="1107"/>
      <c r="GI71" s="1107"/>
      <c r="GJ71" s="1107"/>
      <c r="GK71" s="1107"/>
      <c r="GL71" s="1107"/>
      <c r="GM71" s="1107"/>
      <c r="GN71" s="1107"/>
      <c r="GO71" s="1107"/>
      <c r="GP71" s="1107"/>
      <c r="GQ71" s="1107"/>
      <c r="GR71" s="1107"/>
      <c r="GS71" s="1107"/>
      <c r="GT71" s="1107"/>
      <c r="GU71" s="1107"/>
      <c r="GV71" s="1107"/>
      <c r="GW71" s="1107"/>
      <c r="GX71" s="1107"/>
      <c r="GY71" s="1107"/>
      <c r="GZ71" s="1107"/>
      <c r="HA71" s="1107"/>
      <c r="HB71" s="1107"/>
      <c r="HC71" s="1107"/>
      <c r="HD71" s="1107"/>
      <c r="HE71" s="1107"/>
    </row>
    <row r="72" spans="1:213" ht="12" hidden="1" customHeight="1">
      <c r="A72" s="1107"/>
      <c r="B72" s="1107"/>
      <c r="C72" s="1107"/>
      <c r="D72" s="1107"/>
      <c r="E72" s="1107"/>
      <c r="F72" s="1107"/>
      <c r="G72" s="1107"/>
      <c r="H72" s="1337"/>
      <c r="I72" s="1337"/>
      <c r="J72" s="1337"/>
      <c r="K72" s="1337"/>
      <c r="L72" s="1138" t="s">
        <v>45</v>
      </c>
      <c r="M72" s="1138" t="s">
        <v>46</v>
      </c>
      <c r="N72" s="1138" t="s">
        <v>47</v>
      </c>
      <c r="O72" s="1138" t="s">
        <v>48</v>
      </c>
      <c r="P72" s="1138" t="s">
        <v>49</v>
      </c>
      <c r="Q72" s="1138" t="s">
        <v>50</v>
      </c>
      <c r="R72" s="1332" t="s">
        <v>51</v>
      </c>
      <c r="S72" s="1332" t="s">
        <v>52</v>
      </c>
      <c r="T72" s="1332" t="s">
        <v>83</v>
      </c>
      <c r="U72" s="1331" t="s">
        <v>84</v>
      </c>
      <c r="V72" s="1332" t="s">
        <v>85</v>
      </c>
      <c r="W72" s="1332" t="s">
        <v>86</v>
      </c>
      <c r="X72" s="1331" t="s">
        <v>87</v>
      </c>
      <c r="Y72" s="1390" t="s">
        <v>88</v>
      </c>
      <c r="Z72" s="1391"/>
      <c r="AA72" s="4076"/>
      <c r="AB72" s="4076"/>
      <c r="AC72" s="4076"/>
      <c r="AD72" s="4076"/>
      <c r="AE72" s="4076"/>
      <c r="AF72" s="4076"/>
      <c r="AG72" s="4077"/>
      <c r="AH72" s="4077"/>
      <c r="AI72" s="4077"/>
      <c r="AJ72" s="4077"/>
      <c r="AK72" s="1364"/>
      <c r="AL72" s="1364"/>
      <c r="AM72" s="1364"/>
      <c r="AN72" s="1364"/>
      <c r="AO72" s="1364"/>
      <c r="AP72" s="1364"/>
      <c r="AQ72" s="1364"/>
      <c r="AR72" s="1364"/>
      <c r="AS72" s="1364"/>
      <c r="AT72" s="1364"/>
      <c r="AU72" s="1364"/>
      <c r="AV72" s="1364"/>
      <c r="AW72" s="1364"/>
      <c r="AX72" s="1364"/>
      <c r="AY72" s="1364"/>
      <c r="AZ72" s="1364"/>
      <c r="BA72" s="1364"/>
      <c r="BB72" s="1364"/>
      <c r="BC72" s="1364"/>
      <c r="BD72" s="1364"/>
      <c r="BE72" s="1364"/>
      <c r="BF72" s="1364"/>
      <c r="BG72" s="1364"/>
      <c r="BH72" s="1364"/>
      <c r="BI72" s="1364"/>
      <c r="BJ72" s="1364"/>
      <c r="BK72" s="1364"/>
      <c r="BL72" s="1364"/>
      <c r="BM72" s="1364"/>
      <c r="BN72" s="1107"/>
      <c r="BO72" s="1107"/>
      <c r="BP72" s="1107"/>
      <c r="BQ72" s="1107"/>
      <c r="BR72" s="1107"/>
      <c r="BS72" s="1107"/>
      <c r="BT72" s="1107"/>
      <c r="BU72" s="1107"/>
      <c r="BV72" s="1107"/>
      <c r="BW72" s="1107"/>
      <c r="BX72" s="1107"/>
      <c r="BY72" s="1107"/>
      <c r="BZ72" s="1107"/>
      <c r="CA72" s="1107"/>
      <c r="CB72" s="1107"/>
      <c r="CC72" s="1107"/>
      <c r="CD72" s="1107"/>
      <c r="CE72" s="1107"/>
      <c r="CF72" s="1107"/>
      <c r="CG72" s="1107"/>
      <c r="CH72" s="1107"/>
      <c r="CI72" s="1107"/>
      <c r="CJ72" s="1107"/>
      <c r="CK72" s="1107"/>
      <c r="CL72" s="1107"/>
      <c r="CM72" s="1107"/>
      <c r="CN72" s="1107"/>
      <c r="CO72" s="1107"/>
      <c r="CP72" s="1107"/>
      <c r="CQ72" s="1107"/>
      <c r="CR72" s="1107"/>
      <c r="CS72" s="1107"/>
      <c r="CT72" s="1107"/>
      <c r="CU72" s="1107"/>
      <c r="CV72" s="1107"/>
      <c r="CW72" s="1107"/>
      <c r="CX72" s="1107"/>
      <c r="CY72" s="1107"/>
      <c r="CZ72" s="1107"/>
      <c r="DA72" s="1107"/>
      <c r="DB72" s="1107"/>
      <c r="DC72" s="1107"/>
      <c r="DD72" s="1107"/>
      <c r="DE72" s="1107"/>
      <c r="DF72" s="1107"/>
      <c r="DG72" s="1107"/>
      <c r="DH72" s="1107"/>
      <c r="DI72" s="1107"/>
      <c r="DJ72" s="1107"/>
      <c r="DK72" s="1107"/>
      <c r="DL72" s="1107"/>
      <c r="DM72" s="1107"/>
      <c r="DN72" s="1107"/>
      <c r="DO72" s="1107"/>
      <c r="DP72" s="1107"/>
      <c r="DQ72" s="1107"/>
      <c r="DR72" s="1107"/>
      <c r="DS72" s="1107"/>
      <c r="DT72" s="1107"/>
      <c r="DU72" s="1107"/>
      <c r="DV72" s="1107"/>
      <c r="DW72" s="1107"/>
      <c r="DX72" s="1107"/>
      <c r="DY72" s="1107"/>
      <c r="DZ72" s="1107"/>
      <c r="EA72" s="1107"/>
      <c r="EB72" s="1107"/>
      <c r="EC72" s="1107"/>
      <c r="ED72" s="1107"/>
      <c r="EE72" s="1107"/>
      <c r="EF72" s="1107"/>
      <c r="EG72" s="1107"/>
      <c r="EH72" s="1107"/>
      <c r="EI72" s="1107"/>
      <c r="EJ72" s="1107"/>
      <c r="EK72" s="1107"/>
      <c r="EL72" s="1107"/>
      <c r="EM72" s="1107"/>
      <c r="EN72" s="1107"/>
      <c r="EO72" s="1107"/>
      <c r="EP72" s="1107"/>
      <c r="EQ72" s="1107"/>
      <c r="ER72" s="1107"/>
      <c r="ES72" s="1107"/>
      <c r="ET72" s="1107"/>
      <c r="EU72" s="1107"/>
      <c r="EV72" s="1107"/>
      <c r="EW72" s="1107"/>
      <c r="EX72" s="1107"/>
      <c r="EY72" s="1107"/>
      <c r="EZ72" s="1107"/>
      <c r="FA72" s="1107"/>
      <c r="FB72" s="1107"/>
      <c r="FC72" s="1107"/>
      <c r="FD72" s="1107"/>
      <c r="FE72" s="1107"/>
      <c r="FF72" s="1107"/>
      <c r="FG72" s="1107"/>
      <c r="FH72" s="1107"/>
      <c r="FI72" s="1107"/>
      <c r="FJ72" s="1107"/>
      <c r="FK72" s="1107"/>
      <c r="FL72" s="1107"/>
      <c r="FM72" s="1107"/>
      <c r="FN72" s="1107"/>
      <c r="FO72" s="1107"/>
      <c r="FP72" s="1107"/>
      <c r="FQ72" s="1107"/>
      <c r="FR72" s="1107"/>
      <c r="FS72" s="1107"/>
      <c r="FT72" s="1107"/>
      <c r="FU72" s="1107"/>
      <c r="FV72" s="1107"/>
      <c r="FW72" s="1107"/>
      <c r="FX72" s="1107"/>
      <c r="FY72" s="1107"/>
      <c r="FZ72" s="1107"/>
      <c r="GA72" s="1107"/>
      <c r="GB72" s="1107"/>
      <c r="GC72" s="1107"/>
      <c r="GD72" s="1107"/>
      <c r="GE72" s="1107"/>
      <c r="GF72" s="1107"/>
      <c r="GG72" s="1107"/>
      <c r="GH72" s="1107"/>
      <c r="GI72" s="1107"/>
      <c r="GJ72" s="1107"/>
      <c r="GK72" s="1107"/>
      <c r="GL72" s="1107"/>
      <c r="GM72" s="1107"/>
      <c r="GN72" s="1107"/>
      <c r="GO72" s="1107"/>
      <c r="GP72" s="1107"/>
      <c r="GQ72" s="1107"/>
      <c r="GR72" s="1107"/>
      <c r="GS72" s="1107"/>
      <c r="GT72" s="1107"/>
      <c r="GU72" s="1107"/>
      <c r="GV72" s="1107"/>
      <c r="GW72" s="1107"/>
      <c r="GX72" s="1107"/>
      <c r="GY72" s="1107"/>
      <c r="GZ72" s="1107"/>
      <c r="HA72" s="1107"/>
      <c r="HB72" s="1107"/>
      <c r="HC72" s="1107"/>
      <c r="HD72" s="1107"/>
      <c r="HE72" s="1107"/>
    </row>
    <row r="73" spans="1:213" ht="12" hidden="1" customHeight="1">
      <c r="A73" s="1107"/>
      <c r="B73" s="4048" t="s">
        <v>1146</v>
      </c>
      <c r="C73" s="4048"/>
      <c r="D73" s="4048"/>
      <c r="E73" s="4048"/>
      <c r="F73" s="4048"/>
      <c r="G73" s="4048"/>
      <c r="H73" s="4048"/>
      <c r="I73" s="4048"/>
      <c r="J73" s="4048"/>
      <c r="K73" s="1110"/>
      <c r="L73" s="1138"/>
      <c r="M73" s="1138" t="s">
        <v>90</v>
      </c>
      <c r="N73" s="1108"/>
      <c r="O73" s="1108"/>
      <c r="P73" s="1108"/>
      <c r="Q73" s="1108"/>
      <c r="R73" s="1108"/>
      <c r="S73" s="1108"/>
      <c r="T73" s="1108"/>
      <c r="U73" s="1108"/>
      <c r="V73" s="1108"/>
      <c r="W73" s="1108"/>
      <c r="X73" s="1108"/>
      <c r="Y73" s="1108"/>
      <c r="Z73" s="1108"/>
      <c r="AA73" s="1108"/>
      <c r="AB73" s="1108"/>
      <c r="AC73" s="1108"/>
      <c r="AD73" s="1108"/>
      <c r="AE73" s="1108"/>
      <c r="AF73" s="1108"/>
      <c r="AG73" s="1108"/>
      <c r="AH73" s="1108"/>
      <c r="AI73" s="1108"/>
      <c r="AJ73" s="1108"/>
      <c r="AK73" s="1364"/>
      <c r="AL73" s="1364"/>
      <c r="AM73" s="1364"/>
      <c r="AN73" s="1364"/>
      <c r="AO73" s="1364"/>
      <c r="AP73" s="1364"/>
      <c r="AQ73" s="1364"/>
      <c r="AR73" s="1364"/>
      <c r="AS73" s="1364"/>
      <c r="AT73" s="1364"/>
      <c r="AU73" s="1364"/>
      <c r="AV73" s="1364"/>
      <c r="AW73" s="1364"/>
      <c r="AX73" s="1364"/>
      <c r="AY73" s="1364"/>
      <c r="AZ73" s="1364"/>
      <c r="BA73" s="1364"/>
      <c r="BB73" s="1364"/>
      <c r="BC73" s="1364"/>
      <c r="BD73" s="1364"/>
      <c r="BE73" s="1364"/>
      <c r="BF73" s="1364"/>
      <c r="BG73" s="1364"/>
      <c r="BH73" s="1364"/>
      <c r="BI73" s="1364"/>
      <c r="BJ73" s="1364"/>
      <c r="BK73" s="1364"/>
      <c r="BL73" s="1364"/>
      <c r="BM73" s="1364"/>
      <c r="BN73" s="1107"/>
      <c r="BO73" s="1107"/>
      <c r="BP73" s="1107"/>
      <c r="BQ73" s="1107"/>
      <c r="BR73" s="1107"/>
      <c r="BS73" s="1107"/>
      <c r="BT73" s="1107"/>
      <c r="BU73" s="1107"/>
      <c r="BV73" s="1107"/>
      <c r="BW73" s="1107"/>
      <c r="BX73" s="1107"/>
      <c r="BY73" s="1107"/>
      <c r="BZ73" s="1107"/>
      <c r="CA73" s="1107"/>
      <c r="CB73" s="1107"/>
      <c r="CC73" s="1107"/>
      <c r="CD73" s="1107"/>
      <c r="CE73" s="1107"/>
      <c r="CF73" s="1107"/>
      <c r="CG73" s="1107"/>
      <c r="CH73" s="1107"/>
      <c r="CI73" s="1107"/>
      <c r="CJ73" s="1107"/>
      <c r="CK73" s="1107"/>
      <c r="CL73" s="1107"/>
      <c r="CM73" s="1107"/>
      <c r="CN73" s="1107"/>
      <c r="CO73" s="1107"/>
      <c r="CP73" s="1107"/>
      <c r="CQ73" s="1107"/>
      <c r="CR73" s="1107"/>
      <c r="CS73" s="1107"/>
      <c r="CT73" s="1107"/>
      <c r="CU73" s="1107"/>
      <c r="CV73" s="1107"/>
      <c r="CW73" s="1107"/>
      <c r="CX73" s="1107"/>
      <c r="CY73" s="1107"/>
      <c r="CZ73" s="1107"/>
      <c r="DA73" s="1107"/>
      <c r="DB73" s="1107"/>
      <c r="DC73" s="1107"/>
      <c r="DD73" s="1107"/>
      <c r="DE73" s="1107"/>
      <c r="DF73" s="1107"/>
      <c r="DG73" s="1107"/>
      <c r="DH73" s="1107"/>
      <c r="DI73" s="1107"/>
      <c r="DJ73" s="1107"/>
      <c r="DK73" s="1107"/>
      <c r="DL73" s="1107"/>
      <c r="DM73" s="1107"/>
      <c r="DN73" s="1107"/>
      <c r="DO73" s="1107"/>
      <c r="DP73" s="1107"/>
      <c r="DQ73" s="1107"/>
      <c r="DR73" s="1107"/>
      <c r="DS73" s="1107"/>
      <c r="DT73" s="1107"/>
      <c r="DU73" s="1107"/>
      <c r="DV73" s="1107"/>
      <c r="DW73" s="1107"/>
      <c r="DX73" s="1107"/>
      <c r="DY73" s="1107"/>
      <c r="DZ73" s="1107"/>
      <c r="EA73" s="1107"/>
      <c r="EB73" s="1107"/>
      <c r="EC73" s="1107"/>
      <c r="ED73" s="1107"/>
      <c r="EE73" s="1107"/>
      <c r="EF73" s="1107"/>
      <c r="EG73" s="1107"/>
      <c r="EH73" s="1107"/>
      <c r="EI73" s="1107"/>
      <c r="EJ73" s="1107"/>
      <c r="EK73" s="1107"/>
      <c r="EL73" s="1107"/>
      <c r="EM73" s="1107"/>
      <c r="EN73" s="1107"/>
      <c r="EO73" s="1107"/>
      <c r="EP73" s="1107"/>
      <c r="EQ73" s="1107"/>
      <c r="ER73" s="1107"/>
      <c r="ES73" s="1107"/>
      <c r="ET73" s="1107"/>
      <c r="EU73" s="1107"/>
      <c r="EV73" s="1107"/>
      <c r="EW73" s="1107"/>
      <c r="EX73" s="1107"/>
      <c r="EY73" s="1107"/>
      <c r="EZ73" s="1107"/>
      <c r="FA73" s="1107"/>
      <c r="FB73" s="1107"/>
      <c r="FC73" s="1107"/>
      <c r="FD73" s="1107"/>
      <c r="FE73" s="1107"/>
      <c r="FF73" s="1107"/>
      <c r="FG73" s="1107"/>
      <c r="FH73" s="1107"/>
      <c r="FI73" s="1107"/>
      <c r="FJ73" s="1107"/>
      <c r="FK73" s="1107"/>
      <c r="FL73" s="1107"/>
      <c r="FM73" s="1107"/>
      <c r="FN73" s="1107"/>
      <c r="FO73" s="1107"/>
      <c r="FP73" s="1107"/>
      <c r="FQ73" s="1107"/>
      <c r="FR73" s="1107"/>
      <c r="FS73" s="1107"/>
      <c r="FT73" s="1107"/>
      <c r="FU73" s="1107"/>
      <c r="FV73" s="1107"/>
      <c r="FW73" s="1107"/>
      <c r="FX73" s="1107"/>
      <c r="FY73" s="1107"/>
      <c r="FZ73" s="1107"/>
      <c r="GA73" s="1107"/>
      <c r="GB73" s="1107"/>
      <c r="GC73" s="1107"/>
      <c r="GD73" s="1107"/>
      <c r="GE73" s="1107"/>
      <c r="GF73" s="1107"/>
      <c r="GG73" s="1107"/>
      <c r="GH73" s="1107"/>
      <c r="GI73" s="1107"/>
      <c r="GJ73" s="1107"/>
      <c r="GK73" s="1107"/>
      <c r="GL73" s="1107"/>
      <c r="GM73" s="1107"/>
      <c r="GN73" s="1107"/>
      <c r="GO73" s="1107"/>
      <c r="GP73" s="1107"/>
      <c r="GQ73" s="1107"/>
      <c r="GR73" s="1107"/>
      <c r="GS73" s="1107"/>
      <c r="GT73" s="1107"/>
      <c r="GU73" s="1107"/>
      <c r="GV73" s="1107"/>
      <c r="GW73" s="1107"/>
      <c r="GX73" s="1107"/>
      <c r="GY73" s="1107"/>
      <c r="GZ73" s="1107"/>
      <c r="HA73" s="1107"/>
      <c r="HB73" s="1107"/>
      <c r="HC73" s="1107"/>
      <c r="HD73" s="1107"/>
      <c r="HE73" s="1107"/>
    </row>
    <row r="74" spans="1:213" ht="12" hidden="1" customHeight="1">
      <c r="A74" s="1107"/>
      <c r="B74" s="1107"/>
      <c r="C74" s="1107"/>
      <c r="D74" s="1107"/>
      <c r="E74" s="1107"/>
      <c r="F74" s="1107"/>
      <c r="G74" s="1107"/>
      <c r="H74" s="1107"/>
      <c r="I74" s="1107"/>
      <c r="J74" s="1337"/>
      <c r="K74" s="1337"/>
      <c r="L74" s="1194" t="s">
        <v>125</v>
      </c>
      <c r="M74" s="1194" t="s">
        <v>126</v>
      </c>
      <c r="N74" s="1194" t="s">
        <v>127</v>
      </c>
      <c r="O74" s="1194" t="s">
        <v>139</v>
      </c>
      <c r="P74" s="1194" t="s">
        <v>140</v>
      </c>
      <c r="Q74" s="1194" t="s">
        <v>141</v>
      </c>
      <c r="R74" s="1331" t="s">
        <v>166</v>
      </c>
      <c r="S74" s="1331" t="s">
        <v>167</v>
      </c>
      <c r="T74" s="1331" t="s">
        <v>168</v>
      </c>
      <c r="U74" s="1331" t="s">
        <v>74</v>
      </c>
      <c r="V74" s="1331" t="s">
        <v>75</v>
      </c>
      <c r="W74" s="1331" t="s">
        <v>81</v>
      </c>
      <c r="X74" s="1331" t="s">
        <v>91</v>
      </c>
      <c r="Y74" s="1331" t="s">
        <v>92</v>
      </c>
      <c r="Z74" s="1331" t="s">
        <v>170</v>
      </c>
      <c r="AA74" s="1109"/>
      <c r="AB74" s="1109"/>
      <c r="AC74" s="1109"/>
      <c r="AD74" s="1109"/>
      <c r="AE74" s="1109"/>
      <c r="AF74" s="1109"/>
      <c r="AG74" s="1109"/>
      <c r="AH74" s="1109"/>
      <c r="AI74" s="1109"/>
      <c r="AJ74" s="1109"/>
      <c r="AK74" s="1364"/>
      <c r="AL74" s="1364"/>
      <c r="AM74" s="1364"/>
      <c r="AN74" s="1364"/>
      <c r="AO74" s="1364"/>
      <c r="AP74" s="1364"/>
      <c r="AQ74" s="1364"/>
      <c r="AR74" s="1364"/>
      <c r="AS74" s="1364"/>
      <c r="AT74" s="1364"/>
      <c r="AU74" s="1364"/>
      <c r="AV74" s="1364"/>
      <c r="AW74" s="1364"/>
      <c r="AX74" s="1364"/>
      <c r="AY74" s="1364"/>
      <c r="AZ74" s="1364"/>
      <c r="BA74" s="1364"/>
      <c r="BB74" s="1364"/>
      <c r="BC74" s="1364"/>
      <c r="BD74" s="1364"/>
      <c r="BE74" s="1364"/>
      <c r="BF74" s="1364"/>
      <c r="BG74" s="1364"/>
      <c r="BH74" s="1364"/>
      <c r="BI74" s="1364"/>
      <c r="BJ74" s="1364"/>
      <c r="BK74" s="1364"/>
      <c r="BL74" s="1364"/>
      <c r="BM74" s="1364"/>
      <c r="BN74" s="1107"/>
      <c r="BO74" s="1107"/>
      <c r="BP74" s="1107"/>
      <c r="BQ74" s="1107"/>
      <c r="BR74" s="1107"/>
      <c r="BS74" s="1107"/>
      <c r="BT74" s="1107"/>
      <c r="BU74" s="1107"/>
      <c r="BV74" s="1107"/>
      <c r="BW74" s="1107"/>
      <c r="BX74" s="1107"/>
      <c r="BY74" s="1107"/>
      <c r="BZ74" s="1107"/>
      <c r="CA74" s="1107"/>
      <c r="CB74" s="1107"/>
      <c r="CC74" s="1107"/>
      <c r="CD74" s="1107"/>
      <c r="CE74" s="1107"/>
      <c r="CF74" s="1107"/>
      <c r="CG74" s="1107"/>
      <c r="CH74" s="1107"/>
      <c r="CI74" s="1107"/>
      <c r="CJ74" s="1107"/>
      <c r="CK74" s="1107"/>
      <c r="CL74" s="1107"/>
      <c r="CM74" s="1107"/>
      <c r="CN74" s="1107"/>
      <c r="CO74" s="1107"/>
      <c r="CP74" s="1107"/>
      <c r="CQ74" s="1107"/>
      <c r="CR74" s="1107"/>
      <c r="CS74" s="1107"/>
      <c r="CT74" s="1107"/>
      <c r="CU74" s="1107"/>
      <c r="CV74" s="1107"/>
      <c r="CW74" s="1107"/>
      <c r="CX74" s="1107"/>
      <c r="CY74" s="1107"/>
      <c r="CZ74" s="1107"/>
      <c r="DA74" s="1107"/>
      <c r="DB74" s="1107"/>
      <c r="DC74" s="1107"/>
      <c r="DD74" s="1107"/>
      <c r="DE74" s="1107"/>
      <c r="DF74" s="1107"/>
      <c r="DG74" s="1107"/>
      <c r="DH74" s="1107"/>
      <c r="DI74" s="1107"/>
      <c r="DJ74" s="1107"/>
      <c r="DK74" s="1107"/>
      <c r="DL74" s="1107"/>
      <c r="DM74" s="1107"/>
      <c r="DN74" s="1107"/>
      <c r="DO74" s="1107"/>
      <c r="DP74" s="1107"/>
      <c r="DQ74" s="1107"/>
      <c r="DR74" s="1107"/>
      <c r="DS74" s="1107"/>
      <c r="DT74" s="1107"/>
      <c r="DU74" s="1107"/>
      <c r="DV74" s="1107"/>
      <c r="DW74" s="1107"/>
      <c r="DX74" s="1107"/>
      <c r="DY74" s="1107"/>
      <c r="DZ74" s="1107"/>
      <c r="EA74" s="1107"/>
      <c r="EB74" s="1107"/>
      <c r="EC74" s="1107"/>
      <c r="ED74" s="1107"/>
      <c r="EE74" s="1107"/>
      <c r="EF74" s="1107"/>
      <c r="EG74" s="1107"/>
      <c r="EH74" s="1107"/>
      <c r="EI74" s="1107"/>
      <c r="EJ74" s="1107"/>
      <c r="EK74" s="1107"/>
      <c r="EL74" s="1107"/>
      <c r="EM74" s="1107"/>
      <c r="EN74" s="1107"/>
      <c r="EO74" s="1107"/>
      <c r="EP74" s="1107"/>
      <c r="EQ74" s="1107"/>
      <c r="ER74" s="1107"/>
      <c r="ES74" s="1107"/>
      <c r="ET74" s="1107"/>
      <c r="EU74" s="1107"/>
      <c r="EV74" s="1107"/>
      <c r="EW74" s="1107"/>
      <c r="EX74" s="1107"/>
      <c r="EY74" s="1107"/>
      <c r="EZ74" s="1107"/>
      <c r="FA74" s="1107"/>
      <c r="FB74" s="1107"/>
      <c r="FC74" s="1107"/>
      <c r="FD74" s="1107"/>
      <c r="FE74" s="1107"/>
      <c r="FF74" s="1107"/>
      <c r="FG74" s="1107"/>
      <c r="FH74" s="1107"/>
      <c r="FI74" s="1107"/>
      <c r="FJ74" s="1107"/>
      <c r="FK74" s="1107"/>
      <c r="FL74" s="1107"/>
      <c r="FM74" s="1107"/>
      <c r="FN74" s="1107"/>
      <c r="FO74" s="1107"/>
      <c r="FP74" s="1107"/>
      <c r="FQ74" s="1107"/>
      <c r="FR74" s="1107"/>
      <c r="FS74" s="1107"/>
      <c r="FT74" s="1107"/>
      <c r="FU74" s="1107"/>
      <c r="FV74" s="1107"/>
      <c r="FW74" s="1107"/>
      <c r="FX74" s="1107"/>
      <c r="FY74" s="1107"/>
      <c r="FZ74" s="1107"/>
      <c r="GA74" s="1107"/>
      <c r="GB74" s="1107"/>
      <c r="GC74" s="1107"/>
      <c r="GD74" s="1107"/>
      <c r="GE74" s="1107"/>
      <c r="GF74" s="1107"/>
      <c r="GG74" s="1107"/>
      <c r="GH74" s="1107"/>
      <c r="GI74" s="1107"/>
      <c r="GJ74" s="1107"/>
      <c r="GK74" s="1107"/>
      <c r="GL74" s="1107"/>
      <c r="GM74" s="1107"/>
      <c r="GN74" s="1107"/>
      <c r="GO74" s="1107"/>
      <c r="GP74" s="1107"/>
      <c r="GQ74" s="1107"/>
      <c r="GR74" s="1107"/>
      <c r="GS74" s="1107"/>
      <c r="GT74" s="1107"/>
      <c r="GU74" s="1107"/>
      <c r="GV74" s="1107"/>
      <c r="GW74" s="1107"/>
      <c r="GX74" s="1107"/>
      <c r="GY74" s="1107"/>
      <c r="GZ74" s="1107"/>
      <c r="HA74" s="1107"/>
      <c r="HB74" s="1107"/>
      <c r="HC74" s="1107"/>
      <c r="HD74" s="1107"/>
      <c r="HE74" s="1107"/>
    </row>
    <row r="75" spans="1:213" ht="12" hidden="1" customHeight="1">
      <c r="A75" s="1107"/>
      <c r="B75" s="1107"/>
      <c r="C75" s="1107"/>
      <c r="D75" s="1107"/>
      <c r="E75" s="1107"/>
      <c r="F75" s="1107"/>
      <c r="G75" s="1107"/>
      <c r="H75" s="1107"/>
      <c r="I75" s="1107"/>
      <c r="J75" s="1337"/>
      <c r="K75" s="1337"/>
      <c r="L75" s="1194"/>
      <c r="M75" s="1194"/>
      <c r="N75" s="1194"/>
      <c r="O75" s="1194"/>
      <c r="P75" s="1194"/>
      <c r="Q75" s="1194"/>
      <c r="R75" s="1331"/>
      <c r="S75" s="1331"/>
      <c r="T75" s="1331"/>
      <c r="U75" s="1331"/>
      <c r="V75" s="1331"/>
      <c r="W75" s="1331"/>
      <c r="X75" s="1331"/>
      <c r="Y75" s="1331"/>
      <c r="Z75" s="1331"/>
      <c r="AA75" s="1109"/>
      <c r="AB75" s="1109"/>
      <c r="AC75" s="1109"/>
      <c r="AD75" s="1109"/>
      <c r="AE75" s="1109"/>
      <c r="AF75" s="1109"/>
      <c r="AG75" s="1109"/>
      <c r="AH75" s="1109"/>
      <c r="AI75" s="1109"/>
      <c r="AJ75" s="1109"/>
      <c r="AK75" s="1364"/>
      <c r="AL75" s="1364"/>
      <c r="AM75" s="1364"/>
      <c r="AN75" s="1364"/>
      <c r="AO75" s="1364"/>
      <c r="AP75" s="1364"/>
      <c r="AQ75" s="1364"/>
      <c r="AR75" s="1364"/>
      <c r="AS75" s="1364"/>
      <c r="AT75" s="1364"/>
      <c r="AU75" s="1364"/>
      <c r="AV75" s="1364"/>
      <c r="AW75" s="1364"/>
      <c r="AX75" s="1364"/>
      <c r="AY75" s="1364"/>
      <c r="AZ75" s="1364"/>
      <c r="BA75" s="1364"/>
      <c r="BB75" s="1364"/>
      <c r="BC75" s="1364"/>
      <c r="BD75" s="1364"/>
      <c r="BE75" s="1364"/>
      <c r="BF75" s="1364"/>
      <c r="BG75" s="1364"/>
      <c r="BH75" s="1364"/>
      <c r="BI75" s="1364"/>
      <c r="BJ75" s="1364"/>
      <c r="BK75" s="1364"/>
      <c r="BL75" s="1364"/>
      <c r="BM75" s="1364"/>
      <c r="BN75" s="1107"/>
      <c r="BO75" s="1107"/>
      <c r="BP75" s="1107"/>
      <c r="BQ75" s="1107"/>
      <c r="BR75" s="1107"/>
      <c r="BS75" s="1107"/>
      <c r="BT75" s="1107"/>
      <c r="BU75" s="1107"/>
      <c r="BV75" s="1107"/>
      <c r="BW75" s="1107"/>
      <c r="BX75" s="1107"/>
      <c r="BY75" s="1107"/>
      <c r="BZ75" s="1107"/>
      <c r="CA75" s="1107"/>
      <c r="CB75" s="1107"/>
      <c r="CC75" s="1107"/>
      <c r="CD75" s="1107"/>
      <c r="CE75" s="1107"/>
      <c r="CF75" s="1107"/>
      <c r="CG75" s="1107"/>
      <c r="CH75" s="1107"/>
      <c r="CI75" s="1107"/>
      <c r="CJ75" s="1107"/>
      <c r="CK75" s="1107"/>
      <c r="CL75" s="1107"/>
      <c r="CM75" s="1107"/>
      <c r="CN75" s="1107"/>
      <c r="CO75" s="1107"/>
      <c r="CP75" s="1107"/>
      <c r="CQ75" s="1107"/>
      <c r="CR75" s="1107"/>
      <c r="CS75" s="1107"/>
      <c r="CT75" s="1107"/>
      <c r="CU75" s="1107"/>
      <c r="CV75" s="1107"/>
      <c r="CW75" s="1107"/>
      <c r="CX75" s="1107"/>
      <c r="CY75" s="1107"/>
      <c r="CZ75" s="1107"/>
      <c r="DA75" s="1107"/>
      <c r="DB75" s="1107"/>
      <c r="DC75" s="1107"/>
      <c r="DD75" s="1107"/>
      <c r="DE75" s="1107"/>
      <c r="DF75" s="1107"/>
      <c r="DG75" s="1107"/>
      <c r="DH75" s="1107"/>
      <c r="DI75" s="1107"/>
      <c r="DJ75" s="1107"/>
      <c r="DK75" s="1107"/>
      <c r="DL75" s="1107"/>
      <c r="DM75" s="1107"/>
      <c r="DN75" s="1107"/>
      <c r="DO75" s="1107"/>
      <c r="DP75" s="1107"/>
      <c r="DQ75" s="1107"/>
      <c r="DR75" s="1107"/>
      <c r="DS75" s="1107"/>
      <c r="DT75" s="1107"/>
      <c r="DU75" s="1107"/>
      <c r="DV75" s="1107"/>
      <c r="DW75" s="1107"/>
      <c r="DX75" s="1107"/>
      <c r="DY75" s="1107"/>
      <c r="DZ75" s="1107"/>
      <c r="EA75" s="1107"/>
      <c r="EB75" s="1107"/>
      <c r="EC75" s="1107"/>
      <c r="ED75" s="1107"/>
      <c r="EE75" s="1107"/>
      <c r="EF75" s="1107"/>
      <c r="EG75" s="1107"/>
      <c r="EH75" s="1107"/>
      <c r="EI75" s="1107"/>
      <c r="EJ75" s="1107"/>
      <c r="EK75" s="1107"/>
      <c r="EL75" s="1107"/>
      <c r="EM75" s="1107"/>
      <c r="EN75" s="1107"/>
      <c r="EO75" s="1107"/>
      <c r="EP75" s="1107"/>
      <c r="EQ75" s="1107"/>
      <c r="ER75" s="1107"/>
      <c r="ES75" s="1107"/>
      <c r="ET75" s="1107"/>
      <c r="EU75" s="1107"/>
      <c r="EV75" s="1107"/>
      <c r="EW75" s="1107"/>
      <c r="EX75" s="1107"/>
      <c r="EY75" s="1107"/>
      <c r="EZ75" s="1107"/>
      <c r="FA75" s="1107"/>
      <c r="FB75" s="1107"/>
      <c r="FC75" s="1107"/>
      <c r="FD75" s="1107"/>
      <c r="FE75" s="1107"/>
      <c r="FF75" s="1107"/>
      <c r="FG75" s="1107"/>
      <c r="FH75" s="1107"/>
      <c r="FI75" s="1107"/>
      <c r="FJ75" s="1107"/>
      <c r="FK75" s="1107"/>
      <c r="FL75" s="1107"/>
      <c r="FM75" s="1107"/>
      <c r="FN75" s="1107"/>
      <c r="FO75" s="1107"/>
      <c r="FP75" s="1107"/>
      <c r="FQ75" s="1107"/>
      <c r="FR75" s="1107"/>
      <c r="FS75" s="1107"/>
      <c r="FT75" s="1107"/>
      <c r="FU75" s="1107"/>
      <c r="FV75" s="1107"/>
      <c r="FW75" s="1107"/>
      <c r="FX75" s="1107"/>
      <c r="FY75" s="1107"/>
      <c r="FZ75" s="1107"/>
      <c r="GA75" s="1107"/>
      <c r="GB75" s="1107"/>
      <c r="GC75" s="1107"/>
      <c r="GD75" s="1107"/>
      <c r="GE75" s="1107"/>
      <c r="GF75" s="1107"/>
      <c r="GG75" s="1107"/>
      <c r="GH75" s="1107"/>
      <c r="GI75" s="1107"/>
      <c r="GJ75" s="1107"/>
      <c r="GK75" s="1107"/>
      <c r="GL75" s="1107"/>
      <c r="GM75" s="1107"/>
      <c r="GN75" s="1107"/>
      <c r="GO75" s="1107"/>
      <c r="GP75" s="1107"/>
      <c r="GQ75" s="1107"/>
      <c r="GR75" s="1107"/>
      <c r="GS75" s="1107"/>
      <c r="GT75" s="1107"/>
      <c r="GU75" s="1107"/>
      <c r="GV75" s="1107"/>
      <c r="GW75" s="1107"/>
      <c r="GX75" s="1107"/>
      <c r="GY75" s="1107"/>
      <c r="GZ75" s="1107"/>
      <c r="HA75" s="1107"/>
      <c r="HB75" s="1107"/>
      <c r="HC75" s="1107"/>
      <c r="HD75" s="1107"/>
      <c r="HE75" s="1107"/>
    </row>
    <row r="76" spans="1:213" ht="12" hidden="1" customHeight="1">
      <c r="A76" s="1107"/>
      <c r="C76" s="1107"/>
      <c r="D76" s="1107"/>
      <c r="E76" s="1107"/>
      <c r="F76" s="1107"/>
      <c r="G76" s="1107"/>
      <c r="H76" s="1107"/>
      <c r="I76" s="1107"/>
      <c r="J76" s="1107"/>
      <c r="K76" s="1352"/>
      <c r="L76" s="1107"/>
      <c r="M76" s="1107"/>
      <c r="N76" s="1107"/>
      <c r="O76" s="1107"/>
      <c r="P76" s="1107"/>
      <c r="Q76" s="1107"/>
      <c r="R76" s="1107"/>
      <c r="S76" s="1107"/>
      <c r="T76" s="1107"/>
      <c r="U76" s="1107"/>
      <c r="V76" s="1107"/>
      <c r="W76" s="1107"/>
      <c r="X76" s="1107"/>
      <c r="Y76" s="1392"/>
      <c r="Z76" s="1392"/>
      <c r="AA76" s="1107"/>
      <c r="AB76" s="1107"/>
      <c r="AC76" s="1107"/>
      <c r="AD76" s="1107"/>
      <c r="AE76" s="1107"/>
      <c r="AF76" s="1107"/>
      <c r="AG76" s="1107"/>
      <c r="AH76" s="1107"/>
      <c r="AI76" s="1107"/>
      <c r="AJ76" s="1107"/>
      <c r="AK76" s="1364"/>
      <c r="AL76" s="1364"/>
      <c r="AM76" s="1364"/>
      <c r="AN76" s="1364"/>
      <c r="AO76" s="1364"/>
      <c r="AP76" s="1364"/>
      <c r="AQ76" s="1364"/>
      <c r="AR76" s="1364"/>
      <c r="AS76" s="1364"/>
      <c r="AT76" s="1364"/>
      <c r="AU76" s="1364"/>
      <c r="AV76" s="1364"/>
      <c r="AW76" s="1364"/>
      <c r="AX76" s="1364"/>
      <c r="AY76" s="1364"/>
      <c r="AZ76" s="1364"/>
      <c r="BA76" s="1364"/>
      <c r="BB76" s="1364"/>
      <c r="BC76" s="1364"/>
      <c r="BD76" s="1364"/>
      <c r="BE76" s="1364"/>
      <c r="BF76" s="1364"/>
      <c r="BG76" s="1364"/>
      <c r="BH76" s="1364"/>
      <c r="BI76" s="1364"/>
      <c r="BJ76" s="1364"/>
      <c r="BK76" s="1364"/>
      <c r="BL76" s="1364"/>
      <c r="BM76" s="1364"/>
      <c r="BN76" s="1107"/>
      <c r="BO76" s="1107"/>
      <c r="BP76" s="1107"/>
      <c r="BQ76" s="1107"/>
      <c r="BR76" s="1107"/>
      <c r="BS76" s="1107"/>
      <c r="BT76" s="1107"/>
      <c r="BU76" s="1107"/>
      <c r="BV76" s="1107"/>
      <c r="BW76" s="1107"/>
      <c r="BX76" s="1107"/>
      <c r="BY76" s="1107"/>
      <c r="BZ76" s="1107"/>
      <c r="CA76" s="1107"/>
      <c r="CB76" s="1107"/>
      <c r="CC76" s="1107"/>
      <c r="CD76" s="1107"/>
      <c r="CE76" s="1107"/>
      <c r="CF76" s="1107"/>
      <c r="CG76" s="1107"/>
      <c r="CH76" s="1107"/>
      <c r="CI76" s="1107"/>
      <c r="CJ76" s="1107"/>
      <c r="CK76" s="1107"/>
      <c r="CL76" s="1107"/>
      <c r="CM76" s="1107"/>
      <c r="CN76" s="1107"/>
      <c r="CO76" s="1107"/>
      <c r="CP76" s="1107"/>
      <c r="CQ76" s="1107"/>
      <c r="CR76" s="1107"/>
      <c r="CS76" s="1107"/>
      <c r="CT76" s="1107"/>
      <c r="CU76" s="1107"/>
      <c r="CV76" s="1107"/>
      <c r="CW76" s="1107"/>
      <c r="CX76" s="1107"/>
      <c r="CY76" s="1107"/>
      <c r="CZ76" s="1107"/>
      <c r="DA76" s="1107"/>
      <c r="DB76" s="1107"/>
      <c r="DC76" s="1107"/>
      <c r="DD76" s="1107"/>
      <c r="DE76" s="1107"/>
      <c r="DF76" s="1107"/>
      <c r="DG76" s="1107"/>
      <c r="DH76" s="1107"/>
      <c r="DI76" s="1107"/>
      <c r="DJ76" s="1107"/>
      <c r="DK76" s="1107"/>
      <c r="DL76" s="1107"/>
      <c r="DM76" s="1107"/>
      <c r="DN76" s="1107"/>
      <c r="DO76" s="1107"/>
      <c r="DP76" s="1107"/>
      <c r="DQ76" s="1107"/>
      <c r="DR76" s="1107"/>
      <c r="DS76" s="1107"/>
      <c r="DT76" s="1107"/>
      <c r="DU76" s="1107"/>
      <c r="DV76" s="1107"/>
      <c r="DW76" s="1107"/>
      <c r="DX76" s="1107"/>
      <c r="DY76" s="1107"/>
      <c r="DZ76" s="1107"/>
      <c r="EA76" s="1107"/>
      <c r="EB76" s="1107"/>
      <c r="EC76" s="1107"/>
      <c r="ED76" s="1107"/>
      <c r="EE76" s="1107"/>
      <c r="EF76" s="1107"/>
      <c r="EG76" s="1107"/>
      <c r="EH76" s="1107"/>
      <c r="EI76" s="1107"/>
      <c r="EJ76" s="1107"/>
      <c r="EK76" s="1107"/>
      <c r="EL76" s="1107"/>
      <c r="EM76" s="1107"/>
      <c r="EN76" s="1107"/>
      <c r="EO76" s="1107"/>
      <c r="EP76" s="1107"/>
      <c r="EQ76" s="1107"/>
      <c r="ER76" s="1107"/>
      <c r="ES76" s="1107"/>
      <c r="ET76" s="1107"/>
      <c r="EU76" s="1107"/>
      <c r="EV76" s="1107"/>
      <c r="EW76" s="1107"/>
      <c r="EX76" s="1107"/>
      <c r="EY76" s="1107"/>
      <c r="EZ76" s="1107"/>
      <c r="FA76" s="1107"/>
      <c r="FB76" s="1107"/>
      <c r="FC76" s="1107"/>
      <c r="FD76" s="1107"/>
      <c r="FE76" s="1107"/>
      <c r="FF76" s="1107"/>
      <c r="FG76" s="1107"/>
      <c r="FH76" s="1107"/>
      <c r="FI76" s="1107"/>
      <c r="FJ76" s="1107"/>
      <c r="FK76" s="1107"/>
      <c r="FL76" s="1107"/>
      <c r="FM76" s="1107"/>
      <c r="FN76" s="1107"/>
      <c r="FO76" s="1107"/>
      <c r="FP76" s="1107"/>
      <c r="FQ76" s="1107"/>
      <c r="FR76" s="1107"/>
      <c r="FS76" s="1107"/>
      <c r="FT76" s="1107"/>
      <c r="FU76" s="1107"/>
      <c r="FV76" s="1107"/>
      <c r="FW76" s="1107"/>
      <c r="FX76" s="1107"/>
      <c r="FY76" s="1107"/>
      <c r="FZ76" s="1107"/>
      <c r="GA76" s="1107"/>
      <c r="GB76" s="1107"/>
      <c r="GC76" s="1107"/>
      <c r="GD76" s="1107"/>
      <c r="GE76" s="1107"/>
      <c r="GF76" s="1107"/>
      <c r="GG76" s="1107"/>
      <c r="GH76" s="1107"/>
      <c r="GI76" s="1107"/>
      <c r="GJ76" s="1107"/>
      <c r="GK76" s="1107"/>
      <c r="GL76" s="1107"/>
      <c r="GM76" s="1107"/>
      <c r="GN76" s="1107"/>
      <c r="GO76" s="1107"/>
      <c r="GP76" s="1107"/>
      <c r="GQ76" s="1107"/>
      <c r="GR76" s="1107"/>
      <c r="GS76" s="1107"/>
      <c r="GT76" s="1107"/>
      <c r="GU76" s="1107"/>
      <c r="GV76" s="1107"/>
      <c r="GW76" s="1107"/>
      <c r="GX76" s="1107"/>
      <c r="GY76" s="1107"/>
      <c r="GZ76" s="1107"/>
      <c r="HA76" s="1107"/>
      <c r="HB76" s="1107"/>
      <c r="HC76" s="1107"/>
      <c r="HD76" s="1107"/>
      <c r="HE76" s="1107"/>
    </row>
    <row r="77" spans="1:213" ht="12" hidden="1" customHeight="1">
      <c r="A77" s="1107"/>
      <c r="B77" s="3979" t="s">
        <v>22</v>
      </c>
      <c r="C77" s="3979"/>
      <c r="D77" s="3979"/>
      <c r="E77" s="1126" t="s">
        <v>1340</v>
      </c>
      <c r="F77" s="3993" t="s">
        <v>1405</v>
      </c>
      <c r="G77" s="3993"/>
      <c r="H77" s="3993"/>
      <c r="I77" s="3993"/>
      <c r="J77" s="3993"/>
      <c r="K77" s="1194" t="s">
        <v>192</v>
      </c>
      <c r="L77" s="1107">
        <v>166</v>
      </c>
      <c r="M77" s="1107">
        <v>43</v>
      </c>
      <c r="N77" s="1107">
        <v>366</v>
      </c>
      <c r="O77" s="1107">
        <v>190</v>
      </c>
      <c r="P77" s="1107">
        <v>8</v>
      </c>
      <c r="Q77" s="1107">
        <v>4306</v>
      </c>
      <c r="R77" s="1107">
        <v>481</v>
      </c>
      <c r="S77" s="1107">
        <v>521</v>
      </c>
      <c r="T77" s="1107">
        <v>2128</v>
      </c>
      <c r="U77" s="1107">
        <v>2653</v>
      </c>
      <c r="V77" s="1107">
        <v>22</v>
      </c>
      <c r="W77" s="1107">
        <v>33</v>
      </c>
      <c r="X77" s="1107">
        <v>0</v>
      </c>
      <c r="Y77" s="1107">
        <v>0</v>
      </c>
      <c r="Z77" s="1107">
        <v>10917</v>
      </c>
      <c r="AA77" s="1107"/>
      <c r="AB77" s="1107"/>
      <c r="AC77" s="1107"/>
      <c r="AD77" s="1107"/>
      <c r="AE77" s="1107"/>
      <c r="AF77" s="1107"/>
      <c r="AG77" s="1107"/>
      <c r="AH77" s="1107"/>
      <c r="AI77" s="1107"/>
      <c r="AJ77" s="1107"/>
      <c r="AK77" s="1364"/>
      <c r="AL77" s="1364"/>
      <c r="AM77" s="1364"/>
      <c r="AN77" s="1364"/>
      <c r="AO77" s="1364"/>
      <c r="AP77" s="1364"/>
      <c r="AQ77" s="1364"/>
      <c r="AR77" s="1364"/>
      <c r="AS77" s="1364"/>
      <c r="AT77" s="1364"/>
      <c r="AU77" s="1364"/>
      <c r="AV77" s="1364"/>
      <c r="AW77" s="1364"/>
      <c r="AX77" s="1364"/>
      <c r="AY77" s="1364"/>
      <c r="AZ77" s="1364"/>
      <c r="BA77" s="1364"/>
      <c r="BB77" s="1364"/>
      <c r="BC77" s="1364"/>
      <c r="BD77" s="1364"/>
      <c r="BE77" s="1364"/>
      <c r="BF77" s="1364"/>
      <c r="BG77" s="1364"/>
      <c r="BH77" s="1364"/>
      <c r="BI77" s="1364"/>
      <c r="BJ77" s="1364"/>
      <c r="BK77" s="1364"/>
      <c r="BL77" s="1364"/>
      <c r="BM77" s="1364"/>
      <c r="BN77" s="1107"/>
      <c r="BO77" s="1107"/>
      <c r="BP77" s="1107"/>
      <c r="BQ77" s="1107"/>
      <c r="BR77" s="1107"/>
      <c r="BS77" s="1107"/>
      <c r="BT77" s="1107"/>
      <c r="BU77" s="1107"/>
      <c r="BV77" s="1107"/>
      <c r="BW77" s="1107"/>
      <c r="BX77" s="1107"/>
      <c r="BY77" s="1107"/>
      <c r="BZ77" s="1107"/>
      <c r="CA77" s="1107"/>
      <c r="CB77" s="1107"/>
      <c r="CC77" s="1107"/>
      <c r="CD77" s="1107"/>
      <c r="CE77" s="1107"/>
      <c r="CF77" s="1107"/>
      <c r="CG77" s="1107"/>
      <c r="CH77" s="1107"/>
      <c r="CI77" s="1107"/>
      <c r="CJ77" s="1107"/>
      <c r="CK77" s="1107"/>
      <c r="CL77" s="1107"/>
      <c r="CM77" s="1107"/>
      <c r="CN77" s="1107"/>
      <c r="CO77" s="1107"/>
      <c r="CP77" s="1107"/>
      <c r="CQ77" s="1107"/>
      <c r="CR77" s="1107"/>
      <c r="CS77" s="1107"/>
      <c r="CT77" s="1107"/>
      <c r="CU77" s="1107"/>
      <c r="CV77" s="1107"/>
      <c r="CW77" s="1107"/>
      <c r="CX77" s="1107"/>
      <c r="CY77" s="1107"/>
      <c r="CZ77" s="1107"/>
      <c r="DA77" s="1107"/>
      <c r="DB77" s="1107"/>
      <c r="DC77" s="1107"/>
      <c r="DD77" s="1107"/>
      <c r="DE77" s="1107"/>
      <c r="DF77" s="1107"/>
      <c r="DG77" s="1107"/>
      <c r="DH77" s="1107"/>
      <c r="DI77" s="1107"/>
      <c r="DJ77" s="1107"/>
      <c r="DK77" s="1107"/>
      <c r="DL77" s="1107"/>
      <c r="DM77" s="1107"/>
      <c r="DN77" s="1107"/>
      <c r="DO77" s="1107"/>
      <c r="DP77" s="1107"/>
      <c r="DQ77" s="1107"/>
      <c r="DR77" s="1107"/>
      <c r="DS77" s="1107"/>
      <c r="DT77" s="1107"/>
      <c r="DU77" s="1107"/>
      <c r="DV77" s="1107"/>
      <c r="DW77" s="1107"/>
      <c r="DX77" s="1107"/>
      <c r="DY77" s="1107"/>
      <c r="DZ77" s="1107"/>
      <c r="EA77" s="1107"/>
      <c r="EB77" s="1107"/>
      <c r="EC77" s="1107"/>
      <c r="ED77" s="1107"/>
      <c r="EE77" s="1107"/>
      <c r="EF77" s="1107"/>
      <c r="EG77" s="1107"/>
      <c r="EH77" s="1107"/>
      <c r="EI77" s="1107"/>
      <c r="EJ77" s="1107"/>
      <c r="EK77" s="1107"/>
      <c r="EL77" s="1107"/>
      <c r="EM77" s="1107"/>
      <c r="EN77" s="1107"/>
      <c r="EO77" s="1107"/>
      <c r="EP77" s="1107"/>
      <c r="EQ77" s="1107"/>
      <c r="ER77" s="1107"/>
      <c r="ES77" s="1107"/>
      <c r="ET77" s="1107"/>
      <c r="EU77" s="1107"/>
      <c r="EV77" s="1107"/>
      <c r="EW77" s="1107"/>
      <c r="EX77" s="1107"/>
      <c r="EY77" s="1107"/>
      <c r="EZ77" s="1107"/>
      <c r="FA77" s="1107"/>
      <c r="FB77" s="1107"/>
      <c r="FC77" s="1107"/>
      <c r="FD77" s="1107"/>
      <c r="FE77" s="1107"/>
      <c r="FF77" s="1107"/>
      <c r="FG77" s="1107"/>
      <c r="FH77" s="1107"/>
      <c r="FI77" s="1107"/>
      <c r="FJ77" s="1107"/>
      <c r="FK77" s="1107"/>
      <c r="FL77" s="1107"/>
      <c r="FM77" s="1107"/>
      <c r="FN77" s="1107"/>
      <c r="FO77" s="1107"/>
      <c r="FP77" s="1107"/>
      <c r="FQ77" s="1107"/>
      <c r="FR77" s="1107"/>
      <c r="FS77" s="1107"/>
      <c r="FT77" s="1107"/>
      <c r="FU77" s="1107"/>
      <c r="FV77" s="1107"/>
      <c r="FW77" s="1107"/>
      <c r="FX77" s="1107"/>
      <c r="FY77" s="1107"/>
      <c r="FZ77" s="1107"/>
      <c r="GA77" s="1107"/>
      <c r="GB77" s="1107"/>
      <c r="GC77" s="1107"/>
      <c r="GD77" s="1107"/>
      <c r="GE77" s="1107"/>
      <c r="GF77" s="1107"/>
      <c r="GG77" s="1107"/>
      <c r="GH77" s="1107"/>
      <c r="GI77" s="1107"/>
      <c r="GJ77" s="1107"/>
      <c r="GK77" s="1107"/>
      <c r="GL77" s="1107"/>
      <c r="GM77" s="1107"/>
      <c r="GN77" s="1107"/>
      <c r="GO77" s="1107"/>
      <c r="GP77" s="1107"/>
      <c r="GQ77" s="1107"/>
      <c r="GR77" s="1107"/>
      <c r="GS77" s="1107"/>
      <c r="GT77" s="1107"/>
      <c r="GU77" s="1107"/>
      <c r="GV77" s="1107"/>
      <c r="GW77" s="1107"/>
      <c r="GX77" s="1107"/>
      <c r="GY77" s="1107"/>
      <c r="GZ77" s="1107"/>
      <c r="HA77" s="1107"/>
      <c r="HB77" s="1107"/>
      <c r="HC77" s="1107"/>
      <c r="HD77" s="1107"/>
      <c r="HE77" s="1107"/>
    </row>
    <row r="78" spans="1:213" ht="12" hidden="1" customHeight="1">
      <c r="A78" s="1107"/>
      <c r="F78" s="1137"/>
      <c r="G78" s="1137"/>
      <c r="H78" s="1137"/>
      <c r="I78" s="1137"/>
      <c r="J78" s="1137"/>
      <c r="K78" s="1194" t="s">
        <v>410</v>
      </c>
      <c r="L78" s="1107">
        <v>0</v>
      </c>
      <c r="M78" s="1107">
        <v>0</v>
      </c>
      <c r="N78" s="1107">
        <v>0</v>
      </c>
      <c r="O78" s="1107">
        <v>0</v>
      </c>
      <c r="P78" s="1107"/>
      <c r="Q78" s="1107">
        <v>0</v>
      </c>
      <c r="R78" s="1107">
        <v>0</v>
      </c>
      <c r="S78" s="1107">
        <v>0</v>
      </c>
      <c r="T78" s="1107">
        <v>0</v>
      </c>
      <c r="U78" s="1107">
        <v>0</v>
      </c>
      <c r="V78" s="1107">
        <v>0</v>
      </c>
      <c r="W78" s="1107">
        <v>0</v>
      </c>
      <c r="X78" s="1107">
        <v>0</v>
      </c>
      <c r="Y78" s="1107">
        <v>0</v>
      </c>
      <c r="Z78" s="1107">
        <v>0</v>
      </c>
      <c r="AA78" s="1107"/>
      <c r="AB78" s="1107"/>
      <c r="AC78" s="1107"/>
      <c r="AD78" s="1107"/>
      <c r="AE78" s="1107"/>
      <c r="AF78" s="1107"/>
      <c r="AG78" s="1107"/>
      <c r="AH78" s="1107"/>
      <c r="AI78" s="1107"/>
      <c r="AJ78" s="1107"/>
      <c r="AK78" s="1364"/>
      <c r="AL78" s="1364"/>
      <c r="AM78" s="1364"/>
      <c r="AN78" s="1364"/>
      <c r="AO78" s="1364"/>
      <c r="AP78" s="1364"/>
      <c r="AQ78" s="1364"/>
      <c r="AR78" s="1364"/>
      <c r="AS78" s="1364"/>
      <c r="AT78" s="1364"/>
      <c r="AU78" s="1364"/>
      <c r="AV78" s="1364"/>
      <c r="AW78" s="1364"/>
      <c r="AX78" s="1364"/>
      <c r="AY78" s="1364"/>
      <c r="AZ78" s="1364"/>
      <c r="BA78" s="1364"/>
      <c r="BB78" s="1364"/>
      <c r="BC78" s="1364"/>
      <c r="BD78" s="1364"/>
      <c r="BE78" s="1364"/>
      <c r="BF78" s="1364"/>
      <c r="BG78" s="1364"/>
      <c r="BH78" s="1364"/>
      <c r="BI78" s="1364"/>
      <c r="BJ78" s="1364"/>
      <c r="BK78" s="1364"/>
      <c r="BL78" s="1364"/>
      <c r="BM78" s="1364"/>
      <c r="BN78" s="1107"/>
      <c r="BO78" s="1107"/>
      <c r="BP78" s="1107"/>
      <c r="BQ78" s="1107"/>
      <c r="BR78" s="1107"/>
      <c r="BS78" s="1107"/>
      <c r="BT78" s="1107"/>
      <c r="BU78" s="1107"/>
      <c r="BV78" s="1107"/>
      <c r="BW78" s="1107"/>
      <c r="BX78" s="1107"/>
      <c r="BY78" s="1107"/>
      <c r="BZ78" s="1107"/>
      <c r="CA78" s="1107"/>
      <c r="CB78" s="1107"/>
      <c r="CC78" s="1107"/>
      <c r="CD78" s="1107"/>
      <c r="CE78" s="1107"/>
      <c r="CF78" s="1107"/>
      <c r="CG78" s="1107"/>
      <c r="CH78" s="1107"/>
      <c r="CI78" s="1107"/>
      <c r="CJ78" s="1107"/>
      <c r="CK78" s="1107"/>
      <c r="CL78" s="1107"/>
      <c r="CM78" s="1107"/>
      <c r="CN78" s="1107"/>
      <c r="CO78" s="1107"/>
      <c r="CP78" s="1107"/>
      <c r="CQ78" s="1107"/>
      <c r="CR78" s="1107"/>
      <c r="CS78" s="1107"/>
      <c r="CT78" s="1107"/>
      <c r="CU78" s="1107"/>
      <c r="CV78" s="1107"/>
      <c r="CW78" s="1107"/>
      <c r="CX78" s="1107"/>
      <c r="CY78" s="1107"/>
      <c r="CZ78" s="1107"/>
      <c r="DA78" s="1107"/>
      <c r="DB78" s="1107"/>
      <c r="DC78" s="1107"/>
      <c r="DD78" s="1107"/>
      <c r="DE78" s="1107"/>
      <c r="DF78" s="1107"/>
      <c r="DG78" s="1107"/>
      <c r="DH78" s="1107"/>
      <c r="DI78" s="1107"/>
      <c r="DJ78" s="1107"/>
      <c r="DK78" s="1107"/>
      <c r="DL78" s="1107"/>
      <c r="DM78" s="1107"/>
      <c r="DN78" s="1107"/>
      <c r="DO78" s="1107"/>
      <c r="DP78" s="1107"/>
      <c r="DQ78" s="1107"/>
      <c r="DR78" s="1107"/>
      <c r="DS78" s="1107"/>
      <c r="DT78" s="1107"/>
      <c r="DU78" s="1107"/>
      <c r="DV78" s="1107"/>
      <c r="DW78" s="1107"/>
      <c r="DX78" s="1107"/>
      <c r="DY78" s="1107"/>
      <c r="DZ78" s="1107"/>
      <c r="EA78" s="1107"/>
      <c r="EB78" s="1107"/>
      <c r="EC78" s="1107"/>
      <c r="ED78" s="1107"/>
      <c r="EE78" s="1107"/>
      <c r="EF78" s="1107"/>
      <c r="EG78" s="1107"/>
      <c r="EH78" s="1107"/>
      <c r="EI78" s="1107"/>
      <c r="EJ78" s="1107"/>
      <c r="EK78" s="1107"/>
      <c r="EL78" s="1107"/>
      <c r="EM78" s="1107"/>
      <c r="EN78" s="1107"/>
      <c r="EO78" s="1107"/>
      <c r="EP78" s="1107"/>
      <c r="EQ78" s="1107"/>
      <c r="ER78" s="1107"/>
      <c r="ES78" s="1107"/>
      <c r="ET78" s="1107"/>
      <c r="EU78" s="1107"/>
      <c r="EV78" s="1107"/>
      <c r="EW78" s="1107"/>
      <c r="EX78" s="1107"/>
      <c r="EY78" s="1107"/>
      <c r="EZ78" s="1107"/>
      <c r="FA78" s="1107"/>
      <c r="FB78" s="1107"/>
      <c r="FC78" s="1107"/>
      <c r="FD78" s="1107"/>
      <c r="FE78" s="1107"/>
      <c r="FF78" s="1107"/>
      <c r="FG78" s="1107"/>
      <c r="FH78" s="1107"/>
      <c r="FI78" s="1107"/>
      <c r="FJ78" s="1107"/>
      <c r="FK78" s="1107"/>
      <c r="FL78" s="1107"/>
      <c r="FM78" s="1107"/>
      <c r="FN78" s="1107"/>
      <c r="FO78" s="1107"/>
      <c r="FP78" s="1107"/>
      <c r="FQ78" s="1107"/>
      <c r="FR78" s="1107"/>
      <c r="FS78" s="1107"/>
      <c r="FT78" s="1107"/>
      <c r="FU78" s="1107"/>
      <c r="FV78" s="1107"/>
      <c r="FW78" s="1107"/>
      <c r="FX78" s="1107"/>
      <c r="FY78" s="1107"/>
      <c r="FZ78" s="1107"/>
      <c r="GA78" s="1107"/>
      <c r="GB78" s="1107"/>
      <c r="GC78" s="1107"/>
      <c r="GD78" s="1107"/>
      <c r="GE78" s="1107"/>
      <c r="GF78" s="1107"/>
      <c r="GG78" s="1107"/>
      <c r="GH78" s="1107"/>
      <c r="GI78" s="1107"/>
      <c r="GJ78" s="1107"/>
      <c r="GK78" s="1107"/>
      <c r="GL78" s="1107"/>
      <c r="GM78" s="1107"/>
      <c r="GN78" s="1107"/>
      <c r="GO78" s="1107"/>
      <c r="GP78" s="1107"/>
      <c r="GQ78" s="1107"/>
      <c r="GR78" s="1107"/>
      <c r="GS78" s="1107"/>
      <c r="GT78" s="1107"/>
      <c r="GU78" s="1107"/>
      <c r="GV78" s="1107"/>
      <c r="GW78" s="1107"/>
      <c r="GX78" s="1107"/>
      <c r="GY78" s="1107"/>
      <c r="GZ78" s="1107"/>
      <c r="HA78" s="1107"/>
      <c r="HB78" s="1107"/>
      <c r="HC78" s="1107"/>
      <c r="HD78" s="1107"/>
      <c r="HE78" s="1107"/>
    </row>
    <row r="79" spans="1:213" ht="12" hidden="1" customHeight="1">
      <c r="A79" s="1107"/>
      <c r="F79" s="1137"/>
      <c r="G79" s="1137"/>
      <c r="H79" s="1137"/>
      <c r="I79" s="1137"/>
      <c r="J79" s="1137"/>
      <c r="K79" s="1194" t="s">
        <v>413</v>
      </c>
      <c r="L79" s="1107">
        <v>0</v>
      </c>
      <c r="M79" s="1107">
        <v>0</v>
      </c>
      <c r="N79" s="1107">
        <v>0</v>
      </c>
      <c r="O79" s="1107">
        <v>0</v>
      </c>
      <c r="P79" s="1107"/>
      <c r="Q79" s="1107">
        <v>0</v>
      </c>
      <c r="R79" s="1107">
        <v>0</v>
      </c>
      <c r="S79" s="1107">
        <v>0</v>
      </c>
      <c r="T79" s="1107">
        <v>0</v>
      </c>
      <c r="U79" s="1107">
        <v>0</v>
      </c>
      <c r="V79" s="1107">
        <v>0</v>
      </c>
      <c r="W79" s="1107">
        <v>0</v>
      </c>
      <c r="X79" s="1107">
        <v>0</v>
      </c>
      <c r="Y79" s="1107">
        <v>0</v>
      </c>
      <c r="Z79" s="1107">
        <v>0</v>
      </c>
      <c r="AA79" s="1107"/>
      <c r="AB79" s="1107"/>
      <c r="AC79" s="1107"/>
      <c r="AD79" s="1107"/>
      <c r="AE79" s="1107"/>
      <c r="AF79" s="1107"/>
      <c r="AG79" s="1107"/>
      <c r="AH79" s="1107"/>
      <c r="AI79" s="1107"/>
      <c r="AJ79" s="1107"/>
      <c r="AK79" s="1364"/>
      <c r="AL79" s="1364"/>
      <c r="AM79" s="1364"/>
      <c r="AN79" s="1364"/>
      <c r="AO79" s="1364"/>
      <c r="AP79" s="1364"/>
      <c r="AQ79" s="1364"/>
      <c r="AR79" s="1364"/>
      <c r="AS79" s="1364"/>
      <c r="AT79" s="1364"/>
      <c r="AU79" s="1364"/>
      <c r="AV79" s="1364"/>
      <c r="AW79" s="1364"/>
      <c r="AX79" s="1364"/>
      <c r="AY79" s="1364"/>
      <c r="AZ79" s="1364"/>
      <c r="BA79" s="1364"/>
      <c r="BB79" s="1364"/>
      <c r="BC79" s="1364"/>
      <c r="BD79" s="1364"/>
      <c r="BE79" s="1364"/>
      <c r="BF79" s="1364"/>
      <c r="BG79" s="1364"/>
      <c r="BH79" s="1364"/>
      <c r="BI79" s="1364"/>
      <c r="BJ79" s="1364"/>
      <c r="BK79" s="1364"/>
      <c r="BL79" s="1364"/>
      <c r="BM79" s="1364"/>
      <c r="BN79" s="1107"/>
      <c r="BO79" s="1107"/>
      <c r="BP79" s="1107"/>
      <c r="BQ79" s="1107"/>
      <c r="BR79" s="1107"/>
      <c r="BS79" s="1107"/>
      <c r="BT79" s="1107"/>
      <c r="BU79" s="1107"/>
      <c r="BV79" s="1107"/>
      <c r="BW79" s="1107"/>
      <c r="BX79" s="1107"/>
      <c r="BY79" s="1107"/>
      <c r="BZ79" s="1107"/>
      <c r="CA79" s="1107"/>
      <c r="CB79" s="1107"/>
      <c r="CC79" s="1107"/>
      <c r="CD79" s="1107"/>
      <c r="CE79" s="1107"/>
      <c r="CF79" s="1107"/>
      <c r="CG79" s="1107"/>
      <c r="CH79" s="1107"/>
      <c r="CI79" s="1107"/>
      <c r="CJ79" s="1107"/>
      <c r="CK79" s="1107"/>
      <c r="CL79" s="1107"/>
      <c r="CM79" s="1107"/>
      <c r="CN79" s="1107"/>
      <c r="CO79" s="1107"/>
      <c r="CP79" s="1107"/>
      <c r="CQ79" s="1107"/>
      <c r="CR79" s="1107"/>
      <c r="CS79" s="1107"/>
      <c r="CT79" s="1107"/>
      <c r="CU79" s="1107"/>
      <c r="CV79" s="1107"/>
      <c r="CW79" s="1107"/>
      <c r="CX79" s="1107"/>
      <c r="CY79" s="1107"/>
      <c r="CZ79" s="1107"/>
      <c r="DA79" s="1107"/>
      <c r="DB79" s="1107"/>
      <c r="DC79" s="1107"/>
      <c r="DD79" s="1107"/>
      <c r="DE79" s="1107"/>
      <c r="DF79" s="1107"/>
      <c r="DG79" s="1107"/>
      <c r="DH79" s="1107"/>
      <c r="DI79" s="1107"/>
      <c r="DJ79" s="1107"/>
      <c r="DK79" s="1107"/>
      <c r="DL79" s="1107"/>
      <c r="DM79" s="1107"/>
      <c r="DN79" s="1107"/>
      <c r="DO79" s="1107"/>
      <c r="DP79" s="1107"/>
      <c r="DQ79" s="1107"/>
      <c r="DR79" s="1107"/>
      <c r="DS79" s="1107"/>
      <c r="DT79" s="1107"/>
      <c r="DU79" s="1107"/>
      <c r="DV79" s="1107"/>
      <c r="DW79" s="1107"/>
      <c r="DX79" s="1107"/>
      <c r="DY79" s="1107"/>
      <c r="DZ79" s="1107"/>
      <c r="EA79" s="1107"/>
      <c r="EB79" s="1107"/>
      <c r="EC79" s="1107"/>
      <c r="ED79" s="1107"/>
      <c r="EE79" s="1107"/>
      <c r="EF79" s="1107"/>
      <c r="EG79" s="1107"/>
      <c r="EH79" s="1107"/>
      <c r="EI79" s="1107"/>
      <c r="EJ79" s="1107"/>
      <c r="EK79" s="1107"/>
      <c r="EL79" s="1107"/>
      <c r="EM79" s="1107"/>
      <c r="EN79" s="1107"/>
      <c r="EO79" s="1107"/>
      <c r="EP79" s="1107"/>
      <c r="EQ79" s="1107"/>
      <c r="ER79" s="1107"/>
      <c r="ES79" s="1107"/>
      <c r="ET79" s="1107"/>
      <c r="EU79" s="1107"/>
      <c r="EV79" s="1107"/>
      <c r="EW79" s="1107"/>
      <c r="EX79" s="1107"/>
      <c r="EY79" s="1107"/>
      <c r="EZ79" s="1107"/>
      <c r="FA79" s="1107"/>
      <c r="FB79" s="1107"/>
      <c r="FC79" s="1107"/>
      <c r="FD79" s="1107"/>
      <c r="FE79" s="1107"/>
      <c r="FF79" s="1107"/>
      <c r="FG79" s="1107"/>
      <c r="FH79" s="1107"/>
      <c r="FI79" s="1107"/>
      <c r="FJ79" s="1107"/>
      <c r="FK79" s="1107"/>
      <c r="FL79" s="1107"/>
      <c r="FM79" s="1107"/>
      <c r="FN79" s="1107"/>
      <c r="FO79" s="1107"/>
      <c r="FP79" s="1107"/>
      <c r="FQ79" s="1107"/>
      <c r="FR79" s="1107"/>
      <c r="FS79" s="1107"/>
      <c r="FT79" s="1107"/>
      <c r="FU79" s="1107"/>
      <c r="FV79" s="1107"/>
      <c r="FW79" s="1107"/>
      <c r="FX79" s="1107"/>
      <c r="FY79" s="1107"/>
      <c r="FZ79" s="1107"/>
      <c r="GA79" s="1107"/>
      <c r="GB79" s="1107"/>
      <c r="GC79" s="1107"/>
      <c r="GD79" s="1107"/>
      <c r="GE79" s="1107"/>
      <c r="GF79" s="1107"/>
      <c r="GG79" s="1107"/>
      <c r="GH79" s="1107"/>
      <c r="GI79" s="1107"/>
      <c r="GJ79" s="1107"/>
      <c r="GK79" s="1107"/>
      <c r="GL79" s="1107"/>
      <c r="GM79" s="1107"/>
      <c r="GN79" s="1107"/>
      <c r="GO79" s="1107"/>
      <c r="GP79" s="1107"/>
      <c r="GQ79" s="1107"/>
      <c r="GR79" s="1107"/>
      <c r="GS79" s="1107"/>
      <c r="GT79" s="1107"/>
      <c r="GU79" s="1107"/>
      <c r="GV79" s="1107"/>
      <c r="GW79" s="1107"/>
      <c r="GX79" s="1107"/>
      <c r="GY79" s="1107"/>
      <c r="GZ79" s="1107"/>
      <c r="HA79" s="1107"/>
      <c r="HB79" s="1107"/>
      <c r="HC79" s="1107"/>
      <c r="HD79" s="1107"/>
      <c r="HE79" s="1107"/>
    </row>
    <row r="80" spans="1:213" ht="12" hidden="1" customHeight="1">
      <c r="A80" s="1107"/>
      <c r="F80" s="1137"/>
      <c r="G80" s="1137"/>
      <c r="H80" s="1137"/>
      <c r="I80" s="1137"/>
      <c r="J80" s="1137"/>
      <c r="K80" s="1194" t="s">
        <v>416</v>
      </c>
      <c r="L80" s="1107">
        <v>166</v>
      </c>
      <c r="M80" s="1107">
        <v>43</v>
      </c>
      <c r="N80" s="1107">
        <v>366</v>
      </c>
      <c r="O80" s="1107">
        <v>190</v>
      </c>
      <c r="P80" s="1107"/>
      <c r="Q80" s="1107">
        <v>4306</v>
      </c>
      <c r="R80" s="1107">
        <v>481</v>
      </c>
      <c r="S80" s="1107">
        <v>521</v>
      </c>
      <c r="T80" s="1107">
        <v>2128</v>
      </c>
      <c r="U80" s="1107">
        <v>2653</v>
      </c>
      <c r="V80" s="1107">
        <v>22</v>
      </c>
      <c r="W80" s="1107">
        <v>33</v>
      </c>
      <c r="X80" s="1107">
        <v>0</v>
      </c>
      <c r="Y80" s="1107">
        <v>0</v>
      </c>
      <c r="Z80" s="1107">
        <v>10917</v>
      </c>
      <c r="AA80" s="1107"/>
      <c r="AB80" s="1107"/>
      <c r="AC80" s="1107"/>
      <c r="AD80" s="1107"/>
      <c r="AE80" s="1107"/>
      <c r="AF80" s="1107"/>
      <c r="AG80" s="1107"/>
      <c r="AH80" s="1107"/>
      <c r="AI80" s="1107"/>
      <c r="AJ80" s="1107"/>
      <c r="AK80" s="1364"/>
      <c r="AL80" s="1364"/>
      <c r="AM80" s="1364"/>
      <c r="AN80" s="1364"/>
      <c r="AO80" s="1364"/>
      <c r="AP80" s="1364"/>
      <c r="AQ80" s="1364"/>
      <c r="AR80" s="1364"/>
      <c r="AS80" s="1364"/>
      <c r="AT80" s="1364"/>
      <c r="AU80" s="1364"/>
      <c r="AV80" s="1364"/>
      <c r="AW80" s="1364"/>
      <c r="AX80" s="1364"/>
      <c r="AY80" s="1364"/>
      <c r="AZ80" s="1364"/>
      <c r="BA80" s="1364"/>
      <c r="BB80" s="1364"/>
      <c r="BC80" s="1364"/>
      <c r="BD80" s="1364"/>
      <c r="BE80" s="1364"/>
      <c r="BF80" s="1364"/>
      <c r="BG80" s="1364"/>
      <c r="BH80" s="1364"/>
      <c r="BI80" s="1364"/>
      <c r="BJ80" s="1364"/>
      <c r="BK80" s="1364"/>
      <c r="BL80" s="1364"/>
      <c r="BM80" s="1364"/>
      <c r="BN80" s="1107"/>
      <c r="BO80" s="1107"/>
      <c r="BP80" s="1107"/>
      <c r="BQ80" s="1107"/>
      <c r="BR80" s="1107"/>
      <c r="BS80" s="1107"/>
      <c r="BT80" s="1107"/>
      <c r="BU80" s="1107"/>
      <c r="BV80" s="1107"/>
      <c r="BW80" s="1107"/>
      <c r="BX80" s="1107"/>
      <c r="BY80" s="1107"/>
      <c r="BZ80" s="1107"/>
      <c r="CA80" s="1107"/>
      <c r="CB80" s="1107"/>
      <c r="CC80" s="1107"/>
      <c r="CD80" s="1107"/>
      <c r="CE80" s="1107"/>
      <c r="CF80" s="1107"/>
      <c r="CG80" s="1107"/>
      <c r="CH80" s="1107"/>
      <c r="CI80" s="1107"/>
      <c r="CJ80" s="1107"/>
      <c r="CK80" s="1107"/>
      <c r="CL80" s="1107"/>
      <c r="CM80" s="1107"/>
      <c r="CN80" s="1107"/>
      <c r="CO80" s="1107"/>
      <c r="CP80" s="1107"/>
      <c r="CQ80" s="1107"/>
      <c r="CR80" s="1107"/>
      <c r="CS80" s="1107"/>
      <c r="CT80" s="1107"/>
      <c r="CU80" s="1107"/>
      <c r="CV80" s="1107"/>
      <c r="CW80" s="1107"/>
      <c r="CX80" s="1107"/>
      <c r="CY80" s="1107"/>
      <c r="CZ80" s="1107"/>
      <c r="DA80" s="1107"/>
      <c r="DB80" s="1107"/>
      <c r="DC80" s="1107"/>
      <c r="DD80" s="1107"/>
      <c r="DE80" s="1107"/>
      <c r="DF80" s="1107"/>
      <c r="DG80" s="1107"/>
      <c r="DH80" s="1107"/>
      <c r="DI80" s="1107"/>
      <c r="DJ80" s="1107"/>
      <c r="DK80" s="1107"/>
      <c r="DL80" s="1107"/>
      <c r="DM80" s="1107"/>
      <c r="DN80" s="1107"/>
      <c r="DO80" s="1107"/>
      <c r="DP80" s="1107"/>
      <c r="DQ80" s="1107"/>
      <c r="DR80" s="1107"/>
      <c r="DS80" s="1107"/>
      <c r="DT80" s="1107"/>
      <c r="DU80" s="1107"/>
      <c r="DV80" s="1107"/>
      <c r="DW80" s="1107"/>
      <c r="DX80" s="1107"/>
      <c r="DY80" s="1107"/>
      <c r="DZ80" s="1107"/>
      <c r="EA80" s="1107"/>
      <c r="EB80" s="1107"/>
      <c r="EC80" s="1107"/>
      <c r="ED80" s="1107"/>
      <c r="EE80" s="1107"/>
      <c r="EF80" s="1107"/>
      <c r="EG80" s="1107"/>
      <c r="EH80" s="1107"/>
      <c r="EI80" s="1107"/>
      <c r="EJ80" s="1107"/>
      <c r="EK80" s="1107"/>
      <c r="EL80" s="1107"/>
      <c r="EM80" s="1107"/>
      <c r="EN80" s="1107"/>
      <c r="EO80" s="1107"/>
      <c r="EP80" s="1107"/>
      <c r="EQ80" s="1107"/>
      <c r="ER80" s="1107"/>
      <c r="ES80" s="1107"/>
      <c r="ET80" s="1107"/>
      <c r="EU80" s="1107"/>
      <c r="EV80" s="1107"/>
      <c r="EW80" s="1107"/>
      <c r="EX80" s="1107"/>
      <c r="EY80" s="1107"/>
      <c r="EZ80" s="1107"/>
      <c r="FA80" s="1107"/>
      <c r="FB80" s="1107"/>
      <c r="FC80" s="1107"/>
      <c r="FD80" s="1107"/>
      <c r="FE80" s="1107"/>
      <c r="FF80" s="1107"/>
      <c r="FG80" s="1107"/>
      <c r="FH80" s="1107"/>
      <c r="FI80" s="1107"/>
      <c r="FJ80" s="1107"/>
      <c r="FK80" s="1107"/>
      <c r="FL80" s="1107"/>
      <c r="FM80" s="1107"/>
      <c r="FN80" s="1107"/>
      <c r="FO80" s="1107"/>
      <c r="FP80" s="1107"/>
      <c r="FQ80" s="1107"/>
      <c r="FR80" s="1107"/>
      <c r="FS80" s="1107"/>
      <c r="FT80" s="1107"/>
      <c r="FU80" s="1107"/>
      <c r="FV80" s="1107"/>
      <c r="FW80" s="1107"/>
      <c r="FX80" s="1107"/>
      <c r="FY80" s="1107"/>
      <c r="FZ80" s="1107"/>
      <c r="GA80" s="1107"/>
      <c r="GB80" s="1107"/>
      <c r="GC80" s="1107"/>
      <c r="GD80" s="1107"/>
      <c r="GE80" s="1107"/>
      <c r="GF80" s="1107"/>
      <c r="GG80" s="1107"/>
      <c r="GH80" s="1107"/>
      <c r="GI80" s="1107"/>
      <c r="GJ80" s="1107"/>
      <c r="GK80" s="1107"/>
      <c r="GL80" s="1107"/>
      <c r="GM80" s="1107"/>
      <c r="GN80" s="1107"/>
      <c r="GO80" s="1107"/>
      <c r="GP80" s="1107"/>
      <c r="GQ80" s="1107"/>
      <c r="GR80" s="1107"/>
      <c r="GS80" s="1107"/>
      <c r="GT80" s="1107"/>
      <c r="GU80" s="1107"/>
      <c r="GV80" s="1107"/>
      <c r="GW80" s="1107"/>
      <c r="GX80" s="1107"/>
      <c r="GY80" s="1107"/>
      <c r="GZ80" s="1107"/>
      <c r="HA80" s="1107"/>
      <c r="HB80" s="1107"/>
      <c r="HC80" s="1107"/>
      <c r="HD80" s="1107"/>
      <c r="HE80" s="1107"/>
    </row>
    <row r="81" spans="1:213" ht="12" hidden="1" customHeight="1">
      <c r="A81" s="1107"/>
      <c r="B81" s="1107"/>
      <c r="C81" s="1107"/>
      <c r="D81" s="1107"/>
      <c r="E81" s="1126" t="s">
        <v>1340</v>
      </c>
      <c r="F81" s="3993" t="s">
        <v>1396</v>
      </c>
      <c r="G81" s="3993"/>
      <c r="H81" s="3993"/>
      <c r="I81" s="3993"/>
      <c r="J81" s="3993"/>
      <c r="K81" s="1194" t="s">
        <v>106</v>
      </c>
      <c r="L81" s="1107">
        <v>0</v>
      </c>
      <c r="M81" s="1107">
        <v>0</v>
      </c>
      <c r="N81" s="1107">
        <v>0</v>
      </c>
      <c r="O81" s="1107">
        <v>0</v>
      </c>
      <c r="P81" s="1107">
        <v>0</v>
      </c>
      <c r="Q81" s="1107">
        <v>0</v>
      </c>
      <c r="R81" s="1107">
        <v>0</v>
      </c>
      <c r="S81" s="1107">
        <v>0</v>
      </c>
      <c r="T81" s="1107">
        <v>0</v>
      </c>
      <c r="U81" s="1107">
        <v>0</v>
      </c>
      <c r="V81" s="1107">
        <v>0</v>
      </c>
      <c r="W81" s="1107">
        <v>0</v>
      </c>
      <c r="X81" s="1107">
        <v>0</v>
      </c>
      <c r="Y81" s="1107">
        <v>0</v>
      </c>
      <c r="Z81" s="1107">
        <v>0</v>
      </c>
      <c r="AA81" s="1107"/>
      <c r="AB81" s="1107"/>
      <c r="AC81" s="1107"/>
      <c r="AD81" s="1107"/>
      <c r="AE81" s="1107"/>
      <c r="AF81" s="1107"/>
      <c r="AG81" s="1107"/>
      <c r="AH81" s="1107"/>
      <c r="AI81" s="1107"/>
      <c r="AJ81" s="1107"/>
      <c r="AK81" s="1364"/>
      <c r="AL81" s="1364"/>
      <c r="AM81" s="1364"/>
      <c r="AN81" s="1364"/>
      <c r="AO81" s="1364"/>
      <c r="AP81" s="1364"/>
      <c r="AQ81" s="1364"/>
      <c r="AR81" s="1364"/>
      <c r="AS81" s="1364"/>
      <c r="AT81" s="1364"/>
      <c r="AU81" s="1364"/>
      <c r="AV81" s="1364"/>
      <c r="AW81" s="1364"/>
      <c r="AX81" s="1364"/>
      <c r="AY81" s="1364"/>
      <c r="AZ81" s="1364"/>
      <c r="BA81" s="1364"/>
      <c r="BB81" s="1364"/>
      <c r="BC81" s="1364"/>
      <c r="BD81" s="1364"/>
      <c r="BE81" s="1364"/>
      <c r="BF81" s="1364"/>
      <c r="BG81" s="1364"/>
      <c r="BH81" s="1364"/>
      <c r="BI81" s="1364"/>
      <c r="BJ81" s="1364"/>
      <c r="BK81" s="1364"/>
      <c r="BL81" s="1364"/>
      <c r="BM81" s="1364"/>
      <c r="BN81" s="1107"/>
      <c r="BO81" s="1107"/>
      <c r="BP81" s="1107"/>
      <c r="BQ81" s="1107"/>
      <c r="BR81" s="1107"/>
      <c r="BS81" s="1107"/>
      <c r="BT81" s="1107"/>
      <c r="BU81" s="1107"/>
      <c r="BV81" s="1107"/>
      <c r="BW81" s="1107"/>
      <c r="BX81" s="1107"/>
      <c r="BY81" s="1107"/>
      <c r="BZ81" s="1107"/>
      <c r="CA81" s="1107"/>
      <c r="CB81" s="1107"/>
      <c r="CC81" s="1107"/>
      <c r="CD81" s="1107"/>
      <c r="CE81" s="1107"/>
      <c r="CF81" s="1107"/>
      <c r="CG81" s="1107"/>
      <c r="CH81" s="1107"/>
      <c r="CI81" s="1107"/>
      <c r="CJ81" s="1107"/>
      <c r="CK81" s="1107"/>
      <c r="CL81" s="1107"/>
      <c r="CM81" s="1107"/>
      <c r="CN81" s="1107"/>
      <c r="CO81" s="1107"/>
      <c r="CP81" s="1107"/>
      <c r="CQ81" s="1107"/>
      <c r="CR81" s="1107"/>
      <c r="CS81" s="1107"/>
      <c r="CT81" s="1107"/>
      <c r="CU81" s="1107"/>
      <c r="CV81" s="1107"/>
      <c r="CW81" s="1107"/>
      <c r="CX81" s="1107"/>
      <c r="CY81" s="1107"/>
      <c r="CZ81" s="1107"/>
      <c r="DA81" s="1107"/>
      <c r="DB81" s="1107"/>
      <c r="DC81" s="1107"/>
      <c r="DD81" s="1107"/>
      <c r="DE81" s="1107"/>
      <c r="DF81" s="1107"/>
      <c r="DG81" s="1107"/>
      <c r="DH81" s="1107"/>
      <c r="DI81" s="1107"/>
      <c r="DJ81" s="1107"/>
      <c r="DK81" s="1107"/>
      <c r="DL81" s="1107"/>
      <c r="DM81" s="1107"/>
      <c r="DN81" s="1107"/>
      <c r="DO81" s="1107"/>
      <c r="DP81" s="1107"/>
      <c r="DQ81" s="1107"/>
      <c r="DR81" s="1107"/>
      <c r="DS81" s="1107"/>
      <c r="DT81" s="1107"/>
      <c r="DU81" s="1107"/>
      <c r="DV81" s="1107"/>
      <c r="DW81" s="1107"/>
      <c r="DX81" s="1107"/>
      <c r="DY81" s="1107"/>
      <c r="DZ81" s="1107"/>
      <c r="EA81" s="1107"/>
      <c r="EB81" s="1107"/>
      <c r="EC81" s="1107"/>
      <c r="ED81" s="1107"/>
      <c r="EE81" s="1107"/>
      <c r="EF81" s="1107"/>
      <c r="EG81" s="1107"/>
      <c r="EH81" s="1107"/>
      <c r="EI81" s="1107"/>
      <c r="EJ81" s="1107"/>
      <c r="EK81" s="1107"/>
      <c r="EL81" s="1107"/>
      <c r="EM81" s="1107"/>
      <c r="EN81" s="1107"/>
      <c r="EO81" s="1107"/>
      <c r="EP81" s="1107"/>
      <c r="EQ81" s="1107"/>
      <c r="ER81" s="1107"/>
      <c r="ES81" s="1107"/>
      <c r="ET81" s="1107"/>
      <c r="EU81" s="1107"/>
      <c r="EV81" s="1107"/>
      <c r="EW81" s="1107"/>
      <c r="EX81" s="1107"/>
      <c r="EY81" s="1107"/>
      <c r="EZ81" s="1107"/>
      <c r="FA81" s="1107"/>
      <c r="FB81" s="1107"/>
      <c r="FC81" s="1107"/>
      <c r="FD81" s="1107"/>
      <c r="FE81" s="1107"/>
      <c r="FF81" s="1107"/>
      <c r="FG81" s="1107"/>
      <c r="FH81" s="1107"/>
      <c r="FI81" s="1107"/>
      <c r="FJ81" s="1107"/>
      <c r="FK81" s="1107"/>
      <c r="FL81" s="1107"/>
      <c r="FM81" s="1107"/>
      <c r="FN81" s="1107"/>
      <c r="FO81" s="1107"/>
      <c r="FP81" s="1107"/>
      <c r="FQ81" s="1107"/>
      <c r="FR81" s="1107"/>
      <c r="FS81" s="1107"/>
      <c r="FT81" s="1107"/>
      <c r="FU81" s="1107"/>
      <c r="FV81" s="1107"/>
      <c r="FW81" s="1107"/>
      <c r="FX81" s="1107"/>
      <c r="FY81" s="1107"/>
      <c r="FZ81" s="1107"/>
      <c r="GA81" s="1107"/>
      <c r="GB81" s="1107"/>
      <c r="GC81" s="1107"/>
      <c r="GD81" s="1107"/>
      <c r="GE81" s="1107"/>
      <c r="GF81" s="1107"/>
      <c r="GG81" s="1107"/>
      <c r="GH81" s="1107"/>
      <c r="GI81" s="1107"/>
      <c r="GJ81" s="1107"/>
      <c r="GK81" s="1107"/>
      <c r="GL81" s="1107"/>
      <c r="GM81" s="1107"/>
      <c r="GN81" s="1107"/>
      <c r="GO81" s="1107"/>
      <c r="GP81" s="1107"/>
      <c r="GQ81" s="1107"/>
      <c r="GR81" s="1107"/>
      <c r="GS81" s="1107"/>
      <c r="GT81" s="1107"/>
      <c r="GU81" s="1107"/>
      <c r="GV81" s="1107"/>
      <c r="GW81" s="1107"/>
      <c r="GX81" s="1107"/>
      <c r="GY81" s="1107"/>
      <c r="GZ81" s="1107"/>
      <c r="HA81" s="1107"/>
      <c r="HB81" s="1107"/>
      <c r="HC81" s="1107"/>
      <c r="HD81" s="1107"/>
      <c r="HE81" s="1107"/>
    </row>
    <row r="82" spans="1:213" ht="12" hidden="1" customHeight="1">
      <c r="A82" s="1107"/>
      <c r="B82" s="4055" t="s">
        <v>1365</v>
      </c>
      <c r="C82" s="4055"/>
      <c r="D82" s="4055"/>
      <c r="E82" s="4055"/>
      <c r="F82" s="4055"/>
      <c r="G82" s="4055"/>
      <c r="H82" s="4055"/>
      <c r="I82" s="4055"/>
      <c r="J82" s="4055"/>
      <c r="K82" s="1194" t="s">
        <v>102</v>
      </c>
      <c r="L82" s="1107">
        <v>166</v>
      </c>
      <c r="M82" s="1107">
        <v>43</v>
      </c>
      <c r="N82" s="1107">
        <v>366</v>
      </c>
      <c r="O82" s="1107">
        <v>190</v>
      </c>
      <c r="P82" s="1107">
        <v>8</v>
      </c>
      <c r="Q82" s="1107">
        <v>4306</v>
      </c>
      <c r="R82" s="1107">
        <v>481</v>
      </c>
      <c r="S82" s="1107">
        <v>521</v>
      </c>
      <c r="T82" s="1107">
        <v>2128</v>
      </c>
      <c r="U82" s="1107">
        <v>2653</v>
      </c>
      <c r="V82" s="1107">
        <v>22</v>
      </c>
      <c r="W82" s="1107">
        <v>33</v>
      </c>
      <c r="X82" s="1107">
        <v>0</v>
      </c>
      <c r="Y82" s="1107">
        <v>0</v>
      </c>
      <c r="Z82" s="1107">
        <v>10917</v>
      </c>
      <c r="AA82" s="1107"/>
      <c r="AB82" s="1107"/>
      <c r="AC82" s="1107"/>
      <c r="AD82" s="1107"/>
      <c r="AE82" s="1107"/>
      <c r="AF82" s="1107"/>
      <c r="AG82" s="1107"/>
      <c r="AH82" s="1107"/>
      <c r="AI82" s="1107"/>
      <c r="AJ82" s="1107"/>
      <c r="AK82" s="1364"/>
      <c r="AL82" s="1364"/>
      <c r="AM82" s="1364"/>
      <c r="AN82" s="1364"/>
      <c r="AO82" s="1364"/>
      <c r="AP82" s="1364"/>
      <c r="AQ82" s="1364"/>
      <c r="AR82" s="1364"/>
      <c r="AS82" s="1364"/>
      <c r="AT82" s="1364"/>
      <c r="AU82" s="1364"/>
      <c r="AV82" s="1364"/>
      <c r="AW82" s="1364"/>
      <c r="AX82" s="1364"/>
      <c r="AY82" s="1364"/>
      <c r="AZ82" s="1364"/>
      <c r="BA82" s="1364"/>
      <c r="BB82" s="1364"/>
      <c r="BC82" s="1364"/>
      <c r="BD82" s="1364"/>
      <c r="BE82" s="1364"/>
      <c r="BF82" s="1364"/>
      <c r="BG82" s="1364"/>
      <c r="BH82" s="1364"/>
      <c r="BI82" s="1364"/>
      <c r="BJ82" s="1364"/>
      <c r="BK82" s="1364"/>
      <c r="BL82" s="1364"/>
      <c r="BM82" s="1364"/>
      <c r="BN82" s="1107"/>
      <c r="BO82" s="1107"/>
      <c r="BP82" s="1107"/>
      <c r="BQ82" s="1107"/>
      <c r="BR82" s="1107"/>
      <c r="BS82" s="1107"/>
      <c r="BT82" s="1107"/>
      <c r="BU82" s="1107"/>
      <c r="BV82" s="1107"/>
      <c r="BW82" s="1107"/>
      <c r="BX82" s="1107"/>
      <c r="BY82" s="1107"/>
      <c r="BZ82" s="1107"/>
      <c r="CA82" s="1107"/>
      <c r="CB82" s="1107"/>
      <c r="CC82" s="1107"/>
      <c r="CD82" s="1107"/>
      <c r="CE82" s="1107"/>
      <c r="CF82" s="1107"/>
      <c r="CG82" s="1107"/>
      <c r="CH82" s="1107"/>
      <c r="CI82" s="1107"/>
      <c r="CJ82" s="1107"/>
      <c r="CK82" s="1107"/>
      <c r="CL82" s="1107"/>
      <c r="CM82" s="1107"/>
      <c r="CN82" s="1107"/>
      <c r="CO82" s="1107"/>
      <c r="CP82" s="1107"/>
      <c r="CQ82" s="1107"/>
      <c r="CR82" s="1107"/>
      <c r="CS82" s="1107"/>
      <c r="CT82" s="1107"/>
      <c r="CU82" s="1107"/>
      <c r="CV82" s="1107"/>
      <c r="CW82" s="1107"/>
      <c r="CX82" s="1107"/>
      <c r="CY82" s="1107"/>
      <c r="CZ82" s="1107"/>
      <c r="DA82" s="1107"/>
      <c r="DB82" s="1107"/>
      <c r="DC82" s="1107"/>
      <c r="DD82" s="1107"/>
      <c r="DE82" s="1107"/>
      <c r="DF82" s="1107"/>
      <c r="DG82" s="1107"/>
      <c r="DH82" s="1107"/>
      <c r="DI82" s="1107"/>
      <c r="DJ82" s="1107"/>
      <c r="DK82" s="1107"/>
      <c r="DL82" s="1107"/>
      <c r="DM82" s="1107"/>
      <c r="DN82" s="1107"/>
      <c r="DO82" s="1107"/>
      <c r="DP82" s="1107"/>
      <c r="DQ82" s="1107"/>
      <c r="DR82" s="1107"/>
      <c r="DS82" s="1107"/>
      <c r="DT82" s="1107"/>
      <c r="DU82" s="1107"/>
      <c r="DV82" s="1107"/>
      <c r="DW82" s="1107"/>
      <c r="DX82" s="1107"/>
      <c r="DY82" s="1107"/>
      <c r="DZ82" s="1107"/>
      <c r="EA82" s="1107"/>
      <c r="EB82" s="1107"/>
      <c r="EC82" s="1107"/>
      <c r="ED82" s="1107"/>
      <c r="EE82" s="1107"/>
      <c r="EF82" s="1107"/>
      <c r="EG82" s="1107"/>
      <c r="EH82" s="1107"/>
      <c r="EI82" s="1107"/>
      <c r="EJ82" s="1107"/>
      <c r="EK82" s="1107"/>
      <c r="EL82" s="1107"/>
      <c r="EM82" s="1107"/>
      <c r="EN82" s="1107"/>
      <c r="EO82" s="1107"/>
      <c r="EP82" s="1107"/>
      <c r="EQ82" s="1107"/>
      <c r="ER82" s="1107"/>
      <c r="ES82" s="1107"/>
      <c r="ET82" s="1107"/>
      <c r="EU82" s="1107"/>
      <c r="EV82" s="1107"/>
      <c r="EW82" s="1107"/>
      <c r="EX82" s="1107"/>
      <c r="EY82" s="1107"/>
      <c r="EZ82" s="1107"/>
      <c r="FA82" s="1107"/>
      <c r="FB82" s="1107"/>
      <c r="FC82" s="1107"/>
      <c r="FD82" s="1107"/>
      <c r="FE82" s="1107"/>
      <c r="FF82" s="1107"/>
      <c r="FG82" s="1107"/>
      <c r="FH82" s="1107"/>
      <c r="FI82" s="1107"/>
      <c r="FJ82" s="1107"/>
      <c r="FK82" s="1107"/>
      <c r="FL82" s="1107"/>
      <c r="FM82" s="1107"/>
      <c r="FN82" s="1107"/>
      <c r="FO82" s="1107"/>
      <c r="FP82" s="1107"/>
      <c r="FQ82" s="1107"/>
      <c r="FR82" s="1107"/>
      <c r="FS82" s="1107"/>
      <c r="FT82" s="1107"/>
      <c r="FU82" s="1107"/>
      <c r="FV82" s="1107"/>
      <c r="FW82" s="1107"/>
      <c r="FX82" s="1107"/>
      <c r="FY82" s="1107"/>
      <c r="FZ82" s="1107"/>
      <c r="GA82" s="1107"/>
      <c r="GB82" s="1107"/>
      <c r="GC82" s="1107"/>
      <c r="GD82" s="1107"/>
      <c r="GE82" s="1107"/>
      <c r="GF82" s="1107"/>
      <c r="GG82" s="1107"/>
      <c r="GH82" s="1107"/>
      <c r="GI82" s="1107"/>
      <c r="GJ82" s="1107"/>
      <c r="GK82" s="1107"/>
      <c r="GL82" s="1107"/>
      <c r="GM82" s="1107"/>
      <c r="GN82" s="1107"/>
      <c r="GO82" s="1107"/>
      <c r="GP82" s="1107"/>
      <c r="GQ82" s="1107"/>
      <c r="GR82" s="1107"/>
      <c r="GS82" s="1107"/>
      <c r="GT82" s="1107"/>
      <c r="GU82" s="1107"/>
      <c r="GV82" s="1107"/>
      <c r="GW82" s="1107"/>
      <c r="GX82" s="1107"/>
      <c r="GY82" s="1107"/>
      <c r="GZ82" s="1107"/>
      <c r="HA82" s="1107"/>
      <c r="HB82" s="1107"/>
      <c r="HC82" s="1107"/>
      <c r="HD82" s="1107"/>
      <c r="HE82" s="1107"/>
    </row>
    <row r="83" spans="1:213" ht="12" hidden="1" customHeight="1">
      <c r="A83" s="1107"/>
      <c r="B83" s="3993" t="s">
        <v>1344</v>
      </c>
      <c r="C83" s="3993"/>
      <c r="D83" s="3993"/>
      <c r="E83" s="3993"/>
      <c r="F83" s="3993"/>
      <c r="G83" s="3993"/>
      <c r="H83" s="3993"/>
      <c r="I83" s="3993"/>
      <c r="J83" s="3993"/>
      <c r="K83" s="1194" t="s">
        <v>107</v>
      </c>
      <c r="L83" s="1107">
        <v>0</v>
      </c>
      <c r="M83" s="1107">
        <v>0</v>
      </c>
      <c r="N83" s="1107">
        <v>0</v>
      </c>
      <c r="O83" s="1107">
        <v>0</v>
      </c>
      <c r="P83" s="1107">
        <v>0</v>
      </c>
      <c r="Q83" s="1107">
        <v>0</v>
      </c>
      <c r="R83" s="1107">
        <v>0</v>
      </c>
      <c r="S83" s="1107">
        <v>0</v>
      </c>
      <c r="T83" s="1107">
        <v>0</v>
      </c>
      <c r="U83" s="1107">
        <v>0</v>
      </c>
      <c r="V83" s="1107">
        <v>0</v>
      </c>
      <c r="W83" s="1107">
        <v>0</v>
      </c>
      <c r="X83" s="1107">
        <v>0</v>
      </c>
      <c r="Y83" s="1107">
        <v>0</v>
      </c>
      <c r="Z83" s="1107">
        <v>0</v>
      </c>
      <c r="AA83" s="1107"/>
      <c r="AB83" s="1107"/>
      <c r="AC83" s="1107"/>
      <c r="AD83" s="1107"/>
      <c r="AE83" s="1107"/>
      <c r="AF83" s="1107"/>
      <c r="AG83" s="1107"/>
      <c r="AH83" s="1107"/>
      <c r="AI83" s="1107"/>
      <c r="AJ83" s="1107"/>
      <c r="AK83" s="1364"/>
      <c r="AL83" s="1364"/>
      <c r="AM83" s="1364"/>
      <c r="AN83" s="1364"/>
      <c r="AO83" s="1364"/>
      <c r="AP83" s="1364"/>
      <c r="AQ83" s="1364"/>
      <c r="AR83" s="1364"/>
      <c r="AS83" s="1364"/>
      <c r="AT83" s="1364"/>
      <c r="AU83" s="1364"/>
      <c r="AV83" s="1364"/>
      <c r="AW83" s="1364"/>
      <c r="AX83" s="1364"/>
      <c r="AY83" s="1364"/>
      <c r="AZ83" s="1364"/>
      <c r="BA83" s="1364"/>
      <c r="BB83" s="1364"/>
      <c r="BC83" s="1364"/>
      <c r="BD83" s="1364"/>
      <c r="BE83" s="1364"/>
      <c r="BF83" s="1364"/>
      <c r="BG83" s="1364"/>
      <c r="BH83" s="1364"/>
      <c r="BI83" s="1364"/>
      <c r="BJ83" s="1364"/>
      <c r="BK83" s="1364"/>
      <c r="BL83" s="1364"/>
      <c r="BM83" s="1364"/>
      <c r="BN83" s="1107"/>
      <c r="BO83" s="1107"/>
      <c r="BP83" s="1107"/>
      <c r="BQ83" s="1107"/>
      <c r="BR83" s="1107"/>
      <c r="BS83" s="1107"/>
      <c r="BT83" s="1107"/>
      <c r="BU83" s="1107"/>
      <c r="BV83" s="1107"/>
      <c r="BW83" s="1107"/>
      <c r="BX83" s="1107"/>
      <c r="BY83" s="1107"/>
      <c r="BZ83" s="1107"/>
      <c r="CA83" s="1107"/>
      <c r="CB83" s="1107"/>
      <c r="CC83" s="1107"/>
      <c r="CD83" s="1107"/>
      <c r="CE83" s="1107"/>
      <c r="CF83" s="1107"/>
      <c r="CG83" s="1107"/>
      <c r="CH83" s="1107"/>
      <c r="CI83" s="1107"/>
      <c r="CJ83" s="1107"/>
      <c r="CK83" s="1107"/>
      <c r="CL83" s="1107"/>
      <c r="CM83" s="1107"/>
      <c r="CN83" s="1107"/>
      <c r="CO83" s="1107"/>
      <c r="CP83" s="1107"/>
      <c r="CQ83" s="1107"/>
      <c r="CR83" s="1107"/>
      <c r="CS83" s="1107"/>
      <c r="CT83" s="1107"/>
      <c r="CU83" s="1107"/>
      <c r="CV83" s="1107"/>
      <c r="CW83" s="1107"/>
      <c r="CX83" s="1107"/>
      <c r="CY83" s="1107"/>
      <c r="CZ83" s="1107"/>
      <c r="DA83" s="1107"/>
      <c r="DB83" s="1107"/>
      <c r="DC83" s="1107"/>
      <c r="DD83" s="1107"/>
      <c r="DE83" s="1107"/>
      <c r="DF83" s="1107"/>
      <c r="DG83" s="1107"/>
      <c r="DH83" s="1107"/>
      <c r="DI83" s="1107"/>
      <c r="DJ83" s="1107"/>
      <c r="DK83" s="1107"/>
      <c r="DL83" s="1107"/>
      <c r="DM83" s="1107"/>
      <c r="DN83" s="1107"/>
      <c r="DO83" s="1107"/>
      <c r="DP83" s="1107"/>
      <c r="DQ83" s="1107"/>
      <c r="DR83" s="1107"/>
      <c r="DS83" s="1107"/>
      <c r="DT83" s="1107"/>
      <c r="DU83" s="1107"/>
      <c r="DV83" s="1107"/>
      <c r="DW83" s="1107"/>
      <c r="DX83" s="1107"/>
      <c r="DY83" s="1107"/>
      <c r="DZ83" s="1107"/>
      <c r="EA83" s="1107"/>
      <c r="EB83" s="1107"/>
      <c r="EC83" s="1107"/>
      <c r="ED83" s="1107"/>
      <c r="EE83" s="1107"/>
      <c r="EF83" s="1107"/>
      <c r="EG83" s="1107"/>
      <c r="EH83" s="1107"/>
      <c r="EI83" s="1107"/>
      <c r="EJ83" s="1107"/>
      <c r="EK83" s="1107"/>
      <c r="EL83" s="1107"/>
      <c r="EM83" s="1107"/>
      <c r="EN83" s="1107"/>
      <c r="EO83" s="1107"/>
      <c r="EP83" s="1107"/>
      <c r="EQ83" s="1107"/>
      <c r="ER83" s="1107"/>
      <c r="ES83" s="1107"/>
      <c r="ET83" s="1107"/>
      <c r="EU83" s="1107"/>
      <c r="EV83" s="1107"/>
      <c r="EW83" s="1107"/>
      <c r="EX83" s="1107"/>
      <c r="EY83" s="1107"/>
      <c r="EZ83" s="1107"/>
      <c r="FA83" s="1107"/>
      <c r="FB83" s="1107"/>
      <c r="FC83" s="1107"/>
      <c r="FD83" s="1107"/>
      <c r="FE83" s="1107"/>
      <c r="FF83" s="1107"/>
      <c r="FG83" s="1107"/>
      <c r="FH83" s="1107"/>
      <c r="FI83" s="1107"/>
      <c r="FJ83" s="1107"/>
      <c r="FK83" s="1107"/>
      <c r="FL83" s="1107"/>
      <c r="FM83" s="1107"/>
      <c r="FN83" s="1107"/>
      <c r="FO83" s="1107"/>
      <c r="FP83" s="1107"/>
      <c r="FQ83" s="1107"/>
      <c r="FR83" s="1107"/>
      <c r="FS83" s="1107"/>
      <c r="FT83" s="1107"/>
      <c r="FU83" s="1107"/>
      <c r="FV83" s="1107"/>
      <c r="FW83" s="1107"/>
      <c r="FX83" s="1107"/>
      <c r="FY83" s="1107"/>
      <c r="FZ83" s="1107"/>
      <c r="GA83" s="1107"/>
      <c r="GB83" s="1107"/>
      <c r="GC83" s="1107"/>
      <c r="GD83" s="1107"/>
      <c r="GE83" s="1107"/>
      <c r="GF83" s="1107"/>
      <c r="GG83" s="1107"/>
      <c r="GH83" s="1107"/>
      <c r="GI83" s="1107"/>
      <c r="GJ83" s="1107"/>
      <c r="GK83" s="1107"/>
      <c r="GL83" s="1107"/>
      <c r="GM83" s="1107"/>
      <c r="GN83" s="1107"/>
      <c r="GO83" s="1107"/>
      <c r="GP83" s="1107"/>
      <c r="GQ83" s="1107"/>
      <c r="GR83" s="1107"/>
      <c r="GS83" s="1107"/>
      <c r="GT83" s="1107"/>
      <c r="GU83" s="1107"/>
      <c r="GV83" s="1107"/>
      <c r="GW83" s="1107"/>
      <c r="GX83" s="1107"/>
      <c r="GY83" s="1107"/>
      <c r="GZ83" s="1107"/>
      <c r="HA83" s="1107"/>
      <c r="HB83" s="1107"/>
      <c r="HC83" s="1107"/>
      <c r="HD83" s="1107"/>
      <c r="HE83" s="1107"/>
    </row>
    <row r="84" spans="1:213" ht="12" hidden="1" customHeight="1">
      <c r="A84" s="1107"/>
      <c r="B84" s="3983" t="s">
        <v>188</v>
      </c>
      <c r="C84" s="3983"/>
      <c r="D84" s="3983"/>
      <c r="E84" s="3983"/>
      <c r="F84" s="3983"/>
      <c r="G84" s="3983"/>
      <c r="H84" s="3983"/>
      <c r="I84" s="3983"/>
      <c r="J84" s="3983"/>
      <c r="K84" s="1194"/>
      <c r="L84" s="1107"/>
      <c r="M84" s="1107"/>
      <c r="N84" s="1107"/>
      <c r="O84" s="1107"/>
      <c r="P84" s="1107"/>
      <c r="Q84" s="1107"/>
      <c r="R84" s="1107"/>
      <c r="S84" s="1107"/>
      <c r="T84" s="1107"/>
      <c r="U84" s="1107"/>
      <c r="V84" s="1107"/>
      <c r="W84" s="1107"/>
      <c r="X84" s="1107"/>
      <c r="Y84" s="1107"/>
      <c r="Z84" s="1107"/>
      <c r="AA84" s="1107"/>
      <c r="AB84" s="1107"/>
      <c r="AC84" s="1107"/>
      <c r="AD84" s="1107"/>
      <c r="AE84" s="1107"/>
      <c r="AF84" s="1107"/>
      <c r="AG84" s="1107"/>
      <c r="AH84" s="1107"/>
      <c r="AI84" s="1107"/>
      <c r="AJ84" s="1107"/>
      <c r="AK84" s="1364"/>
      <c r="AL84" s="1364"/>
      <c r="AM84" s="1364"/>
      <c r="AN84" s="1364"/>
      <c r="AO84" s="1364"/>
      <c r="AP84" s="1364"/>
      <c r="AQ84" s="1364"/>
      <c r="AR84" s="1364"/>
      <c r="AS84" s="1364"/>
      <c r="AT84" s="1364"/>
      <c r="AU84" s="1364"/>
      <c r="AV84" s="1364"/>
      <c r="AW84" s="1364"/>
      <c r="AX84" s="1364"/>
      <c r="AY84" s="1364"/>
      <c r="AZ84" s="1364"/>
      <c r="BA84" s="1364"/>
      <c r="BB84" s="1364"/>
      <c r="BC84" s="1364"/>
      <c r="BD84" s="1364"/>
      <c r="BE84" s="1364"/>
      <c r="BF84" s="1364"/>
      <c r="BG84" s="1364"/>
      <c r="BH84" s="1364"/>
      <c r="BI84" s="1364"/>
      <c r="BJ84" s="1364"/>
      <c r="BK84" s="1364"/>
      <c r="BL84" s="1364"/>
      <c r="BM84" s="1364"/>
      <c r="BN84" s="1107"/>
      <c r="BO84" s="1107"/>
      <c r="BP84" s="1107"/>
      <c r="BQ84" s="1107"/>
      <c r="BR84" s="1107"/>
      <c r="BS84" s="1107"/>
      <c r="BT84" s="1107"/>
      <c r="BU84" s="1107"/>
      <c r="BV84" s="1107"/>
      <c r="BW84" s="1107"/>
      <c r="BX84" s="1107"/>
      <c r="BY84" s="1107"/>
      <c r="BZ84" s="1107"/>
      <c r="CA84" s="1107"/>
      <c r="CB84" s="1107"/>
      <c r="CC84" s="1107"/>
      <c r="CD84" s="1107"/>
      <c r="CE84" s="1107"/>
      <c r="CF84" s="1107"/>
      <c r="CG84" s="1107"/>
      <c r="CH84" s="1107"/>
      <c r="CI84" s="1107"/>
      <c r="CJ84" s="1107"/>
      <c r="CK84" s="1107"/>
      <c r="CL84" s="1107"/>
      <c r="CM84" s="1107"/>
      <c r="CN84" s="1107"/>
      <c r="CO84" s="1107"/>
      <c r="CP84" s="1107"/>
      <c r="CQ84" s="1107"/>
      <c r="CR84" s="1107"/>
      <c r="CS84" s="1107"/>
      <c r="CT84" s="1107"/>
      <c r="CU84" s="1107"/>
      <c r="CV84" s="1107"/>
      <c r="CW84" s="1107"/>
      <c r="CX84" s="1107"/>
      <c r="CY84" s="1107"/>
      <c r="CZ84" s="1107"/>
      <c r="DA84" s="1107"/>
      <c r="DB84" s="1107"/>
      <c r="DC84" s="1107"/>
      <c r="DD84" s="1107"/>
      <c r="DE84" s="1107"/>
      <c r="DF84" s="1107"/>
      <c r="DG84" s="1107"/>
      <c r="DH84" s="1107"/>
      <c r="DI84" s="1107"/>
      <c r="DJ84" s="1107"/>
      <c r="DK84" s="1107"/>
      <c r="DL84" s="1107"/>
      <c r="DM84" s="1107"/>
      <c r="DN84" s="1107"/>
      <c r="DO84" s="1107"/>
      <c r="DP84" s="1107"/>
      <c r="DQ84" s="1107"/>
      <c r="DR84" s="1107"/>
      <c r="DS84" s="1107"/>
      <c r="DT84" s="1107"/>
      <c r="DU84" s="1107"/>
      <c r="DV84" s="1107"/>
      <c r="DW84" s="1107"/>
      <c r="DX84" s="1107"/>
      <c r="DY84" s="1107"/>
      <c r="DZ84" s="1107"/>
      <c r="EA84" s="1107"/>
      <c r="EB84" s="1107"/>
      <c r="EC84" s="1107"/>
      <c r="ED84" s="1107"/>
      <c r="EE84" s="1107"/>
      <c r="EF84" s="1107"/>
      <c r="EG84" s="1107"/>
      <c r="EH84" s="1107"/>
      <c r="EI84" s="1107"/>
      <c r="EJ84" s="1107"/>
      <c r="EK84" s="1107"/>
      <c r="EL84" s="1107"/>
      <c r="EM84" s="1107"/>
      <c r="EN84" s="1107"/>
      <c r="EO84" s="1107"/>
      <c r="EP84" s="1107"/>
      <c r="EQ84" s="1107"/>
      <c r="ER84" s="1107"/>
      <c r="ES84" s="1107"/>
      <c r="ET84" s="1107"/>
      <c r="EU84" s="1107"/>
      <c r="EV84" s="1107"/>
      <c r="EW84" s="1107"/>
      <c r="EX84" s="1107"/>
      <c r="EY84" s="1107"/>
      <c r="EZ84" s="1107"/>
      <c r="FA84" s="1107"/>
      <c r="FB84" s="1107"/>
      <c r="FC84" s="1107"/>
      <c r="FD84" s="1107"/>
      <c r="FE84" s="1107"/>
      <c r="FF84" s="1107"/>
      <c r="FG84" s="1107"/>
      <c r="FH84" s="1107"/>
      <c r="FI84" s="1107"/>
      <c r="FJ84" s="1107"/>
      <c r="FK84" s="1107"/>
      <c r="FL84" s="1107"/>
      <c r="FM84" s="1107"/>
      <c r="FN84" s="1107"/>
      <c r="FO84" s="1107"/>
      <c r="FP84" s="1107"/>
      <c r="FQ84" s="1107"/>
      <c r="FR84" s="1107"/>
      <c r="FS84" s="1107"/>
      <c r="FT84" s="1107"/>
      <c r="FU84" s="1107"/>
      <c r="FV84" s="1107"/>
      <c r="FW84" s="1107"/>
      <c r="FX84" s="1107"/>
      <c r="FY84" s="1107"/>
      <c r="FZ84" s="1107"/>
      <c r="GA84" s="1107"/>
      <c r="GB84" s="1107"/>
      <c r="GC84" s="1107"/>
      <c r="GD84" s="1107"/>
      <c r="GE84" s="1107"/>
      <c r="GF84" s="1107"/>
      <c r="GG84" s="1107"/>
      <c r="GH84" s="1107"/>
      <c r="GI84" s="1107"/>
      <c r="GJ84" s="1107"/>
      <c r="GK84" s="1107"/>
      <c r="GL84" s="1107"/>
      <c r="GM84" s="1107"/>
      <c r="GN84" s="1107"/>
      <c r="GO84" s="1107"/>
      <c r="GP84" s="1107"/>
      <c r="GQ84" s="1107"/>
      <c r="GR84" s="1107"/>
      <c r="GS84" s="1107"/>
      <c r="GT84" s="1107"/>
      <c r="GU84" s="1107"/>
      <c r="GV84" s="1107"/>
      <c r="GW84" s="1107"/>
      <c r="GX84" s="1107"/>
      <c r="GY84" s="1107"/>
      <c r="GZ84" s="1107"/>
      <c r="HA84" s="1107"/>
      <c r="HB84" s="1107"/>
      <c r="HC84" s="1107"/>
      <c r="HD84" s="1107"/>
      <c r="HE84" s="1107"/>
    </row>
    <row r="85" spans="1:213" ht="12" hidden="1" customHeight="1">
      <c r="A85" s="1107"/>
      <c r="B85" s="1137"/>
      <c r="C85" s="3983" t="s">
        <v>1153</v>
      </c>
      <c r="D85" s="3993"/>
      <c r="E85" s="3993"/>
      <c r="F85" s="3993"/>
      <c r="G85" s="3993"/>
      <c r="H85" s="3993" t="s">
        <v>176</v>
      </c>
      <c r="I85" s="3993"/>
      <c r="J85" s="3993"/>
      <c r="K85" s="1194" t="s">
        <v>422</v>
      </c>
      <c r="L85" s="1107">
        <v>0</v>
      </c>
      <c r="M85" s="1107">
        <v>0</v>
      </c>
      <c r="N85" s="1107">
        <v>0</v>
      </c>
      <c r="O85" s="1107">
        <v>0</v>
      </c>
      <c r="P85" s="1107">
        <v>0</v>
      </c>
      <c r="Q85" s="1107">
        <v>0</v>
      </c>
      <c r="R85" s="1107">
        <v>0</v>
      </c>
      <c r="S85" s="1107">
        <v>0</v>
      </c>
      <c r="T85" s="1107">
        <v>0</v>
      </c>
      <c r="U85" s="1107">
        <v>0</v>
      </c>
      <c r="V85" s="1107">
        <v>0</v>
      </c>
      <c r="W85" s="1107">
        <v>0</v>
      </c>
      <c r="X85" s="1107">
        <v>0</v>
      </c>
      <c r="Y85" s="1107">
        <v>0</v>
      </c>
      <c r="Z85" s="1107">
        <v>0</v>
      </c>
      <c r="AA85" s="1107"/>
      <c r="AB85" s="1107"/>
      <c r="AC85" s="1107"/>
      <c r="AD85" s="1107"/>
      <c r="AE85" s="1107"/>
      <c r="AF85" s="1107"/>
      <c r="AG85" s="1107"/>
      <c r="AH85" s="1107"/>
      <c r="AI85" s="1107"/>
      <c r="AJ85" s="1107"/>
      <c r="AK85" s="1364"/>
      <c r="AL85" s="1364"/>
      <c r="AM85" s="1364"/>
      <c r="AN85" s="1364"/>
      <c r="AO85" s="1364"/>
      <c r="AP85" s="1364"/>
      <c r="AQ85" s="1364"/>
      <c r="AR85" s="1364"/>
      <c r="AS85" s="1364"/>
      <c r="AT85" s="1364"/>
      <c r="AU85" s="1364"/>
      <c r="AV85" s="1364"/>
      <c r="AW85" s="1364"/>
      <c r="AX85" s="1364"/>
      <c r="AY85" s="1364"/>
      <c r="AZ85" s="1364"/>
      <c r="BA85" s="1364"/>
      <c r="BB85" s="1364"/>
      <c r="BC85" s="1364"/>
      <c r="BD85" s="1364"/>
      <c r="BE85" s="1364"/>
      <c r="BF85" s="1364"/>
      <c r="BG85" s="1364"/>
      <c r="BH85" s="1364"/>
      <c r="BI85" s="1364"/>
      <c r="BJ85" s="1364"/>
      <c r="BK85" s="1364"/>
      <c r="BL85" s="1364"/>
      <c r="BM85" s="1364"/>
      <c r="BN85" s="1107"/>
      <c r="BO85" s="1107"/>
      <c r="BP85" s="1107"/>
      <c r="BQ85" s="1107"/>
      <c r="BR85" s="1107"/>
      <c r="BS85" s="1107"/>
      <c r="BT85" s="1107"/>
      <c r="BU85" s="1107"/>
      <c r="BV85" s="1107"/>
      <c r="BW85" s="1107"/>
      <c r="BX85" s="1107"/>
      <c r="BY85" s="1107"/>
      <c r="BZ85" s="1107"/>
      <c r="CA85" s="1107"/>
      <c r="CB85" s="1107"/>
      <c r="CC85" s="1107"/>
      <c r="CD85" s="1107"/>
      <c r="CE85" s="1107"/>
      <c r="CF85" s="1107"/>
      <c r="CG85" s="1107"/>
      <c r="CH85" s="1107"/>
      <c r="CI85" s="1107"/>
      <c r="CJ85" s="1107"/>
      <c r="CK85" s="1107"/>
      <c r="CL85" s="1107"/>
      <c r="CM85" s="1107"/>
      <c r="CN85" s="1107"/>
      <c r="CO85" s="1107"/>
      <c r="CP85" s="1107"/>
      <c r="CQ85" s="1107"/>
      <c r="CR85" s="1107"/>
      <c r="CS85" s="1107"/>
      <c r="CT85" s="1107"/>
      <c r="CU85" s="1107"/>
      <c r="CV85" s="1107"/>
      <c r="CW85" s="1107"/>
      <c r="CX85" s="1107"/>
      <c r="CY85" s="1107"/>
      <c r="CZ85" s="1107"/>
      <c r="DA85" s="1107"/>
      <c r="DB85" s="1107"/>
      <c r="DC85" s="1107"/>
      <c r="DD85" s="1107"/>
      <c r="DE85" s="1107"/>
      <c r="DF85" s="1107"/>
      <c r="DG85" s="1107"/>
      <c r="DH85" s="1107"/>
      <c r="DI85" s="1107"/>
      <c r="DJ85" s="1107"/>
      <c r="DK85" s="1107"/>
      <c r="DL85" s="1107"/>
      <c r="DM85" s="1107"/>
      <c r="DN85" s="1107"/>
      <c r="DO85" s="1107"/>
      <c r="DP85" s="1107"/>
      <c r="DQ85" s="1107"/>
      <c r="DR85" s="1107"/>
      <c r="DS85" s="1107"/>
      <c r="DT85" s="1107"/>
      <c r="DU85" s="1107"/>
      <c r="DV85" s="1107"/>
      <c r="DW85" s="1107"/>
      <c r="DX85" s="1107"/>
      <c r="DY85" s="1107"/>
      <c r="DZ85" s="1107"/>
      <c r="EA85" s="1107"/>
      <c r="EB85" s="1107"/>
      <c r="EC85" s="1107"/>
      <c r="ED85" s="1107"/>
      <c r="EE85" s="1107"/>
      <c r="EF85" s="1107"/>
      <c r="EG85" s="1107"/>
      <c r="EH85" s="1107"/>
      <c r="EI85" s="1107"/>
      <c r="EJ85" s="1107"/>
      <c r="EK85" s="1107"/>
      <c r="EL85" s="1107"/>
      <c r="EM85" s="1107"/>
      <c r="EN85" s="1107"/>
      <c r="EO85" s="1107"/>
      <c r="EP85" s="1107"/>
      <c r="EQ85" s="1107"/>
      <c r="ER85" s="1107"/>
      <c r="ES85" s="1107"/>
      <c r="ET85" s="1107"/>
      <c r="EU85" s="1107"/>
      <c r="EV85" s="1107"/>
      <c r="EW85" s="1107"/>
      <c r="EX85" s="1107"/>
      <c r="EY85" s="1107"/>
      <c r="EZ85" s="1107"/>
      <c r="FA85" s="1107"/>
      <c r="FB85" s="1107"/>
      <c r="FC85" s="1107"/>
      <c r="FD85" s="1107"/>
      <c r="FE85" s="1107"/>
      <c r="FF85" s="1107"/>
      <c r="FG85" s="1107"/>
      <c r="FH85" s="1107"/>
      <c r="FI85" s="1107"/>
      <c r="FJ85" s="1107"/>
      <c r="FK85" s="1107"/>
      <c r="FL85" s="1107"/>
      <c r="FM85" s="1107"/>
      <c r="FN85" s="1107"/>
      <c r="FO85" s="1107"/>
      <c r="FP85" s="1107"/>
      <c r="FQ85" s="1107"/>
      <c r="FR85" s="1107"/>
      <c r="FS85" s="1107"/>
      <c r="FT85" s="1107"/>
      <c r="FU85" s="1107"/>
      <c r="FV85" s="1107"/>
      <c r="FW85" s="1107"/>
      <c r="FX85" s="1107"/>
      <c r="FY85" s="1107"/>
      <c r="FZ85" s="1107"/>
      <c r="GA85" s="1107"/>
      <c r="GB85" s="1107"/>
      <c r="GC85" s="1107"/>
      <c r="GD85" s="1107"/>
      <c r="GE85" s="1107"/>
      <c r="GF85" s="1107"/>
      <c r="GG85" s="1107"/>
      <c r="GH85" s="1107"/>
      <c r="GI85" s="1107"/>
      <c r="GJ85" s="1107"/>
      <c r="GK85" s="1107"/>
      <c r="GL85" s="1107"/>
      <c r="GM85" s="1107"/>
      <c r="GN85" s="1107"/>
      <c r="GO85" s="1107"/>
      <c r="GP85" s="1107"/>
      <c r="GQ85" s="1107"/>
      <c r="GR85" s="1107"/>
      <c r="GS85" s="1107"/>
      <c r="GT85" s="1107"/>
      <c r="GU85" s="1107"/>
      <c r="GV85" s="1107"/>
      <c r="GW85" s="1107"/>
      <c r="GX85" s="1107"/>
      <c r="GY85" s="1107"/>
      <c r="GZ85" s="1107"/>
      <c r="HA85" s="1107"/>
      <c r="HB85" s="1107"/>
      <c r="HC85" s="1107"/>
      <c r="HD85" s="1107"/>
      <c r="HE85" s="1107"/>
    </row>
    <row r="86" spans="1:213" ht="12" hidden="1" customHeight="1">
      <c r="A86" s="1107"/>
      <c r="B86" s="1137"/>
      <c r="C86" s="1137"/>
      <c r="D86" s="1137"/>
      <c r="E86" s="1137"/>
      <c r="F86" s="1137"/>
      <c r="G86" s="1137"/>
      <c r="H86" s="3993" t="s">
        <v>130</v>
      </c>
      <c r="I86" s="3993"/>
      <c r="J86" s="3993"/>
      <c r="K86" s="1194" t="s">
        <v>425</v>
      </c>
      <c r="L86" s="1107">
        <v>0</v>
      </c>
      <c r="M86" s="1107">
        <v>0</v>
      </c>
      <c r="N86" s="1107">
        <v>0</v>
      </c>
      <c r="O86" s="1107">
        <v>0</v>
      </c>
      <c r="P86" s="1107">
        <v>0</v>
      </c>
      <c r="Q86" s="1107">
        <v>0</v>
      </c>
      <c r="R86" s="1107">
        <v>0</v>
      </c>
      <c r="S86" s="1107">
        <v>0</v>
      </c>
      <c r="T86" s="1107">
        <v>0</v>
      </c>
      <c r="U86" s="1107">
        <v>0</v>
      </c>
      <c r="V86" s="1107">
        <v>0</v>
      </c>
      <c r="W86" s="1107">
        <v>0</v>
      </c>
      <c r="X86" s="1107">
        <v>0</v>
      </c>
      <c r="Y86" s="1107">
        <v>0</v>
      </c>
      <c r="Z86" s="1107">
        <v>0</v>
      </c>
      <c r="AA86" s="1107"/>
      <c r="AB86" s="1107"/>
      <c r="AC86" s="1107"/>
      <c r="AD86" s="1107"/>
      <c r="AE86" s="1107"/>
      <c r="AF86" s="1107"/>
      <c r="AG86" s="1107"/>
      <c r="AH86" s="1107"/>
      <c r="AI86" s="1107"/>
      <c r="AJ86" s="1107"/>
      <c r="AK86" s="1364"/>
      <c r="AL86" s="1364"/>
      <c r="AM86" s="1364"/>
      <c r="AN86" s="1364"/>
      <c r="AO86" s="1364"/>
      <c r="AP86" s="1364"/>
      <c r="AQ86" s="1364"/>
      <c r="AR86" s="1364"/>
      <c r="AS86" s="1364"/>
      <c r="AT86" s="1364"/>
      <c r="AU86" s="1364"/>
      <c r="AV86" s="1364"/>
      <c r="AW86" s="1364"/>
      <c r="AX86" s="1364"/>
      <c r="AY86" s="1364"/>
      <c r="AZ86" s="1364"/>
      <c r="BA86" s="1364"/>
      <c r="BB86" s="1364"/>
      <c r="BC86" s="1364"/>
      <c r="BD86" s="1364"/>
      <c r="BE86" s="1364"/>
      <c r="BF86" s="1364"/>
      <c r="BG86" s="1364"/>
      <c r="BH86" s="1364"/>
      <c r="BI86" s="1364"/>
      <c r="BJ86" s="1364"/>
      <c r="BK86" s="1364"/>
      <c r="BL86" s="1364"/>
      <c r="BM86" s="1364"/>
      <c r="BN86" s="1107"/>
      <c r="BO86" s="1107"/>
      <c r="BP86" s="1107"/>
      <c r="BQ86" s="1107"/>
      <c r="BR86" s="1107"/>
      <c r="BS86" s="1107"/>
      <c r="BT86" s="1107"/>
      <c r="BU86" s="1107"/>
      <c r="BV86" s="1107"/>
      <c r="BW86" s="1107"/>
      <c r="BX86" s="1107"/>
      <c r="BY86" s="1107"/>
      <c r="BZ86" s="1107"/>
      <c r="CA86" s="1107"/>
      <c r="CB86" s="1107"/>
      <c r="CC86" s="1107"/>
      <c r="CD86" s="1107"/>
      <c r="CE86" s="1107"/>
      <c r="CF86" s="1107"/>
      <c r="CG86" s="1107"/>
      <c r="CH86" s="1107"/>
      <c r="CI86" s="1107"/>
      <c r="CJ86" s="1107"/>
      <c r="CK86" s="1107"/>
      <c r="CL86" s="1107"/>
      <c r="CM86" s="1107"/>
      <c r="CN86" s="1107"/>
      <c r="CO86" s="1107"/>
      <c r="CP86" s="1107"/>
      <c r="CQ86" s="1107"/>
      <c r="CR86" s="1107"/>
      <c r="CS86" s="1107"/>
      <c r="CT86" s="1107"/>
      <c r="CU86" s="1107"/>
      <c r="CV86" s="1107"/>
      <c r="CW86" s="1107"/>
      <c r="CX86" s="1107"/>
      <c r="CY86" s="1107"/>
      <c r="CZ86" s="1107"/>
      <c r="DA86" s="1107"/>
      <c r="DB86" s="1107"/>
      <c r="DC86" s="1107"/>
      <c r="DD86" s="1107"/>
      <c r="DE86" s="1107"/>
      <c r="DF86" s="1107"/>
      <c r="DG86" s="1107"/>
      <c r="DH86" s="1107"/>
      <c r="DI86" s="1107"/>
      <c r="DJ86" s="1107"/>
      <c r="DK86" s="1107"/>
      <c r="DL86" s="1107"/>
      <c r="DM86" s="1107"/>
      <c r="DN86" s="1107"/>
      <c r="DO86" s="1107"/>
      <c r="DP86" s="1107"/>
      <c r="DQ86" s="1107"/>
      <c r="DR86" s="1107"/>
      <c r="DS86" s="1107"/>
      <c r="DT86" s="1107"/>
      <c r="DU86" s="1107"/>
      <c r="DV86" s="1107"/>
      <c r="DW86" s="1107"/>
      <c r="DX86" s="1107"/>
      <c r="DY86" s="1107"/>
      <c r="DZ86" s="1107"/>
      <c r="EA86" s="1107"/>
      <c r="EB86" s="1107"/>
      <c r="EC86" s="1107"/>
      <c r="ED86" s="1107"/>
      <c r="EE86" s="1107"/>
      <c r="EF86" s="1107"/>
      <c r="EG86" s="1107"/>
      <c r="EH86" s="1107"/>
      <c r="EI86" s="1107"/>
      <c r="EJ86" s="1107"/>
      <c r="EK86" s="1107"/>
      <c r="EL86" s="1107"/>
      <c r="EM86" s="1107"/>
      <c r="EN86" s="1107"/>
      <c r="EO86" s="1107"/>
      <c r="EP86" s="1107"/>
      <c r="EQ86" s="1107"/>
      <c r="ER86" s="1107"/>
      <c r="ES86" s="1107"/>
      <c r="ET86" s="1107"/>
      <c r="EU86" s="1107"/>
      <c r="EV86" s="1107"/>
      <c r="EW86" s="1107"/>
      <c r="EX86" s="1107"/>
      <c r="EY86" s="1107"/>
      <c r="EZ86" s="1107"/>
      <c r="FA86" s="1107"/>
      <c r="FB86" s="1107"/>
      <c r="FC86" s="1107"/>
      <c r="FD86" s="1107"/>
      <c r="FE86" s="1107"/>
      <c r="FF86" s="1107"/>
      <c r="FG86" s="1107"/>
      <c r="FH86" s="1107"/>
      <c r="FI86" s="1107"/>
      <c r="FJ86" s="1107"/>
      <c r="FK86" s="1107"/>
      <c r="FL86" s="1107"/>
      <c r="FM86" s="1107"/>
      <c r="FN86" s="1107"/>
      <c r="FO86" s="1107"/>
      <c r="FP86" s="1107"/>
      <c r="FQ86" s="1107"/>
      <c r="FR86" s="1107"/>
      <c r="FS86" s="1107"/>
      <c r="FT86" s="1107"/>
      <c r="FU86" s="1107"/>
      <c r="FV86" s="1107"/>
      <c r="FW86" s="1107"/>
      <c r="FX86" s="1107"/>
      <c r="FY86" s="1107"/>
      <c r="FZ86" s="1107"/>
      <c r="GA86" s="1107"/>
      <c r="GB86" s="1107"/>
      <c r="GC86" s="1107"/>
      <c r="GD86" s="1107"/>
      <c r="GE86" s="1107"/>
      <c r="GF86" s="1107"/>
      <c r="GG86" s="1107"/>
      <c r="GH86" s="1107"/>
      <c r="GI86" s="1107"/>
      <c r="GJ86" s="1107"/>
      <c r="GK86" s="1107"/>
      <c r="GL86" s="1107"/>
      <c r="GM86" s="1107"/>
      <c r="GN86" s="1107"/>
      <c r="GO86" s="1107"/>
      <c r="GP86" s="1107"/>
      <c r="GQ86" s="1107"/>
      <c r="GR86" s="1107"/>
      <c r="GS86" s="1107"/>
      <c r="GT86" s="1107"/>
      <c r="GU86" s="1107"/>
      <c r="GV86" s="1107"/>
      <c r="GW86" s="1107"/>
      <c r="GX86" s="1107"/>
      <c r="GY86" s="1107"/>
      <c r="GZ86" s="1107"/>
      <c r="HA86" s="1107"/>
      <c r="HB86" s="1107"/>
      <c r="HC86" s="1107"/>
      <c r="HD86" s="1107"/>
      <c r="HE86" s="1107"/>
    </row>
    <row r="87" spans="1:213" ht="12" hidden="1" customHeight="1">
      <c r="A87" s="1107"/>
      <c r="B87" s="1137"/>
      <c r="C87" s="1137"/>
      <c r="D87" s="1137"/>
      <c r="E87" s="1137"/>
      <c r="F87" s="1137"/>
      <c r="G87" s="1137"/>
      <c r="H87" s="3993" t="s">
        <v>177</v>
      </c>
      <c r="I87" s="3993"/>
      <c r="J87" s="3993"/>
      <c r="K87" s="1194" t="s">
        <v>428</v>
      </c>
      <c r="L87" s="1107">
        <v>0</v>
      </c>
      <c r="M87" s="1107">
        <v>0</v>
      </c>
      <c r="N87" s="1107">
        <v>0</v>
      </c>
      <c r="O87" s="1107">
        <v>0</v>
      </c>
      <c r="P87" s="1107">
        <v>0</v>
      </c>
      <c r="Q87" s="1107">
        <v>0</v>
      </c>
      <c r="R87" s="1107">
        <v>0</v>
      </c>
      <c r="S87" s="1107">
        <v>0</v>
      </c>
      <c r="T87" s="1107">
        <v>0</v>
      </c>
      <c r="U87" s="1107">
        <v>0</v>
      </c>
      <c r="V87" s="1107">
        <v>0</v>
      </c>
      <c r="W87" s="1107">
        <v>0</v>
      </c>
      <c r="X87" s="1107">
        <v>0</v>
      </c>
      <c r="Y87" s="1107">
        <v>0</v>
      </c>
      <c r="Z87" s="1107">
        <v>0</v>
      </c>
      <c r="AA87" s="1107"/>
      <c r="AB87" s="1107"/>
      <c r="AC87" s="1107"/>
      <c r="AD87" s="1107"/>
      <c r="AE87" s="1107"/>
      <c r="AF87" s="1107"/>
      <c r="AG87" s="1107"/>
      <c r="AH87" s="1107"/>
      <c r="AI87" s="1107"/>
      <c r="AJ87" s="1107"/>
      <c r="AK87" s="1364"/>
      <c r="AL87" s="1364"/>
      <c r="AM87" s="1364"/>
      <c r="AN87" s="1364"/>
      <c r="AO87" s="1364"/>
      <c r="AP87" s="1364"/>
      <c r="AQ87" s="1364"/>
      <c r="AR87" s="1364"/>
      <c r="AS87" s="1364"/>
      <c r="AT87" s="1364"/>
      <c r="AU87" s="1364"/>
      <c r="AV87" s="1364"/>
      <c r="AW87" s="1364"/>
      <c r="AX87" s="1364"/>
      <c r="AY87" s="1364"/>
      <c r="AZ87" s="1364"/>
      <c r="BA87" s="1364"/>
      <c r="BB87" s="1364"/>
      <c r="BC87" s="1364"/>
      <c r="BD87" s="1364"/>
      <c r="BE87" s="1364"/>
      <c r="BF87" s="1364"/>
      <c r="BG87" s="1364"/>
      <c r="BH87" s="1364"/>
      <c r="BI87" s="1364"/>
      <c r="BJ87" s="1364"/>
      <c r="BK87" s="1364"/>
      <c r="BL87" s="1364"/>
      <c r="BM87" s="1364"/>
      <c r="BN87" s="1107"/>
      <c r="BO87" s="1107"/>
      <c r="BP87" s="1107"/>
      <c r="BQ87" s="1107"/>
      <c r="BR87" s="1107"/>
      <c r="BS87" s="1107"/>
      <c r="BT87" s="1107"/>
      <c r="BU87" s="1107"/>
      <c r="BV87" s="1107"/>
      <c r="BW87" s="1107"/>
      <c r="BX87" s="1107"/>
      <c r="BY87" s="1107"/>
      <c r="BZ87" s="1107"/>
      <c r="CA87" s="1107"/>
      <c r="CB87" s="1107"/>
      <c r="CC87" s="1107"/>
      <c r="CD87" s="1107"/>
      <c r="CE87" s="1107"/>
      <c r="CF87" s="1107"/>
      <c r="CG87" s="1107"/>
      <c r="CH87" s="1107"/>
      <c r="CI87" s="1107"/>
      <c r="CJ87" s="1107"/>
      <c r="CK87" s="1107"/>
      <c r="CL87" s="1107"/>
      <c r="CM87" s="1107"/>
      <c r="CN87" s="1107"/>
      <c r="CO87" s="1107"/>
      <c r="CP87" s="1107"/>
      <c r="CQ87" s="1107"/>
      <c r="CR87" s="1107"/>
      <c r="CS87" s="1107"/>
      <c r="CT87" s="1107"/>
      <c r="CU87" s="1107"/>
      <c r="CV87" s="1107"/>
      <c r="CW87" s="1107"/>
      <c r="CX87" s="1107"/>
      <c r="CY87" s="1107"/>
      <c r="CZ87" s="1107"/>
      <c r="DA87" s="1107"/>
      <c r="DB87" s="1107"/>
      <c r="DC87" s="1107"/>
      <c r="DD87" s="1107"/>
      <c r="DE87" s="1107"/>
      <c r="DF87" s="1107"/>
      <c r="DG87" s="1107"/>
      <c r="DH87" s="1107"/>
      <c r="DI87" s="1107"/>
      <c r="DJ87" s="1107"/>
      <c r="DK87" s="1107"/>
      <c r="DL87" s="1107"/>
      <c r="DM87" s="1107"/>
      <c r="DN87" s="1107"/>
      <c r="DO87" s="1107"/>
      <c r="DP87" s="1107"/>
      <c r="DQ87" s="1107"/>
      <c r="DR87" s="1107"/>
      <c r="DS87" s="1107"/>
      <c r="DT87" s="1107"/>
      <c r="DU87" s="1107"/>
      <c r="DV87" s="1107"/>
      <c r="DW87" s="1107"/>
      <c r="DX87" s="1107"/>
      <c r="DY87" s="1107"/>
      <c r="DZ87" s="1107"/>
      <c r="EA87" s="1107"/>
      <c r="EB87" s="1107"/>
      <c r="EC87" s="1107"/>
      <c r="ED87" s="1107"/>
      <c r="EE87" s="1107"/>
      <c r="EF87" s="1107"/>
      <c r="EG87" s="1107"/>
      <c r="EH87" s="1107"/>
      <c r="EI87" s="1107"/>
      <c r="EJ87" s="1107"/>
      <c r="EK87" s="1107"/>
      <c r="EL87" s="1107"/>
      <c r="EM87" s="1107"/>
      <c r="EN87" s="1107"/>
      <c r="EO87" s="1107"/>
      <c r="EP87" s="1107"/>
      <c r="EQ87" s="1107"/>
      <c r="ER87" s="1107"/>
      <c r="ES87" s="1107"/>
      <c r="ET87" s="1107"/>
      <c r="EU87" s="1107"/>
      <c r="EV87" s="1107"/>
      <c r="EW87" s="1107"/>
      <c r="EX87" s="1107"/>
      <c r="EY87" s="1107"/>
      <c r="EZ87" s="1107"/>
      <c r="FA87" s="1107"/>
      <c r="FB87" s="1107"/>
      <c r="FC87" s="1107"/>
      <c r="FD87" s="1107"/>
      <c r="FE87" s="1107"/>
      <c r="FF87" s="1107"/>
      <c r="FG87" s="1107"/>
      <c r="FH87" s="1107"/>
      <c r="FI87" s="1107"/>
      <c r="FJ87" s="1107"/>
      <c r="FK87" s="1107"/>
      <c r="FL87" s="1107"/>
      <c r="FM87" s="1107"/>
      <c r="FN87" s="1107"/>
      <c r="FO87" s="1107"/>
      <c r="FP87" s="1107"/>
      <c r="FQ87" s="1107"/>
      <c r="FR87" s="1107"/>
      <c r="FS87" s="1107"/>
      <c r="FT87" s="1107"/>
      <c r="FU87" s="1107"/>
      <c r="FV87" s="1107"/>
      <c r="FW87" s="1107"/>
      <c r="FX87" s="1107"/>
      <c r="FY87" s="1107"/>
      <c r="FZ87" s="1107"/>
      <c r="GA87" s="1107"/>
      <c r="GB87" s="1107"/>
      <c r="GC87" s="1107"/>
      <c r="GD87" s="1107"/>
      <c r="GE87" s="1107"/>
      <c r="GF87" s="1107"/>
      <c r="GG87" s="1107"/>
      <c r="GH87" s="1107"/>
      <c r="GI87" s="1107"/>
      <c r="GJ87" s="1107"/>
      <c r="GK87" s="1107"/>
      <c r="GL87" s="1107"/>
      <c r="GM87" s="1107"/>
      <c r="GN87" s="1107"/>
      <c r="GO87" s="1107"/>
      <c r="GP87" s="1107"/>
      <c r="GQ87" s="1107"/>
      <c r="GR87" s="1107"/>
      <c r="GS87" s="1107"/>
      <c r="GT87" s="1107"/>
      <c r="GU87" s="1107"/>
      <c r="GV87" s="1107"/>
      <c r="GW87" s="1107"/>
      <c r="GX87" s="1107"/>
      <c r="GY87" s="1107"/>
      <c r="GZ87" s="1107"/>
      <c r="HA87" s="1107"/>
      <c r="HB87" s="1107"/>
      <c r="HC87" s="1107"/>
      <c r="HD87" s="1107"/>
      <c r="HE87" s="1107"/>
    </row>
    <row r="88" spans="1:213" ht="12" hidden="1" customHeight="1">
      <c r="A88" s="1107"/>
      <c r="B88" s="1137"/>
      <c r="C88" s="3983" t="s">
        <v>1154</v>
      </c>
      <c r="D88" s="3993"/>
      <c r="E88" s="3993"/>
      <c r="F88" s="3993"/>
      <c r="G88" s="3993"/>
      <c r="H88" s="3993"/>
      <c r="I88" s="3993"/>
      <c r="J88" s="3993"/>
      <c r="K88" s="1194" t="s">
        <v>431</v>
      </c>
      <c r="L88" s="1107">
        <v>0</v>
      </c>
      <c r="M88" s="1107">
        <v>0</v>
      </c>
      <c r="N88" s="1107">
        <v>0</v>
      </c>
      <c r="O88" s="1107">
        <v>0</v>
      </c>
      <c r="P88" s="1107">
        <v>0</v>
      </c>
      <c r="Q88" s="1107">
        <v>0</v>
      </c>
      <c r="R88" s="1107">
        <v>0</v>
      </c>
      <c r="S88" s="1107">
        <v>0</v>
      </c>
      <c r="T88" s="1107">
        <v>0</v>
      </c>
      <c r="U88" s="1107">
        <v>0</v>
      </c>
      <c r="V88" s="1107">
        <v>0</v>
      </c>
      <c r="W88" s="1107">
        <v>0</v>
      </c>
      <c r="X88" s="1107">
        <v>0</v>
      </c>
      <c r="Y88" s="1107">
        <v>0</v>
      </c>
      <c r="Z88" s="1107">
        <v>0</v>
      </c>
      <c r="AA88" s="1107"/>
      <c r="AB88" s="1107"/>
      <c r="AC88" s="1107"/>
      <c r="AD88" s="1107"/>
      <c r="AE88" s="1107"/>
      <c r="AF88" s="1107"/>
      <c r="AG88" s="1107"/>
      <c r="AH88" s="1107"/>
      <c r="AI88" s="1107"/>
      <c r="AJ88" s="1107"/>
      <c r="AK88" s="1364"/>
      <c r="AL88" s="1364"/>
      <c r="AM88" s="1364"/>
      <c r="AN88" s="1364"/>
      <c r="AO88" s="1364"/>
      <c r="AP88" s="1364"/>
      <c r="AQ88" s="1364"/>
      <c r="AR88" s="1364"/>
      <c r="AS88" s="1364"/>
      <c r="AT88" s="1364"/>
      <c r="AU88" s="1364"/>
      <c r="AV88" s="1364"/>
      <c r="AW88" s="1364"/>
      <c r="AX88" s="1364"/>
      <c r="AY88" s="1364"/>
      <c r="AZ88" s="1364"/>
      <c r="BA88" s="1364"/>
      <c r="BB88" s="1364"/>
      <c r="BC88" s="1364"/>
      <c r="BD88" s="1364"/>
      <c r="BE88" s="1364"/>
      <c r="BF88" s="1364"/>
      <c r="BG88" s="1364"/>
      <c r="BH88" s="1364"/>
      <c r="BI88" s="1364"/>
      <c r="BJ88" s="1364"/>
      <c r="BK88" s="1364"/>
      <c r="BL88" s="1364"/>
      <c r="BM88" s="1364"/>
      <c r="BN88" s="1107"/>
      <c r="BO88" s="1107"/>
      <c r="BP88" s="1107"/>
      <c r="BQ88" s="1107"/>
      <c r="BR88" s="1107"/>
      <c r="BS88" s="1107"/>
      <c r="BT88" s="1107"/>
      <c r="BU88" s="1107"/>
      <c r="BV88" s="1107"/>
      <c r="BW88" s="1107"/>
      <c r="BX88" s="1107"/>
      <c r="BY88" s="1107"/>
      <c r="BZ88" s="1107"/>
      <c r="CA88" s="1107"/>
      <c r="CB88" s="1107"/>
      <c r="CC88" s="1107"/>
      <c r="CD88" s="1107"/>
      <c r="CE88" s="1107"/>
      <c r="CF88" s="1107"/>
      <c r="CG88" s="1107"/>
      <c r="CH88" s="1107"/>
      <c r="CI88" s="1107"/>
      <c r="CJ88" s="1107"/>
      <c r="CK88" s="1107"/>
      <c r="CL88" s="1107"/>
      <c r="CM88" s="1107"/>
      <c r="CN88" s="1107"/>
      <c r="CO88" s="1107"/>
      <c r="CP88" s="1107"/>
      <c r="CQ88" s="1107"/>
      <c r="CR88" s="1107"/>
      <c r="CS88" s="1107"/>
      <c r="CT88" s="1107"/>
      <c r="CU88" s="1107"/>
      <c r="CV88" s="1107"/>
      <c r="CW88" s="1107"/>
      <c r="CX88" s="1107"/>
      <c r="CY88" s="1107"/>
      <c r="CZ88" s="1107"/>
      <c r="DA88" s="1107"/>
      <c r="DB88" s="1107"/>
      <c r="DC88" s="1107"/>
      <c r="DD88" s="1107"/>
      <c r="DE88" s="1107"/>
      <c r="DF88" s="1107"/>
      <c r="DG88" s="1107"/>
      <c r="DH88" s="1107"/>
      <c r="DI88" s="1107"/>
      <c r="DJ88" s="1107"/>
      <c r="DK88" s="1107"/>
      <c r="DL88" s="1107"/>
      <c r="DM88" s="1107"/>
      <c r="DN88" s="1107"/>
      <c r="DO88" s="1107"/>
      <c r="DP88" s="1107"/>
      <c r="DQ88" s="1107"/>
      <c r="DR88" s="1107"/>
      <c r="DS88" s="1107"/>
      <c r="DT88" s="1107"/>
      <c r="DU88" s="1107"/>
      <c r="DV88" s="1107"/>
      <c r="DW88" s="1107"/>
      <c r="DX88" s="1107"/>
      <c r="DY88" s="1107"/>
      <c r="DZ88" s="1107"/>
      <c r="EA88" s="1107"/>
      <c r="EB88" s="1107"/>
      <c r="EC88" s="1107"/>
      <c r="ED88" s="1107"/>
      <c r="EE88" s="1107"/>
      <c r="EF88" s="1107"/>
      <c r="EG88" s="1107"/>
      <c r="EH88" s="1107"/>
      <c r="EI88" s="1107"/>
      <c r="EJ88" s="1107"/>
      <c r="EK88" s="1107"/>
      <c r="EL88" s="1107"/>
      <c r="EM88" s="1107"/>
      <c r="EN88" s="1107"/>
      <c r="EO88" s="1107"/>
      <c r="EP88" s="1107"/>
      <c r="EQ88" s="1107"/>
      <c r="ER88" s="1107"/>
      <c r="ES88" s="1107"/>
      <c r="ET88" s="1107"/>
      <c r="EU88" s="1107"/>
      <c r="EV88" s="1107"/>
      <c r="EW88" s="1107"/>
      <c r="EX88" s="1107"/>
      <c r="EY88" s="1107"/>
      <c r="EZ88" s="1107"/>
      <c r="FA88" s="1107"/>
      <c r="FB88" s="1107"/>
      <c r="FC88" s="1107"/>
      <c r="FD88" s="1107"/>
      <c r="FE88" s="1107"/>
      <c r="FF88" s="1107"/>
      <c r="FG88" s="1107"/>
      <c r="FH88" s="1107"/>
      <c r="FI88" s="1107"/>
      <c r="FJ88" s="1107"/>
      <c r="FK88" s="1107"/>
      <c r="FL88" s="1107"/>
      <c r="FM88" s="1107"/>
      <c r="FN88" s="1107"/>
      <c r="FO88" s="1107"/>
      <c r="FP88" s="1107"/>
      <c r="FQ88" s="1107"/>
      <c r="FR88" s="1107"/>
      <c r="FS88" s="1107"/>
      <c r="FT88" s="1107"/>
      <c r="FU88" s="1107"/>
      <c r="FV88" s="1107"/>
      <c r="FW88" s="1107"/>
      <c r="FX88" s="1107"/>
      <c r="FY88" s="1107"/>
      <c r="FZ88" s="1107"/>
      <c r="GA88" s="1107"/>
      <c r="GB88" s="1107"/>
      <c r="GC88" s="1107"/>
      <c r="GD88" s="1107"/>
      <c r="GE88" s="1107"/>
      <c r="GF88" s="1107"/>
      <c r="GG88" s="1107"/>
      <c r="GH88" s="1107"/>
      <c r="GI88" s="1107"/>
      <c r="GJ88" s="1107"/>
      <c r="GK88" s="1107"/>
      <c r="GL88" s="1107"/>
      <c r="GM88" s="1107"/>
      <c r="GN88" s="1107"/>
      <c r="GO88" s="1107"/>
      <c r="GP88" s="1107"/>
      <c r="GQ88" s="1107"/>
      <c r="GR88" s="1107"/>
      <c r="GS88" s="1107"/>
      <c r="GT88" s="1107"/>
      <c r="GU88" s="1107"/>
      <c r="GV88" s="1107"/>
      <c r="GW88" s="1107"/>
      <c r="GX88" s="1107"/>
      <c r="GY88" s="1107"/>
      <c r="GZ88" s="1107"/>
      <c r="HA88" s="1107"/>
      <c r="HB88" s="1107"/>
      <c r="HC88" s="1107"/>
      <c r="HD88" s="1107"/>
      <c r="HE88" s="1107"/>
    </row>
    <row r="89" spans="1:213" ht="12" hidden="1" customHeight="1">
      <c r="A89" s="1107"/>
      <c r="B89" s="1137"/>
      <c r="C89" s="3983" t="s">
        <v>1155</v>
      </c>
      <c r="D89" s="3993"/>
      <c r="E89" s="3993"/>
      <c r="F89" s="3993"/>
      <c r="G89" s="3993"/>
      <c r="H89" s="3993" t="s">
        <v>176</v>
      </c>
      <c r="I89" s="3993"/>
      <c r="J89" s="3993"/>
      <c r="K89" s="1194" t="s">
        <v>435</v>
      </c>
      <c r="L89" s="1107">
        <v>0</v>
      </c>
      <c r="M89" s="1107">
        <v>0</v>
      </c>
      <c r="N89" s="1107">
        <v>0</v>
      </c>
      <c r="O89" s="1107">
        <v>0</v>
      </c>
      <c r="P89" s="1107">
        <v>0</v>
      </c>
      <c r="Q89" s="1107">
        <v>0</v>
      </c>
      <c r="R89" s="1107">
        <v>0</v>
      </c>
      <c r="S89" s="1107">
        <v>0</v>
      </c>
      <c r="T89" s="1107">
        <v>0</v>
      </c>
      <c r="U89" s="1107">
        <v>0</v>
      </c>
      <c r="V89" s="1107">
        <v>0</v>
      </c>
      <c r="W89" s="1107">
        <v>0</v>
      </c>
      <c r="X89" s="1107">
        <v>0</v>
      </c>
      <c r="Y89" s="1107">
        <v>0</v>
      </c>
      <c r="Z89" s="1107">
        <v>0</v>
      </c>
      <c r="AA89" s="1107"/>
      <c r="AB89" s="1107"/>
      <c r="AC89" s="1107"/>
      <c r="AD89" s="1107"/>
      <c r="AE89" s="1107"/>
      <c r="AF89" s="1107"/>
      <c r="AG89" s="1107"/>
      <c r="AH89" s="1107"/>
      <c r="AI89" s="1107"/>
      <c r="AJ89" s="1107"/>
      <c r="AK89" s="1364"/>
      <c r="AL89" s="1364"/>
      <c r="AM89" s="1364"/>
      <c r="AN89" s="1364"/>
      <c r="AO89" s="1364"/>
      <c r="AP89" s="1364"/>
      <c r="AQ89" s="1364"/>
      <c r="AR89" s="1364"/>
      <c r="AS89" s="1364"/>
      <c r="AT89" s="1364"/>
      <c r="AU89" s="1364"/>
      <c r="AV89" s="1364"/>
      <c r="AW89" s="1364"/>
      <c r="AX89" s="1364"/>
      <c r="AY89" s="1364"/>
      <c r="AZ89" s="1364"/>
      <c r="BA89" s="1364"/>
      <c r="BB89" s="1364"/>
      <c r="BC89" s="1364"/>
      <c r="BD89" s="1364"/>
      <c r="BE89" s="1364"/>
      <c r="BF89" s="1364"/>
      <c r="BG89" s="1364"/>
      <c r="BH89" s="1364"/>
      <c r="BI89" s="1364"/>
      <c r="BJ89" s="1364"/>
      <c r="BK89" s="1364"/>
      <c r="BL89" s="1364"/>
      <c r="BM89" s="1364"/>
      <c r="BN89" s="1107"/>
      <c r="BO89" s="1107"/>
      <c r="BP89" s="1107"/>
      <c r="BQ89" s="1107"/>
      <c r="BR89" s="1107"/>
      <c r="BS89" s="1107"/>
      <c r="BT89" s="1107"/>
      <c r="BU89" s="1107"/>
      <c r="BV89" s="1107"/>
      <c r="BW89" s="1107"/>
      <c r="BX89" s="1107"/>
      <c r="BY89" s="1107"/>
      <c r="BZ89" s="1107"/>
      <c r="CA89" s="1107"/>
      <c r="CB89" s="1107"/>
      <c r="CC89" s="1107"/>
      <c r="CD89" s="1107"/>
      <c r="CE89" s="1107"/>
      <c r="CF89" s="1107"/>
      <c r="CG89" s="1107"/>
      <c r="CH89" s="1107"/>
      <c r="CI89" s="1107"/>
      <c r="CJ89" s="1107"/>
      <c r="CK89" s="1107"/>
      <c r="CL89" s="1107"/>
      <c r="CM89" s="1107"/>
      <c r="CN89" s="1107"/>
      <c r="CO89" s="1107"/>
      <c r="CP89" s="1107"/>
      <c r="CQ89" s="1107"/>
      <c r="CR89" s="1107"/>
      <c r="CS89" s="1107"/>
      <c r="CT89" s="1107"/>
      <c r="CU89" s="1107"/>
      <c r="CV89" s="1107"/>
      <c r="CW89" s="1107"/>
      <c r="CX89" s="1107"/>
      <c r="CY89" s="1107"/>
      <c r="CZ89" s="1107"/>
      <c r="DA89" s="1107"/>
      <c r="DB89" s="1107"/>
      <c r="DC89" s="1107"/>
      <c r="DD89" s="1107"/>
      <c r="DE89" s="1107"/>
      <c r="DF89" s="1107"/>
      <c r="DG89" s="1107"/>
      <c r="DH89" s="1107"/>
      <c r="DI89" s="1107"/>
      <c r="DJ89" s="1107"/>
      <c r="DK89" s="1107"/>
      <c r="DL89" s="1107"/>
      <c r="DM89" s="1107"/>
      <c r="DN89" s="1107"/>
      <c r="DO89" s="1107"/>
      <c r="DP89" s="1107"/>
      <c r="DQ89" s="1107"/>
      <c r="DR89" s="1107"/>
      <c r="DS89" s="1107"/>
      <c r="DT89" s="1107"/>
      <c r="DU89" s="1107"/>
      <c r="DV89" s="1107"/>
      <c r="DW89" s="1107"/>
      <c r="DX89" s="1107"/>
      <c r="DY89" s="1107"/>
      <c r="DZ89" s="1107"/>
      <c r="EA89" s="1107"/>
      <c r="EB89" s="1107"/>
      <c r="EC89" s="1107"/>
      <c r="ED89" s="1107"/>
      <c r="EE89" s="1107"/>
      <c r="EF89" s="1107"/>
      <c r="EG89" s="1107"/>
      <c r="EH89" s="1107"/>
      <c r="EI89" s="1107"/>
      <c r="EJ89" s="1107"/>
      <c r="EK89" s="1107"/>
      <c r="EL89" s="1107"/>
      <c r="EM89" s="1107"/>
      <c r="EN89" s="1107"/>
      <c r="EO89" s="1107"/>
      <c r="EP89" s="1107"/>
      <c r="EQ89" s="1107"/>
      <c r="ER89" s="1107"/>
      <c r="ES89" s="1107"/>
      <c r="ET89" s="1107"/>
      <c r="EU89" s="1107"/>
      <c r="EV89" s="1107"/>
      <c r="EW89" s="1107"/>
      <c r="EX89" s="1107"/>
      <c r="EY89" s="1107"/>
      <c r="EZ89" s="1107"/>
      <c r="FA89" s="1107"/>
      <c r="FB89" s="1107"/>
      <c r="FC89" s="1107"/>
      <c r="FD89" s="1107"/>
      <c r="FE89" s="1107"/>
      <c r="FF89" s="1107"/>
      <c r="FG89" s="1107"/>
      <c r="FH89" s="1107"/>
      <c r="FI89" s="1107"/>
      <c r="FJ89" s="1107"/>
      <c r="FK89" s="1107"/>
      <c r="FL89" s="1107"/>
      <c r="FM89" s="1107"/>
      <c r="FN89" s="1107"/>
      <c r="FO89" s="1107"/>
      <c r="FP89" s="1107"/>
      <c r="FQ89" s="1107"/>
      <c r="FR89" s="1107"/>
      <c r="FS89" s="1107"/>
      <c r="FT89" s="1107"/>
      <c r="FU89" s="1107"/>
      <c r="FV89" s="1107"/>
      <c r="FW89" s="1107"/>
      <c r="FX89" s="1107"/>
      <c r="FY89" s="1107"/>
      <c r="FZ89" s="1107"/>
      <c r="GA89" s="1107"/>
      <c r="GB89" s="1107"/>
      <c r="GC89" s="1107"/>
      <c r="GD89" s="1107"/>
      <c r="GE89" s="1107"/>
      <c r="GF89" s="1107"/>
      <c r="GG89" s="1107"/>
      <c r="GH89" s="1107"/>
      <c r="GI89" s="1107"/>
      <c r="GJ89" s="1107"/>
      <c r="GK89" s="1107"/>
      <c r="GL89" s="1107"/>
      <c r="GM89" s="1107"/>
      <c r="GN89" s="1107"/>
      <c r="GO89" s="1107"/>
      <c r="GP89" s="1107"/>
      <c r="GQ89" s="1107"/>
      <c r="GR89" s="1107"/>
      <c r="GS89" s="1107"/>
      <c r="GT89" s="1107"/>
      <c r="GU89" s="1107"/>
      <c r="GV89" s="1107"/>
      <c r="GW89" s="1107"/>
      <c r="GX89" s="1107"/>
      <c r="GY89" s="1107"/>
      <c r="GZ89" s="1107"/>
      <c r="HA89" s="1107"/>
      <c r="HB89" s="1107"/>
      <c r="HC89" s="1107"/>
      <c r="HD89" s="1107"/>
      <c r="HE89" s="1107"/>
    </row>
    <row r="90" spans="1:213" ht="12" hidden="1" customHeight="1">
      <c r="A90" s="1107"/>
      <c r="B90" s="1137"/>
      <c r="C90" s="1137"/>
      <c r="D90" s="1137"/>
      <c r="E90" s="1137"/>
      <c r="F90" s="1137"/>
      <c r="G90" s="1137"/>
      <c r="H90" s="3993" t="s">
        <v>130</v>
      </c>
      <c r="I90" s="3993"/>
      <c r="J90" s="3993"/>
      <c r="K90" s="1194" t="s">
        <v>503</v>
      </c>
      <c r="L90" s="1107">
        <v>0</v>
      </c>
      <c r="M90" s="1107">
        <v>0</v>
      </c>
      <c r="N90" s="1107">
        <v>0</v>
      </c>
      <c r="O90" s="1107">
        <v>0</v>
      </c>
      <c r="P90" s="1107">
        <v>0</v>
      </c>
      <c r="Q90" s="1107">
        <v>0</v>
      </c>
      <c r="R90" s="1107">
        <v>0</v>
      </c>
      <c r="S90" s="1107">
        <v>0</v>
      </c>
      <c r="T90" s="1107">
        <v>0</v>
      </c>
      <c r="U90" s="1107">
        <v>0</v>
      </c>
      <c r="V90" s="1107">
        <v>0</v>
      </c>
      <c r="W90" s="1107">
        <v>0</v>
      </c>
      <c r="X90" s="1107">
        <v>0</v>
      </c>
      <c r="Y90" s="1107">
        <v>0</v>
      </c>
      <c r="Z90" s="1107">
        <v>0</v>
      </c>
      <c r="AA90" s="1107"/>
      <c r="AB90" s="1107"/>
      <c r="AC90" s="1107"/>
      <c r="AD90" s="1107"/>
      <c r="AE90" s="1107"/>
      <c r="AF90" s="1107"/>
      <c r="AG90" s="1107"/>
      <c r="AH90" s="1107"/>
      <c r="AI90" s="1107"/>
      <c r="AJ90" s="1107"/>
      <c r="AK90" s="1364"/>
      <c r="AL90" s="1364"/>
      <c r="AM90" s="1364"/>
      <c r="AN90" s="1364"/>
      <c r="AO90" s="1364"/>
      <c r="AP90" s="1364"/>
      <c r="AQ90" s="1364"/>
      <c r="AR90" s="1364"/>
      <c r="AS90" s="1364"/>
      <c r="AT90" s="1364"/>
      <c r="AU90" s="1364"/>
      <c r="AV90" s="1364"/>
      <c r="AW90" s="1364"/>
      <c r="AX90" s="1364"/>
      <c r="AY90" s="1364"/>
      <c r="AZ90" s="1364"/>
      <c r="BA90" s="1364"/>
      <c r="BB90" s="1364"/>
      <c r="BC90" s="1364"/>
      <c r="BD90" s="1364"/>
      <c r="BE90" s="1364"/>
      <c r="BF90" s="1364"/>
      <c r="BG90" s="1364"/>
      <c r="BH90" s="1364"/>
      <c r="BI90" s="1364"/>
      <c r="BJ90" s="1364"/>
      <c r="BK90" s="1364"/>
      <c r="BL90" s="1364"/>
      <c r="BM90" s="1364"/>
      <c r="BN90" s="1107"/>
      <c r="BO90" s="1107"/>
      <c r="BP90" s="1107"/>
      <c r="BQ90" s="1107"/>
      <c r="BR90" s="1107"/>
      <c r="BS90" s="1107"/>
      <c r="BT90" s="1107"/>
      <c r="BU90" s="1107"/>
      <c r="BV90" s="1107"/>
      <c r="BW90" s="1107"/>
      <c r="BX90" s="1107"/>
      <c r="BY90" s="1107"/>
      <c r="BZ90" s="1107"/>
      <c r="CA90" s="1107"/>
      <c r="CB90" s="1107"/>
      <c r="CC90" s="1107"/>
      <c r="CD90" s="1107"/>
      <c r="CE90" s="1107"/>
      <c r="CF90" s="1107"/>
      <c r="CG90" s="1107"/>
      <c r="CH90" s="1107"/>
      <c r="CI90" s="1107"/>
      <c r="CJ90" s="1107"/>
      <c r="CK90" s="1107"/>
      <c r="CL90" s="1107"/>
      <c r="CM90" s="1107"/>
      <c r="CN90" s="1107"/>
      <c r="CO90" s="1107"/>
      <c r="CP90" s="1107"/>
      <c r="CQ90" s="1107"/>
      <c r="CR90" s="1107"/>
      <c r="CS90" s="1107"/>
      <c r="CT90" s="1107"/>
      <c r="CU90" s="1107"/>
      <c r="CV90" s="1107"/>
      <c r="CW90" s="1107"/>
      <c r="CX90" s="1107"/>
      <c r="CY90" s="1107"/>
      <c r="CZ90" s="1107"/>
      <c r="DA90" s="1107"/>
      <c r="DB90" s="1107"/>
      <c r="DC90" s="1107"/>
      <c r="DD90" s="1107"/>
      <c r="DE90" s="1107"/>
      <c r="DF90" s="1107"/>
      <c r="DG90" s="1107"/>
      <c r="DH90" s="1107"/>
      <c r="DI90" s="1107"/>
      <c r="DJ90" s="1107"/>
      <c r="DK90" s="1107"/>
      <c r="DL90" s="1107"/>
      <c r="DM90" s="1107"/>
      <c r="DN90" s="1107"/>
      <c r="DO90" s="1107"/>
      <c r="DP90" s="1107"/>
      <c r="DQ90" s="1107"/>
      <c r="DR90" s="1107"/>
      <c r="DS90" s="1107"/>
      <c r="DT90" s="1107"/>
      <c r="DU90" s="1107"/>
      <c r="DV90" s="1107"/>
      <c r="DW90" s="1107"/>
      <c r="DX90" s="1107"/>
      <c r="DY90" s="1107"/>
      <c r="DZ90" s="1107"/>
      <c r="EA90" s="1107"/>
      <c r="EB90" s="1107"/>
      <c r="EC90" s="1107"/>
      <c r="ED90" s="1107"/>
      <c r="EE90" s="1107"/>
      <c r="EF90" s="1107"/>
      <c r="EG90" s="1107"/>
      <c r="EH90" s="1107"/>
      <c r="EI90" s="1107"/>
      <c r="EJ90" s="1107"/>
      <c r="EK90" s="1107"/>
      <c r="EL90" s="1107"/>
      <c r="EM90" s="1107"/>
      <c r="EN90" s="1107"/>
      <c r="EO90" s="1107"/>
      <c r="EP90" s="1107"/>
      <c r="EQ90" s="1107"/>
      <c r="ER90" s="1107"/>
      <c r="ES90" s="1107"/>
      <c r="ET90" s="1107"/>
      <c r="EU90" s="1107"/>
      <c r="EV90" s="1107"/>
      <c r="EW90" s="1107"/>
      <c r="EX90" s="1107"/>
      <c r="EY90" s="1107"/>
      <c r="EZ90" s="1107"/>
      <c r="FA90" s="1107"/>
      <c r="FB90" s="1107"/>
      <c r="FC90" s="1107"/>
      <c r="FD90" s="1107"/>
      <c r="FE90" s="1107"/>
      <c r="FF90" s="1107"/>
      <c r="FG90" s="1107"/>
      <c r="FH90" s="1107"/>
      <c r="FI90" s="1107"/>
      <c r="FJ90" s="1107"/>
      <c r="FK90" s="1107"/>
      <c r="FL90" s="1107"/>
      <c r="FM90" s="1107"/>
      <c r="FN90" s="1107"/>
      <c r="FO90" s="1107"/>
      <c r="FP90" s="1107"/>
      <c r="FQ90" s="1107"/>
      <c r="FR90" s="1107"/>
      <c r="FS90" s="1107"/>
      <c r="FT90" s="1107"/>
      <c r="FU90" s="1107"/>
      <c r="FV90" s="1107"/>
      <c r="FW90" s="1107"/>
      <c r="FX90" s="1107"/>
      <c r="FY90" s="1107"/>
      <c r="FZ90" s="1107"/>
      <c r="GA90" s="1107"/>
      <c r="GB90" s="1107"/>
      <c r="GC90" s="1107"/>
      <c r="GD90" s="1107"/>
      <c r="GE90" s="1107"/>
      <c r="GF90" s="1107"/>
      <c r="GG90" s="1107"/>
      <c r="GH90" s="1107"/>
      <c r="GI90" s="1107"/>
      <c r="GJ90" s="1107"/>
      <c r="GK90" s="1107"/>
      <c r="GL90" s="1107"/>
      <c r="GM90" s="1107"/>
      <c r="GN90" s="1107"/>
      <c r="GO90" s="1107"/>
      <c r="GP90" s="1107"/>
      <c r="GQ90" s="1107"/>
      <c r="GR90" s="1107"/>
      <c r="GS90" s="1107"/>
      <c r="GT90" s="1107"/>
      <c r="GU90" s="1107"/>
      <c r="GV90" s="1107"/>
      <c r="GW90" s="1107"/>
      <c r="GX90" s="1107"/>
      <c r="GY90" s="1107"/>
      <c r="GZ90" s="1107"/>
      <c r="HA90" s="1107"/>
      <c r="HB90" s="1107"/>
      <c r="HC90" s="1107"/>
      <c r="HD90" s="1107"/>
      <c r="HE90" s="1107"/>
    </row>
    <row r="91" spans="1:213" ht="12" hidden="1" customHeight="1">
      <c r="A91" s="1107"/>
      <c r="B91" s="1137"/>
      <c r="C91" s="1137"/>
      <c r="D91" s="1137"/>
      <c r="E91" s="1137"/>
      <c r="F91" s="1137"/>
      <c r="G91" s="1137"/>
      <c r="H91" s="3993" t="s">
        <v>177</v>
      </c>
      <c r="I91" s="3993"/>
      <c r="J91" s="3993"/>
      <c r="K91" s="1194" t="s">
        <v>437</v>
      </c>
      <c r="L91" s="1107">
        <v>0</v>
      </c>
      <c r="M91" s="1107">
        <v>0</v>
      </c>
      <c r="N91" s="1107">
        <v>0</v>
      </c>
      <c r="O91" s="1107">
        <v>0</v>
      </c>
      <c r="P91" s="1107">
        <v>0</v>
      </c>
      <c r="Q91" s="1107">
        <v>0</v>
      </c>
      <c r="R91" s="1107">
        <v>0</v>
      </c>
      <c r="S91" s="1107">
        <v>0</v>
      </c>
      <c r="T91" s="1107">
        <v>0</v>
      </c>
      <c r="U91" s="1107">
        <v>0</v>
      </c>
      <c r="V91" s="1107">
        <v>0</v>
      </c>
      <c r="W91" s="1107">
        <v>0</v>
      </c>
      <c r="X91" s="1107">
        <v>0</v>
      </c>
      <c r="Y91" s="1107">
        <v>0</v>
      </c>
      <c r="Z91" s="1107">
        <v>0</v>
      </c>
      <c r="AA91" s="1107"/>
      <c r="AB91" s="1107"/>
      <c r="AC91" s="1107"/>
      <c r="AD91" s="1107"/>
      <c r="AE91" s="1107"/>
      <c r="AF91" s="1107"/>
      <c r="AG91" s="1107"/>
      <c r="AH91" s="1107"/>
      <c r="AI91" s="1107"/>
      <c r="AJ91" s="1107"/>
      <c r="AK91" s="1364"/>
      <c r="AL91" s="1364"/>
      <c r="AM91" s="1364"/>
      <c r="AN91" s="1364"/>
      <c r="AO91" s="1364"/>
      <c r="AP91" s="1364"/>
      <c r="AQ91" s="1364"/>
      <c r="AR91" s="1364"/>
      <c r="AS91" s="1364"/>
      <c r="AT91" s="1364"/>
      <c r="AU91" s="1364"/>
      <c r="AV91" s="1364"/>
      <c r="AW91" s="1364"/>
      <c r="AX91" s="1364"/>
      <c r="AY91" s="1364"/>
      <c r="AZ91" s="1364"/>
      <c r="BA91" s="1364"/>
      <c r="BB91" s="1364"/>
      <c r="BC91" s="1364"/>
      <c r="BD91" s="1364"/>
      <c r="BE91" s="1364"/>
      <c r="BF91" s="1364"/>
      <c r="BG91" s="1364"/>
      <c r="BH91" s="1364"/>
      <c r="BI91" s="1364"/>
      <c r="BJ91" s="1364"/>
      <c r="BK91" s="1364"/>
      <c r="BL91" s="1364"/>
      <c r="BM91" s="1364"/>
      <c r="BN91" s="1107"/>
      <c r="BO91" s="1107"/>
      <c r="BP91" s="1107"/>
      <c r="BQ91" s="1107"/>
      <c r="BR91" s="1107"/>
      <c r="BS91" s="1107"/>
      <c r="BT91" s="1107"/>
      <c r="BU91" s="1107"/>
      <c r="BV91" s="1107"/>
      <c r="BW91" s="1107"/>
      <c r="BX91" s="1107"/>
      <c r="BY91" s="1107"/>
      <c r="BZ91" s="1107"/>
      <c r="CA91" s="1107"/>
      <c r="CB91" s="1107"/>
      <c r="CC91" s="1107"/>
      <c r="CD91" s="1107"/>
      <c r="CE91" s="1107"/>
      <c r="CF91" s="1107"/>
      <c r="CG91" s="1107"/>
      <c r="CH91" s="1107"/>
      <c r="CI91" s="1107"/>
      <c r="CJ91" s="1107"/>
      <c r="CK91" s="1107"/>
      <c r="CL91" s="1107"/>
      <c r="CM91" s="1107"/>
      <c r="CN91" s="1107"/>
      <c r="CO91" s="1107"/>
      <c r="CP91" s="1107"/>
      <c r="CQ91" s="1107"/>
      <c r="CR91" s="1107"/>
      <c r="CS91" s="1107"/>
      <c r="CT91" s="1107"/>
      <c r="CU91" s="1107"/>
      <c r="CV91" s="1107"/>
      <c r="CW91" s="1107"/>
      <c r="CX91" s="1107"/>
      <c r="CY91" s="1107"/>
      <c r="CZ91" s="1107"/>
      <c r="DA91" s="1107"/>
      <c r="DB91" s="1107"/>
      <c r="DC91" s="1107"/>
      <c r="DD91" s="1107"/>
      <c r="DE91" s="1107"/>
      <c r="DF91" s="1107"/>
      <c r="DG91" s="1107"/>
      <c r="DH91" s="1107"/>
      <c r="DI91" s="1107"/>
      <c r="DJ91" s="1107"/>
      <c r="DK91" s="1107"/>
      <c r="DL91" s="1107"/>
      <c r="DM91" s="1107"/>
      <c r="DN91" s="1107"/>
      <c r="DO91" s="1107"/>
      <c r="DP91" s="1107"/>
      <c r="DQ91" s="1107"/>
      <c r="DR91" s="1107"/>
      <c r="DS91" s="1107"/>
      <c r="DT91" s="1107"/>
      <c r="DU91" s="1107"/>
      <c r="DV91" s="1107"/>
      <c r="DW91" s="1107"/>
      <c r="DX91" s="1107"/>
      <c r="DY91" s="1107"/>
      <c r="DZ91" s="1107"/>
      <c r="EA91" s="1107"/>
      <c r="EB91" s="1107"/>
      <c r="EC91" s="1107"/>
      <c r="ED91" s="1107"/>
      <c r="EE91" s="1107"/>
      <c r="EF91" s="1107"/>
      <c r="EG91" s="1107"/>
      <c r="EH91" s="1107"/>
      <c r="EI91" s="1107"/>
      <c r="EJ91" s="1107"/>
      <c r="EK91" s="1107"/>
      <c r="EL91" s="1107"/>
      <c r="EM91" s="1107"/>
      <c r="EN91" s="1107"/>
      <c r="EO91" s="1107"/>
      <c r="EP91" s="1107"/>
      <c r="EQ91" s="1107"/>
      <c r="ER91" s="1107"/>
      <c r="ES91" s="1107"/>
      <c r="ET91" s="1107"/>
      <c r="EU91" s="1107"/>
      <c r="EV91" s="1107"/>
      <c r="EW91" s="1107"/>
      <c r="EX91" s="1107"/>
      <c r="EY91" s="1107"/>
      <c r="EZ91" s="1107"/>
      <c r="FA91" s="1107"/>
      <c r="FB91" s="1107"/>
      <c r="FC91" s="1107"/>
      <c r="FD91" s="1107"/>
      <c r="FE91" s="1107"/>
      <c r="FF91" s="1107"/>
      <c r="FG91" s="1107"/>
      <c r="FH91" s="1107"/>
      <c r="FI91" s="1107"/>
      <c r="FJ91" s="1107"/>
      <c r="FK91" s="1107"/>
      <c r="FL91" s="1107"/>
      <c r="FM91" s="1107"/>
      <c r="FN91" s="1107"/>
      <c r="FO91" s="1107"/>
      <c r="FP91" s="1107"/>
      <c r="FQ91" s="1107"/>
      <c r="FR91" s="1107"/>
      <c r="FS91" s="1107"/>
      <c r="FT91" s="1107"/>
      <c r="FU91" s="1107"/>
      <c r="FV91" s="1107"/>
      <c r="FW91" s="1107"/>
      <c r="FX91" s="1107"/>
      <c r="FY91" s="1107"/>
      <c r="FZ91" s="1107"/>
      <c r="GA91" s="1107"/>
      <c r="GB91" s="1107"/>
      <c r="GC91" s="1107"/>
      <c r="GD91" s="1107"/>
      <c r="GE91" s="1107"/>
      <c r="GF91" s="1107"/>
      <c r="GG91" s="1107"/>
      <c r="GH91" s="1107"/>
      <c r="GI91" s="1107"/>
      <c r="GJ91" s="1107"/>
      <c r="GK91" s="1107"/>
      <c r="GL91" s="1107"/>
      <c r="GM91" s="1107"/>
      <c r="GN91" s="1107"/>
      <c r="GO91" s="1107"/>
      <c r="GP91" s="1107"/>
      <c r="GQ91" s="1107"/>
      <c r="GR91" s="1107"/>
      <c r="GS91" s="1107"/>
      <c r="GT91" s="1107"/>
      <c r="GU91" s="1107"/>
      <c r="GV91" s="1107"/>
      <c r="GW91" s="1107"/>
      <c r="GX91" s="1107"/>
      <c r="GY91" s="1107"/>
      <c r="GZ91" s="1107"/>
      <c r="HA91" s="1107"/>
      <c r="HB91" s="1107"/>
      <c r="HC91" s="1107"/>
      <c r="HD91" s="1107"/>
      <c r="HE91" s="1107"/>
    </row>
    <row r="92" spans="1:213" ht="12" hidden="1" customHeight="1">
      <c r="A92" s="1107"/>
      <c r="B92" s="1137"/>
      <c r="C92" s="3983" t="s">
        <v>1156</v>
      </c>
      <c r="D92" s="3993"/>
      <c r="E92" s="3993"/>
      <c r="F92" s="3993"/>
      <c r="G92" s="3993"/>
      <c r="H92" s="3993"/>
      <c r="I92" s="3993"/>
      <c r="J92" s="3993"/>
      <c r="K92" s="1194" t="s">
        <v>439</v>
      </c>
      <c r="L92" s="1107">
        <v>0</v>
      </c>
      <c r="M92" s="1107">
        <v>0</v>
      </c>
      <c r="N92" s="1107">
        <v>0</v>
      </c>
      <c r="O92" s="1107">
        <v>0</v>
      </c>
      <c r="P92" s="1107">
        <v>0</v>
      </c>
      <c r="Q92" s="1107">
        <v>0</v>
      </c>
      <c r="R92" s="1107">
        <v>0</v>
      </c>
      <c r="S92" s="1107">
        <v>0</v>
      </c>
      <c r="T92" s="1107">
        <v>0</v>
      </c>
      <c r="U92" s="1107">
        <v>0</v>
      </c>
      <c r="V92" s="1107">
        <v>0</v>
      </c>
      <c r="W92" s="1107">
        <v>0</v>
      </c>
      <c r="X92" s="1107">
        <v>0</v>
      </c>
      <c r="Y92" s="1107">
        <v>0</v>
      </c>
      <c r="Z92" s="1107">
        <v>0</v>
      </c>
      <c r="AA92" s="1107"/>
      <c r="AB92" s="1107"/>
      <c r="AC92" s="1107"/>
      <c r="AD92" s="1107"/>
      <c r="AE92" s="1107"/>
      <c r="AF92" s="1107"/>
      <c r="AG92" s="1107"/>
      <c r="AH92" s="1107"/>
      <c r="AI92" s="1107"/>
      <c r="AJ92" s="1107"/>
      <c r="AK92" s="1364"/>
      <c r="AL92" s="1364"/>
      <c r="AM92" s="1364"/>
      <c r="AN92" s="1364"/>
      <c r="AO92" s="1364"/>
      <c r="AP92" s="1364"/>
      <c r="AQ92" s="1364"/>
      <c r="AR92" s="1364"/>
      <c r="AS92" s="1364"/>
      <c r="AT92" s="1364"/>
      <c r="AU92" s="1364"/>
      <c r="AV92" s="1364"/>
      <c r="AW92" s="1364"/>
      <c r="AX92" s="1364"/>
      <c r="AY92" s="1364"/>
      <c r="AZ92" s="1364"/>
      <c r="BA92" s="1364"/>
      <c r="BB92" s="1364"/>
      <c r="BC92" s="1364"/>
      <c r="BD92" s="1364"/>
      <c r="BE92" s="1364"/>
      <c r="BF92" s="1364"/>
      <c r="BG92" s="1364"/>
      <c r="BH92" s="1364"/>
      <c r="BI92" s="1364"/>
      <c r="BJ92" s="1364"/>
      <c r="BK92" s="1364"/>
      <c r="BL92" s="1364"/>
      <c r="BM92" s="1364"/>
      <c r="BN92" s="1107"/>
      <c r="BO92" s="1107"/>
      <c r="BP92" s="1107"/>
      <c r="BQ92" s="1107"/>
      <c r="BR92" s="1107"/>
      <c r="BS92" s="1107"/>
      <c r="BT92" s="1107"/>
      <c r="BU92" s="1107"/>
      <c r="BV92" s="1107"/>
      <c r="BW92" s="1107"/>
      <c r="BX92" s="1107"/>
      <c r="BY92" s="1107"/>
      <c r="BZ92" s="1107"/>
      <c r="CA92" s="1107"/>
      <c r="CB92" s="1107"/>
      <c r="CC92" s="1107"/>
      <c r="CD92" s="1107"/>
      <c r="CE92" s="1107"/>
      <c r="CF92" s="1107"/>
      <c r="CG92" s="1107"/>
      <c r="CH92" s="1107"/>
      <c r="CI92" s="1107"/>
      <c r="CJ92" s="1107"/>
      <c r="CK92" s="1107"/>
      <c r="CL92" s="1107"/>
      <c r="CM92" s="1107"/>
      <c r="CN92" s="1107"/>
      <c r="CO92" s="1107"/>
      <c r="CP92" s="1107"/>
      <c r="CQ92" s="1107"/>
      <c r="CR92" s="1107"/>
      <c r="CS92" s="1107"/>
      <c r="CT92" s="1107"/>
      <c r="CU92" s="1107"/>
      <c r="CV92" s="1107"/>
      <c r="CW92" s="1107"/>
      <c r="CX92" s="1107"/>
      <c r="CY92" s="1107"/>
      <c r="CZ92" s="1107"/>
      <c r="DA92" s="1107"/>
      <c r="DB92" s="1107"/>
      <c r="DC92" s="1107"/>
      <c r="DD92" s="1107"/>
      <c r="DE92" s="1107"/>
      <c r="DF92" s="1107"/>
      <c r="DG92" s="1107"/>
      <c r="DH92" s="1107"/>
      <c r="DI92" s="1107"/>
      <c r="DJ92" s="1107"/>
      <c r="DK92" s="1107"/>
      <c r="DL92" s="1107"/>
      <c r="DM92" s="1107"/>
      <c r="DN92" s="1107"/>
      <c r="DO92" s="1107"/>
      <c r="DP92" s="1107"/>
      <c r="DQ92" s="1107"/>
      <c r="DR92" s="1107"/>
      <c r="DS92" s="1107"/>
      <c r="DT92" s="1107"/>
      <c r="DU92" s="1107"/>
      <c r="DV92" s="1107"/>
      <c r="DW92" s="1107"/>
      <c r="DX92" s="1107"/>
      <c r="DY92" s="1107"/>
      <c r="DZ92" s="1107"/>
      <c r="EA92" s="1107"/>
      <c r="EB92" s="1107"/>
      <c r="EC92" s="1107"/>
      <c r="ED92" s="1107"/>
      <c r="EE92" s="1107"/>
      <c r="EF92" s="1107"/>
      <c r="EG92" s="1107"/>
      <c r="EH92" s="1107"/>
      <c r="EI92" s="1107"/>
      <c r="EJ92" s="1107"/>
      <c r="EK92" s="1107"/>
      <c r="EL92" s="1107"/>
      <c r="EM92" s="1107"/>
      <c r="EN92" s="1107"/>
      <c r="EO92" s="1107"/>
      <c r="EP92" s="1107"/>
      <c r="EQ92" s="1107"/>
      <c r="ER92" s="1107"/>
      <c r="ES92" s="1107"/>
      <c r="ET92" s="1107"/>
      <c r="EU92" s="1107"/>
      <c r="EV92" s="1107"/>
      <c r="EW92" s="1107"/>
      <c r="EX92" s="1107"/>
      <c r="EY92" s="1107"/>
      <c r="EZ92" s="1107"/>
      <c r="FA92" s="1107"/>
      <c r="FB92" s="1107"/>
      <c r="FC92" s="1107"/>
      <c r="FD92" s="1107"/>
      <c r="FE92" s="1107"/>
      <c r="FF92" s="1107"/>
      <c r="FG92" s="1107"/>
      <c r="FH92" s="1107"/>
      <c r="FI92" s="1107"/>
      <c r="FJ92" s="1107"/>
      <c r="FK92" s="1107"/>
      <c r="FL92" s="1107"/>
      <c r="FM92" s="1107"/>
      <c r="FN92" s="1107"/>
      <c r="FO92" s="1107"/>
      <c r="FP92" s="1107"/>
      <c r="FQ92" s="1107"/>
      <c r="FR92" s="1107"/>
      <c r="FS92" s="1107"/>
      <c r="FT92" s="1107"/>
      <c r="FU92" s="1107"/>
      <c r="FV92" s="1107"/>
      <c r="FW92" s="1107"/>
      <c r="FX92" s="1107"/>
      <c r="FY92" s="1107"/>
      <c r="FZ92" s="1107"/>
      <c r="GA92" s="1107"/>
      <c r="GB92" s="1107"/>
      <c r="GC92" s="1107"/>
      <c r="GD92" s="1107"/>
      <c r="GE92" s="1107"/>
      <c r="GF92" s="1107"/>
      <c r="GG92" s="1107"/>
      <c r="GH92" s="1107"/>
      <c r="GI92" s="1107"/>
      <c r="GJ92" s="1107"/>
      <c r="GK92" s="1107"/>
      <c r="GL92" s="1107"/>
      <c r="GM92" s="1107"/>
      <c r="GN92" s="1107"/>
      <c r="GO92" s="1107"/>
      <c r="GP92" s="1107"/>
      <c r="GQ92" s="1107"/>
      <c r="GR92" s="1107"/>
      <c r="GS92" s="1107"/>
      <c r="GT92" s="1107"/>
      <c r="GU92" s="1107"/>
      <c r="GV92" s="1107"/>
      <c r="GW92" s="1107"/>
      <c r="GX92" s="1107"/>
      <c r="GY92" s="1107"/>
      <c r="GZ92" s="1107"/>
      <c r="HA92" s="1107"/>
      <c r="HB92" s="1107"/>
      <c r="HC92" s="1107"/>
      <c r="HD92" s="1107"/>
      <c r="HE92" s="1107"/>
    </row>
    <row r="93" spans="1:213" ht="12" hidden="1" customHeight="1">
      <c r="A93" s="1107"/>
      <c r="B93" s="1137"/>
      <c r="C93" s="3983" t="s">
        <v>1157</v>
      </c>
      <c r="D93" s="3993"/>
      <c r="E93" s="3993"/>
      <c r="F93" s="3993"/>
      <c r="G93" s="3993"/>
      <c r="H93" s="3993" t="s">
        <v>176</v>
      </c>
      <c r="I93" s="3993"/>
      <c r="J93" s="3993"/>
      <c r="K93" s="1194" t="s">
        <v>442</v>
      </c>
      <c r="L93" s="1107">
        <v>0</v>
      </c>
      <c r="M93" s="1107">
        <v>0</v>
      </c>
      <c r="N93" s="1107">
        <v>0</v>
      </c>
      <c r="O93" s="1107">
        <v>0</v>
      </c>
      <c r="P93" s="1107"/>
      <c r="Q93" s="1107">
        <v>0</v>
      </c>
      <c r="R93" s="1107">
        <v>0</v>
      </c>
      <c r="S93" s="1107">
        <v>0</v>
      </c>
      <c r="T93" s="1107">
        <v>0</v>
      </c>
      <c r="U93" s="1107"/>
      <c r="V93" s="1107">
        <v>0</v>
      </c>
      <c r="W93" s="1107">
        <v>0</v>
      </c>
      <c r="X93" s="1107">
        <v>0</v>
      </c>
      <c r="Y93" s="1107">
        <v>0</v>
      </c>
      <c r="Z93" s="1107">
        <v>0</v>
      </c>
      <c r="AA93" s="1107"/>
      <c r="AB93" s="1107"/>
      <c r="AC93" s="1107"/>
      <c r="AD93" s="1107"/>
      <c r="AE93" s="1107"/>
      <c r="AF93" s="1107"/>
      <c r="AG93" s="1107"/>
      <c r="AH93" s="1107"/>
      <c r="AI93" s="1107"/>
      <c r="AJ93" s="1107"/>
      <c r="AK93" s="1364"/>
      <c r="AL93" s="1364"/>
      <c r="AM93" s="1364"/>
      <c r="AN93" s="1364"/>
      <c r="AO93" s="1364"/>
      <c r="AP93" s="1364"/>
      <c r="AQ93" s="1364"/>
      <c r="AR93" s="1364"/>
      <c r="AS93" s="1364"/>
      <c r="AT93" s="1364"/>
      <c r="AU93" s="1364"/>
      <c r="AV93" s="1364"/>
      <c r="AW93" s="1364"/>
      <c r="AX93" s="1364"/>
      <c r="AY93" s="1364"/>
      <c r="AZ93" s="1364"/>
      <c r="BA93" s="1364"/>
      <c r="BB93" s="1364"/>
      <c r="BC93" s="1364"/>
      <c r="BD93" s="1364"/>
      <c r="BE93" s="1364"/>
      <c r="BF93" s="1364"/>
      <c r="BG93" s="1364"/>
      <c r="BH93" s="1364"/>
      <c r="BI93" s="1364"/>
      <c r="BJ93" s="1364"/>
      <c r="BK93" s="1364"/>
      <c r="BL93" s="1364"/>
      <c r="BM93" s="1364"/>
      <c r="BN93" s="1107"/>
      <c r="BO93" s="1107"/>
      <c r="BP93" s="1107"/>
      <c r="BQ93" s="1107"/>
      <c r="BR93" s="1107"/>
      <c r="BS93" s="1107"/>
      <c r="BT93" s="1107"/>
      <c r="BU93" s="1107"/>
      <c r="BV93" s="1107"/>
      <c r="BW93" s="1107"/>
      <c r="BX93" s="1107"/>
      <c r="BY93" s="1107"/>
      <c r="BZ93" s="1107"/>
      <c r="CA93" s="1107"/>
      <c r="CB93" s="1107"/>
      <c r="CC93" s="1107"/>
      <c r="CD93" s="1107"/>
      <c r="CE93" s="1107"/>
      <c r="CF93" s="1107"/>
      <c r="CG93" s="1107"/>
      <c r="CH93" s="1107"/>
      <c r="CI93" s="1107"/>
      <c r="CJ93" s="1107"/>
      <c r="CK93" s="1107"/>
      <c r="CL93" s="1107"/>
      <c r="CM93" s="1107"/>
      <c r="CN93" s="1107"/>
      <c r="CO93" s="1107"/>
      <c r="CP93" s="1107"/>
      <c r="CQ93" s="1107"/>
      <c r="CR93" s="1107"/>
      <c r="CS93" s="1107"/>
      <c r="CT93" s="1107"/>
      <c r="CU93" s="1107"/>
      <c r="CV93" s="1107"/>
      <c r="CW93" s="1107"/>
      <c r="CX93" s="1107"/>
      <c r="CY93" s="1107"/>
      <c r="CZ93" s="1107"/>
      <c r="DA93" s="1107"/>
      <c r="DB93" s="1107"/>
      <c r="DC93" s="1107"/>
      <c r="DD93" s="1107"/>
      <c r="DE93" s="1107"/>
      <c r="DF93" s="1107"/>
      <c r="DG93" s="1107"/>
      <c r="DH93" s="1107"/>
      <c r="DI93" s="1107"/>
      <c r="DJ93" s="1107"/>
      <c r="DK93" s="1107"/>
      <c r="DL93" s="1107"/>
      <c r="DM93" s="1107"/>
      <c r="DN93" s="1107"/>
      <c r="DO93" s="1107"/>
      <c r="DP93" s="1107"/>
      <c r="DQ93" s="1107"/>
      <c r="DR93" s="1107"/>
      <c r="DS93" s="1107"/>
      <c r="DT93" s="1107"/>
      <c r="DU93" s="1107"/>
      <c r="DV93" s="1107"/>
      <c r="DW93" s="1107"/>
      <c r="DX93" s="1107"/>
      <c r="DY93" s="1107"/>
      <c r="DZ93" s="1107"/>
      <c r="EA93" s="1107"/>
      <c r="EB93" s="1107"/>
      <c r="EC93" s="1107"/>
      <c r="ED93" s="1107"/>
      <c r="EE93" s="1107"/>
      <c r="EF93" s="1107"/>
      <c r="EG93" s="1107"/>
      <c r="EH93" s="1107"/>
      <c r="EI93" s="1107"/>
      <c r="EJ93" s="1107"/>
      <c r="EK93" s="1107"/>
      <c r="EL93" s="1107"/>
      <c r="EM93" s="1107"/>
      <c r="EN93" s="1107"/>
      <c r="EO93" s="1107"/>
      <c r="EP93" s="1107"/>
      <c r="EQ93" s="1107"/>
      <c r="ER93" s="1107"/>
      <c r="ES93" s="1107"/>
      <c r="ET93" s="1107"/>
      <c r="EU93" s="1107"/>
      <c r="EV93" s="1107"/>
      <c r="EW93" s="1107"/>
      <c r="EX93" s="1107"/>
      <c r="EY93" s="1107"/>
      <c r="EZ93" s="1107"/>
      <c r="FA93" s="1107"/>
      <c r="FB93" s="1107"/>
      <c r="FC93" s="1107"/>
      <c r="FD93" s="1107"/>
      <c r="FE93" s="1107"/>
      <c r="FF93" s="1107"/>
      <c r="FG93" s="1107"/>
      <c r="FH93" s="1107"/>
      <c r="FI93" s="1107"/>
      <c r="FJ93" s="1107"/>
      <c r="FK93" s="1107"/>
      <c r="FL93" s="1107"/>
      <c r="FM93" s="1107"/>
      <c r="FN93" s="1107"/>
      <c r="FO93" s="1107"/>
      <c r="FP93" s="1107"/>
      <c r="FQ93" s="1107"/>
      <c r="FR93" s="1107"/>
      <c r="FS93" s="1107"/>
      <c r="FT93" s="1107"/>
      <c r="FU93" s="1107"/>
      <c r="FV93" s="1107"/>
      <c r="FW93" s="1107"/>
      <c r="FX93" s="1107"/>
      <c r="FY93" s="1107"/>
      <c r="FZ93" s="1107"/>
      <c r="GA93" s="1107"/>
      <c r="GB93" s="1107"/>
      <c r="GC93" s="1107"/>
      <c r="GD93" s="1107"/>
      <c r="GE93" s="1107"/>
      <c r="GF93" s="1107"/>
      <c r="GG93" s="1107"/>
      <c r="GH93" s="1107"/>
      <c r="GI93" s="1107"/>
      <c r="GJ93" s="1107"/>
      <c r="GK93" s="1107"/>
      <c r="GL93" s="1107"/>
      <c r="GM93" s="1107"/>
      <c r="GN93" s="1107"/>
      <c r="GO93" s="1107"/>
      <c r="GP93" s="1107"/>
      <c r="GQ93" s="1107"/>
      <c r="GR93" s="1107"/>
      <c r="GS93" s="1107"/>
      <c r="GT93" s="1107"/>
      <c r="GU93" s="1107"/>
      <c r="GV93" s="1107"/>
      <c r="GW93" s="1107"/>
      <c r="GX93" s="1107"/>
      <c r="GY93" s="1107"/>
      <c r="GZ93" s="1107"/>
      <c r="HA93" s="1107"/>
      <c r="HB93" s="1107"/>
      <c r="HC93" s="1107"/>
      <c r="HD93" s="1107"/>
      <c r="HE93" s="1107"/>
    </row>
    <row r="94" spans="1:213" ht="12" hidden="1" customHeight="1">
      <c r="A94" s="1107"/>
      <c r="B94" s="1137"/>
      <c r="C94" s="1137"/>
      <c r="D94" s="1137"/>
      <c r="E94" s="1137"/>
      <c r="F94" s="1137"/>
      <c r="G94" s="1137"/>
      <c r="H94" s="3993" t="s">
        <v>130</v>
      </c>
      <c r="I94" s="3993"/>
      <c r="J94" s="3993"/>
      <c r="K94" s="1194" t="s">
        <v>444</v>
      </c>
      <c r="L94" s="1107">
        <v>0</v>
      </c>
      <c r="M94" s="1107">
        <v>0</v>
      </c>
      <c r="N94" s="1107">
        <v>0</v>
      </c>
      <c r="O94" s="1107">
        <v>0</v>
      </c>
      <c r="P94" s="1107"/>
      <c r="Q94" s="1107">
        <v>0</v>
      </c>
      <c r="R94" s="1107">
        <v>0</v>
      </c>
      <c r="S94" s="1107">
        <v>0</v>
      </c>
      <c r="T94" s="1107">
        <v>0</v>
      </c>
      <c r="U94" s="1107"/>
      <c r="V94" s="1107">
        <v>0</v>
      </c>
      <c r="W94" s="1107">
        <v>0</v>
      </c>
      <c r="X94" s="1107">
        <v>0</v>
      </c>
      <c r="Y94" s="1107">
        <v>0</v>
      </c>
      <c r="Z94" s="1107">
        <v>0</v>
      </c>
      <c r="AA94" s="1107"/>
      <c r="AB94" s="1107"/>
      <c r="AC94" s="1107"/>
      <c r="AD94" s="1107"/>
      <c r="AE94" s="1107"/>
      <c r="AF94" s="1107"/>
      <c r="AG94" s="1107"/>
      <c r="AH94" s="1107"/>
      <c r="AI94" s="1107"/>
      <c r="AJ94" s="1107"/>
      <c r="AK94" s="1364"/>
      <c r="AL94" s="1364"/>
      <c r="AM94" s="1364"/>
      <c r="AN94" s="1364"/>
      <c r="AO94" s="1364"/>
      <c r="AP94" s="1364"/>
      <c r="AQ94" s="1364"/>
      <c r="AR94" s="1364"/>
      <c r="AS94" s="1364"/>
      <c r="AT94" s="1364"/>
      <c r="AU94" s="1364"/>
      <c r="AV94" s="1364"/>
      <c r="AW94" s="1364"/>
      <c r="AX94" s="1364"/>
      <c r="AY94" s="1364"/>
      <c r="AZ94" s="1364"/>
      <c r="BA94" s="1364"/>
      <c r="BB94" s="1364"/>
      <c r="BC94" s="1364"/>
      <c r="BD94" s="1364"/>
      <c r="BE94" s="1364"/>
      <c r="BF94" s="1364"/>
      <c r="BG94" s="1364"/>
      <c r="BH94" s="1364"/>
      <c r="BI94" s="1364"/>
      <c r="BJ94" s="1364"/>
      <c r="BK94" s="1364"/>
      <c r="BL94" s="1364"/>
      <c r="BM94" s="1364"/>
      <c r="BN94" s="1107"/>
      <c r="BO94" s="1107"/>
      <c r="BP94" s="1107"/>
      <c r="BQ94" s="1107"/>
      <c r="BR94" s="1107"/>
      <c r="BS94" s="1107"/>
      <c r="BT94" s="1107"/>
      <c r="BU94" s="1107"/>
      <c r="BV94" s="1107"/>
      <c r="BW94" s="1107"/>
      <c r="BX94" s="1107"/>
      <c r="BY94" s="1107"/>
      <c r="BZ94" s="1107"/>
      <c r="CA94" s="1107"/>
      <c r="CB94" s="1107"/>
      <c r="CC94" s="1107"/>
      <c r="CD94" s="1107"/>
      <c r="CE94" s="1107"/>
      <c r="CF94" s="1107"/>
      <c r="CG94" s="1107"/>
      <c r="CH94" s="1107"/>
      <c r="CI94" s="1107"/>
      <c r="CJ94" s="1107"/>
      <c r="CK94" s="1107"/>
      <c r="CL94" s="1107"/>
      <c r="CM94" s="1107"/>
      <c r="CN94" s="1107"/>
      <c r="CO94" s="1107"/>
      <c r="CP94" s="1107"/>
      <c r="CQ94" s="1107"/>
      <c r="CR94" s="1107"/>
      <c r="CS94" s="1107"/>
      <c r="CT94" s="1107"/>
      <c r="CU94" s="1107"/>
      <c r="CV94" s="1107"/>
      <c r="CW94" s="1107"/>
      <c r="CX94" s="1107"/>
      <c r="CY94" s="1107"/>
      <c r="CZ94" s="1107"/>
      <c r="DA94" s="1107"/>
      <c r="DB94" s="1107"/>
      <c r="DC94" s="1107"/>
      <c r="DD94" s="1107"/>
      <c r="DE94" s="1107"/>
      <c r="DF94" s="1107"/>
      <c r="DG94" s="1107"/>
      <c r="DH94" s="1107"/>
      <c r="DI94" s="1107"/>
      <c r="DJ94" s="1107"/>
      <c r="DK94" s="1107"/>
      <c r="DL94" s="1107"/>
      <c r="DM94" s="1107"/>
      <c r="DN94" s="1107"/>
      <c r="DO94" s="1107"/>
      <c r="DP94" s="1107"/>
      <c r="DQ94" s="1107"/>
      <c r="DR94" s="1107"/>
      <c r="DS94" s="1107"/>
      <c r="DT94" s="1107"/>
      <c r="DU94" s="1107"/>
      <c r="DV94" s="1107"/>
      <c r="DW94" s="1107"/>
      <c r="DX94" s="1107"/>
      <c r="DY94" s="1107"/>
      <c r="DZ94" s="1107"/>
      <c r="EA94" s="1107"/>
      <c r="EB94" s="1107"/>
      <c r="EC94" s="1107"/>
      <c r="ED94" s="1107"/>
      <c r="EE94" s="1107"/>
      <c r="EF94" s="1107"/>
      <c r="EG94" s="1107"/>
      <c r="EH94" s="1107"/>
      <c r="EI94" s="1107"/>
      <c r="EJ94" s="1107"/>
      <c r="EK94" s="1107"/>
      <c r="EL94" s="1107"/>
      <c r="EM94" s="1107"/>
      <c r="EN94" s="1107"/>
      <c r="EO94" s="1107"/>
      <c r="EP94" s="1107"/>
      <c r="EQ94" s="1107"/>
      <c r="ER94" s="1107"/>
      <c r="ES94" s="1107"/>
      <c r="ET94" s="1107"/>
      <c r="EU94" s="1107"/>
      <c r="EV94" s="1107"/>
      <c r="EW94" s="1107"/>
      <c r="EX94" s="1107"/>
      <c r="EY94" s="1107"/>
      <c r="EZ94" s="1107"/>
      <c r="FA94" s="1107"/>
      <c r="FB94" s="1107"/>
      <c r="FC94" s="1107"/>
      <c r="FD94" s="1107"/>
      <c r="FE94" s="1107"/>
      <c r="FF94" s="1107"/>
      <c r="FG94" s="1107"/>
      <c r="FH94" s="1107"/>
      <c r="FI94" s="1107"/>
      <c r="FJ94" s="1107"/>
      <c r="FK94" s="1107"/>
      <c r="FL94" s="1107"/>
      <c r="FM94" s="1107"/>
      <c r="FN94" s="1107"/>
      <c r="FO94" s="1107"/>
      <c r="FP94" s="1107"/>
      <c r="FQ94" s="1107"/>
      <c r="FR94" s="1107"/>
      <c r="FS94" s="1107"/>
      <c r="FT94" s="1107"/>
      <c r="FU94" s="1107"/>
      <c r="FV94" s="1107"/>
      <c r="FW94" s="1107"/>
      <c r="FX94" s="1107"/>
      <c r="FY94" s="1107"/>
      <c r="FZ94" s="1107"/>
      <c r="GA94" s="1107"/>
      <c r="GB94" s="1107"/>
      <c r="GC94" s="1107"/>
      <c r="GD94" s="1107"/>
      <c r="GE94" s="1107"/>
      <c r="GF94" s="1107"/>
      <c r="GG94" s="1107"/>
      <c r="GH94" s="1107"/>
      <c r="GI94" s="1107"/>
      <c r="GJ94" s="1107"/>
      <c r="GK94" s="1107"/>
      <c r="GL94" s="1107"/>
      <c r="GM94" s="1107"/>
      <c r="GN94" s="1107"/>
      <c r="GO94" s="1107"/>
      <c r="GP94" s="1107"/>
      <c r="GQ94" s="1107"/>
      <c r="GR94" s="1107"/>
      <c r="GS94" s="1107"/>
      <c r="GT94" s="1107"/>
      <c r="GU94" s="1107"/>
      <c r="GV94" s="1107"/>
      <c r="GW94" s="1107"/>
      <c r="GX94" s="1107"/>
      <c r="GY94" s="1107"/>
      <c r="GZ94" s="1107"/>
      <c r="HA94" s="1107"/>
      <c r="HB94" s="1107"/>
      <c r="HC94" s="1107"/>
      <c r="HD94" s="1107"/>
      <c r="HE94" s="1107"/>
    </row>
    <row r="95" spans="1:213" ht="12" hidden="1" customHeight="1">
      <c r="A95" s="1107"/>
      <c r="B95" s="1137"/>
      <c r="C95" s="1137"/>
      <c r="D95" s="1137"/>
      <c r="E95" s="1137"/>
      <c r="F95" s="1137"/>
      <c r="G95" s="1137"/>
      <c r="H95" s="3993" t="s">
        <v>177</v>
      </c>
      <c r="I95" s="3993"/>
      <c r="J95" s="3993"/>
      <c r="K95" s="1194" t="s">
        <v>446</v>
      </c>
      <c r="L95" s="1107">
        <v>0</v>
      </c>
      <c r="M95" s="1107">
        <v>0</v>
      </c>
      <c r="N95" s="1107">
        <v>0</v>
      </c>
      <c r="O95" s="1107">
        <v>0</v>
      </c>
      <c r="P95" s="1107"/>
      <c r="Q95" s="1107">
        <v>0</v>
      </c>
      <c r="R95" s="1107">
        <v>0</v>
      </c>
      <c r="S95" s="1107">
        <v>0</v>
      </c>
      <c r="T95" s="1107">
        <v>0</v>
      </c>
      <c r="U95" s="1107"/>
      <c r="V95" s="1107">
        <v>0</v>
      </c>
      <c r="W95" s="1107">
        <v>0</v>
      </c>
      <c r="X95" s="1107">
        <v>0</v>
      </c>
      <c r="Y95" s="1107">
        <v>0</v>
      </c>
      <c r="Z95" s="1107">
        <v>0</v>
      </c>
      <c r="AA95" s="1107"/>
      <c r="AB95" s="1107"/>
      <c r="AC95" s="1107"/>
      <c r="AD95" s="1107"/>
      <c r="AE95" s="1107"/>
      <c r="AF95" s="1107"/>
      <c r="AG95" s="1107"/>
      <c r="AH95" s="1107"/>
      <c r="AI95" s="1107"/>
      <c r="AJ95" s="1107"/>
      <c r="AK95" s="1364"/>
      <c r="AL95" s="1364"/>
      <c r="AM95" s="1364"/>
      <c r="AN95" s="1364"/>
      <c r="AO95" s="1364"/>
      <c r="AP95" s="1364"/>
      <c r="AQ95" s="1364"/>
      <c r="AR95" s="1364"/>
      <c r="AS95" s="1364"/>
      <c r="AT95" s="1364"/>
      <c r="AU95" s="1364"/>
      <c r="AV95" s="1364"/>
      <c r="AW95" s="1364"/>
      <c r="AX95" s="1364"/>
      <c r="AY95" s="1364"/>
      <c r="AZ95" s="1364"/>
      <c r="BA95" s="1364"/>
      <c r="BB95" s="1364"/>
      <c r="BC95" s="1364"/>
      <c r="BD95" s="1364"/>
      <c r="BE95" s="1364"/>
      <c r="BF95" s="1364"/>
      <c r="BG95" s="1364"/>
      <c r="BH95" s="1364"/>
      <c r="BI95" s="1364"/>
      <c r="BJ95" s="1364"/>
      <c r="BK95" s="1364"/>
      <c r="BL95" s="1364"/>
      <c r="BM95" s="1364"/>
      <c r="BN95" s="1107"/>
      <c r="BO95" s="1107"/>
      <c r="BP95" s="1107"/>
      <c r="BQ95" s="1107"/>
      <c r="BR95" s="1107"/>
      <c r="BS95" s="1107"/>
      <c r="BT95" s="1107"/>
      <c r="BU95" s="1107"/>
      <c r="BV95" s="1107"/>
      <c r="BW95" s="1107"/>
      <c r="BX95" s="1107"/>
      <c r="BY95" s="1107"/>
      <c r="BZ95" s="1107"/>
      <c r="CA95" s="1107"/>
      <c r="CB95" s="1107"/>
      <c r="CC95" s="1107"/>
      <c r="CD95" s="1107"/>
      <c r="CE95" s="1107"/>
      <c r="CF95" s="1107"/>
      <c r="CG95" s="1107"/>
      <c r="CH95" s="1107"/>
      <c r="CI95" s="1107"/>
      <c r="CJ95" s="1107"/>
      <c r="CK95" s="1107"/>
      <c r="CL95" s="1107"/>
      <c r="CM95" s="1107"/>
      <c r="CN95" s="1107"/>
      <c r="CO95" s="1107"/>
      <c r="CP95" s="1107"/>
      <c r="CQ95" s="1107"/>
      <c r="CR95" s="1107"/>
      <c r="CS95" s="1107"/>
      <c r="CT95" s="1107"/>
      <c r="CU95" s="1107"/>
      <c r="CV95" s="1107"/>
      <c r="CW95" s="1107"/>
      <c r="CX95" s="1107"/>
      <c r="CY95" s="1107"/>
      <c r="CZ95" s="1107"/>
      <c r="DA95" s="1107"/>
      <c r="DB95" s="1107"/>
      <c r="DC95" s="1107"/>
      <c r="DD95" s="1107"/>
      <c r="DE95" s="1107"/>
      <c r="DF95" s="1107"/>
      <c r="DG95" s="1107"/>
      <c r="DH95" s="1107"/>
      <c r="DI95" s="1107"/>
      <c r="DJ95" s="1107"/>
      <c r="DK95" s="1107"/>
      <c r="DL95" s="1107"/>
      <c r="DM95" s="1107"/>
      <c r="DN95" s="1107"/>
      <c r="DO95" s="1107"/>
      <c r="DP95" s="1107"/>
      <c r="DQ95" s="1107"/>
      <c r="DR95" s="1107"/>
      <c r="DS95" s="1107"/>
      <c r="DT95" s="1107"/>
      <c r="DU95" s="1107"/>
      <c r="DV95" s="1107"/>
      <c r="DW95" s="1107"/>
      <c r="DX95" s="1107"/>
      <c r="DY95" s="1107"/>
      <c r="DZ95" s="1107"/>
      <c r="EA95" s="1107"/>
      <c r="EB95" s="1107"/>
      <c r="EC95" s="1107"/>
      <c r="ED95" s="1107"/>
      <c r="EE95" s="1107"/>
      <c r="EF95" s="1107"/>
      <c r="EG95" s="1107"/>
      <c r="EH95" s="1107"/>
      <c r="EI95" s="1107"/>
      <c r="EJ95" s="1107"/>
      <c r="EK95" s="1107"/>
      <c r="EL95" s="1107"/>
      <c r="EM95" s="1107"/>
      <c r="EN95" s="1107"/>
      <c r="EO95" s="1107"/>
      <c r="EP95" s="1107"/>
      <c r="EQ95" s="1107"/>
      <c r="ER95" s="1107"/>
      <c r="ES95" s="1107"/>
      <c r="ET95" s="1107"/>
      <c r="EU95" s="1107"/>
      <c r="EV95" s="1107"/>
      <c r="EW95" s="1107"/>
      <c r="EX95" s="1107"/>
      <c r="EY95" s="1107"/>
      <c r="EZ95" s="1107"/>
      <c r="FA95" s="1107"/>
      <c r="FB95" s="1107"/>
      <c r="FC95" s="1107"/>
      <c r="FD95" s="1107"/>
      <c r="FE95" s="1107"/>
      <c r="FF95" s="1107"/>
      <c r="FG95" s="1107"/>
      <c r="FH95" s="1107"/>
      <c r="FI95" s="1107"/>
      <c r="FJ95" s="1107"/>
      <c r="FK95" s="1107"/>
      <c r="FL95" s="1107"/>
      <c r="FM95" s="1107"/>
      <c r="FN95" s="1107"/>
      <c r="FO95" s="1107"/>
      <c r="FP95" s="1107"/>
      <c r="FQ95" s="1107"/>
      <c r="FR95" s="1107"/>
      <c r="FS95" s="1107"/>
      <c r="FT95" s="1107"/>
      <c r="FU95" s="1107"/>
      <c r="FV95" s="1107"/>
      <c r="FW95" s="1107"/>
      <c r="FX95" s="1107"/>
      <c r="FY95" s="1107"/>
      <c r="FZ95" s="1107"/>
      <c r="GA95" s="1107"/>
      <c r="GB95" s="1107"/>
      <c r="GC95" s="1107"/>
      <c r="GD95" s="1107"/>
      <c r="GE95" s="1107"/>
      <c r="GF95" s="1107"/>
      <c r="GG95" s="1107"/>
      <c r="GH95" s="1107"/>
      <c r="GI95" s="1107"/>
      <c r="GJ95" s="1107"/>
      <c r="GK95" s="1107"/>
      <c r="GL95" s="1107"/>
      <c r="GM95" s="1107"/>
      <c r="GN95" s="1107"/>
      <c r="GO95" s="1107"/>
      <c r="GP95" s="1107"/>
      <c r="GQ95" s="1107"/>
      <c r="GR95" s="1107"/>
      <c r="GS95" s="1107"/>
      <c r="GT95" s="1107"/>
      <c r="GU95" s="1107"/>
      <c r="GV95" s="1107"/>
      <c r="GW95" s="1107"/>
      <c r="GX95" s="1107"/>
      <c r="GY95" s="1107"/>
      <c r="GZ95" s="1107"/>
      <c r="HA95" s="1107"/>
      <c r="HB95" s="1107"/>
      <c r="HC95" s="1107"/>
      <c r="HD95" s="1107"/>
      <c r="HE95" s="1107"/>
    </row>
    <row r="96" spans="1:213" ht="12" hidden="1" customHeight="1">
      <c r="A96" s="1107"/>
      <c r="B96" s="1137"/>
      <c r="C96" s="3983" t="s">
        <v>1398</v>
      </c>
      <c r="D96" s="3983"/>
      <c r="E96" s="3983"/>
      <c r="F96" s="3983"/>
      <c r="G96" s="3983"/>
      <c r="H96" s="3983"/>
      <c r="I96" s="3983"/>
      <c r="J96" s="3983"/>
      <c r="K96" s="1194" t="s">
        <v>448</v>
      </c>
      <c r="L96" s="1107">
        <v>0</v>
      </c>
      <c r="M96" s="1107">
        <v>0</v>
      </c>
      <c r="N96" s="1107">
        <v>0</v>
      </c>
      <c r="O96" s="1107">
        <v>0</v>
      </c>
      <c r="P96" s="1107"/>
      <c r="Q96" s="1107">
        <v>0</v>
      </c>
      <c r="R96" s="1107">
        <v>0</v>
      </c>
      <c r="S96" s="1107">
        <v>0</v>
      </c>
      <c r="T96" s="1107">
        <v>0</v>
      </c>
      <c r="U96" s="1107"/>
      <c r="V96" s="1107">
        <v>0</v>
      </c>
      <c r="W96" s="1107">
        <v>0</v>
      </c>
      <c r="X96" s="1107">
        <v>0</v>
      </c>
      <c r="Y96" s="1107">
        <v>0</v>
      </c>
      <c r="Z96" s="1107">
        <v>0</v>
      </c>
      <c r="AA96" s="1107"/>
      <c r="AB96" s="1107"/>
      <c r="AC96" s="1107"/>
      <c r="AD96" s="1107"/>
      <c r="AE96" s="1107"/>
      <c r="AF96" s="1107"/>
      <c r="AG96" s="1107"/>
      <c r="AH96" s="1107"/>
      <c r="AI96" s="1107"/>
      <c r="AJ96" s="1107"/>
      <c r="AK96" s="1364"/>
      <c r="AL96" s="1364"/>
      <c r="AM96" s="1364"/>
      <c r="AN96" s="1364"/>
      <c r="AO96" s="1364"/>
      <c r="AP96" s="1364"/>
      <c r="AQ96" s="1364"/>
      <c r="AR96" s="1364"/>
      <c r="AS96" s="1364"/>
      <c r="AT96" s="1364"/>
      <c r="AU96" s="1364"/>
      <c r="AV96" s="1364"/>
      <c r="AW96" s="1364"/>
      <c r="AX96" s="1364"/>
      <c r="AY96" s="1364"/>
      <c r="AZ96" s="1364"/>
      <c r="BA96" s="1364"/>
      <c r="BB96" s="1364"/>
      <c r="BC96" s="1364"/>
      <c r="BD96" s="1364"/>
      <c r="BE96" s="1364"/>
      <c r="BF96" s="1364"/>
      <c r="BG96" s="1364"/>
      <c r="BH96" s="1364"/>
      <c r="BI96" s="1364"/>
      <c r="BJ96" s="1364"/>
      <c r="BK96" s="1364"/>
      <c r="BL96" s="1364"/>
      <c r="BM96" s="1364"/>
      <c r="BN96" s="1107"/>
      <c r="BO96" s="1107"/>
      <c r="BP96" s="1107"/>
      <c r="BQ96" s="1107"/>
      <c r="BR96" s="1107"/>
      <c r="BS96" s="1107"/>
      <c r="BT96" s="1107"/>
      <c r="BU96" s="1107"/>
      <c r="BV96" s="1107"/>
      <c r="BW96" s="1107"/>
      <c r="BX96" s="1107"/>
      <c r="BY96" s="1107"/>
      <c r="BZ96" s="1107"/>
      <c r="CA96" s="1107"/>
      <c r="CB96" s="1107"/>
      <c r="CC96" s="1107"/>
      <c r="CD96" s="1107"/>
      <c r="CE96" s="1107"/>
      <c r="CF96" s="1107"/>
      <c r="CG96" s="1107"/>
      <c r="CH96" s="1107"/>
      <c r="CI96" s="1107"/>
      <c r="CJ96" s="1107"/>
      <c r="CK96" s="1107"/>
      <c r="CL96" s="1107"/>
      <c r="CM96" s="1107"/>
      <c r="CN96" s="1107"/>
      <c r="CO96" s="1107"/>
      <c r="CP96" s="1107"/>
      <c r="CQ96" s="1107"/>
      <c r="CR96" s="1107"/>
      <c r="CS96" s="1107"/>
      <c r="CT96" s="1107"/>
      <c r="CU96" s="1107"/>
      <c r="CV96" s="1107"/>
      <c r="CW96" s="1107"/>
      <c r="CX96" s="1107"/>
      <c r="CY96" s="1107"/>
      <c r="CZ96" s="1107"/>
      <c r="DA96" s="1107"/>
      <c r="DB96" s="1107"/>
      <c r="DC96" s="1107"/>
      <c r="DD96" s="1107"/>
      <c r="DE96" s="1107"/>
      <c r="DF96" s="1107"/>
      <c r="DG96" s="1107"/>
      <c r="DH96" s="1107"/>
      <c r="DI96" s="1107"/>
      <c r="DJ96" s="1107"/>
      <c r="DK96" s="1107"/>
      <c r="DL96" s="1107"/>
      <c r="DM96" s="1107"/>
      <c r="DN96" s="1107"/>
      <c r="DO96" s="1107"/>
      <c r="DP96" s="1107"/>
      <c r="DQ96" s="1107"/>
      <c r="DR96" s="1107"/>
      <c r="DS96" s="1107"/>
      <c r="DT96" s="1107"/>
      <c r="DU96" s="1107"/>
      <c r="DV96" s="1107"/>
      <c r="DW96" s="1107"/>
      <c r="DX96" s="1107"/>
      <c r="DY96" s="1107"/>
      <c r="DZ96" s="1107"/>
      <c r="EA96" s="1107"/>
      <c r="EB96" s="1107"/>
      <c r="EC96" s="1107"/>
      <c r="ED96" s="1107"/>
      <c r="EE96" s="1107"/>
      <c r="EF96" s="1107"/>
      <c r="EG96" s="1107"/>
      <c r="EH96" s="1107"/>
      <c r="EI96" s="1107"/>
      <c r="EJ96" s="1107"/>
      <c r="EK96" s="1107"/>
      <c r="EL96" s="1107"/>
      <c r="EM96" s="1107"/>
      <c r="EN96" s="1107"/>
      <c r="EO96" s="1107"/>
      <c r="EP96" s="1107"/>
      <c r="EQ96" s="1107"/>
      <c r="ER96" s="1107"/>
      <c r="ES96" s="1107"/>
      <c r="ET96" s="1107"/>
      <c r="EU96" s="1107"/>
      <c r="EV96" s="1107"/>
      <c r="EW96" s="1107"/>
      <c r="EX96" s="1107"/>
      <c r="EY96" s="1107"/>
      <c r="EZ96" s="1107"/>
      <c r="FA96" s="1107"/>
      <c r="FB96" s="1107"/>
      <c r="FC96" s="1107"/>
      <c r="FD96" s="1107"/>
      <c r="FE96" s="1107"/>
      <c r="FF96" s="1107"/>
      <c r="FG96" s="1107"/>
      <c r="FH96" s="1107"/>
      <c r="FI96" s="1107"/>
      <c r="FJ96" s="1107"/>
      <c r="FK96" s="1107"/>
      <c r="FL96" s="1107"/>
      <c r="FM96" s="1107"/>
      <c r="FN96" s="1107"/>
      <c r="FO96" s="1107"/>
      <c r="FP96" s="1107"/>
      <c r="FQ96" s="1107"/>
      <c r="FR96" s="1107"/>
      <c r="FS96" s="1107"/>
      <c r="FT96" s="1107"/>
      <c r="FU96" s="1107"/>
      <c r="FV96" s="1107"/>
      <c r="FW96" s="1107"/>
      <c r="FX96" s="1107"/>
      <c r="FY96" s="1107"/>
      <c r="FZ96" s="1107"/>
      <c r="GA96" s="1107"/>
      <c r="GB96" s="1107"/>
      <c r="GC96" s="1107"/>
      <c r="GD96" s="1107"/>
      <c r="GE96" s="1107"/>
      <c r="GF96" s="1107"/>
      <c r="GG96" s="1107"/>
      <c r="GH96" s="1107"/>
      <c r="GI96" s="1107"/>
      <c r="GJ96" s="1107"/>
      <c r="GK96" s="1107"/>
      <c r="GL96" s="1107"/>
      <c r="GM96" s="1107"/>
      <c r="GN96" s="1107"/>
      <c r="GO96" s="1107"/>
      <c r="GP96" s="1107"/>
      <c r="GQ96" s="1107"/>
      <c r="GR96" s="1107"/>
      <c r="GS96" s="1107"/>
      <c r="GT96" s="1107"/>
      <c r="GU96" s="1107"/>
      <c r="GV96" s="1107"/>
      <c r="GW96" s="1107"/>
      <c r="GX96" s="1107"/>
      <c r="GY96" s="1107"/>
      <c r="GZ96" s="1107"/>
      <c r="HA96" s="1107"/>
      <c r="HB96" s="1107"/>
      <c r="HC96" s="1107"/>
      <c r="HD96" s="1107"/>
      <c r="HE96" s="1107"/>
    </row>
    <row r="97" spans="1:213" ht="12" hidden="1" customHeight="1">
      <c r="A97" s="1107"/>
      <c r="B97" s="3979" t="s">
        <v>188</v>
      </c>
      <c r="C97" s="3979"/>
      <c r="D97" s="3979"/>
      <c r="E97" s="1126" t="s">
        <v>1340</v>
      </c>
      <c r="F97" s="3993" t="s">
        <v>1406</v>
      </c>
      <c r="G97" s="3993"/>
      <c r="H97" s="1107"/>
      <c r="I97" s="1107"/>
      <c r="J97" s="1107"/>
      <c r="K97" s="1194" t="s">
        <v>108</v>
      </c>
      <c r="L97" s="1107">
        <v>0</v>
      </c>
      <c r="M97" s="1107">
        <v>0</v>
      </c>
      <c r="N97" s="1107">
        <v>0</v>
      </c>
      <c r="O97" s="1107">
        <v>0</v>
      </c>
      <c r="P97" s="1107">
        <v>0</v>
      </c>
      <c r="Q97" s="1107">
        <v>0</v>
      </c>
      <c r="R97" s="1107">
        <v>0</v>
      </c>
      <c r="S97" s="1107">
        <v>0</v>
      </c>
      <c r="T97" s="1107">
        <v>0</v>
      </c>
      <c r="U97" s="1107">
        <v>0</v>
      </c>
      <c r="V97" s="1107">
        <v>0</v>
      </c>
      <c r="W97" s="1107">
        <v>0</v>
      </c>
      <c r="X97" s="1107">
        <v>0</v>
      </c>
      <c r="Y97" s="1107">
        <v>0</v>
      </c>
      <c r="Z97" s="1107">
        <v>0</v>
      </c>
      <c r="AA97" s="1107"/>
      <c r="AB97" s="1107"/>
      <c r="AC97" s="1107"/>
      <c r="AD97" s="1107"/>
      <c r="AE97" s="1107"/>
      <c r="AF97" s="1107"/>
      <c r="AG97" s="1107"/>
      <c r="AH97" s="1107"/>
      <c r="AI97" s="1107"/>
      <c r="AJ97" s="1107"/>
      <c r="AK97" s="1364"/>
      <c r="AL97" s="1364"/>
      <c r="AM97" s="1364"/>
      <c r="AN97" s="1364"/>
      <c r="AO97" s="1364"/>
      <c r="AP97" s="1364"/>
      <c r="AQ97" s="1364"/>
      <c r="AR97" s="1364"/>
      <c r="AS97" s="1364"/>
      <c r="AT97" s="1364"/>
      <c r="AU97" s="1364"/>
      <c r="AV97" s="1364"/>
      <c r="AW97" s="1364"/>
      <c r="AX97" s="1364"/>
      <c r="AY97" s="1364"/>
      <c r="AZ97" s="1364"/>
      <c r="BA97" s="1364"/>
      <c r="BB97" s="1364"/>
      <c r="BC97" s="1364"/>
      <c r="BD97" s="1364"/>
      <c r="BE97" s="1364"/>
      <c r="BF97" s="1364"/>
      <c r="BG97" s="1364"/>
      <c r="BH97" s="1364"/>
      <c r="BI97" s="1364"/>
      <c r="BJ97" s="1364"/>
      <c r="BK97" s="1364"/>
      <c r="BL97" s="1364"/>
      <c r="BM97" s="1364"/>
      <c r="BN97" s="1107"/>
      <c r="BO97" s="1107"/>
      <c r="BP97" s="1107"/>
      <c r="BQ97" s="1107"/>
      <c r="BR97" s="1107"/>
      <c r="BS97" s="1107"/>
      <c r="BT97" s="1107"/>
      <c r="BU97" s="1107"/>
      <c r="BV97" s="1107"/>
      <c r="BW97" s="1107"/>
      <c r="BX97" s="1107"/>
      <c r="BY97" s="1107"/>
      <c r="BZ97" s="1107"/>
      <c r="CA97" s="1107"/>
      <c r="CB97" s="1107"/>
      <c r="CC97" s="1107"/>
      <c r="CD97" s="1107"/>
      <c r="CE97" s="1107"/>
      <c r="CF97" s="1107"/>
      <c r="CG97" s="1107"/>
      <c r="CH97" s="1107"/>
      <c r="CI97" s="1107"/>
      <c r="CJ97" s="1107"/>
      <c r="CK97" s="1107"/>
      <c r="CL97" s="1107"/>
      <c r="CM97" s="1107"/>
      <c r="CN97" s="1107"/>
      <c r="CO97" s="1107"/>
      <c r="CP97" s="1107"/>
      <c r="CQ97" s="1107"/>
      <c r="CR97" s="1107"/>
      <c r="CS97" s="1107"/>
      <c r="CT97" s="1107"/>
      <c r="CU97" s="1107"/>
      <c r="CV97" s="1107"/>
      <c r="CW97" s="1107"/>
      <c r="CX97" s="1107"/>
      <c r="CY97" s="1107"/>
      <c r="CZ97" s="1107"/>
      <c r="DA97" s="1107"/>
      <c r="DB97" s="1107"/>
      <c r="DC97" s="1107"/>
      <c r="DD97" s="1107"/>
      <c r="DE97" s="1107"/>
      <c r="DF97" s="1107"/>
      <c r="DG97" s="1107"/>
      <c r="DH97" s="1107"/>
      <c r="DI97" s="1107"/>
      <c r="DJ97" s="1107"/>
      <c r="DK97" s="1107"/>
      <c r="DL97" s="1107"/>
      <c r="DM97" s="1107"/>
      <c r="DN97" s="1107"/>
      <c r="DO97" s="1107"/>
      <c r="DP97" s="1107"/>
      <c r="DQ97" s="1107"/>
      <c r="DR97" s="1107"/>
      <c r="DS97" s="1107"/>
      <c r="DT97" s="1107"/>
      <c r="DU97" s="1107"/>
      <c r="DV97" s="1107"/>
      <c r="DW97" s="1107"/>
      <c r="DX97" s="1107"/>
      <c r="DY97" s="1107"/>
      <c r="DZ97" s="1107"/>
      <c r="EA97" s="1107"/>
      <c r="EB97" s="1107"/>
      <c r="EC97" s="1107"/>
      <c r="ED97" s="1107"/>
      <c r="EE97" s="1107"/>
      <c r="EF97" s="1107"/>
      <c r="EG97" s="1107"/>
      <c r="EH97" s="1107"/>
      <c r="EI97" s="1107"/>
      <c r="EJ97" s="1107"/>
      <c r="EK97" s="1107"/>
      <c r="EL97" s="1107"/>
      <c r="EM97" s="1107"/>
      <c r="EN97" s="1107"/>
      <c r="EO97" s="1107"/>
      <c r="EP97" s="1107"/>
      <c r="EQ97" s="1107"/>
      <c r="ER97" s="1107"/>
      <c r="ES97" s="1107"/>
      <c r="ET97" s="1107"/>
      <c r="EU97" s="1107"/>
      <c r="EV97" s="1107"/>
      <c r="EW97" s="1107"/>
      <c r="EX97" s="1107"/>
      <c r="EY97" s="1107"/>
      <c r="EZ97" s="1107"/>
      <c r="FA97" s="1107"/>
      <c r="FB97" s="1107"/>
      <c r="FC97" s="1107"/>
      <c r="FD97" s="1107"/>
      <c r="FE97" s="1107"/>
      <c r="FF97" s="1107"/>
      <c r="FG97" s="1107"/>
      <c r="FH97" s="1107"/>
      <c r="FI97" s="1107"/>
      <c r="FJ97" s="1107"/>
      <c r="FK97" s="1107"/>
      <c r="FL97" s="1107"/>
      <c r="FM97" s="1107"/>
      <c r="FN97" s="1107"/>
      <c r="FO97" s="1107"/>
      <c r="FP97" s="1107"/>
      <c r="FQ97" s="1107"/>
      <c r="FR97" s="1107"/>
      <c r="FS97" s="1107"/>
      <c r="FT97" s="1107"/>
      <c r="FU97" s="1107"/>
      <c r="FV97" s="1107"/>
      <c r="FW97" s="1107"/>
      <c r="FX97" s="1107"/>
      <c r="FY97" s="1107"/>
      <c r="FZ97" s="1107"/>
      <c r="GA97" s="1107"/>
      <c r="GB97" s="1107"/>
      <c r="GC97" s="1107"/>
      <c r="GD97" s="1107"/>
      <c r="GE97" s="1107"/>
      <c r="GF97" s="1107"/>
      <c r="GG97" s="1107"/>
      <c r="GH97" s="1107"/>
      <c r="GI97" s="1107"/>
      <c r="GJ97" s="1107"/>
      <c r="GK97" s="1107"/>
      <c r="GL97" s="1107"/>
      <c r="GM97" s="1107"/>
      <c r="GN97" s="1107"/>
      <c r="GO97" s="1107"/>
      <c r="GP97" s="1107"/>
      <c r="GQ97" s="1107"/>
      <c r="GR97" s="1107"/>
      <c r="GS97" s="1107"/>
      <c r="GT97" s="1107"/>
      <c r="GU97" s="1107"/>
      <c r="GV97" s="1107"/>
      <c r="GW97" s="1107"/>
      <c r="GX97" s="1107"/>
      <c r="GY97" s="1107"/>
      <c r="GZ97" s="1107"/>
      <c r="HA97" s="1107"/>
      <c r="HB97" s="1107"/>
      <c r="HC97" s="1107"/>
      <c r="HD97" s="1107"/>
      <c r="HE97" s="1107"/>
    </row>
    <row r="98" spans="1:213" ht="12" hidden="1" customHeight="1">
      <c r="A98" s="1107"/>
      <c r="B98" s="1107"/>
      <c r="C98" s="1107"/>
      <c r="D98" s="1107"/>
      <c r="E98" s="1126" t="s">
        <v>1340</v>
      </c>
      <c r="F98" s="3993" t="s">
        <v>1407</v>
      </c>
      <c r="G98" s="3993"/>
      <c r="H98" s="1107"/>
      <c r="I98" s="1107"/>
      <c r="J98" s="1107"/>
      <c r="K98" s="1194" t="s">
        <v>109</v>
      </c>
      <c r="L98" s="1107">
        <v>0</v>
      </c>
      <c r="M98" s="1107">
        <v>0</v>
      </c>
      <c r="N98" s="1107">
        <v>0</v>
      </c>
      <c r="O98" s="1107">
        <v>0</v>
      </c>
      <c r="P98" s="1107">
        <v>0</v>
      </c>
      <c r="Q98" s="1107">
        <v>0</v>
      </c>
      <c r="R98" s="1107">
        <v>0</v>
      </c>
      <c r="S98" s="1107">
        <v>0</v>
      </c>
      <c r="T98" s="1107">
        <v>0</v>
      </c>
      <c r="U98" s="1107">
        <v>0</v>
      </c>
      <c r="V98" s="1107">
        <v>0</v>
      </c>
      <c r="W98" s="1107">
        <v>0</v>
      </c>
      <c r="X98" s="1107">
        <v>0</v>
      </c>
      <c r="Y98" s="1107">
        <v>0</v>
      </c>
      <c r="Z98" s="1107">
        <v>0</v>
      </c>
      <c r="AA98" s="1107"/>
      <c r="AB98" s="1107"/>
      <c r="AC98" s="1107"/>
      <c r="AD98" s="1107"/>
      <c r="AE98" s="1107"/>
      <c r="AF98" s="1107"/>
      <c r="AG98" s="1107"/>
      <c r="AH98" s="1107"/>
      <c r="AI98" s="1107"/>
      <c r="AJ98" s="1107"/>
      <c r="AK98" s="1364"/>
      <c r="AL98" s="1364"/>
      <c r="AM98" s="1364"/>
      <c r="AN98" s="1364"/>
      <c r="AO98" s="1364"/>
      <c r="AP98" s="1364"/>
      <c r="AQ98" s="1364"/>
      <c r="AR98" s="1364"/>
      <c r="AS98" s="1364"/>
      <c r="AT98" s="1364"/>
      <c r="AU98" s="1364"/>
      <c r="AV98" s="1364"/>
      <c r="AW98" s="1364"/>
      <c r="AX98" s="1364"/>
      <c r="AY98" s="1364"/>
      <c r="AZ98" s="1364"/>
      <c r="BA98" s="1364"/>
      <c r="BB98" s="1364"/>
      <c r="BC98" s="1364"/>
      <c r="BD98" s="1364"/>
      <c r="BE98" s="1364"/>
      <c r="BF98" s="1364"/>
      <c r="BG98" s="1364"/>
      <c r="BH98" s="1364"/>
      <c r="BI98" s="1364"/>
      <c r="BJ98" s="1364"/>
      <c r="BK98" s="1364"/>
      <c r="BL98" s="1364"/>
      <c r="BM98" s="1364"/>
      <c r="BN98" s="1107"/>
      <c r="BO98" s="1107"/>
      <c r="BP98" s="1107"/>
      <c r="BQ98" s="1107"/>
      <c r="BR98" s="1107"/>
      <c r="BS98" s="1107"/>
      <c r="BT98" s="1107"/>
      <c r="BU98" s="1107"/>
      <c r="BV98" s="1107"/>
      <c r="BW98" s="1107"/>
      <c r="BX98" s="1107"/>
      <c r="BY98" s="1107"/>
      <c r="BZ98" s="1107"/>
      <c r="CA98" s="1107"/>
      <c r="CB98" s="1107"/>
      <c r="CC98" s="1107"/>
      <c r="CD98" s="1107"/>
      <c r="CE98" s="1107"/>
      <c r="CF98" s="1107"/>
      <c r="CG98" s="1107"/>
      <c r="CH98" s="1107"/>
      <c r="CI98" s="1107"/>
      <c r="CJ98" s="1107"/>
      <c r="CK98" s="1107"/>
      <c r="CL98" s="1107"/>
      <c r="CM98" s="1107"/>
      <c r="CN98" s="1107"/>
      <c r="CO98" s="1107"/>
      <c r="CP98" s="1107"/>
      <c r="CQ98" s="1107"/>
      <c r="CR98" s="1107"/>
      <c r="CS98" s="1107"/>
      <c r="CT98" s="1107"/>
      <c r="CU98" s="1107"/>
      <c r="CV98" s="1107"/>
      <c r="CW98" s="1107"/>
      <c r="CX98" s="1107"/>
      <c r="CY98" s="1107"/>
      <c r="CZ98" s="1107"/>
      <c r="DA98" s="1107"/>
      <c r="DB98" s="1107"/>
      <c r="DC98" s="1107"/>
      <c r="DD98" s="1107"/>
      <c r="DE98" s="1107"/>
      <c r="DF98" s="1107"/>
      <c r="DG98" s="1107"/>
      <c r="DH98" s="1107"/>
      <c r="DI98" s="1107"/>
      <c r="DJ98" s="1107"/>
      <c r="DK98" s="1107"/>
      <c r="DL98" s="1107"/>
      <c r="DM98" s="1107"/>
      <c r="DN98" s="1107"/>
      <c r="DO98" s="1107"/>
      <c r="DP98" s="1107"/>
      <c r="DQ98" s="1107"/>
      <c r="DR98" s="1107"/>
      <c r="DS98" s="1107"/>
      <c r="DT98" s="1107"/>
      <c r="DU98" s="1107"/>
      <c r="DV98" s="1107"/>
      <c r="DW98" s="1107"/>
      <c r="DX98" s="1107"/>
      <c r="DY98" s="1107"/>
      <c r="DZ98" s="1107"/>
      <c r="EA98" s="1107"/>
      <c r="EB98" s="1107"/>
      <c r="EC98" s="1107"/>
      <c r="ED98" s="1107"/>
      <c r="EE98" s="1107"/>
      <c r="EF98" s="1107"/>
      <c r="EG98" s="1107"/>
      <c r="EH98" s="1107"/>
      <c r="EI98" s="1107"/>
      <c r="EJ98" s="1107"/>
      <c r="EK98" s="1107"/>
      <c r="EL98" s="1107"/>
      <c r="EM98" s="1107"/>
      <c r="EN98" s="1107"/>
      <c r="EO98" s="1107"/>
      <c r="EP98" s="1107"/>
      <c r="EQ98" s="1107"/>
      <c r="ER98" s="1107"/>
      <c r="ES98" s="1107"/>
      <c r="ET98" s="1107"/>
      <c r="EU98" s="1107"/>
      <c r="EV98" s="1107"/>
      <c r="EW98" s="1107"/>
      <c r="EX98" s="1107"/>
      <c r="EY98" s="1107"/>
      <c r="EZ98" s="1107"/>
      <c r="FA98" s="1107"/>
      <c r="FB98" s="1107"/>
      <c r="FC98" s="1107"/>
      <c r="FD98" s="1107"/>
      <c r="FE98" s="1107"/>
      <c r="FF98" s="1107"/>
      <c r="FG98" s="1107"/>
      <c r="FH98" s="1107"/>
      <c r="FI98" s="1107"/>
      <c r="FJ98" s="1107"/>
      <c r="FK98" s="1107"/>
      <c r="FL98" s="1107"/>
      <c r="FM98" s="1107"/>
      <c r="FN98" s="1107"/>
      <c r="FO98" s="1107"/>
      <c r="FP98" s="1107"/>
      <c r="FQ98" s="1107"/>
      <c r="FR98" s="1107"/>
      <c r="FS98" s="1107"/>
      <c r="FT98" s="1107"/>
      <c r="FU98" s="1107"/>
      <c r="FV98" s="1107"/>
      <c r="FW98" s="1107"/>
      <c r="FX98" s="1107"/>
      <c r="FY98" s="1107"/>
      <c r="FZ98" s="1107"/>
      <c r="GA98" s="1107"/>
      <c r="GB98" s="1107"/>
      <c r="GC98" s="1107"/>
      <c r="GD98" s="1107"/>
      <c r="GE98" s="1107"/>
      <c r="GF98" s="1107"/>
      <c r="GG98" s="1107"/>
      <c r="GH98" s="1107"/>
      <c r="GI98" s="1107"/>
      <c r="GJ98" s="1107"/>
      <c r="GK98" s="1107"/>
      <c r="GL98" s="1107"/>
      <c r="GM98" s="1107"/>
      <c r="GN98" s="1107"/>
      <c r="GO98" s="1107"/>
      <c r="GP98" s="1107"/>
      <c r="GQ98" s="1107"/>
      <c r="GR98" s="1107"/>
      <c r="GS98" s="1107"/>
      <c r="GT98" s="1107"/>
      <c r="GU98" s="1107"/>
      <c r="GV98" s="1107"/>
      <c r="GW98" s="1107"/>
      <c r="GX98" s="1107"/>
      <c r="GY98" s="1107"/>
      <c r="GZ98" s="1107"/>
      <c r="HA98" s="1107"/>
      <c r="HB98" s="1107"/>
      <c r="HC98" s="1107"/>
      <c r="HD98" s="1107"/>
      <c r="HE98" s="1107"/>
    </row>
    <row r="99" spans="1:213" ht="12" hidden="1" customHeight="1">
      <c r="A99" s="1107"/>
      <c r="B99" s="1107"/>
      <c r="C99" s="1107"/>
      <c r="D99" s="1107"/>
      <c r="E99" s="1126" t="s">
        <v>1340</v>
      </c>
      <c r="F99" s="3993" t="s">
        <v>1408</v>
      </c>
      <c r="G99" s="3993"/>
      <c r="H99" s="1107"/>
      <c r="I99" s="1107"/>
      <c r="J99" s="1107"/>
      <c r="K99" s="1194" t="s">
        <v>110</v>
      </c>
      <c r="L99" s="1107">
        <v>0</v>
      </c>
      <c r="M99" s="1107">
        <v>0</v>
      </c>
      <c r="N99" s="1107">
        <v>0</v>
      </c>
      <c r="O99" s="1107">
        <v>0</v>
      </c>
      <c r="P99" s="1107">
        <v>0</v>
      </c>
      <c r="Q99" s="1107">
        <v>0</v>
      </c>
      <c r="R99" s="1107">
        <v>0</v>
      </c>
      <c r="S99" s="1107">
        <v>0</v>
      </c>
      <c r="T99" s="1107">
        <v>0</v>
      </c>
      <c r="U99" s="1107">
        <v>0</v>
      </c>
      <c r="V99" s="1107">
        <v>0</v>
      </c>
      <c r="W99" s="1107">
        <v>0</v>
      </c>
      <c r="X99" s="1107">
        <v>0</v>
      </c>
      <c r="Y99" s="1107">
        <v>0</v>
      </c>
      <c r="Z99" s="1107">
        <v>0</v>
      </c>
      <c r="AA99" s="1107"/>
      <c r="AB99" s="1107"/>
      <c r="AC99" s="1107"/>
      <c r="AD99" s="1107"/>
      <c r="AE99" s="1107"/>
      <c r="AF99" s="1107"/>
      <c r="AG99" s="1107"/>
      <c r="AH99" s="1107"/>
      <c r="AI99" s="1107"/>
      <c r="AJ99" s="1107"/>
      <c r="AK99" s="1364"/>
      <c r="AL99" s="1364"/>
      <c r="AM99" s="1364"/>
      <c r="AN99" s="1364"/>
      <c r="AO99" s="1364"/>
      <c r="AP99" s="1364"/>
      <c r="AQ99" s="1364"/>
      <c r="AR99" s="1364"/>
      <c r="AS99" s="1364"/>
      <c r="AT99" s="1364"/>
      <c r="AU99" s="1364"/>
      <c r="AV99" s="1364"/>
      <c r="AW99" s="1364"/>
      <c r="AX99" s="1364"/>
      <c r="AY99" s="1364"/>
      <c r="AZ99" s="1364"/>
      <c r="BA99" s="1364"/>
      <c r="BB99" s="1364"/>
      <c r="BC99" s="1364"/>
      <c r="BD99" s="1364"/>
      <c r="BE99" s="1364"/>
      <c r="BF99" s="1364"/>
      <c r="BG99" s="1364"/>
      <c r="BH99" s="1364"/>
      <c r="BI99" s="1364"/>
      <c r="BJ99" s="1364"/>
      <c r="BK99" s="1364"/>
      <c r="BL99" s="1364"/>
      <c r="BM99" s="1364"/>
      <c r="BN99" s="1107"/>
      <c r="BO99" s="1107"/>
      <c r="BP99" s="1107"/>
      <c r="BQ99" s="1107"/>
      <c r="BR99" s="1107"/>
      <c r="BS99" s="1107"/>
      <c r="BT99" s="1107"/>
      <c r="BU99" s="1107"/>
      <c r="BV99" s="1107"/>
      <c r="BW99" s="1107"/>
      <c r="BX99" s="1107"/>
      <c r="BY99" s="1107"/>
      <c r="BZ99" s="1107"/>
      <c r="CA99" s="1107"/>
      <c r="CB99" s="1107"/>
      <c r="CC99" s="1107"/>
      <c r="CD99" s="1107"/>
      <c r="CE99" s="1107"/>
      <c r="CF99" s="1107"/>
      <c r="CG99" s="1107"/>
      <c r="CH99" s="1107"/>
      <c r="CI99" s="1107"/>
      <c r="CJ99" s="1107"/>
      <c r="CK99" s="1107"/>
      <c r="CL99" s="1107"/>
      <c r="CM99" s="1107"/>
      <c r="CN99" s="1107"/>
      <c r="CO99" s="1107"/>
      <c r="CP99" s="1107"/>
      <c r="CQ99" s="1107"/>
      <c r="CR99" s="1107"/>
      <c r="CS99" s="1107"/>
      <c r="CT99" s="1107"/>
      <c r="CU99" s="1107"/>
      <c r="CV99" s="1107"/>
      <c r="CW99" s="1107"/>
      <c r="CX99" s="1107"/>
      <c r="CY99" s="1107"/>
      <c r="CZ99" s="1107"/>
      <c r="DA99" s="1107"/>
      <c r="DB99" s="1107"/>
      <c r="DC99" s="1107"/>
      <c r="DD99" s="1107"/>
      <c r="DE99" s="1107"/>
      <c r="DF99" s="1107"/>
      <c r="DG99" s="1107"/>
      <c r="DH99" s="1107"/>
      <c r="DI99" s="1107"/>
      <c r="DJ99" s="1107"/>
      <c r="DK99" s="1107"/>
      <c r="DL99" s="1107"/>
      <c r="DM99" s="1107"/>
      <c r="DN99" s="1107"/>
      <c r="DO99" s="1107"/>
      <c r="DP99" s="1107"/>
      <c r="DQ99" s="1107"/>
      <c r="DR99" s="1107"/>
      <c r="DS99" s="1107"/>
      <c r="DT99" s="1107"/>
      <c r="DU99" s="1107"/>
      <c r="DV99" s="1107"/>
      <c r="DW99" s="1107"/>
      <c r="DX99" s="1107"/>
      <c r="DY99" s="1107"/>
      <c r="DZ99" s="1107"/>
      <c r="EA99" s="1107"/>
      <c r="EB99" s="1107"/>
      <c r="EC99" s="1107"/>
      <c r="ED99" s="1107"/>
      <c r="EE99" s="1107"/>
      <c r="EF99" s="1107"/>
      <c r="EG99" s="1107"/>
      <c r="EH99" s="1107"/>
      <c r="EI99" s="1107"/>
      <c r="EJ99" s="1107"/>
      <c r="EK99" s="1107"/>
      <c r="EL99" s="1107"/>
      <c r="EM99" s="1107"/>
      <c r="EN99" s="1107"/>
      <c r="EO99" s="1107"/>
      <c r="EP99" s="1107"/>
      <c r="EQ99" s="1107"/>
      <c r="ER99" s="1107"/>
      <c r="ES99" s="1107"/>
      <c r="ET99" s="1107"/>
      <c r="EU99" s="1107"/>
      <c r="EV99" s="1107"/>
      <c r="EW99" s="1107"/>
      <c r="EX99" s="1107"/>
      <c r="EY99" s="1107"/>
      <c r="EZ99" s="1107"/>
      <c r="FA99" s="1107"/>
      <c r="FB99" s="1107"/>
      <c r="FC99" s="1107"/>
      <c r="FD99" s="1107"/>
      <c r="FE99" s="1107"/>
      <c r="FF99" s="1107"/>
      <c r="FG99" s="1107"/>
      <c r="FH99" s="1107"/>
      <c r="FI99" s="1107"/>
      <c r="FJ99" s="1107"/>
      <c r="FK99" s="1107"/>
      <c r="FL99" s="1107"/>
      <c r="FM99" s="1107"/>
      <c r="FN99" s="1107"/>
      <c r="FO99" s="1107"/>
      <c r="FP99" s="1107"/>
      <c r="FQ99" s="1107"/>
      <c r="FR99" s="1107"/>
      <c r="FS99" s="1107"/>
      <c r="FT99" s="1107"/>
      <c r="FU99" s="1107"/>
      <c r="FV99" s="1107"/>
      <c r="FW99" s="1107"/>
      <c r="FX99" s="1107"/>
      <c r="FY99" s="1107"/>
      <c r="FZ99" s="1107"/>
      <c r="GA99" s="1107"/>
      <c r="GB99" s="1107"/>
      <c r="GC99" s="1107"/>
      <c r="GD99" s="1107"/>
      <c r="GE99" s="1107"/>
      <c r="GF99" s="1107"/>
      <c r="GG99" s="1107"/>
      <c r="GH99" s="1107"/>
      <c r="GI99" s="1107"/>
      <c r="GJ99" s="1107"/>
      <c r="GK99" s="1107"/>
      <c r="GL99" s="1107"/>
      <c r="GM99" s="1107"/>
      <c r="GN99" s="1107"/>
      <c r="GO99" s="1107"/>
      <c r="GP99" s="1107"/>
      <c r="GQ99" s="1107"/>
      <c r="GR99" s="1107"/>
      <c r="GS99" s="1107"/>
      <c r="GT99" s="1107"/>
      <c r="GU99" s="1107"/>
      <c r="GV99" s="1107"/>
      <c r="GW99" s="1107"/>
      <c r="GX99" s="1107"/>
      <c r="GY99" s="1107"/>
      <c r="GZ99" s="1107"/>
      <c r="HA99" s="1107"/>
      <c r="HB99" s="1107"/>
      <c r="HC99" s="1107"/>
      <c r="HD99" s="1107"/>
      <c r="HE99" s="1107"/>
    </row>
    <row r="100" spans="1:213" ht="12" hidden="1" customHeight="1">
      <c r="A100" s="1107"/>
      <c r="B100" s="4055" t="s">
        <v>1367</v>
      </c>
      <c r="C100" s="4055"/>
      <c r="D100" s="4055"/>
      <c r="E100" s="4055"/>
      <c r="F100" s="4055"/>
      <c r="G100" s="4055"/>
      <c r="H100" s="4055"/>
      <c r="I100" s="4055"/>
      <c r="J100" s="4055"/>
      <c r="K100" s="1194" t="s">
        <v>194</v>
      </c>
      <c r="L100" s="1107">
        <v>0</v>
      </c>
      <c r="M100" s="1107">
        <v>0</v>
      </c>
      <c r="N100" s="1107">
        <v>0</v>
      </c>
      <c r="O100" s="1107">
        <v>0</v>
      </c>
      <c r="P100" s="1107">
        <v>0</v>
      </c>
      <c r="Q100" s="1107">
        <v>0</v>
      </c>
      <c r="R100" s="1107">
        <v>0</v>
      </c>
      <c r="S100" s="1107">
        <v>0</v>
      </c>
      <c r="T100" s="1107">
        <v>0</v>
      </c>
      <c r="U100" s="1107">
        <v>0</v>
      </c>
      <c r="V100" s="1107">
        <v>0</v>
      </c>
      <c r="W100" s="1107">
        <v>0</v>
      </c>
      <c r="X100" s="1107">
        <v>0</v>
      </c>
      <c r="Y100" s="1107">
        <v>0</v>
      </c>
      <c r="Z100" s="1107">
        <v>0</v>
      </c>
      <c r="AA100" s="1107"/>
      <c r="AB100" s="1107"/>
      <c r="AC100" s="1107"/>
      <c r="AD100" s="1107"/>
      <c r="AE100" s="1107"/>
      <c r="AF100" s="1107"/>
      <c r="AG100" s="1107"/>
      <c r="AH100" s="1107"/>
      <c r="AI100" s="1107"/>
      <c r="AJ100" s="1107"/>
      <c r="AK100" s="1364"/>
      <c r="AL100" s="1364"/>
      <c r="AM100" s="1364"/>
      <c r="AN100" s="1364"/>
      <c r="AO100" s="1364"/>
      <c r="AP100" s="1364"/>
      <c r="AQ100" s="1364"/>
      <c r="AR100" s="1364"/>
      <c r="AS100" s="1364"/>
      <c r="AT100" s="1364"/>
      <c r="AU100" s="1364"/>
      <c r="AV100" s="1364"/>
      <c r="AW100" s="1364"/>
      <c r="AX100" s="1364"/>
      <c r="AY100" s="1364"/>
      <c r="AZ100" s="1364"/>
      <c r="BA100" s="1364"/>
      <c r="BB100" s="1364"/>
      <c r="BC100" s="1364"/>
      <c r="BD100" s="1364"/>
      <c r="BE100" s="1364"/>
      <c r="BF100" s="1364"/>
      <c r="BG100" s="1364"/>
      <c r="BH100" s="1364"/>
      <c r="BI100" s="1364"/>
      <c r="BJ100" s="1364"/>
      <c r="BK100" s="1364"/>
      <c r="BL100" s="1364"/>
      <c r="BM100" s="1364"/>
      <c r="BN100" s="1107"/>
      <c r="BO100" s="1107"/>
      <c r="BP100" s="1107"/>
      <c r="BQ100" s="1107"/>
      <c r="BR100" s="1107"/>
      <c r="BS100" s="1107"/>
      <c r="BT100" s="1107"/>
      <c r="BU100" s="1107"/>
      <c r="BV100" s="1107"/>
      <c r="BW100" s="1107"/>
      <c r="BX100" s="1107"/>
      <c r="BY100" s="1107"/>
      <c r="BZ100" s="1107"/>
      <c r="CA100" s="1107"/>
      <c r="CB100" s="1107"/>
      <c r="CC100" s="1107"/>
      <c r="CD100" s="1107"/>
      <c r="CE100" s="1107"/>
      <c r="CF100" s="1107"/>
      <c r="CG100" s="1107"/>
      <c r="CH100" s="1107"/>
      <c r="CI100" s="1107"/>
      <c r="CJ100" s="1107"/>
      <c r="CK100" s="1107"/>
      <c r="CL100" s="1107"/>
      <c r="CM100" s="1107"/>
      <c r="CN100" s="1107"/>
      <c r="CO100" s="1107"/>
      <c r="CP100" s="1107"/>
      <c r="CQ100" s="1107"/>
      <c r="CR100" s="1107"/>
      <c r="CS100" s="1107"/>
      <c r="CT100" s="1107"/>
      <c r="CU100" s="1107"/>
      <c r="CV100" s="1107"/>
      <c r="CW100" s="1107"/>
      <c r="CX100" s="1107"/>
      <c r="CY100" s="1107"/>
      <c r="CZ100" s="1107"/>
      <c r="DA100" s="1107"/>
      <c r="DB100" s="1107"/>
      <c r="DC100" s="1107"/>
      <c r="DD100" s="1107"/>
      <c r="DE100" s="1107"/>
      <c r="DF100" s="1107"/>
      <c r="DG100" s="1107"/>
      <c r="DH100" s="1107"/>
      <c r="DI100" s="1107"/>
      <c r="DJ100" s="1107"/>
      <c r="DK100" s="1107"/>
      <c r="DL100" s="1107"/>
      <c r="DM100" s="1107"/>
      <c r="DN100" s="1107"/>
      <c r="DO100" s="1107"/>
      <c r="DP100" s="1107"/>
      <c r="DQ100" s="1107"/>
      <c r="DR100" s="1107"/>
      <c r="DS100" s="1107"/>
      <c r="DT100" s="1107"/>
      <c r="DU100" s="1107"/>
      <c r="DV100" s="1107"/>
      <c r="DW100" s="1107"/>
      <c r="DX100" s="1107"/>
      <c r="DY100" s="1107"/>
      <c r="DZ100" s="1107"/>
      <c r="EA100" s="1107"/>
      <c r="EB100" s="1107"/>
      <c r="EC100" s="1107"/>
      <c r="ED100" s="1107"/>
      <c r="EE100" s="1107"/>
      <c r="EF100" s="1107"/>
      <c r="EG100" s="1107"/>
      <c r="EH100" s="1107"/>
      <c r="EI100" s="1107"/>
      <c r="EJ100" s="1107"/>
      <c r="EK100" s="1107"/>
      <c r="EL100" s="1107"/>
      <c r="EM100" s="1107"/>
      <c r="EN100" s="1107"/>
      <c r="EO100" s="1107"/>
      <c r="EP100" s="1107"/>
      <c r="EQ100" s="1107"/>
      <c r="ER100" s="1107"/>
      <c r="ES100" s="1107"/>
      <c r="ET100" s="1107"/>
      <c r="EU100" s="1107"/>
      <c r="EV100" s="1107"/>
      <c r="EW100" s="1107"/>
      <c r="EX100" s="1107"/>
      <c r="EY100" s="1107"/>
      <c r="EZ100" s="1107"/>
      <c r="FA100" s="1107"/>
      <c r="FB100" s="1107"/>
      <c r="FC100" s="1107"/>
      <c r="FD100" s="1107"/>
      <c r="FE100" s="1107"/>
      <c r="FF100" s="1107"/>
      <c r="FG100" s="1107"/>
      <c r="FH100" s="1107"/>
      <c r="FI100" s="1107"/>
      <c r="FJ100" s="1107"/>
      <c r="FK100" s="1107"/>
      <c r="FL100" s="1107"/>
      <c r="FM100" s="1107"/>
      <c r="FN100" s="1107"/>
      <c r="FO100" s="1107"/>
      <c r="FP100" s="1107"/>
      <c r="FQ100" s="1107"/>
      <c r="FR100" s="1107"/>
      <c r="FS100" s="1107"/>
      <c r="FT100" s="1107"/>
      <c r="FU100" s="1107"/>
      <c r="FV100" s="1107"/>
      <c r="FW100" s="1107"/>
      <c r="FX100" s="1107"/>
      <c r="FY100" s="1107"/>
      <c r="FZ100" s="1107"/>
      <c r="GA100" s="1107"/>
      <c r="GB100" s="1107"/>
      <c r="GC100" s="1107"/>
      <c r="GD100" s="1107"/>
      <c r="GE100" s="1107"/>
      <c r="GF100" s="1107"/>
      <c r="GG100" s="1107"/>
      <c r="GH100" s="1107"/>
      <c r="GI100" s="1107"/>
      <c r="GJ100" s="1107"/>
      <c r="GK100" s="1107"/>
      <c r="GL100" s="1107"/>
      <c r="GM100" s="1107"/>
      <c r="GN100" s="1107"/>
      <c r="GO100" s="1107"/>
      <c r="GP100" s="1107"/>
      <c r="GQ100" s="1107"/>
      <c r="GR100" s="1107"/>
      <c r="GS100" s="1107"/>
      <c r="GT100" s="1107"/>
      <c r="GU100" s="1107"/>
      <c r="GV100" s="1107"/>
      <c r="GW100" s="1107"/>
      <c r="GX100" s="1107"/>
      <c r="GY100" s="1107"/>
      <c r="GZ100" s="1107"/>
      <c r="HA100" s="1107"/>
      <c r="HB100" s="1107"/>
      <c r="HC100" s="1107"/>
      <c r="HD100" s="1107"/>
      <c r="HE100" s="1107"/>
    </row>
    <row r="101" spans="1:213" ht="12" hidden="1" customHeight="1">
      <c r="A101" s="1107"/>
      <c r="B101" s="3993" t="s">
        <v>1368</v>
      </c>
      <c r="C101" s="3993"/>
      <c r="D101" s="3993"/>
      <c r="E101" s="3993"/>
      <c r="F101" s="3993"/>
      <c r="G101" s="3993"/>
      <c r="H101" s="3993"/>
      <c r="I101" s="3993"/>
      <c r="J101" s="3993"/>
      <c r="K101" s="1194" t="s">
        <v>15</v>
      </c>
      <c r="L101" s="1107">
        <v>0</v>
      </c>
      <c r="M101" s="1107">
        <v>0</v>
      </c>
      <c r="N101" s="1107">
        <v>0</v>
      </c>
      <c r="O101" s="1107">
        <v>0</v>
      </c>
      <c r="P101" s="1107">
        <v>0</v>
      </c>
      <c r="Q101" s="1107">
        <v>0</v>
      </c>
      <c r="R101" s="1107">
        <v>0</v>
      </c>
      <c r="S101" s="1107">
        <v>0</v>
      </c>
      <c r="T101" s="1107">
        <v>0</v>
      </c>
      <c r="U101" s="1107">
        <v>0</v>
      </c>
      <c r="V101" s="1107">
        <v>0</v>
      </c>
      <c r="W101" s="1107">
        <v>0</v>
      </c>
      <c r="X101" s="1107">
        <v>0</v>
      </c>
      <c r="Y101" s="1107">
        <v>0</v>
      </c>
      <c r="Z101" s="1107">
        <v>0</v>
      </c>
      <c r="AA101" s="1107"/>
      <c r="AB101" s="1107"/>
      <c r="AC101" s="1107"/>
      <c r="AD101" s="1107"/>
      <c r="AE101" s="1107"/>
      <c r="AF101" s="1107"/>
      <c r="AG101" s="1107"/>
      <c r="AH101" s="1107"/>
      <c r="AI101" s="1107"/>
      <c r="AJ101" s="1107"/>
      <c r="AK101" s="1364"/>
      <c r="AL101" s="1364"/>
      <c r="AM101" s="1364"/>
      <c r="AN101" s="1364"/>
      <c r="AO101" s="1364"/>
      <c r="AP101" s="1364"/>
      <c r="AQ101" s="1364"/>
      <c r="AR101" s="1364"/>
      <c r="AS101" s="1364"/>
      <c r="AT101" s="1364"/>
      <c r="AU101" s="1364"/>
      <c r="AV101" s="1364"/>
      <c r="AW101" s="1364"/>
      <c r="AX101" s="1364"/>
      <c r="AY101" s="1364"/>
      <c r="AZ101" s="1364"/>
      <c r="BA101" s="1364"/>
      <c r="BB101" s="1364"/>
      <c r="BC101" s="1364"/>
      <c r="BD101" s="1364"/>
      <c r="BE101" s="1364"/>
      <c r="BF101" s="1364"/>
      <c r="BG101" s="1364"/>
      <c r="BH101" s="1364"/>
      <c r="BI101" s="1364"/>
      <c r="BJ101" s="1364"/>
      <c r="BK101" s="1364"/>
      <c r="BL101" s="1364"/>
      <c r="BM101" s="1364"/>
      <c r="BN101" s="1107"/>
      <c r="BO101" s="1107"/>
      <c r="BP101" s="1107"/>
      <c r="BQ101" s="1107"/>
      <c r="BR101" s="1107"/>
      <c r="BS101" s="1107"/>
      <c r="BT101" s="1107"/>
      <c r="BU101" s="1107"/>
      <c r="BV101" s="1107"/>
      <c r="BW101" s="1107"/>
      <c r="BX101" s="1107"/>
      <c r="BY101" s="1107"/>
      <c r="BZ101" s="1107"/>
      <c r="CA101" s="1107"/>
      <c r="CB101" s="1107"/>
      <c r="CC101" s="1107"/>
      <c r="CD101" s="1107"/>
      <c r="CE101" s="1107"/>
      <c r="CF101" s="1107"/>
      <c r="CG101" s="1107"/>
      <c r="CH101" s="1107"/>
      <c r="CI101" s="1107"/>
      <c r="CJ101" s="1107"/>
      <c r="CK101" s="1107"/>
      <c r="CL101" s="1107"/>
      <c r="CM101" s="1107"/>
      <c r="CN101" s="1107"/>
      <c r="CO101" s="1107"/>
      <c r="CP101" s="1107"/>
      <c r="CQ101" s="1107"/>
      <c r="CR101" s="1107"/>
      <c r="CS101" s="1107"/>
      <c r="CT101" s="1107"/>
      <c r="CU101" s="1107"/>
      <c r="CV101" s="1107"/>
      <c r="CW101" s="1107"/>
      <c r="CX101" s="1107"/>
      <c r="CY101" s="1107"/>
      <c r="CZ101" s="1107"/>
      <c r="DA101" s="1107"/>
      <c r="DB101" s="1107"/>
      <c r="DC101" s="1107"/>
      <c r="DD101" s="1107"/>
      <c r="DE101" s="1107"/>
      <c r="DF101" s="1107"/>
      <c r="DG101" s="1107"/>
      <c r="DH101" s="1107"/>
      <c r="DI101" s="1107"/>
      <c r="DJ101" s="1107"/>
      <c r="DK101" s="1107"/>
      <c r="DL101" s="1107"/>
      <c r="DM101" s="1107"/>
      <c r="DN101" s="1107"/>
      <c r="DO101" s="1107"/>
      <c r="DP101" s="1107"/>
      <c r="DQ101" s="1107"/>
      <c r="DR101" s="1107"/>
      <c r="DS101" s="1107"/>
      <c r="DT101" s="1107"/>
      <c r="DU101" s="1107"/>
      <c r="DV101" s="1107"/>
      <c r="DW101" s="1107"/>
      <c r="DX101" s="1107"/>
      <c r="DY101" s="1107"/>
      <c r="DZ101" s="1107"/>
      <c r="EA101" s="1107"/>
      <c r="EB101" s="1107"/>
      <c r="EC101" s="1107"/>
      <c r="ED101" s="1107"/>
      <c r="EE101" s="1107"/>
      <c r="EF101" s="1107"/>
      <c r="EG101" s="1107"/>
      <c r="EH101" s="1107"/>
      <c r="EI101" s="1107"/>
      <c r="EJ101" s="1107"/>
      <c r="EK101" s="1107"/>
      <c r="EL101" s="1107"/>
      <c r="EM101" s="1107"/>
      <c r="EN101" s="1107"/>
      <c r="EO101" s="1107"/>
      <c r="EP101" s="1107"/>
      <c r="EQ101" s="1107"/>
      <c r="ER101" s="1107"/>
      <c r="ES101" s="1107"/>
      <c r="ET101" s="1107"/>
      <c r="EU101" s="1107"/>
      <c r="EV101" s="1107"/>
      <c r="EW101" s="1107"/>
      <c r="EX101" s="1107"/>
      <c r="EY101" s="1107"/>
      <c r="EZ101" s="1107"/>
      <c r="FA101" s="1107"/>
      <c r="FB101" s="1107"/>
      <c r="FC101" s="1107"/>
      <c r="FD101" s="1107"/>
      <c r="FE101" s="1107"/>
      <c r="FF101" s="1107"/>
      <c r="FG101" s="1107"/>
      <c r="FH101" s="1107"/>
      <c r="FI101" s="1107"/>
      <c r="FJ101" s="1107"/>
      <c r="FK101" s="1107"/>
      <c r="FL101" s="1107"/>
      <c r="FM101" s="1107"/>
      <c r="FN101" s="1107"/>
      <c r="FO101" s="1107"/>
      <c r="FP101" s="1107"/>
      <c r="FQ101" s="1107"/>
      <c r="FR101" s="1107"/>
      <c r="FS101" s="1107"/>
      <c r="FT101" s="1107"/>
      <c r="FU101" s="1107"/>
      <c r="FV101" s="1107"/>
      <c r="FW101" s="1107"/>
      <c r="FX101" s="1107"/>
      <c r="FY101" s="1107"/>
      <c r="FZ101" s="1107"/>
      <c r="GA101" s="1107"/>
      <c r="GB101" s="1107"/>
      <c r="GC101" s="1107"/>
      <c r="GD101" s="1107"/>
      <c r="GE101" s="1107"/>
      <c r="GF101" s="1107"/>
      <c r="GG101" s="1107"/>
      <c r="GH101" s="1107"/>
      <c r="GI101" s="1107"/>
      <c r="GJ101" s="1107"/>
      <c r="GK101" s="1107"/>
      <c r="GL101" s="1107"/>
      <c r="GM101" s="1107"/>
      <c r="GN101" s="1107"/>
      <c r="GO101" s="1107"/>
      <c r="GP101" s="1107"/>
      <c r="GQ101" s="1107"/>
      <c r="GR101" s="1107"/>
      <c r="GS101" s="1107"/>
      <c r="GT101" s="1107"/>
      <c r="GU101" s="1107"/>
      <c r="GV101" s="1107"/>
      <c r="GW101" s="1107"/>
      <c r="GX101" s="1107"/>
      <c r="GY101" s="1107"/>
      <c r="GZ101" s="1107"/>
      <c r="HA101" s="1107"/>
      <c r="HB101" s="1107"/>
      <c r="HC101" s="1107"/>
      <c r="HD101" s="1107"/>
      <c r="HE101" s="1107"/>
    </row>
    <row r="102" spans="1:213" ht="12" hidden="1" customHeight="1">
      <c r="A102" s="1107"/>
      <c r="B102" s="1137"/>
      <c r="C102" s="1137"/>
      <c r="D102" s="1137"/>
      <c r="E102" s="1137"/>
      <c r="F102" s="1137"/>
      <c r="G102" s="1137"/>
      <c r="H102" s="1137"/>
      <c r="I102" s="1137"/>
      <c r="J102" s="1137"/>
      <c r="K102" s="1194" t="s">
        <v>458</v>
      </c>
      <c r="L102" s="1107">
        <v>0</v>
      </c>
      <c r="M102" s="1107">
        <v>0</v>
      </c>
      <c r="N102" s="1107">
        <v>0</v>
      </c>
      <c r="O102" s="1107">
        <v>0</v>
      </c>
      <c r="P102" s="1107"/>
      <c r="Q102" s="1107">
        <v>0</v>
      </c>
      <c r="R102" s="1107">
        <v>0</v>
      </c>
      <c r="S102" s="1107">
        <v>0</v>
      </c>
      <c r="T102" s="1107">
        <v>0</v>
      </c>
      <c r="U102" s="1107">
        <v>0</v>
      </c>
      <c r="V102" s="1107">
        <v>0</v>
      </c>
      <c r="W102" s="1107">
        <v>0</v>
      </c>
      <c r="X102" s="1107">
        <v>0</v>
      </c>
      <c r="Y102" s="1107">
        <v>0</v>
      </c>
      <c r="Z102" s="1107">
        <v>0</v>
      </c>
      <c r="AA102" s="1107"/>
      <c r="AB102" s="1107"/>
      <c r="AC102" s="1107"/>
      <c r="AD102" s="1107"/>
      <c r="AE102" s="1107"/>
      <c r="AF102" s="1107"/>
      <c r="AG102" s="1107"/>
      <c r="AH102" s="1107"/>
      <c r="AI102" s="1107"/>
      <c r="AJ102" s="1107"/>
      <c r="AK102" s="1364"/>
      <c r="AL102" s="1364"/>
      <c r="AM102" s="1364"/>
      <c r="AN102" s="1364"/>
      <c r="AO102" s="1364"/>
      <c r="AP102" s="1364"/>
      <c r="AQ102" s="1364"/>
      <c r="AR102" s="1364"/>
      <c r="AS102" s="1364"/>
      <c r="AT102" s="1364"/>
      <c r="AU102" s="1364"/>
      <c r="AV102" s="1364"/>
      <c r="AW102" s="1364"/>
      <c r="AX102" s="1364"/>
      <c r="AY102" s="1364"/>
      <c r="AZ102" s="1364"/>
      <c r="BA102" s="1364"/>
      <c r="BB102" s="1364"/>
      <c r="BC102" s="1364"/>
      <c r="BD102" s="1364"/>
      <c r="BE102" s="1364"/>
      <c r="BF102" s="1364"/>
      <c r="BG102" s="1364"/>
      <c r="BH102" s="1364"/>
      <c r="BI102" s="1364"/>
      <c r="BJ102" s="1364"/>
      <c r="BK102" s="1364"/>
      <c r="BL102" s="1364"/>
      <c r="BM102" s="1364"/>
      <c r="BN102" s="1107"/>
      <c r="BO102" s="1107"/>
      <c r="BP102" s="1107"/>
      <c r="BQ102" s="1107"/>
      <c r="BR102" s="1107"/>
      <c r="BS102" s="1107"/>
      <c r="BT102" s="1107"/>
      <c r="BU102" s="1107"/>
      <c r="BV102" s="1107"/>
      <c r="BW102" s="1107"/>
      <c r="BX102" s="1107"/>
      <c r="BY102" s="1107"/>
      <c r="BZ102" s="1107"/>
      <c r="CA102" s="1107"/>
      <c r="CB102" s="1107"/>
      <c r="CC102" s="1107"/>
      <c r="CD102" s="1107"/>
      <c r="CE102" s="1107"/>
      <c r="CF102" s="1107"/>
      <c r="CG102" s="1107"/>
      <c r="CH102" s="1107"/>
      <c r="CI102" s="1107"/>
      <c r="CJ102" s="1107"/>
      <c r="CK102" s="1107"/>
      <c r="CL102" s="1107"/>
      <c r="CM102" s="1107"/>
      <c r="CN102" s="1107"/>
      <c r="CO102" s="1107"/>
      <c r="CP102" s="1107"/>
      <c r="CQ102" s="1107"/>
      <c r="CR102" s="1107"/>
      <c r="CS102" s="1107"/>
      <c r="CT102" s="1107"/>
      <c r="CU102" s="1107"/>
      <c r="CV102" s="1107"/>
      <c r="CW102" s="1107"/>
      <c r="CX102" s="1107"/>
      <c r="CY102" s="1107"/>
      <c r="CZ102" s="1107"/>
      <c r="DA102" s="1107"/>
      <c r="DB102" s="1107"/>
      <c r="DC102" s="1107"/>
      <c r="DD102" s="1107"/>
      <c r="DE102" s="1107"/>
      <c r="DF102" s="1107"/>
      <c r="DG102" s="1107"/>
      <c r="DH102" s="1107"/>
      <c r="DI102" s="1107"/>
      <c r="DJ102" s="1107"/>
      <c r="DK102" s="1107"/>
      <c r="DL102" s="1107"/>
      <c r="DM102" s="1107"/>
      <c r="DN102" s="1107"/>
      <c r="DO102" s="1107"/>
      <c r="DP102" s="1107"/>
      <c r="DQ102" s="1107"/>
      <c r="DR102" s="1107"/>
      <c r="DS102" s="1107"/>
      <c r="DT102" s="1107"/>
      <c r="DU102" s="1107"/>
      <c r="DV102" s="1107"/>
      <c r="DW102" s="1107"/>
      <c r="DX102" s="1107"/>
      <c r="DY102" s="1107"/>
      <c r="DZ102" s="1107"/>
      <c r="EA102" s="1107"/>
      <c r="EB102" s="1107"/>
      <c r="EC102" s="1107"/>
      <c r="ED102" s="1107"/>
      <c r="EE102" s="1107"/>
      <c r="EF102" s="1107"/>
      <c r="EG102" s="1107"/>
      <c r="EH102" s="1107"/>
      <c r="EI102" s="1107"/>
      <c r="EJ102" s="1107"/>
      <c r="EK102" s="1107"/>
      <c r="EL102" s="1107"/>
      <c r="EM102" s="1107"/>
      <c r="EN102" s="1107"/>
      <c r="EO102" s="1107"/>
      <c r="EP102" s="1107"/>
      <c r="EQ102" s="1107"/>
      <c r="ER102" s="1107"/>
      <c r="ES102" s="1107"/>
      <c r="ET102" s="1107"/>
      <c r="EU102" s="1107"/>
      <c r="EV102" s="1107"/>
      <c r="EW102" s="1107"/>
      <c r="EX102" s="1107"/>
      <c r="EY102" s="1107"/>
      <c r="EZ102" s="1107"/>
      <c r="FA102" s="1107"/>
      <c r="FB102" s="1107"/>
      <c r="FC102" s="1107"/>
      <c r="FD102" s="1107"/>
      <c r="FE102" s="1107"/>
      <c r="FF102" s="1107"/>
      <c r="FG102" s="1107"/>
      <c r="FH102" s="1107"/>
      <c r="FI102" s="1107"/>
      <c r="FJ102" s="1107"/>
      <c r="FK102" s="1107"/>
      <c r="FL102" s="1107"/>
      <c r="FM102" s="1107"/>
      <c r="FN102" s="1107"/>
      <c r="FO102" s="1107"/>
      <c r="FP102" s="1107"/>
      <c r="FQ102" s="1107"/>
      <c r="FR102" s="1107"/>
      <c r="FS102" s="1107"/>
      <c r="FT102" s="1107"/>
      <c r="FU102" s="1107"/>
      <c r="FV102" s="1107"/>
      <c r="FW102" s="1107"/>
      <c r="FX102" s="1107"/>
      <c r="FY102" s="1107"/>
      <c r="FZ102" s="1107"/>
      <c r="GA102" s="1107"/>
      <c r="GB102" s="1107"/>
      <c r="GC102" s="1107"/>
      <c r="GD102" s="1107"/>
      <c r="GE102" s="1107"/>
      <c r="GF102" s="1107"/>
      <c r="GG102" s="1107"/>
      <c r="GH102" s="1107"/>
      <c r="GI102" s="1107"/>
      <c r="GJ102" s="1107"/>
      <c r="GK102" s="1107"/>
      <c r="GL102" s="1107"/>
      <c r="GM102" s="1107"/>
      <c r="GN102" s="1107"/>
      <c r="GO102" s="1107"/>
      <c r="GP102" s="1107"/>
      <c r="GQ102" s="1107"/>
      <c r="GR102" s="1107"/>
      <c r="GS102" s="1107"/>
      <c r="GT102" s="1107"/>
      <c r="GU102" s="1107"/>
      <c r="GV102" s="1107"/>
      <c r="GW102" s="1107"/>
      <c r="GX102" s="1107"/>
      <c r="GY102" s="1107"/>
      <c r="GZ102" s="1107"/>
      <c r="HA102" s="1107"/>
      <c r="HB102" s="1107"/>
      <c r="HC102" s="1107"/>
      <c r="HD102" s="1107"/>
      <c r="HE102" s="1107"/>
    </row>
    <row r="103" spans="1:213" ht="12" hidden="1" customHeight="1">
      <c r="A103" s="1107"/>
      <c r="B103" s="3993" t="s">
        <v>1347</v>
      </c>
      <c r="C103" s="3993"/>
      <c r="D103" s="3993"/>
      <c r="E103" s="3993"/>
      <c r="F103" s="3993"/>
      <c r="G103" s="3993"/>
      <c r="H103" s="3993"/>
      <c r="I103" s="3993"/>
      <c r="J103" s="3993"/>
      <c r="K103" s="1194" t="s">
        <v>16</v>
      </c>
      <c r="L103" s="1107">
        <v>0</v>
      </c>
      <c r="M103" s="1107">
        <v>0</v>
      </c>
      <c r="N103" s="1107">
        <v>0</v>
      </c>
      <c r="O103" s="1107">
        <v>0</v>
      </c>
      <c r="P103" s="1107">
        <v>0</v>
      </c>
      <c r="Q103" s="1107">
        <v>0</v>
      </c>
      <c r="R103" s="1107">
        <v>0</v>
      </c>
      <c r="S103" s="1107">
        <v>0</v>
      </c>
      <c r="T103" s="1107">
        <v>0</v>
      </c>
      <c r="U103" s="1107">
        <v>0</v>
      </c>
      <c r="V103" s="1107">
        <v>0</v>
      </c>
      <c r="W103" s="1107">
        <v>0</v>
      </c>
      <c r="X103" s="1107">
        <v>0</v>
      </c>
      <c r="Y103" s="1107">
        <v>0</v>
      </c>
      <c r="Z103" s="1107">
        <v>0</v>
      </c>
      <c r="AA103" s="1107"/>
      <c r="AB103" s="1107"/>
      <c r="AC103" s="1107"/>
      <c r="AD103" s="1107"/>
      <c r="AE103" s="1107"/>
      <c r="AF103" s="1107"/>
      <c r="AG103" s="1107"/>
      <c r="AH103" s="1107"/>
      <c r="AI103" s="1107"/>
      <c r="AJ103" s="1107"/>
      <c r="AK103" s="1364"/>
      <c r="AL103" s="1364"/>
      <c r="AM103" s="1364"/>
      <c r="AN103" s="1364"/>
      <c r="AO103" s="1364"/>
      <c r="AP103" s="1364"/>
      <c r="AQ103" s="1364"/>
      <c r="AR103" s="1364"/>
      <c r="AS103" s="1364"/>
      <c r="AT103" s="1364"/>
      <c r="AU103" s="1364"/>
      <c r="AV103" s="1364"/>
      <c r="AW103" s="1364"/>
      <c r="AX103" s="1364"/>
      <c r="AY103" s="1364"/>
      <c r="AZ103" s="1364"/>
      <c r="BA103" s="1364"/>
      <c r="BB103" s="1364"/>
      <c r="BC103" s="1364"/>
      <c r="BD103" s="1364"/>
      <c r="BE103" s="1364"/>
      <c r="BF103" s="1364"/>
      <c r="BG103" s="1364"/>
      <c r="BH103" s="1364"/>
      <c r="BI103" s="1364"/>
      <c r="BJ103" s="1364"/>
      <c r="BK103" s="1364"/>
      <c r="BL103" s="1364"/>
      <c r="BM103" s="1364"/>
      <c r="BN103" s="1107"/>
      <c r="BO103" s="1107"/>
      <c r="BP103" s="1107"/>
      <c r="BQ103" s="1107"/>
      <c r="BR103" s="1107"/>
      <c r="BS103" s="1107"/>
      <c r="BT103" s="1107"/>
      <c r="BU103" s="1107"/>
      <c r="BV103" s="1107"/>
      <c r="BW103" s="1107"/>
      <c r="BX103" s="1107"/>
      <c r="BY103" s="1107"/>
      <c r="BZ103" s="1107"/>
      <c r="CA103" s="1107"/>
      <c r="CB103" s="1107"/>
      <c r="CC103" s="1107"/>
      <c r="CD103" s="1107"/>
      <c r="CE103" s="1107"/>
      <c r="CF103" s="1107"/>
      <c r="CG103" s="1107"/>
      <c r="CH103" s="1107"/>
      <c r="CI103" s="1107"/>
      <c r="CJ103" s="1107"/>
      <c r="CK103" s="1107"/>
      <c r="CL103" s="1107"/>
      <c r="CM103" s="1107"/>
      <c r="CN103" s="1107"/>
      <c r="CO103" s="1107"/>
      <c r="CP103" s="1107"/>
      <c r="CQ103" s="1107"/>
      <c r="CR103" s="1107"/>
      <c r="CS103" s="1107"/>
      <c r="CT103" s="1107"/>
      <c r="CU103" s="1107"/>
      <c r="CV103" s="1107"/>
      <c r="CW103" s="1107"/>
      <c r="CX103" s="1107"/>
      <c r="CY103" s="1107"/>
      <c r="CZ103" s="1107"/>
      <c r="DA103" s="1107"/>
      <c r="DB103" s="1107"/>
      <c r="DC103" s="1107"/>
      <c r="DD103" s="1107"/>
      <c r="DE103" s="1107"/>
      <c r="DF103" s="1107"/>
      <c r="DG103" s="1107"/>
      <c r="DH103" s="1107"/>
      <c r="DI103" s="1107"/>
      <c r="DJ103" s="1107"/>
      <c r="DK103" s="1107"/>
      <c r="DL103" s="1107"/>
      <c r="DM103" s="1107"/>
      <c r="DN103" s="1107"/>
      <c r="DO103" s="1107"/>
      <c r="DP103" s="1107"/>
      <c r="DQ103" s="1107"/>
      <c r="DR103" s="1107"/>
      <c r="DS103" s="1107"/>
      <c r="DT103" s="1107"/>
      <c r="DU103" s="1107"/>
      <c r="DV103" s="1107"/>
      <c r="DW103" s="1107"/>
      <c r="DX103" s="1107"/>
      <c r="DY103" s="1107"/>
      <c r="DZ103" s="1107"/>
      <c r="EA103" s="1107"/>
      <c r="EB103" s="1107"/>
      <c r="EC103" s="1107"/>
      <c r="ED103" s="1107"/>
      <c r="EE103" s="1107"/>
      <c r="EF103" s="1107"/>
      <c r="EG103" s="1107"/>
      <c r="EH103" s="1107"/>
      <c r="EI103" s="1107"/>
      <c r="EJ103" s="1107"/>
      <c r="EK103" s="1107"/>
      <c r="EL103" s="1107"/>
      <c r="EM103" s="1107"/>
      <c r="EN103" s="1107"/>
      <c r="EO103" s="1107"/>
      <c r="EP103" s="1107"/>
      <c r="EQ103" s="1107"/>
      <c r="ER103" s="1107"/>
      <c r="ES103" s="1107"/>
      <c r="ET103" s="1107"/>
      <c r="EU103" s="1107"/>
      <c r="EV103" s="1107"/>
      <c r="EW103" s="1107"/>
      <c r="EX103" s="1107"/>
      <c r="EY103" s="1107"/>
      <c r="EZ103" s="1107"/>
      <c r="FA103" s="1107"/>
      <c r="FB103" s="1107"/>
      <c r="FC103" s="1107"/>
      <c r="FD103" s="1107"/>
      <c r="FE103" s="1107"/>
      <c r="FF103" s="1107"/>
      <c r="FG103" s="1107"/>
      <c r="FH103" s="1107"/>
      <c r="FI103" s="1107"/>
      <c r="FJ103" s="1107"/>
      <c r="FK103" s="1107"/>
      <c r="FL103" s="1107"/>
      <c r="FM103" s="1107"/>
      <c r="FN103" s="1107"/>
      <c r="FO103" s="1107"/>
      <c r="FP103" s="1107"/>
      <c r="FQ103" s="1107"/>
      <c r="FR103" s="1107"/>
      <c r="FS103" s="1107"/>
      <c r="FT103" s="1107"/>
      <c r="FU103" s="1107"/>
      <c r="FV103" s="1107"/>
      <c r="FW103" s="1107"/>
      <c r="FX103" s="1107"/>
      <c r="FY103" s="1107"/>
      <c r="FZ103" s="1107"/>
      <c r="GA103" s="1107"/>
      <c r="GB103" s="1107"/>
      <c r="GC103" s="1107"/>
      <c r="GD103" s="1107"/>
      <c r="GE103" s="1107"/>
      <c r="GF103" s="1107"/>
      <c r="GG103" s="1107"/>
      <c r="GH103" s="1107"/>
      <c r="GI103" s="1107"/>
      <c r="GJ103" s="1107"/>
      <c r="GK103" s="1107"/>
      <c r="GL103" s="1107"/>
      <c r="GM103" s="1107"/>
      <c r="GN103" s="1107"/>
      <c r="GO103" s="1107"/>
      <c r="GP103" s="1107"/>
      <c r="GQ103" s="1107"/>
      <c r="GR103" s="1107"/>
      <c r="GS103" s="1107"/>
      <c r="GT103" s="1107"/>
      <c r="GU103" s="1107"/>
      <c r="GV103" s="1107"/>
      <c r="GW103" s="1107"/>
      <c r="GX103" s="1107"/>
      <c r="GY103" s="1107"/>
      <c r="GZ103" s="1107"/>
      <c r="HA103" s="1107"/>
      <c r="HB103" s="1107"/>
      <c r="HC103" s="1107"/>
      <c r="HD103" s="1107"/>
      <c r="HE103" s="1107"/>
    </row>
    <row r="104" spans="1:213" ht="12" hidden="1" customHeight="1">
      <c r="A104" s="1107"/>
      <c r="B104" s="3983" t="s">
        <v>1401</v>
      </c>
      <c r="C104" s="3983"/>
      <c r="D104" s="3983"/>
      <c r="E104" s="3983"/>
      <c r="F104" s="3983"/>
      <c r="G104" s="3983"/>
      <c r="H104" s="3983"/>
      <c r="I104" s="3983"/>
      <c r="J104" s="3983"/>
      <c r="K104" s="1194" t="s">
        <v>17</v>
      </c>
      <c r="L104" s="1107">
        <v>0</v>
      </c>
      <c r="M104" s="1107">
        <v>0</v>
      </c>
      <c r="N104" s="1107">
        <v>0</v>
      </c>
      <c r="O104" s="1107">
        <v>0</v>
      </c>
      <c r="P104" s="1107">
        <v>0</v>
      </c>
      <c r="Q104" s="1107">
        <v>0</v>
      </c>
      <c r="R104" s="1107">
        <v>0</v>
      </c>
      <c r="S104" s="1107">
        <v>0</v>
      </c>
      <c r="T104" s="1107">
        <v>0</v>
      </c>
      <c r="U104" s="1107">
        <v>0</v>
      </c>
      <c r="V104" s="1107">
        <v>0</v>
      </c>
      <c r="W104" s="1107">
        <v>0</v>
      </c>
      <c r="X104" s="1107">
        <v>0</v>
      </c>
      <c r="Y104" s="1107">
        <v>0</v>
      </c>
      <c r="Z104" s="1107">
        <v>0</v>
      </c>
      <c r="AA104" s="1107"/>
      <c r="AB104" s="1107"/>
      <c r="AC104" s="1107"/>
      <c r="AD104" s="1107"/>
      <c r="AE104" s="1107"/>
      <c r="AF104" s="1107"/>
      <c r="AG104" s="1107"/>
      <c r="AH104" s="1107"/>
      <c r="AI104" s="1107"/>
      <c r="AJ104" s="1107"/>
      <c r="AK104" s="1364"/>
      <c r="AL104" s="1364"/>
      <c r="AM104" s="1364"/>
      <c r="AN104" s="1364"/>
      <c r="AO104" s="1364"/>
      <c r="AP104" s="1364"/>
      <c r="AQ104" s="1364"/>
      <c r="AR104" s="1364"/>
      <c r="AS104" s="1364"/>
      <c r="AT104" s="1364"/>
      <c r="AU104" s="1364"/>
      <c r="AV104" s="1364"/>
      <c r="AW104" s="1364"/>
      <c r="AX104" s="1364"/>
      <c r="AY104" s="1364"/>
      <c r="AZ104" s="1364"/>
      <c r="BA104" s="1364"/>
      <c r="BB104" s="1364"/>
      <c r="BC104" s="1364"/>
      <c r="BD104" s="1364"/>
      <c r="BE104" s="1364"/>
      <c r="BF104" s="1364"/>
      <c r="BG104" s="1364"/>
      <c r="BH104" s="1364"/>
      <c r="BI104" s="1364"/>
      <c r="BJ104" s="1364"/>
      <c r="BK104" s="1364"/>
      <c r="BL104" s="1364"/>
      <c r="BM104" s="1364"/>
      <c r="BN104" s="1107"/>
      <c r="BO104" s="1107"/>
      <c r="BP104" s="1107"/>
      <c r="BQ104" s="1107"/>
      <c r="BR104" s="1107"/>
      <c r="BS104" s="1107"/>
      <c r="BT104" s="1107"/>
      <c r="BU104" s="1107"/>
      <c r="BV104" s="1107"/>
      <c r="BW104" s="1107"/>
      <c r="BX104" s="1107"/>
      <c r="BY104" s="1107"/>
      <c r="BZ104" s="1107"/>
      <c r="CA104" s="1107"/>
      <c r="CB104" s="1107"/>
      <c r="CC104" s="1107"/>
      <c r="CD104" s="1107"/>
      <c r="CE104" s="1107"/>
      <c r="CF104" s="1107"/>
      <c r="CG104" s="1107"/>
      <c r="CH104" s="1107"/>
      <c r="CI104" s="1107"/>
      <c r="CJ104" s="1107"/>
      <c r="CK104" s="1107"/>
      <c r="CL104" s="1107"/>
      <c r="CM104" s="1107"/>
      <c r="CN104" s="1107"/>
      <c r="CO104" s="1107"/>
      <c r="CP104" s="1107"/>
      <c r="CQ104" s="1107"/>
      <c r="CR104" s="1107"/>
      <c r="CS104" s="1107"/>
      <c r="CT104" s="1107"/>
      <c r="CU104" s="1107"/>
      <c r="CV104" s="1107"/>
      <c r="CW104" s="1107"/>
      <c r="CX104" s="1107"/>
      <c r="CY104" s="1107"/>
      <c r="CZ104" s="1107"/>
      <c r="DA104" s="1107"/>
      <c r="DB104" s="1107"/>
      <c r="DC104" s="1107"/>
      <c r="DD104" s="1107"/>
      <c r="DE104" s="1107"/>
      <c r="DF104" s="1107"/>
      <c r="DG104" s="1107"/>
      <c r="DH104" s="1107"/>
      <c r="DI104" s="1107"/>
      <c r="DJ104" s="1107"/>
      <c r="DK104" s="1107"/>
      <c r="DL104" s="1107"/>
      <c r="DM104" s="1107"/>
      <c r="DN104" s="1107"/>
      <c r="DO104" s="1107"/>
      <c r="DP104" s="1107"/>
      <c r="DQ104" s="1107"/>
      <c r="DR104" s="1107"/>
      <c r="DS104" s="1107"/>
      <c r="DT104" s="1107"/>
      <c r="DU104" s="1107"/>
      <c r="DV104" s="1107"/>
      <c r="DW104" s="1107"/>
      <c r="DX104" s="1107"/>
      <c r="DY104" s="1107"/>
      <c r="DZ104" s="1107"/>
      <c r="EA104" s="1107"/>
      <c r="EB104" s="1107"/>
      <c r="EC104" s="1107"/>
      <c r="ED104" s="1107"/>
      <c r="EE104" s="1107"/>
      <c r="EF104" s="1107"/>
      <c r="EG104" s="1107"/>
      <c r="EH104" s="1107"/>
      <c r="EI104" s="1107"/>
      <c r="EJ104" s="1107"/>
      <c r="EK104" s="1107"/>
      <c r="EL104" s="1107"/>
      <c r="EM104" s="1107"/>
      <c r="EN104" s="1107"/>
      <c r="EO104" s="1107"/>
      <c r="EP104" s="1107"/>
      <c r="EQ104" s="1107"/>
      <c r="ER104" s="1107"/>
      <c r="ES104" s="1107"/>
      <c r="ET104" s="1107"/>
      <c r="EU104" s="1107"/>
      <c r="EV104" s="1107"/>
      <c r="EW104" s="1107"/>
      <c r="EX104" s="1107"/>
      <c r="EY104" s="1107"/>
      <c r="EZ104" s="1107"/>
      <c r="FA104" s="1107"/>
      <c r="FB104" s="1107"/>
      <c r="FC104" s="1107"/>
      <c r="FD104" s="1107"/>
      <c r="FE104" s="1107"/>
      <c r="FF104" s="1107"/>
      <c r="FG104" s="1107"/>
      <c r="FH104" s="1107"/>
      <c r="FI104" s="1107"/>
      <c r="FJ104" s="1107"/>
      <c r="FK104" s="1107"/>
      <c r="FL104" s="1107"/>
      <c r="FM104" s="1107"/>
      <c r="FN104" s="1107"/>
      <c r="FO104" s="1107"/>
      <c r="FP104" s="1107"/>
      <c r="FQ104" s="1107"/>
      <c r="FR104" s="1107"/>
      <c r="FS104" s="1107"/>
      <c r="FT104" s="1107"/>
      <c r="FU104" s="1107"/>
      <c r="FV104" s="1107"/>
      <c r="FW104" s="1107"/>
      <c r="FX104" s="1107"/>
      <c r="FY104" s="1107"/>
      <c r="FZ104" s="1107"/>
      <c r="GA104" s="1107"/>
      <c r="GB104" s="1107"/>
      <c r="GC104" s="1107"/>
      <c r="GD104" s="1107"/>
      <c r="GE104" s="1107"/>
      <c r="GF104" s="1107"/>
      <c r="GG104" s="1107"/>
      <c r="GH104" s="1107"/>
      <c r="GI104" s="1107"/>
      <c r="GJ104" s="1107"/>
      <c r="GK104" s="1107"/>
      <c r="GL104" s="1107"/>
      <c r="GM104" s="1107"/>
      <c r="GN104" s="1107"/>
      <c r="GO104" s="1107"/>
      <c r="GP104" s="1107"/>
      <c r="GQ104" s="1107"/>
      <c r="GR104" s="1107"/>
      <c r="GS104" s="1107"/>
      <c r="GT104" s="1107"/>
      <c r="GU104" s="1107"/>
      <c r="GV104" s="1107"/>
      <c r="GW104" s="1107"/>
      <c r="GX104" s="1107"/>
      <c r="GY104" s="1107"/>
      <c r="GZ104" s="1107"/>
      <c r="HA104" s="1107"/>
      <c r="HB104" s="1107"/>
      <c r="HC104" s="1107"/>
      <c r="HD104" s="1107"/>
      <c r="HE104" s="1107"/>
    </row>
    <row r="105" spans="1:213" ht="12" hidden="1" customHeight="1">
      <c r="A105" s="1107"/>
      <c r="B105" s="3993" t="s">
        <v>1369</v>
      </c>
      <c r="C105" s="3993"/>
      <c r="D105" s="3993"/>
      <c r="E105" s="3993"/>
      <c r="F105" s="3993"/>
      <c r="G105" s="3993"/>
      <c r="H105" s="3993"/>
      <c r="I105" s="3993"/>
      <c r="J105" s="3993"/>
      <c r="K105" s="1194" t="s">
        <v>71</v>
      </c>
      <c r="L105" s="1107">
        <v>0</v>
      </c>
      <c r="M105" s="1107">
        <v>0</v>
      </c>
      <c r="N105" s="1107">
        <v>0</v>
      </c>
      <c r="O105" s="1107">
        <v>0</v>
      </c>
      <c r="P105" s="1107">
        <v>0</v>
      </c>
      <c r="Q105" s="1107">
        <v>0</v>
      </c>
      <c r="R105" s="1107">
        <v>0</v>
      </c>
      <c r="S105" s="1107">
        <v>0</v>
      </c>
      <c r="T105" s="1107">
        <v>0</v>
      </c>
      <c r="U105" s="1107">
        <v>0</v>
      </c>
      <c r="V105" s="1107">
        <v>0</v>
      </c>
      <c r="W105" s="1107">
        <v>0</v>
      </c>
      <c r="X105" s="1107">
        <v>0</v>
      </c>
      <c r="Y105" s="1107">
        <v>0</v>
      </c>
      <c r="Z105" s="1107">
        <v>0</v>
      </c>
      <c r="AA105" s="1107"/>
      <c r="AB105" s="1107"/>
      <c r="AC105" s="1107"/>
      <c r="AD105" s="1107"/>
      <c r="AE105" s="1107"/>
      <c r="AF105" s="1107"/>
      <c r="AG105" s="1107"/>
      <c r="AH105" s="1107"/>
      <c r="AI105" s="1107"/>
      <c r="AJ105" s="1107"/>
      <c r="AK105" s="1364"/>
      <c r="AL105" s="1364"/>
      <c r="AM105" s="1364"/>
      <c r="AN105" s="1364"/>
      <c r="AO105" s="1364"/>
      <c r="AP105" s="1364"/>
      <c r="AQ105" s="1364"/>
      <c r="AR105" s="1364"/>
      <c r="AS105" s="1364"/>
      <c r="AT105" s="1364"/>
      <c r="AU105" s="1364"/>
      <c r="AV105" s="1364"/>
      <c r="AW105" s="1364"/>
      <c r="AX105" s="1364"/>
      <c r="AY105" s="1364"/>
      <c r="AZ105" s="1364"/>
      <c r="BA105" s="1364"/>
      <c r="BB105" s="1364"/>
      <c r="BC105" s="1364"/>
      <c r="BD105" s="1364"/>
      <c r="BE105" s="1364"/>
      <c r="BF105" s="1364"/>
      <c r="BG105" s="1364"/>
      <c r="BH105" s="1364"/>
      <c r="BI105" s="1364"/>
      <c r="BJ105" s="1364"/>
      <c r="BK105" s="1364"/>
      <c r="BL105" s="1364"/>
      <c r="BM105" s="1364"/>
      <c r="BN105" s="1107"/>
      <c r="BO105" s="1107"/>
      <c r="BP105" s="1107"/>
      <c r="BQ105" s="1107"/>
      <c r="BR105" s="1107"/>
      <c r="BS105" s="1107"/>
      <c r="BT105" s="1107"/>
      <c r="BU105" s="1107"/>
      <c r="BV105" s="1107"/>
      <c r="BW105" s="1107"/>
      <c r="BX105" s="1107"/>
      <c r="BY105" s="1107"/>
      <c r="BZ105" s="1107"/>
      <c r="CA105" s="1107"/>
      <c r="CB105" s="1107"/>
      <c r="CC105" s="1107"/>
      <c r="CD105" s="1107"/>
      <c r="CE105" s="1107"/>
      <c r="CF105" s="1107"/>
      <c r="CG105" s="1107"/>
      <c r="CH105" s="1107"/>
      <c r="CI105" s="1107"/>
      <c r="CJ105" s="1107"/>
      <c r="CK105" s="1107"/>
      <c r="CL105" s="1107"/>
      <c r="CM105" s="1107"/>
      <c r="CN105" s="1107"/>
      <c r="CO105" s="1107"/>
      <c r="CP105" s="1107"/>
      <c r="CQ105" s="1107"/>
      <c r="CR105" s="1107"/>
      <c r="CS105" s="1107"/>
      <c r="CT105" s="1107"/>
      <c r="CU105" s="1107"/>
      <c r="CV105" s="1107"/>
      <c r="CW105" s="1107"/>
      <c r="CX105" s="1107"/>
      <c r="CY105" s="1107"/>
      <c r="CZ105" s="1107"/>
      <c r="DA105" s="1107"/>
      <c r="DB105" s="1107"/>
      <c r="DC105" s="1107"/>
      <c r="DD105" s="1107"/>
      <c r="DE105" s="1107"/>
      <c r="DF105" s="1107"/>
      <c r="DG105" s="1107"/>
      <c r="DH105" s="1107"/>
      <c r="DI105" s="1107"/>
      <c r="DJ105" s="1107"/>
      <c r="DK105" s="1107"/>
      <c r="DL105" s="1107"/>
      <c r="DM105" s="1107"/>
      <c r="DN105" s="1107"/>
      <c r="DO105" s="1107"/>
      <c r="DP105" s="1107"/>
      <c r="DQ105" s="1107"/>
      <c r="DR105" s="1107"/>
      <c r="DS105" s="1107"/>
      <c r="DT105" s="1107"/>
      <c r="DU105" s="1107"/>
      <c r="DV105" s="1107"/>
      <c r="DW105" s="1107"/>
      <c r="DX105" s="1107"/>
      <c r="DY105" s="1107"/>
      <c r="DZ105" s="1107"/>
      <c r="EA105" s="1107"/>
      <c r="EB105" s="1107"/>
      <c r="EC105" s="1107"/>
      <c r="ED105" s="1107"/>
      <c r="EE105" s="1107"/>
      <c r="EF105" s="1107"/>
      <c r="EG105" s="1107"/>
      <c r="EH105" s="1107"/>
      <c r="EI105" s="1107"/>
      <c r="EJ105" s="1107"/>
      <c r="EK105" s="1107"/>
      <c r="EL105" s="1107"/>
      <c r="EM105" s="1107"/>
      <c r="EN105" s="1107"/>
      <c r="EO105" s="1107"/>
      <c r="EP105" s="1107"/>
      <c r="EQ105" s="1107"/>
      <c r="ER105" s="1107"/>
      <c r="ES105" s="1107"/>
      <c r="ET105" s="1107"/>
      <c r="EU105" s="1107"/>
      <c r="EV105" s="1107"/>
      <c r="EW105" s="1107"/>
      <c r="EX105" s="1107"/>
      <c r="EY105" s="1107"/>
      <c r="EZ105" s="1107"/>
      <c r="FA105" s="1107"/>
      <c r="FB105" s="1107"/>
      <c r="FC105" s="1107"/>
      <c r="FD105" s="1107"/>
      <c r="FE105" s="1107"/>
      <c r="FF105" s="1107"/>
      <c r="FG105" s="1107"/>
      <c r="FH105" s="1107"/>
      <c r="FI105" s="1107"/>
      <c r="FJ105" s="1107"/>
      <c r="FK105" s="1107"/>
      <c r="FL105" s="1107"/>
      <c r="FM105" s="1107"/>
      <c r="FN105" s="1107"/>
      <c r="FO105" s="1107"/>
      <c r="FP105" s="1107"/>
      <c r="FQ105" s="1107"/>
      <c r="FR105" s="1107"/>
      <c r="FS105" s="1107"/>
      <c r="FT105" s="1107"/>
      <c r="FU105" s="1107"/>
      <c r="FV105" s="1107"/>
      <c r="FW105" s="1107"/>
      <c r="FX105" s="1107"/>
      <c r="FY105" s="1107"/>
      <c r="FZ105" s="1107"/>
      <c r="GA105" s="1107"/>
      <c r="GB105" s="1107"/>
      <c r="GC105" s="1107"/>
      <c r="GD105" s="1107"/>
      <c r="GE105" s="1107"/>
      <c r="GF105" s="1107"/>
      <c r="GG105" s="1107"/>
      <c r="GH105" s="1107"/>
      <c r="GI105" s="1107"/>
      <c r="GJ105" s="1107"/>
      <c r="GK105" s="1107"/>
      <c r="GL105" s="1107"/>
      <c r="GM105" s="1107"/>
      <c r="GN105" s="1107"/>
      <c r="GO105" s="1107"/>
      <c r="GP105" s="1107"/>
      <c r="GQ105" s="1107"/>
      <c r="GR105" s="1107"/>
      <c r="GS105" s="1107"/>
      <c r="GT105" s="1107"/>
      <c r="GU105" s="1107"/>
      <c r="GV105" s="1107"/>
      <c r="GW105" s="1107"/>
      <c r="GX105" s="1107"/>
      <c r="GY105" s="1107"/>
      <c r="GZ105" s="1107"/>
      <c r="HA105" s="1107"/>
      <c r="HB105" s="1107"/>
      <c r="HC105" s="1107"/>
      <c r="HD105" s="1107"/>
      <c r="HE105" s="1107"/>
    </row>
    <row r="106" spans="1:213" ht="12" hidden="1" customHeight="1">
      <c r="A106" s="1107"/>
      <c r="B106" s="3993" t="s">
        <v>1370</v>
      </c>
      <c r="C106" s="3993"/>
      <c r="D106" s="3993"/>
      <c r="E106" s="3993"/>
      <c r="F106" s="3993"/>
      <c r="G106" s="3993"/>
      <c r="H106" s="3993"/>
      <c r="I106" s="3993"/>
      <c r="J106" s="3993"/>
      <c r="K106" s="1194" t="s">
        <v>72</v>
      </c>
      <c r="L106" s="1107">
        <v>0</v>
      </c>
      <c r="M106" s="1107">
        <v>0</v>
      </c>
      <c r="N106" s="1107">
        <v>0</v>
      </c>
      <c r="O106" s="1107">
        <v>0</v>
      </c>
      <c r="P106" s="1107">
        <v>0</v>
      </c>
      <c r="Q106" s="1107">
        <v>0</v>
      </c>
      <c r="R106" s="1107">
        <v>0</v>
      </c>
      <c r="S106" s="1107">
        <v>0</v>
      </c>
      <c r="T106" s="1107">
        <v>0</v>
      </c>
      <c r="U106" s="1107">
        <v>0</v>
      </c>
      <c r="V106" s="1107">
        <v>0</v>
      </c>
      <c r="W106" s="1107">
        <v>0</v>
      </c>
      <c r="X106" s="1107">
        <v>0</v>
      </c>
      <c r="Y106" s="1107">
        <v>0</v>
      </c>
      <c r="Z106" s="1107">
        <v>0</v>
      </c>
      <c r="AA106" s="1107"/>
      <c r="AB106" s="1107"/>
      <c r="AC106" s="1107"/>
      <c r="AD106" s="1107"/>
      <c r="AE106" s="1107"/>
      <c r="AF106" s="1107"/>
      <c r="AG106" s="1107"/>
      <c r="AH106" s="1107"/>
      <c r="AI106" s="1107"/>
      <c r="AJ106" s="1107"/>
      <c r="AK106" s="1364"/>
      <c r="AL106" s="1364"/>
      <c r="AM106" s="1364"/>
      <c r="AN106" s="1364"/>
      <c r="AO106" s="1364"/>
      <c r="AP106" s="1364"/>
      <c r="AQ106" s="1364"/>
      <c r="AR106" s="1364"/>
      <c r="AS106" s="1364"/>
      <c r="AT106" s="1364"/>
      <c r="AU106" s="1364"/>
      <c r="AV106" s="1364"/>
      <c r="AW106" s="1364"/>
      <c r="AX106" s="1364"/>
      <c r="AY106" s="1364"/>
      <c r="AZ106" s="1364"/>
      <c r="BA106" s="1364"/>
      <c r="BB106" s="1364"/>
      <c r="BC106" s="1364"/>
      <c r="BD106" s="1364"/>
      <c r="BE106" s="1364"/>
      <c r="BF106" s="1364"/>
      <c r="BG106" s="1364"/>
      <c r="BH106" s="1364"/>
      <c r="BI106" s="1364"/>
      <c r="BJ106" s="1364"/>
      <c r="BK106" s="1364"/>
      <c r="BL106" s="1364"/>
      <c r="BM106" s="1364"/>
      <c r="BN106" s="1107"/>
      <c r="BO106" s="1107"/>
      <c r="BP106" s="1107"/>
      <c r="BQ106" s="1107"/>
      <c r="BR106" s="1107"/>
      <c r="BS106" s="1107"/>
      <c r="BT106" s="1107"/>
      <c r="BU106" s="1107"/>
      <c r="BV106" s="1107"/>
      <c r="BW106" s="1107"/>
      <c r="BX106" s="1107"/>
      <c r="BY106" s="1107"/>
      <c r="BZ106" s="1107"/>
      <c r="CA106" s="1107"/>
      <c r="CB106" s="1107"/>
      <c r="CC106" s="1107"/>
      <c r="CD106" s="1107"/>
      <c r="CE106" s="1107"/>
      <c r="CF106" s="1107"/>
      <c r="CG106" s="1107"/>
      <c r="CH106" s="1107"/>
      <c r="CI106" s="1107"/>
      <c r="CJ106" s="1107"/>
      <c r="CK106" s="1107"/>
      <c r="CL106" s="1107"/>
      <c r="CM106" s="1107"/>
      <c r="CN106" s="1107"/>
      <c r="CO106" s="1107"/>
      <c r="CP106" s="1107"/>
      <c r="CQ106" s="1107"/>
      <c r="CR106" s="1107"/>
      <c r="CS106" s="1107"/>
      <c r="CT106" s="1107"/>
      <c r="CU106" s="1107"/>
      <c r="CV106" s="1107"/>
      <c r="CW106" s="1107"/>
      <c r="CX106" s="1107"/>
      <c r="CY106" s="1107"/>
      <c r="CZ106" s="1107"/>
      <c r="DA106" s="1107"/>
      <c r="DB106" s="1107"/>
      <c r="DC106" s="1107"/>
      <c r="DD106" s="1107"/>
      <c r="DE106" s="1107"/>
      <c r="DF106" s="1107"/>
      <c r="DG106" s="1107"/>
      <c r="DH106" s="1107"/>
      <c r="DI106" s="1107"/>
      <c r="DJ106" s="1107"/>
      <c r="DK106" s="1107"/>
      <c r="DL106" s="1107"/>
      <c r="DM106" s="1107"/>
      <c r="DN106" s="1107"/>
      <c r="DO106" s="1107"/>
      <c r="DP106" s="1107"/>
      <c r="DQ106" s="1107"/>
      <c r="DR106" s="1107"/>
      <c r="DS106" s="1107"/>
      <c r="DT106" s="1107"/>
      <c r="DU106" s="1107"/>
      <c r="DV106" s="1107"/>
      <c r="DW106" s="1107"/>
      <c r="DX106" s="1107"/>
      <c r="DY106" s="1107"/>
      <c r="DZ106" s="1107"/>
      <c r="EA106" s="1107"/>
      <c r="EB106" s="1107"/>
      <c r="EC106" s="1107"/>
      <c r="ED106" s="1107"/>
      <c r="EE106" s="1107"/>
      <c r="EF106" s="1107"/>
      <c r="EG106" s="1107"/>
      <c r="EH106" s="1107"/>
      <c r="EI106" s="1107"/>
      <c r="EJ106" s="1107"/>
      <c r="EK106" s="1107"/>
      <c r="EL106" s="1107"/>
      <c r="EM106" s="1107"/>
      <c r="EN106" s="1107"/>
      <c r="EO106" s="1107"/>
      <c r="EP106" s="1107"/>
      <c r="EQ106" s="1107"/>
      <c r="ER106" s="1107"/>
      <c r="ES106" s="1107"/>
      <c r="ET106" s="1107"/>
      <c r="EU106" s="1107"/>
      <c r="EV106" s="1107"/>
      <c r="EW106" s="1107"/>
      <c r="EX106" s="1107"/>
      <c r="EY106" s="1107"/>
      <c r="EZ106" s="1107"/>
      <c r="FA106" s="1107"/>
      <c r="FB106" s="1107"/>
      <c r="FC106" s="1107"/>
      <c r="FD106" s="1107"/>
      <c r="FE106" s="1107"/>
      <c r="FF106" s="1107"/>
      <c r="FG106" s="1107"/>
      <c r="FH106" s="1107"/>
      <c r="FI106" s="1107"/>
      <c r="FJ106" s="1107"/>
      <c r="FK106" s="1107"/>
      <c r="FL106" s="1107"/>
      <c r="FM106" s="1107"/>
      <c r="FN106" s="1107"/>
      <c r="FO106" s="1107"/>
      <c r="FP106" s="1107"/>
      <c r="FQ106" s="1107"/>
      <c r="FR106" s="1107"/>
      <c r="FS106" s="1107"/>
      <c r="FT106" s="1107"/>
      <c r="FU106" s="1107"/>
      <c r="FV106" s="1107"/>
      <c r="FW106" s="1107"/>
      <c r="FX106" s="1107"/>
      <c r="FY106" s="1107"/>
      <c r="FZ106" s="1107"/>
      <c r="GA106" s="1107"/>
      <c r="GB106" s="1107"/>
      <c r="GC106" s="1107"/>
      <c r="GD106" s="1107"/>
      <c r="GE106" s="1107"/>
      <c r="GF106" s="1107"/>
      <c r="GG106" s="1107"/>
      <c r="GH106" s="1107"/>
      <c r="GI106" s="1107"/>
      <c r="GJ106" s="1107"/>
      <c r="GK106" s="1107"/>
      <c r="GL106" s="1107"/>
      <c r="GM106" s="1107"/>
      <c r="GN106" s="1107"/>
      <c r="GO106" s="1107"/>
      <c r="GP106" s="1107"/>
      <c r="GQ106" s="1107"/>
      <c r="GR106" s="1107"/>
      <c r="GS106" s="1107"/>
      <c r="GT106" s="1107"/>
      <c r="GU106" s="1107"/>
      <c r="GV106" s="1107"/>
      <c r="GW106" s="1107"/>
      <c r="GX106" s="1107"/>
      <c r="GY106" s="1107"/>
      <c r="GZ106" s="1107"/>
      <c r="HA106" s="1107"/>
      <c r="HB106" s="1107"/>
      <c r="HC106" s="1107"/>
      <c r="HD106" s="1107"/>
      <c r="HE106" s="1107"/>
    </row>
    <row r="107" spans="1:213" ht="12" hidden="1" customHeight="1">
      <c r="A107" s="1107"/>
      <c r="B107" s="3993" t="s">
        <v>748</v>
      </c>
      <c r="C107" s="3993"/>
      <c r="D107" s="3993"/>
      <c r="E107" s="3993"/>
      <c r="F107" s="3993"/>
      <c r="G107" s="3993"/>
      <c r="H107" s="3993"/>
      <c r="I107" s="3993"/>
      <c r="J107" s="3993"/>
      <c r="K107" s="1194" t="s">
        <v>193</v>
      </c>
      <c r="L107" s="1107">
        <v>0</v>
      </c>
      <c r="M107" s="1107">
        <v>0</v>
      </c>
      <c r="N107" s="1107">
        <v>0</v>
      </c>
      <c r="O107" s="1107">
        <v>0</v>
      </c>
      <c r="P107" s="1107">
        <v>0</v>
      </c>
      <c r="Q107" s="1107">
        <v>0</v>
      </c>
      <c r="R107" s="1107">
        <v>0</v>
      </c>
      <c r="S107" s="1107">
        <v>0</v>
      </c>
      <c r="T107" s="1107">
        <v>0</v>
      </c>
      <c r="U107" s="1107">
        <v>0</v>
      </c>
      <c r="V107" s="1107">
        <v>0</v>
      </c>
      <c r="W107" s="1107">
        <v>0</v>
      </c>
      <c r="X107" s="1107">
        <v>0</v>
      </c>
      <c r="Y107" s="1107">
        <v>0</v>
      </c>
      <c r="Z107" s="1107">
        <v>0</v>
      </c>
      <c r="AA107" s="1107"/>
      <c r="AB107" s="1107"/>
      <c r="AC107" s="1107"/>
      <c r="AD107" s="1107"/>
      <c r="AE107" s="1107"/>
      <c r="AF107" s="1107"/>
      <c r="AG107" s="1107"/>
      <c r="AH107" s="1107"/>
      <c r="AI107" s="1107"/>
      <c r="AJ107" s="1107"/>
      <c r="AK107" s="1364"/>
      <c r="AL107" s="1364"/>
      <c r="AM107" s="1364"/>
      <c r="AN107" s="1364"/>
      <c r="AO107" s="1364"/>
      <c r="AP107" s="1364"/>
      <c r="AQ107" s="1364"/>
      <c r="AR107" s="1364"/>
      <c r="AS107" s="1364"/>
      <c r="AT107" s="1364"/>
      <c r="AU107" s="1364"/>
      <c r="AV107" s="1364"/>
      <c r="AW107" s="1364"/>
      <c r="AX107" s="1364"/>
      <c r="AY107" s="1364"/>
      <c r="AZ107" s="1364"/>
      <c r="BA107" s="1364"/>
      <c r="BB107" s="1364"/>
      <c r="BC107" s="1364"/>
      <c r="BD107" s="1364"/>
      <c r="BE107" s="1364"/>
      <c r="BF107" s="1364"/>
      <c r="BG107" s="1364"/>
      <c r="BH107" s="1364"/>
      <c r="BI107" s="1364"/>
      <c r="BJ107" s="1364"/>
      <c r="BK107" s="1364"/>
      <c r="BL107" s="1364"/>
      <c r="BM107" s="1364"/>
      <c r="BN107" s="1107"/>
      <c r="BO107" s="1107"/>
      <c r="BP107" s="1107"/>
      <c r="BQ107" s="1107"/>
      <c r="BR107" s="1107"/>
      <c r="BS107" s="1107"/>
      <c r="BT107" s="1107"/>
      <c r="BU107" s="1107"/>
      <c r="BV107" s="1107"/>
      <c r="BW107" s="1107"/>
      <c r="BX107" s="1107"/>
      <c r="BY107" s="1107"/>
      <c r="BZ107" s="1107"/>
      <c r="CA107" s="1107"/>
      <c r="CB107" s="1107"/>
      <c r="CC107" s="1107"/>
      <c r="CD107" s="1107"/>
      <c r="CE107" s="1107"/>
      <c r="CF107" s="1107"/>
      <c r="CG107" s="1107"/>
      <c r="CH107" s="1107"/>
      <c r="CI107" s="1107"/>
      <c r="CJ107" s="1107"/>
      <c r="CK107" s="1107"/>
      <c r="CL107" s="1107"/>
      <c r="CM107" s="1107"/>
      <c r="CN107" s="1107"/>
      <c r="CO107" s="1107"/>
      <c r="CP107" s="1107"/>
      <c r="CQ107" s="1107"/>
      <c r="CR107" s="1107"/>
      <c r="CS107" s="1107"/>
      <c r="CT107" s="1107"/>
      <c r="CU107" s="1107"/>
      <c r="CV107" s="1107"/>
      <c r="CW107" s="1107"/>
      <c r="CX107" s="1107"/>
      <c r="CY107" s="1107"/>
      <c r="CZ107" s="1107"/>
      <c r="DA107" s="1107"/>
      <c r="DB107" s="1107"/>
      <c r="DC107" s="1107"/>
      <c r="DD107" s="1107"/>
      <c r="DE107" s="1107"/>
      <c r="DF107" s="1107"/>
      <c r="DG107" s="1107"/>
      <c r="DH107" s="1107"/>
      <c r="DI107" s="1107"/>
      <c r="DJ107" s="1107"/>
      <c r="DK107" s="1107"/>
      <c r="DL107" s="1107"/>
      <c r="DM107" s="1107"/>
      <c r="DN107" s="1107"/>
      <c r="DO107" s="1107"/>
      <c r="DP107" s="1107"/>
      <c r="DQ107" s="1107"/>
      <c r="DR107" s="1107"/>
      <c r="DS107" s="1107"/>
      <c r="DT107" s="1107"/>
      <c r="DU107" s="1107"/>
      <c r="DV107" s="1107"/>
      <c r="DW107" s="1107"/>
      <c r="DX107" s="1107"/>
      <c r="DY107" s="1107"/>
      <c r="DZ107" s="1107"/>
      <c r="EA107" s="1107"/>
      <c r="EB107" s="1107"/>
      <c r="EC107" s="1107"/>
      <c r="ED107" s="1107"/>
      <c r="EE107" s="1107"/>
      <c r="EF107" s="1107"/>
      <c r="EG107" s="1107"/>
      <c r="EH107" s="1107"/>
      <c r="EI107" s="1107"/>
      <c r="EJ107" s="1107"/>
      <c r="EK107" s="1107"/>
      <c r="EL107" s="1107"/>
      <c r="EM107" s="1107"/>
      <c r="EN107" s="1107"/>
      <c r="EO107" s="1107"/>
      <c r="EP107" s="1107"/>
      <c r="EQ107" s="1107"/>
      <c r="ER107" s="1107"/>
      <c r="ES107" s="1107"/>
      <c r="ET107" s="1107"/>
      <c r="EU107" s="1107"/>
      <c r="EV107" s="1107"/>
      <c r="EW107" s="1107"/>
      <c r="EX107" s="1107"/>
      <c r="EY107" s="1107"/>
      <c r="EZ107" s="1107"/>
      <c r="FA107" s="1107"/>
      <c r="FB107" s="1107"/>
      <c r="FC107" s="1107"/>
      <c r="FD107" s="1107"/>
      <c r="FE107" s="1107"/>
      <c r="FF107" s="1107"/>
      <c r="FG107" s="1107"/>
      <c r="FH107" s="1107"/>
      <c r="FI107" s="1107"/>
      <c r="FJ107" s="1107"/>
      <c r="FK107" s="1107"/>
      <c r="FL107" s="1107"/>
      <c r="FM107" s="1107"/>
      <c r="FN107" s="1107"/>
      <c r="FO107" s="1107"/>
      <c r="FP107" s="1107"/>
      <c r="FQ107" s="1107"/>
      <c r="FR107" s="1107"/>
      <c r="FS107" s="1107"/>
      <c r="FT107" s="1107"/>
      <c r="FU107" s="1107"/>
      <c r="FV107" s="1107"/>
      <c r="FW107" s="1107"/>
      <c r="FX107" s="1107"/>
      <c r="FY107" s="1107"/>
      <c r="FZ107" s="1107"/>
      <c r="GA107" s="1107"/>
      <c r="GB107" s="1107"/>
      <c r="GC107" s="1107"/>
      <c r="GD107" s="1107"/>
      <c r="GE107" s="1107"/>
      <c r="GF107" s="1107"/>
      <c r="GG107" s="1107"/>
      <c r="GH107" s="1107"/>
      <c r="GI107" s="1107"/>
      <c r="GJ107" s="1107"/>
      <c r="GK107" s="1107"/>
      <c r="GL107" s="1107"/>
      <c r="GM107" s="1107"/>
      <c r="GN107" s="1107"/>
      <c r="GO107" s="1107"/>
      <c r="GP107" s="1107"/>
      <c r="GQ107" s="1107"/>
      <c r="GR107" s="1107"/>
      <c r="GS107" s="1107"/>
      <c r="GT107" s="1107"/>
      <c r="GU107" s="1107"/>
      <c r="GV107" s="1107"/>
      <c r="GW107" s="1107"/>
      <c r="GX107" s="1107"/>
      <c r="GY107" s="1107"/>
      <c r="GZ107" s="1107"/>
      <c r="HA107" s="1107"/>
      <c r="HB107" s="1107"/>
      <c r="HC107" s="1107"/>
      <c r="HD107" s="1107"/>
      <c r="HE107" s="1107"/>
    </row>
    <row r="108" spans="1:213" ht="12" hidden="1" customHeight="1">
      <c r="A108" s="1107"/>
      <c r="B108" s="1137"/>
      <c r="C108" s="1137"/>
      <c r="D108" s="1137"/>
      <c r="E108" s="1137"/>
      <c r="F108" s="1137"/>
      <c r="G108" s="1137"/>
      <c r="H108" s="1137"/>
      <c r="I108" s="1137"/>
      <c r="J108" s="1137"/>
      <c r="K108" s="1194"/>
      <c r="L108" s="1107"/>
      <c r="M108" s="1107"/>
      <c r="N108" s="1107"/>
      <c r="O108" s="1107"/>
      <c r="P108" s="1107"/>
      <c r="Q108" s="1107"/>
      <c r="R108" s="1107"/>
      <c r="S108" s="1107"/>
      <c r="T108" s="1107"/>
      <c r="U108" s="1107"/>
      <c r="V108" s="1107"/>
      <c r="W108" s="1107"/>
      <c r="X108" s="1107"/>
      <c r="Y108" s="1107"/>
      <c r="Z108" s="1107"/>
      <c r="AA108" s="1107"/>
      <c r="AB108" s="1107"/>
      <c r="AC108" s="1107"/>
      <c r="AD108" s="1107"/>
      <c r="AE108" s="1107"/>
      <c r="AF108" s="1107"/>
      <c r="AG108" s="1107"/>
      <c r="AH108" s="1107"/>
      <c r="AI108" s="1107"/>
      <c r="AJ108" s="1107"/>
      <c r="AK108" s="1364"/>
      <c r="AL108" s="1364"/>
      <c r="AM108" s="1364"/>
      <c r="AN108" s="1364"/>
      <c r="AO108" s="1364"/>
      <c r="AP108" s="1364"/>
      <c r="AQ108" s="1364"/>
      <c r="AR108" s="1364"/>
      <c r="AS108" s="1364"/>
      <c r="AT108" s="1364"/>
      <c r="AU108" s="1364"/>
      <c r="AV108" s="1364"/>
      <c r="AW108" s="1364"/>
      <c r="AX108" s="1364"/>
      <c r="AY108" s="1364"/>
      <c r="AZ108" s="1364"/>
      <c r="BA108" s="1364"/>
      <c r="BB108" s="1364"/>
      <c r="BC108" s="1364"/>
      <c r="BD108" s="1364"/>
      <c r="BE108" s="1364"/>
      <c r="BF108" s="1364"/>
      <c r="BG108" s="1364"/>
      <c r="BH108" s="1364"/>
      <c r="BI108" s="1364"/>
      <c r="BJ108" s="1364"/>
      <c r="BK108" s="1364"/>
      <c r="BL108" s="1364"/>
      <c r="BM108" s="1364"/>
      <c r="BN108" s="1107"/>
      <c r="BO108" s="1107"/>
      <c r="BP108" s="1107"/>
      <c r="BQ108" s="1107"/>
      <c r="BR108" s="1107"/>
      <c r="BS108" s="1107"/>
      <c r="BT108" s="1107"/>
      <c r="BU108" s="1107"/>
      <c r="BV108" s="1107"/>
      <c r="BW108" s="1107"/>
      <c r="BX108" s="1107"/>
      <c r="BY108" s="1107"/>
      <c r="BZ108" s="1107"/>
      <c r="CA108" s="1107"/>
      <c r="CB108" s="1107"/>
      <c r="CC108" s="1107"/>
      <c r="CD108" s="1107"/>
      <c r="CE108" s="1107"/>
      <c r="CF108" s="1107"/>
      <c r="CG108" s="1107"/>
      <c r="CH108" s="1107"/>
      <c r="CI108" s="1107"/>
      <c r="CJ108" s="1107"/>
      <c r="CK108" s="1107"/>
      <c r="CL108" s="1107"/>
      <c r="CM108" s="1107"/>
      <c r="CN108" s="1107"/>
      <c r="CO108" s="1107"/>
      <c r="CP108" s="1107"/>
      <c r="CQ108" s="1107"/>
      <c r="CR108" s="1107"/>
      <c r="CS108" s="1107"/>
      <c r="CT108" s="1107"/>
      <c r="CU108" s="1107"/>
      <c r="CV108" s="1107"/>
      <c r="CW108" s="1107"/>
      <c r="CX108" s="1107"/>
      <c r="CY108" s="1107"/>
      <c r="CZ108" s="1107"/>
      <c r="DA108" s="1107"/>
      <c r="DB108" s="1107"/>
      <c r="DC108" s="1107"/>
      <c r="DD108" s="1107"/>
      <c r="DE108" s="1107"/>
      <c r="DF108" s="1107"/>
      <c r="DG108" s="1107"/>
      <c r="DH108" s="1107"/>
      <c r="DI108" s="1107"/>
      <c r="DJ108" s="1107"/>
      <c r="DK108" s="1107"/>
      <c r="DL108" s="1107"/>
      <c r="DM108" s="1107"/>
      <c r="DN108" s="1107"/>
      <c r="DO108" s="1107"/>
      <c r="DP108" s="1107"/>
      <c r="DQ108" s="1107"/>
      <c r="DR108" s="1107"/>
      <c r="DS108" s="1107"/>
      <c r="DT108" s="1107"/>
      <c r="DU108" s="1107"/>
      <c r="DV108" s="1107"/>
      <c r="DW108" s="1107"/>
      <c r="DX108" s="1107"/>
      <c r="DY108" s="1107"/>
      <c r="DZ108" s="1107"/>
      <c r="EA108" s="1107"/>
      <c r="EB108" s="1107"/>
      <c r="EC108" s="1107"/>
      <c r="ED108" s="1107"/>
      <c r="EE108" s="1107"/>
      <c r="EF108" s="1107"/>
      <c r="EG108" s="1107"/>
      <c r="EH108" s="1107"/>
      <c r="EI108" s="1107"/>
      <c r="EJ108" s="1107"/>
      <c r="EK108" s="1107"/>
      <c r="EL108" s="1107"/>
      <c r="EM108" s="1107"/>
      <c r="EN108" s="1107"/>
      <c r="EO108" s="1107"/>
      <c r="EP108" s="1107"/>
      <c r="EQ108" s="1107"/>
      <c r="ER108" s="1107"/>
      <c r="ES108" s="1107"/>
      <c r="ET108" s="1107"/>
      <c r="EU108" s="1107"/>
      <c r="EV108" s="1107"/>
      <c r="EW108" s="1107"/>
      <c r="EX108" s="1107"/>
      <c r="EY108" s="1107"/>
      <c r="EZ108" s="1107"/>
      <c r="FA108" s="1107"/>
      <c r="FB108" s="1107"/>
      <c r="FC108" s="1107"/>
      <c r="FD108" s="1107"/>
      <c r="FE108" s="1107"/>
      <c r="FF108" s="1107"/>
      <c r="FG108" s="1107"/>
      <c r="FH108" s="1107"/>
      <c r="FI108" s="1107"/>
      <c r="FJ108" s="1107"/>
      <c r="FK108" s="1107"/>
      <c r="FL108" s="1107"/>
      <c r="FM108" s="1107"/>
      <c r="FN108" s="1107"/>
      <c r="FO108" s="1107"/>
      <c r="FP108" s="1107"/>
      <c r="FQ108" s="1107"/>
      <c r="FR108" s="1107"/>
      <c r="FS108" s="1107"/>
      <c r="FT108" s="1107"/>
      <c r="FU108" s="1107"/>
      <c r="FV108" s="1107"/>
      <c r="FW108" s="1107"/>
      <c r="FX108" s="1107"/>
      <c r="FY108" s="1107"/>
      <c r="FZ108" s="1107"/>
      <c r="GA108" s="1107"/>
      <c r="GB108" s="1107"/>
      <c r="GC108" s="1107"/>
      <c r="GD108" s="1107"/>
      <c r="GE108" s="1107"/>
      <c r="GF108" s="1107"/>
      <c r="GG108" s="1107"/>
      <c r="GH108" s="1107"/>
      <c r="GI108" s="1107"/>
      <c r="GJ108" s="1107"/>
      <c r="GK108" s="1107"/>
      <c r="GL108" s="1107"/>
      <c r="GM108" s="1107"/>
      <c r="GN108" s="1107"/>
      <c r="GO108" s="1107"/>
      <c r="GP108" s="1107"/>
      <c r="GQ108" s="1107"/>
      <c r="GR108" s="1107"/>
      <c r="GS108" s="1107"/>
      <c r="GT108" s="1107"/>
      <c r="GU108" s="1107"/>
      <c r="GV108" s="1107"/>
      <c r="GW108" s="1107"/>
      <c r="GX108" s="1107"/>
      <c r="GY108" s="1107"/>
      <c r="GZ108" s="1107"/>
      <c r="HA108" s="1107"/>
      <c r="HB108" s="1107"/>
      <c r="HC108" s="1107"/>
      <c r="HD108" s="1107"/>
      <c r="HE108" s="1107"/>
    </row>
    <row r="109" spans="1:213" ht="12" hidden="1" customHeight="1">
      <c r="A109" s="1107"/>
      <c r="B109" s="1137"/>
      <c r="C109" s="1137"/>
      <c r="D109" s="1137"/>
      <c r="E109" s="1137"/>
      <c r="F109" s="1137"/>
      <c r="G109" s="1137"/>
      <c r="H109" s="1137"/>
      <c r="I109" s="1137"/>
      <c r="J109" s="1137"/>
      <c r="K109" s="1194" t="s">
        <v>528</v>
      </c>
      <c r="L109" s="1107">
        <v>0</v>
      </c>
      <c r="M109" s="1107">
        <v>0</v>
      </c>
      <c r="N109" s="1107">
        <v>0</v>
      </c>
      <c r="O109" s="1107">
        <v>0</v>
      </c>
      <c r="P109" s="1107">
        <v>0</v>
      </c>
      <c r="Q109" s="1107">
        <v>0</v>
      </c>
      <c r="R109" s="1107">
        <v>0</v>
      </c>
      <c r="S109" s="1107">
        <v>0</v>
      </c>
      <c r="T109" s="1107">
        <v>0</v>
      </c>
      <c r="U109" s="1107">
        <v>0</v>
      </c>
      <c r="V109" s="1107">
        <v>0</v>
      </c>
      <c r="W109" s="1107">
        <v>0</v>
      </c>
      <c r="X109" s="1107">
        <v>0</v>
      </c>
      <c r="Y109" s="1107">
        <v>0</v>
      </c>
      <c r="Z109" s="1107">
        <v>0</v>
      </c>
      <c r="AA109" s="1107"/>
      <c r="AB109" s="1107"/>
      <c r="AC109" s="1107"/>
      <c r="AD109" s="1107"/>
      <c r="AE109" s="1107"/>
      <c r="AF109" s="1107"/>
      <c r="AG109" s="1107"/>
      <c r="AH109" s="1107"/>
      <c r="AI109" s="1107"/>
      <c r="AJ109" s="1107"/>
      <c r="AK109" s="1364"/>
      <c r="AL109" s="1364"/>
      <c r="AM109" s="1364"/>
      <c r="AN109" s="1364"/>
      <c r="AO109" s="1364"/>
      <c r="AP109" s="1364"/>
      <c r="AQ109" s="1364"/>
      <c r="AR109" s="1364"/>
      <c r="AS109" s="1364"/>
      <c r="AT109" s="1364"/>
      <c r="AU109" s="1364"/>
      <c r="AV109" s="1364"/>
      <c r="AW109" s="1364"/>
      <c r="AX109" s="1364"/>
      <c r="AY109" s="1364"/>
      <c r="AZ109" s="1364"/>
      <c r="BA109" s="1364"/>
      <c r="BB109" s="1364"/>
      <c r="BC109" s="1364"/>
      <c r="BD109" s="1364"/>
      <c r="BE109" s="1364"/>
      <c r="BF109" s="1364"/>
      <c r="BG109" s="1364"/>
      <c r="BH109" s="1364"/>
      <c r="BI109" s="1364"/>
      <c r="BJ109" s="1364"/>
      <c r="BK109" s="1364"/>
      <c r="BL109" s="1364"/>
      <c r="BM109" s="1364"/>
      <c r="BN109" s="1107"/>
      <c r="BO109" s="1107"/>
      <c r="BP109" s="1107"/>
      <c r="BQ109" s="1107"/>
      <c r="BR109" s="1107"/>
      <c r="BS109" s="1107"/>
      <c r="BT109" s="1107"/>
      <c r="BU109" s="1107"/>
      <c r="BV109" s="1107"/>
      <c r="BW109" s="1107"/>
      <c r="BX109" s="1107"/>
      <c r="BY109" s="1107"/>
      <c r="BZ109" s="1107"/>
      <c r="CA109" s="1107"/>
      <c r="CB109" s="1107"/>
      <c r="CC109" s="1107"/>
      <c r="CD109" s="1107"/>
      <c r="CE109" s="1107"/>
      <c r="CF109" s="1107"/>
      <c r="CG109" s="1107"/>
      <c r="CH109" s="1107"/>
      <c r="CI109" s="1107"/>
      <c r="CJ109" s="1107"/>
      <c r="CK109" s="1107"/>
      <c r="CL109" s="1107"/>
      <c r="CM109" s="1107"/>
      <c r="CN109" s="1107"/>
      <c r="CO109" s="1107"/>
      <c r="CP109" s="1107"/>
      <c r="CQ109" s="1107"/>
      <c r="CR109" s="1107"/>
      <c r="CS109" s="1107"/>
      <c r="CT109" s="1107"/>
      <c r="CU109" s="1107"/>
      <c r="CV109" s="1107"/>
      <c r="CW109" s="1107"/>
      <c r="CX109" s="1107"/>
      <c r="CY109" s="1107"/>
      <c r="CZ109" s="1107"/>
      <c r="DA109" s="1107"/>
      <c r="DB109" s="1107"/>
      <c r="DC109" s="1107"/>
      <c r="DD109" s="1107"/>
      <c r="DE109" s="1107"/>
      <c r="DF109" s="1107"/>
      <c r="DG109" s="1107"/>
      <c r="DH109" s="1107"/>
      <c r="DI109" s="1107"/>
      <c r="DJ109" s="1107"/>
      <c r="DK109" s="1107"/>
      <c r="DL109" s="1107"/>
      <c r="DM109" s="1107"/>
      <c r="DN109" s="1107"/>
      <c r="DO109" s="1107"/>
      <c r="DP109" s="1107"/>
      <c r="DQ109" s="1107"/>
      <c r="DR109" s="1107"/>
      <c r="DS109" s="1107"/>
      <c r="DT109" s="1107"/>
      <c r="DU109" s="1107"/>
      <c r="DV109" s="1107"/>
      <c r="DW109" s="1107"/>
      <c r="DX109" s="1107"/>
      <c r="DY109" s="1107"/>
      <c r="DZ109" s="1107"/>
      <c r="EA109" s="1107"/>
      <c r="EB109" s="1107"/>
      <c r="EC109" s="1107"/>
      <c r="ED109" s="1107"/>
      <c r="EE109" s="1107"/>
      <c r="EF109" s="1107"/>
      <c r="EG109" s="1107"/>
      <c r="EH109" s="1107"/>
      <c r="EI109" s="1107"/>
      <c r="EJ109" s="1107"/>
      <c r="EK109" s="1107"/>
      <c r="EL109" s="1107"/>
      <c r="EM109" s="1107"/>
      <c r="EN109" s="1107"/>
      <c r="EO109" s="1107"/>
      <c r="EP109" s="1107"/>
      <c r="EQ109" s="1107"/>
      <c r="ER109" s="1107"/>
      <c r="ES109" s="1107"/>
      <c r="ET109" s="1107"/>
      <c r="EU109" s="1107"/>
      <c r="EV109" s="1107"/>
      <c r="EW109" s="1107"/>
      <c r="EX109" s="1107"/>
      <c r="EY109" s="1107"/>
      <c r="EZ109" s="1107"/>
      <c r="FA109" s="1107"/>
      <c r="FB109" s="1107"/>
      <c r="FC109" s="1107"/>
      <c r="FD109" s="1107"/>
      <c r="FE109" s="1107"/>
      <c r="FF109" s="1107"/>
      <c r="FG109" s="1107"/>
      <c r="FH109" s="1107"/>
      <c r="FI109" s="1107"/>
      <c r="FJ109" s="1107"/>
      <c r="FK109" s="1107"/>
      <c r="FL109" s="1107"/>
      <c r="FM109" s="1107"/>
      <c r="FN109" s="1107"/>
      <c r="FO109" s="1107"/>
      <c r="FP109" s="1107"/>
      <c r="FQ109" s="1107"/>
      <c r="FR109" s="1107"/>
      <c r="FS109" s="1107"/>
      <c r="FT109" s="1107"/>
      <c r="FU109" s="1107"/>
      <c r="FV109" s="1107"/>
      <c r="FW109" s="1107"/>
      <c r="FX109" s="1107"/>
      <c r="FY109" s="1107"/>
      <c r="FZ109" s="1107"/>
      <c r="GA109" s="1107"/>
      <c r="GB109" s="1107"/>
      <c r="GC109" s="1107"/>
      <c r="GD109" s="1107"/>
      <c r="GE109" s="1107"/>
      <c r="GF109" s="1107"/>
      <c r="GG109" s="1107"/>
      <c r="GH109" s="1107"/>
      <c r="GI109" s="1107"/>
      <c r="GJ109" s="1107"/>
      <c r="GK109" s="1107"/>
      <c r="GL109" s="1107"/>
      <c r="GM109" s="1107"/>
      <c r="GN109" s="1107"/>
      <c r="GO109" s="1107"/>
      <c r="GP109" s="1107"/>
      <c r="GQ109" s="1107"/>
      <c r="GR109" s="1107"/>
      <c r="GS109" s="1107"/>
      <c r="GT109" s="1107"/>
      <c r="GU109" s="1107"/>
      <c r="GV109" s="1107"/>
      <c r="GW109" s="1107"/>
      <c r="GX109" s="1107"/>
      <c r="GY109" s="1107"/>
      <c r="GZ109" s="1107"/>
      <c r="HA109" s="1107"/>
      <c r="HB109" s="1107"/>
      <c r="HC109" s="1107"/>
      <c r="HD109" s="1107"/>
      <c r="HE109" s="1107"/>
    </row>
    <row r="110" spans="1:213" ht="12" hidden="1" customHeight="1">
      <c r="A110" s="1107"/>
      <c r="B110" s="1137"/>
      <c r="C110" s="1137"/>
      <c r="D110" s="1137"/>
      <c r="E110" s="1137"/>
      <c r="F110" s="1137"/>
      <c r="G110" s="1137"/>
      <c r="H110" s="1137"/>
      <c r="I110" s="1137"/>
      <c r="J110" s="1137"/>
      <c r="K110" s="1194" t="s">
        <v>466</v>
      </c>
      <c r="L110" s="1107">
        <v>0</v>
      </c>
      <c r="M110" s="1107">
        <v>0</v>
      </c>
      <c r="N110" s="1107">
        <v>0</v>
      </c>
      <c r="O110" s="1107">
        <v>0</v>
      </c>
      <c r="P110" s="1107">
        <v>0</v>
      </c>
      <c r="Q110" s="1107">
        <v>0</v>
      </c>
      <c r="R110" s="1107">
        <v>0</v>
      </c>
      <c r="S110" s="1107">
        <v>0</v>
      </c>
      <c r="T110" s="1107">
        <v>0</v>
      </c>
      <c r="U110" s="1107">
        <v>0</v>
      </c>
      <c r="V110" s="1107">
        <v>0</v>
      </c>
      <c r="W110" s="1107">
        <v>0</v>
      </c>
      <c r="X110" s="1107">
        <v>0</v>
      </c>
      <c r="Y110" s="1107">
        <v>0</v>
      </c>
      <c r="Z110" s="1107">
        <v>0</v>
      </c>
      <c r="AA110" s="1107"/>
      <c r="AB110" s="1107"/>
      <c r="AC110" s="1107"/>
      <c r="AD110" s="1107"/>
      <c r="AE110" s="1107"/>
      <c r="AF110" s="1107"/>
      <c r="AG110" s="1107"/>
      <c r="AH110" s="1107"/>
      <c r="AI110" s="1107"/>
      <c r="AJ110" s="1107"/>
      <c r="AK110" s="1364"/>
      <c r="AL110" s="1364"/>
      <c r="AM110" s="1364"/>
      <c r="AN110" s="1364"/>
      <c r="AO110" s="1364"/>
      <c r="AP110" s="1364"/>
      <c r="AQ110" s="1364"/>
      <c r="AR110" s="1364"/>
      <c r="AS110" s="1364"/>
      <c r="AT110" s="1364"/>
      <c r="AU110" s="1364"/>
      <c r="AV110" s="1364"/>
      <c r="AW110" s="1364"/>
      <c r="AX110" s="1364"/>
      <c r="AY110" s="1364"/>
      <c r="AZ110" s="1364"/>
      <c r="BA110" s="1364"/>
      <c r="BB110" s="1364"/>
      <c r="BC110" s="1364"/>
      <c r="BD110" s="1364"/>
      <c r="BE110" s="1364"/>
      <c r="BF110" s="1364"/>
      <c r="BG110" s="1364"/>
      <c r="BH110" s="1364"/>
      <c r="BI110" s="1364"/>
      <c r="BJ110" s="1364"/>
      <c r="BK110" s="1364"/>
      <c r="BL110" s="1364"/>
      <c r="BM110" s="1364"/>
      <c r="BN110" s="1107"/>
      <c r="BO110" s="1107"/>
      <c r="BP110" s="1107"/>
      <c r="BQ110" s="1107"/>
      <c r="BR110" s="1107"/>
      <c r="BS110" s="1107"/>
      <c r="BT110" s="1107"/>
      <c r="BU110" s="1107"/>
      <c r="BV110" s="1107"/>
      <c r="BW110" s="1107"/>
      <c r="BX110" s="1107"/>
      <c r="BY110" s="1107"/>
      <c r="BZ110" s="1107"/>
      <c r="CA110" s="1107"/>
      <c r="CB110" s="1107"/>
      <c r="CC110" s="1107"/>
      <c r="CD110" s="1107"/>
      <c r="CE110" s="1107"/>
      <c r="CF110" s="1107"/>
      <c r="CG110" s="1107"/>
      <c r="CH110" s="1107"/>
      <c r="CI110" s="1107"/>
      <c r="CJ110" s="1107"/>
      <c r="CK110" s="1107"/>
      <c r="CL110" s="1107"/>
      <c r="CM110" s="1107"/>
      <c r="CN110" s="1107"/>
      <c r="CO110" s="1107"/>
      <c r="CP110" s="1107"/>
      <c r="CQ110" s="1107"/>
      <c r="CR110" s="1107"/>
      <c r="CS110" s="1107"/>
      <c r="CT110" s="1107"/>
      <c r="CU110" s="1107"/>
      <c r="CV110" s="1107"/>
      <c r="CW110" s="1107"/>
      <c r="CX110" s="1107"/>
      <c r="CY110" s="1107"/>
      <c r="CZ110" s="1107"/>
      <c r="DA110" s="1107"/>
      <c r="DB110" s="1107"/>
      <c r="DC110" s="1107"/>
      <c r="DD110" s="1107"/>
      <c r="DE110" s="1107"/>
      <c r="DF110" s="1107"/>
      <c r="DG110" s="1107"/>
      <c r="DH110" s="1107"/>
      <c r="DI110" s="1107"/>
      <c r="DJ110" s="1107"/>
      <c r="DK110" s="1107"/>
      <c r="DL110" s="1107"/>
      <c r="DM110" s="1107"/>
      <c r="DN110" s="1107"/>
      <c r="DO110" s="1107"/>
      <c r="DP110" s="1107"/>
      <c r="DQ110" s="1107"/>
      <c r="DR110" s="1107"/>
      <c r="DS110" s="1107"/>
      <c r="DT110" s="1107"/>
      <c r="DU110" s="1107"/>
      <c r="DV110" s="1107"/>
      <c r="DW110" s="1107"/>
      <c r="DX110" s="1107"/>
      <c r="DY110" s="1107"/>
      <c r="DZ110" s="1107"/>
      <c r="EA110" s="1107"/>
      <c r="EB110" s="1107"/>
      <c r="EC110" s="1107"/>
      <c r="ED110" s="1107"/>
      <c r="EE110" s="1107"/>
      <c r="EF110" s="1107"/>
      <c r="EG110" s="1107"/>
      <c r="EH110" s="1107"/>
      <c r="EI110" s="1107"/>
      <c r="EJ110" s="1107"/>
      <c r="EK110" s="1107"/>
      <c r="EL110" s="1107"/>
      <c r="EM110" s="1107"/>
      <c r="EN110" s="1107"/>
      <c r="EO110" s="1107"/>
      <c r="EP110" s="1107"/>
      <c r="EQ110" s="1107"/>
      <c r="ER110" s="1107"/>
      <c r="ES110" s="1107"/>
      <c r="ET110" s="1107"/>
      <c r="EU110" s="1107"/>
      <c r="EV110" s="1107"/>
      <c r="EW110" s="1107"/>
      <c r="EX110" s="1107"/>
      <c r="EY110" s="1107"/>
      <c r="EZ110" s="1107"/>
      <c r="FA110" s="1107"/>
      <c r="FB110" s="1107"/>
      <c r="FC110" s="1107"/>
      <c r="FD110" s="1107"/>
      <c r="FE110" s="1107"/>
      <c r="FF110" s="1107"/>
      <c r="FG110" s="1107"/>
      <c r="FH110" s="1107"/>
      <c r="FI110" s="1107"/>
      <c r="FJ110" s="1107"/>
      <c r="FK110" s="1107"/>
      <c r="FL110" s="1107"/>
      <c r="FM110" s="1107"/>
      <c r="FN110" s="1107"/>
      <c r="FO110" s="1107"/>
      <c r="FP110" s="1107"/>
      <c r="FQ110" s="1107"/>
      <c r="FR110" s="1107"/>
      <c r="FS110" s="1107"/>
      <c r="FT110" s="1107"/>
      <c r="FU110" s="1107"/>
      <c r="FV110" s="1107"/>
      <c r="FW110" s="1107"/>
      <c r="FX110" s="1107"/>
      <c r="FY110" s="1107"/>
      <c r="FZ110" s="1107"/>
      <c r="GA110" s="1107"/>
      <c r="GB110" s="1107"/>
      <c r="GC110" s="1107"/>
      <c r="GD110" s="1107"/>
      <c r="GE110" s="1107"/>
      <c r="GF110" s="1107"/>
      <c r="GG110" s="1107"/>
      <c r="GH110" s="1107"/>
      <c r="GI110" s="1107"/>
      <c r="GJ110" s="1107"/>
      <c r="GK110" s="1107"/>
      <c r="GL110" s="1107"/>
      <c r="GM110" s="1107"/>
      <c r="GN110" s="1107"/>
      <c r="GO110" s="1107"/>
      <c r="GP110" s="1107"/>
      <c r="GQ110" s="1107"/>
      <c r="GR110" s="1107"/>
      <c r="GS110" s="1107"/>
      <c r="GT110" s="1107"/>
      <c r="GU110" s="1107"/>
      <c r="GV110" s="1107"/>
      <c r="GW110" s="1107"/>
      <c r="GX110" s="1107"/>
      <c r="GY110" s="1107"/>
      <c r="GZ110" s="1107"/>
      <c r="HA110" s="1107"/>
      <c r="HB110" s="1107"/>
      <c r="HC110" s="1107"/>
      <c r="HD110" s="1107"/>
      <c r="HE110" s="1107"/>
    </row>
    <row r="111" spans="1:213" ht="12" hidden="1" customHeight="1">
      <c r="A111" s="1107"/>
      <c r="B111" s="1137"/>
      <c r="C111" s="1137"/>
      <c r="D111" s="1137"/>
      <c r="E111" s="1137"/>
      <c r="F111" s="1137"/>
      <c r="G111" s="1137"/>
      <c r="H111" s="1137"/>
      <c r="I111" s="1137"/>
      <c r="J111" s="1137"/>
      <c r="K111" s="1194" t="s">
        <v>607</v>
      </c>
      <c r="L111" s="1107">
        <v>0</v>
      </c>
      <c r="M111" s="1107">
        <v>0</v>
      </c>
      <c r="N111" s="1107">
        <v>0</v>
      </c>
      <c r="O111" s="1107">
        <v>0</v>
      </c>
      <c r="P111" s="1107">
        <v>0</v>
      </c>
      <c r="Q111" s="1107">
        <v>0</v>
      </c>
      <c r="R111" s="1107">
        <v>0</v>
      </c>
      <c r="S111" s="1107">
        <v>0</v>
      </c>
      <c r="T111" s="1107">
        <v>0</v>
      </c>
      <c r="U111" s="1107">
        <v>0</v>
      </c>
      <c r="V111" s="1107">
        <v>0</v>
      </c>
      <c r="W111" s="1107">
        <v>0</v>
      </c>
      <c r="X111" s="1107">
        <v>0</v>
      </c>
      <c r="Y111" s="1107">
        <v>0</v>
      </c>
      <c r="Z111" s="1107">
        <v>0</v>
      </c>
      <c r="AA111" s="1107"/>
      <c r="AB111" s="1107"/>
      <c r="AC111" s="1107"/>
      <c r="AD111" s="1107"/>
      <c r="AE111" s="1107"/>
      <c r="AF111" s="1107"/>
      <c r="AG111" s="1107"/>
      <c r="AH111" s="1107"/>
      <c r="AI111" s="1107"/>
      <c r="AJ111" s="1107"/>
      <c r="AK111" s="1364"/>
      <c r="AL111" s="1364"/>
      <c r="AM111" s="1364"/>
      <c r="AN111" s="1364"/>
      <c r="AO111" s="1364"/>
      <c r="AP111" s="1364"/>
      <c r="AQ111" s="1364"/>
      <c r="AR111" s="1364"/>
      <c r="AS111" s="1364"/>
      <c r="AT111" s="1364"/>
      <c r="AU111" s="1364"/>
      <c r="AV111" s="1364"/>
      <c r="AW111" s="1364"/>
      <c r="AX111" s="1364"/>
      <c r="AY111" s="1364"/>
      <c r="AZ111" s="1364"/>
      <c r="BA111" s="1364"/>
      <c r="BB111" s="1364"/>
      <c r="BC111" s="1364"/>
      <c r="BD111" s="1364"/>
      <c r="BE111" s="1364"/>
      <c r="BF111" s="1364"/>
      <c r="BG111" s="1364"/>
      <c r="BH111" s="1364"/>
      <c r="BI111" s="1364"/>
      <c r="BJ111" s="1364"/>
      <c r="BK111" s="1364"/>
      <c r="BL111" s="1364"/>
      <c r="BM111" s="1364"/>
      <c r="BN111" s="1107"/>
      <c r="BO111" s="1107"/>
      <c r="BP111" s="1107"/>
      <c r="BQ111" s="1107"/>
      <c r="BR111" s="1107"/>
      <c r="BS111" s="1107"/>
      <c r="BT111" s="1107"/>
      <c r="BU111" s="1107"/>
      <c r="BV111" s="1107"/>
      <c r="BW111" s="1107"/>
      <c r="BX111" s="1107"/>
      <c r="BY111" s="1107"/>
      <c r="BZ111" s="1107"/>
      <c r="CA111" s="1107"/>
      <c r="CB111" s="1107"/>
      <c r="CC111" s="1107"/>
      <c r="CD111" s="1107"/>
      <c r="CE111" s="1107"/>
      <c r="CF111" s="1107"/>
      <c r="CG111" s="1107"/>
      <c r="CH111" s="1107"/>
      <c r="CI111" s="1107"/>
      <c r="CJ111" s="1107"/>
      <c r="CK111" s="1107"/>
      <c r="CL111" s="1107"/>
      <c r="CM111" s="1107"/>
      <c r="CN111" s="1107"/>
      <c r="CO111" s="1107"/>
      <c r="CP111" s="1107"/>
      <c r="CQ111" s="1107"/>
      <c r="CR111" s="1107"/>
      <c r="CS111" s="1107"/>
      <c r="CT111" s="1107"/>
      <c r="CU111" s="1107"/>
      <c r="CV111" s="1107"/>
      <c r="CW111" s="1107"/>
      <c r="CX111" s="1107"/>
      <c r="CY111" s="1107"/>
      <c r="CZ111" s="1107"/>
      <c r="DA111" s="1107"/>
      <c r="DB111" s="1107"/>
      <c r="DC111" s="1107"/>
      <c r="DD111" s="1107"/>
      <c r="DE111" s="1107"/>
      <c r="DF111" s="1107"/>
      <c r="DG111" s="1107"/>
      <c r="DH111" s="1107"/>
      <c r="DI111" s="1107"/>
      <c r="DJ111" s="1107"/>
      <c r="DK111" s="1107"/>
      <c r="DL111" s="1107"/>
      <c r="DM111" s="1107"/>
      <c r="DN111" s="1107"/>
      <c r="DO111" s="1107"/>
      <c r="DP111" s="1107"/>
      <c r="DQ111" s="1107"/>
      <c r="DR111" s="1107"/>
      <c r="DS111" s="1107"/>
      <c r="DT111" s="1107"/>
      <c r="DU111" s="1107"/>
      <c r="DV111" s="1107"/>
      <c r="DW111" s="1107"/>
      <c r="DX111" s="1107"/>
      <c r="DY111" s="1107"/>
      <c r="DZ111" s="1107"/>
      <c r="EA111" s="1107"/>
      <c r="EB111" s="1107"/>
      <c r="EC111" s="1107"/>
      <c r="ED111" s="1107"/>
      <c r="EE111" s="1107"/>
      <c r="EF111" s="1107"/>
      <c r="EG111" s="1107"/>
      <c r="EH111" s="1107"/>
      <c r="EI111" s="1107"/>
      <c r="EJ111" s="1107"/>
      <c r="EK111" s="1107"/>
      <c r="EL111" s="1107"/>
      <c r="EM111" s="1107"/>
      <c r="EN111" s="1107"/>
      <c r="EO111" s="1107"/>
      <c r="EP111" s="1107"/>
      <c r="EQ111" s="1107"/>
      <c r="ER111" s="1107"/>
      <c r="ES111" s="1107"/>
      <c r="ET111" s="1107"/>
      <c r="EU111" s="1107"/>
      <c r="EV111" s="1107"/>
      <c r="EW111" s="1107"/>
      <c r="EX111" s="1107"/>
      <c r="EY111" s="1107"/>
      <c r="EZ111" s="1107"/>
      <c r="FA111" s="1107"/>
      <c r="FB111" s="1107"/>
      <c r="FC111" s="1107"/>
      <c r="FD111" s="1107"/>
      <c r="FE111" s="1107"/>
      <c r="FF111" s="1107"/>
      <c r="FG111" s="1107"/>
      <c r="FH111" s="1107"/>
      <c r="FI111" s="1107"/>
      <c r="FJ111" s="1107"/>
      <c r="FK111" s="1107"/>
      <c r="FL111" s="1107"/>
      <c r="FM111" s="1107"/>
      <c r="FN111" s="1107"/>
      <c r="FO111" s="1107"/>
      <c r="FP111" s="1107"/>
      <c r="FQ111" s="1107"/>
      <c r="FR111" s="1107"/>
      <c r="FS111" s="1107"/>
      <c r="FT111" s="1107"/>
      <c r="FU111" s="1107"/>
      <c r="FV111" s="1107"/>
      <c r="FW111" s="1107"/>
      <c r="FX111" s="1107"/>
      <c r="FY111" s="1107"/>
      <c r="FZ111" s="1107"/>
      <c r="GA111" s="1107"/>
      <c r="GB111" s="1107"/>
      <c r="GC111" s="1107"/>
      <c r="GD111" s="1107"/>
      <c r="GE111" s="1107"/>
      <c r="GF111" s="1107"/>
      <c r="GG111" s="1107"/>
      <c r="GH111" s="1107"/>
      <c r="GI111" s="1107"/>
      <c r="GJ111" s="1107"/>
      <c r="GK111" s="1107"/>
      <c r="GL111" s="1107"/>
      <c r="GM111" s="1107"/>
      <c r="GN111" s="1107"/>
      <c r="GO111" s="1107"/>
      <c r="GP111" s="1107"/>
      <c r="GQ111" s="1107"/>
      <c r="GR111" s="1107"/>
      <c r="GS111" s="1107"/>
      <c r="GT111" s="1107"/>
      <c r="GU111" s="1107"/>
      <c r="GV111" s="1107"/>
      <c r="GW111" s="1107"/>
      <c r="GX111" s="1107"/>
      <c r="GY111" s="1107"/>
      <c r="GZ111" s="1107"/>
      <c r="HA111" s="1107"/>
      <c r="HB111" s="1107"/>
      <c r="HC111" s="1107"/>
      <c r="HD111" s="1107"/>
      <c r="HE111" s="1107"/>
    </row>
    <row r="112" spans="1:213" ht="12" hidden="1" customHeight="1">
      <c r="A112" s="1107"/>
      <c r="B112" s="1137"/>
      <c r="C112" s="1137"/>
      <c r="D112" s="1137"/>
      <c r="E112" s="1137"/>
      <c r="F112" s="1137"/>
      <c r="G112" s="1137"/>
      <c r="H112" s="1137"/>
      <c r="I112" s="1137"/>
      <c r="J112" s="1137"/>
      <c r="K112" s="1194" t="s">
        <v>753</v>
      </c>
      <c r="L112" s="1107">
        <v>0</v>
      </c>
      <c r="M112" s="1107">
        <v>0</v>
      </c>
      <c r="N112" s="1107">
        <v>0</v>
      </c>
      <c r="O112" s="1107">
        <v>0</v>
      </c>
      <c r="P112" s="1107">
        <v>0</v>
      </c>
      <c r="Q112" s="1107">
        <v>0</v>
      </c>
      <c r="R112" s="1107">
        <v>0</v>
      </c>
      <c r="S112" s="1107">
        <v>0</v>
      </c>
      <c r="T112" s="1107">
        <v>0</v>
      </c>
      <c r="U112" s="1107">
        <v>0</v>
      </c>
      <c r="V112" s="1107">
        <v>0</v>
      </c>
      <c r="W112" s="1107">
        <v>0</v>
      </c>
      <c r="X112" s="1107">
        <v>0</v>
      </c>
      <c r="Y112" s="1107">
        <v>0</v>
      </c>
      <c r="Z112" s="1107">
        <v>0</v>
      </c>
      <c r="AA112" s="1107"/>
      <c r="AB112" s="1107"/>
      <c r="AC112" s="1107"/>
      <c r="AD112" s="1107"/>
      <c r="AE112" s="1107"/>
      <c r="AF112" s="1107"/>
      <c r="AG112" s="1107"/>
      <c r="AH112" s="1107"/>
      <c r="AI112" s="1107"/>
      <c r="AJ112" s="1107"/>
      <c r="AK112" s="1364"/>
      <c r="AL112" s="1364"/>
      <c r="AM112" s="1364"/>
      <c r="AN112" s="1364"/>
      <c r="AO112" s="1364"/>
      <c r="AP112" s="1364"/>
      <c r="AQ112" s="1364"/>
      <c r="AR112" s="1364"/>
      <c r="AS112" s="1364"/>
      <c r="AT112" s="1364"/>
      <c r="AU112" s="1364"/>
      <c r="AV112" s="1364"/>
      <c r="AW112" s="1364"/>
      <c r="AX112" s="1364"/>
      <c r="AY112" s="1364"/>
      <c r="AZ112" s="1364"/>
      <c r="BA112" s="1364"/>
      <c r="BB112" s="1364"/>
      <c r="BC112" s="1364"/>
      <c r="BD112" s="1364"/>
      <c r="BE112" s="1364"/>
      <c r="BF112" s="1364"/>
      <c r="BG112" s="1364"/>
      <c r="BH112" s="1364"/>
      <c r="BI112" s="1364"/>
      <c r="BJ112" s="1364"/>
      <c r="BK112" s="1364"/>
      <c r="BL112" s="1364"/>
      <c r="BM112" s="1364"/>
      <c r="BN112" s="1107"/>
      <c r="BO112" s="1107"/>
      <c r="BP112" s="1107"/>
      <c r="BQ112" s="1107"/>
      <c r="BR112" s="1107"/>
      <c r="BS112" s="1107"/>
      <c r="BT112" s="1107"/>
      <c r="BU112" s="1107"/>
      <c r="BV112" s="1107"/>
      <c r="BW112" s="1107"/>
      <c r="BX112" s="1107"/>
      <c r="BY112" s="1107"/>
      <c r="BZ112" s="1107"/>
      <c r="CA112" s="1107"/>
      <c r="CB112" s="1107"/>
      <c r="CC112" s="1107"/>
      <c r="CD112" s="1107"/>
      <c r="CE112" s="1107"/>
      <c r="CF112" s="1107"/>
      <c r="CG112" s="1107"/>
      <c r="CH112" s="1107"/>
      <c r="CI112" s="1107"/>
      <c r="CJ112" s="1107"/>
      <c r="CK112" s="1107"/>
      <c r="CL112" s="1107"/>
      <c r="CM112" s="1107"/>
      <c r="CN112" s="1107"/>
      <c r="CO112" s="1107"/>
      <c r="CP112" s="1107"/>
      <c r="CQ112" s="1107"/>
      <c r="CR112" s="1107"/>
      <c r="CS112" s="1107"/>
      <c r="CT112" s="1107"/>
      <c r="CU112" s="1107"/>
      <c r="CV112" s="1107"/>
      <c r="CW112" s="1107"/>
      <c r="CX112" s="1107"/>
      <c r="CY112" s="1107"/>
      <c r="CZ112" s="1107"/>
      <c r="DA112" s="1107"/>
      <c r="DB112" s="1107"/>
      <c r="DC112" s="1107"/>
      <c r="DD112" s="1107"/>
      <c r="DE112" s="1107"/>
      <c r="DF112" s="1107"/>
      <c r="DG112" s="1107"/>
      <c r="DH112" s="1107"/>
      <c r="DI112" s="1107"/>
      <c r="DJ112" s="1107"/>
      <c r="DK112" s="1107"/>
      <c r="DL112" s="1107"/>
      <c r="DM112" s="1107"/>
      <c r="DN112" s="1107"/>
      <c r="DO112" s="1107"/>
      <c r="DP112" s="1107"/>
      <c r="DQ112" s="1107"/>
      <c r="DR112" s="1107"/>
      <c r="DS112" s="1107"/>
      <c r="DT112" s="1107"/>
      <c r="DU112" s="1107"/>
      <c r="DV112" s="1107"/>
      <c r="DW112" s="1107"/>
      <c r="DX112" s="1107"/>
      <c r="DY112" s="1107"/>
      <c r="DZ112" s="1107"/>
      <c r="EA112" s="1107"/>
      <c r="EB112" s="1107"/>
      <c r="EC112" s="1107"/>
      <c r="ED112" s="1107"/>
      <c r="EE112" s="1107"/>
      <c r="EF112" s="1107"/>
      <c r="EG112" s="1107"/>
      <c r="EH112" s="1107"/>
      <c r="EI112" s="1107"/>
      <c r="EJ112" s="1107"/>
      <c r="EK112" s="1107"/>
      <c r="EL112" s="1107"/>
      <c r="EM112" s="1107"/>
      <c r="EN112" s="1107"/>
      <c r="EO112" s="1107"/>
      <c r="EP112" s="1107"/>
      <c r="EQ112" s="1107"/>
      <c r="ER112" s="1107"/>
      <c r="ES112" s="1107"/>
      <c r="ET112" s="1107"/>
      <c r="EU112" s="1107"/>
      <c r="EV112" s="1107"/>
      <c r="EW112" s="1107"/>
      <c r="EX112" s="1107"/>
      <c r="EY112" s="1107"/>
      <c r="EZ112" s="1107"/>
      <c r="FA112" s="1107"/>
      <c r="FB112" s="1107"/>
      <c r="FC112" s="1107"/>
      <c r="FD112" s="1107"/>
      <c r="FE112" s="1107"/>
      <c r="FF112" s="1107"/>
      <c r="FG112" s="1107"/>
      <c r="FH112" s="1107"/>
      <c r="FI112" s="1107"/>
      <c r="FJ112" s="1107"/>
      <c r="FK112" s="1107"/>
      <c r="FL112" s="1107"/>
      <c r="FM112" s="1107"/>
      <c r="FN112" s="1107"/>
      <c r="FO112" s="1107"/>
      <c r="FP112" s="1107"/>
      <c r="FQ112" s="1107"/>
      <c r="FR112" s="1107"/>
      <c r="FS112" s="1107"/>
      <c r="FT112" s="1107"/>
      <c r="FU112" s="1107"/>
      <c r="FV112" s="1107"/>
      <c r="FW112" s="1107"/>
      <c r="FX112" s="1107"/>
      <c r="FY112" s="1107"/>
      <c r="FZ112" s="1107"/>
      <c r="GA112" s="1107"/>
      <c r="GB112" s="1107"/>
      <c r="GC112" s="1107"/>
      <c r="GD112" s="1107"/>
      <c r="GE112" s="1107"/>
      <c r="GF112" s="1107"/>
      <c r="GG112" s="1107"/>
      <c r="GH112" s="1107"/>
      <c r="GI112" s="1107"/>
      <c r="GJ112" s="1107"/>
      <c r="GK112" s="1107"/>
      <c r="GL112" s="1107"/>
      <c r="GM112" s="1107"/>
      <c r="GN112" s="1107"/>
      <c r="GO112" s="1107"/>
      <c r="GP112" s="1107"/>
      <c r="GQ112" s="1107"/>
      <c r="GR112" s="1107"/>
      <c r="GS112" s="1107"/>
      <c r="GT112" s="1107"/>
      <c r="GU112" s="1107"/>
      <c r="GV112" s="1107"/>
      <c r="GW112" s="1107"/>
      <c r="GX112" s="1107"/>
      <c r="GY112" s="1107"/>
      <c r="GZ112" s="1107"/>
      <c r="HA112" s="1107"/>
      <c r="HB112" s="1107"/>
      <c r="HC112" s="1107"/>
      <c r="HD112" s="1107"/>
      <c r="HE112" s="1107"/>
    </row>
    <row r="113" spans="1:213" ht="12" hidden="1" customHeight="1">
      <c r="A113" s="1107"/>
      <c r="B113" s="1137"/>
      <c r="C113" s="1137"/>
      <c r="D113" s="1137"/>
      <c r="E113" s="1137"/>
      <c r="F113" s="1137"/>
      <c r="G113" s="1137"/>
      <c r="H113" s="1137"/>
      <c r="I113" s="1137"/>
      <c r="J113" s="1137"/>
      <c r="K113" s="1194" t="s">
        <v>755</v>
      </c>
      <c r="L113" s="1107">
        <v>0</v>
      </c>
      <c r="M113" s="1107">
        <v>0</v>
      </c>
      <c r="N113" s="1107">
        <v>0</v>
      </c>
      <c r="O113" s="1107">
        <v>0</v>
      </c>
      <c r="P113" s="1107">
        <v>0</v>
      </c>
      <c r="Q113" s="1107">
        <v>0</v>
      </c>
      <c r="R113" s="1107">
        <v>0</v>
      </c>
      <c r="S113" s="1107">
        <v>0</v>
      </c>
      <c r="T113" s="1107">
        <v>0</v>
      </c>
      <c r="U113" s="1107">
        <v>0</v>
      </c>
      <c r="V113" s="1107">
        <v>0</v>
      </c>
      <c r="W113" s="1107">
        <v>0</v>
      </c>
      <c r="X113" s="1107">
        <v>0</v>
      </c>
      <c r="Y113" s="1107">
        <v>0</v>
      </c>
      <c r="Z113" s="1107">
        <v>0</v>
      </c>
      <c r="AA113" s="1107"/>
      <c r="AB113" s="1107"/>
      <c r="AC113" s="1107"/>
      <c r="AD113" s="1107"/>
      <c r="AE113" s="1107"/>
      <c r="AF113" s="1107"/>
      <c r="AG113" s="1107"/>
      <c r="AH113" s="1107"/>
      <c r="AI113" s="1107"/>
      <c r="AJ113" s="1107"/>
      <c r="AK113" s="1364"/>
      <c r="AL113" s="1364"/>
      <c r="AM113" s="1364"/>
      <c r="AN113" s="1364"/>
      <c r="AO113" s="1364"/>
      <c r="AP113" s="1364"/>
      <c r="AQ113" s="1364"/>
      <c r="AR113" s="1364"/>
      <c r="AS113" s="1364"/>
      <c r="AT113" s="1364"/>
      <c r="AU113" s="1364"/>
      <c r="AV113" s="1364"/>
      <c r="AW113" s="1364"/>
      <c r="AX113" s="1364"/>
      <c r="AY113" s="1364"/>
      <c r="AZ113" s="1364"/>
      <c r="BA113" s="1364"/>
      <c r="BB113" s="1364"/>
      <c r="BC113" s="1364"/>
      <c r="BD113" s="1364"/>
      <c r="BE113" s="1364"/>
      <c r="BF113" s="1364"/>
      <c r="BG113" s="1364"/>
      <c r="BH113" s="1364"/>
      <c r="BI113" s="1364"/>
      <c r="BJ113" s="1364"/>
      <c r="BK113" s="1364"/>
      <c r="BL113" s="1364"/>
      <c r="BM113" s="1364"/>
      <c r="BN113" s="1107"/>
      <c r="BO113" s="1107"/>
      <c r="BP113" s="1107"/>
      <c r="BQ113" s="1107"/>
      <c r="BR113" s="1107"/>
      <c r="BS113" s="1107"/>
      <c r="BT113" s="1107"/>
      <c r="BU113" s="1107"/>
      <c r="BV113" s="1107"/>
      <c r="BW113" s="1107"/>
      <c r="BX113" s="1107"/>
      <c r="BY113" s="1107"/>
      <c r="BZ113" s="1107"/>
      <c r="CA113" s="1107"/>
      <c r="CB113" s="1107"/>
      <c r="CC113" s="1107"/>
      <c r="CD113" s="1107"/>
      <c r="CE113" s="1107"/>
      <c r="CF113" s="1107"/>
      <c r="CG113" s="1107"/>
      <c r="CH113" s="1107"/>
      <c r="CI113" s="1107"/>
      <c r="CJ113" s="1107"/>
      <c r="CK113" s="1107"/>
      <c r="CL113" s="1107"/>
      <c r="CM113" s="1107"/>
      <c r="CN113" s="1107"/>
      <c r="CO113" s="1107"/>
      <c r="CP113" s="1107"/>
      <c r="CQ113" s="1107"/>
      <c r="CR113" s="1107"/>
      <c r="CS113" s="1107"/>
      <c r="CT113" s="1107"/>
      <c r="CU113" s="1107"/>
      <c r="CV113" s="1107"/>
      <c r="CW113" s="1107"/>
      <c r="CX113" s="1107"/>
      <c r="CY113" s="1107"/>
      <c r="CZ113" s="1107"/>
      <c r="DA113" s="1107"/>
      <c r="DB113" s="1107"/>
      <c r="DC113" s="1107"/>
      <c r="DD113" s="1107"/>
      <c r="DE113" s="1107"/>
      <c r="DF113" s="1107"/>
      <c r="DG113" s="1107"/>
      <c r="DH113" s="1107"/>
      <c r="DI113" s="1107"/>
      <c r="DJ113" s="1107"/>
      <c r="DK113" s="1107"/>
      <c r="DL113" s="1107"/>
      <c r="DM113" s="1107"/>
      <c r="DN113" s="1107"/>
      <c r="DO113" s="1107"/>
      <c r="DP113" s="1107"/>
      <c r="DQ113" s="1107"/>
      <c r="DR113" s="1107"/>
      <c r="DS113" s="1107"/>
      <c r="DT113" s="1107"/>
      <c r="DU113" s="1107"/>
      <c r="DV113" s="1107"/>
      <c r="DW113" s="1107"/>
      <c r="DX113" s="1107"/>
      <c r="DY113" s="1107"/>
      <c r="DZ113" s="1107"/>
      <c r="EA113" s="1107"/>
      <c r="EB113" s="1107"/>
      <c r="EC113" s="1107"/>
      <c r="ED113" s="1107"/>
      <c r="EE113" s="1107"/>
      <c r="EF113" s="1107"/>
      <c r="EG113" s="1107"/>
      <c r="EH113" s="1107"/>
      <c r="EI113" s="1107"/>
      <c r="EJ113" s="1107"/>
      <c r="EK113" s="1107"/>
      <c r="EL113" s="1107"/>
      <c r="EM113" s="1107"/>
      <c r="EN113" s="1107"/>
      <c r="EO113" s="1107"/>
      <c r="EP113" s="1107"/>
      <c r="EQ113" s="1107"/>
      <c r="ER113" s="1107"/>
      <c r="ES113" s="1107"/>
      <c r="ET113" s="1107"/>
      <c r="EU113" s="1107"/>
      <c r="EV113" s="1107"/>
      <c r="EW113" s="1107"/>
      <c r="EX113" s="1107"/>
      <c r="EY113" s="1107"/>
      <c r="EZ113" s="1107"/>
      <c r="FA113" s="1107"/>
      <c r="FB113" s="1107"/>
      <c r="FC113" s="1107"/>
      <c r="FD113" s="1107"/>
      <c r="FE113" s="1107"/>
      <c r="FF113" s="1107"/>
      <c r="FG113" s="1107"/>
      <c r="FH113" s="1107"/>
      <c r="FI113" s="1107"/>
      <c r="FJ113" s="1107"/>
      <c r="FK113" s="1107"/>
      <c r="FL113" s="1107"/>
      <c r="FM113" s="1107"/>
      <c r="FN113" s="1107"/>
      <c r="FO113" s="1107"/>
      <c r="FP113" s="1107"/>
      <c r="FQ113" s="1107"/>
      <c r="FR113" s="1107"/>
      <c r="FS113" s="1107"/>
      <c r="FT113" s="1107"/>
      <c r="FU113" s="1107"/>
      <c r="FV113" s="1107"/>
      <c r="FW113" s="1107"/>
      <c r="FX113" s="1107"/>
      <c r="FY113" s="1107"/>
      <c r="FZ113" s="1107"/>
      <c r="GA113" s="1107"/>
      <c r="GB113" s="1107"/>
      <c r="GC113" s="1107"/>
      <c r="GD113" s="1107"/>
      <c r="GE113" s="1107"/>
      <c r="GF113" s="1107"/>
      <c r="GG113" s="1107"/>
      <c r="GH113" s="1107"/>
      <c r="GI113" s="1107"/>
      <c r="GJ113" s="1107"/>
      <c r="GK113" s="1107"/>
      <c r="GL113" s="1107"/>
      <c r="GM113" s="1107"/>
      <c r="GN113" s="1107"/>
      <c r="GO113" s="1107"/>
      <c r="GP113" s="1107"/>
      <c r="GQ113" s="1107"/>
      <c r="GR113" s="1107"/>
      <c r="GS113" s="1107"/>
      <c r="GT113" s="1107"/>
      <c r="GU113" s="1107"/>
      <c r="GV113" s="1107"/>
      <c r="GW113" s="1107"/>
      <c r="GX113" s="1107"/>
      <c r="GY113" s="1107"/>
      <c r="GZ113" s="1107"/>
      <c r="HA113" s="1107"/>
      <c r="HB113" s="1107"/>
      <c r="HC113" s="1107"/>
      <c r="HD113" s="1107"/>
      <c r="HE113" s="1107"/>
    </row>
    <row r="114" spans="1:213" ht="12" hidden="1" customHeight="1">
      <c r="A114" s="1107"/>
      <c r="B114" s="1137"/>
      <c r="C114" s="1137"/>
      <c r="D114" s="1137"/>
      <c r="E114" s="1137"/>
      <c r="F114" s="1137"/>
      <c r="G114" s="1137"/>
      <c r="H114" s="1137"/>
      <c r="I114" s="1137"/>
      <c r="J114" s="1137"/>
      <c r="K114" s="1194" t="s">
        <v>757</v>
      </c>
      <c r="L114" s="1107">
        <v>0</v>
      </c>
      <c r="M114" s="1107">
        <v>0</v>
      </c>
      <c r="N114" s="1107">
        <v>0</v>
      </c>
      <c r="O114" s="1107">
        <v>0</v>
      </c>
      <c r="P114" s="1107">
        <v>0</v>
      </c>
      <c r="Q114" s="1107">
        <v>0</v>
      </c>
      <c r="R114" s="1107">
        <v>0</v>
      </c>
      <c r="S114" s="1107">
        <v>0</v>
      </c>
      <c r="T114" s="1107">
        <v>0</v>
      </c>
      <c r="U114" s="1107">
        <v>0</v>
      </c>
      <c r="V114" s="1107">
        <v>0</v>
      </c>
      <c r="W114" s="1107">
        <v>0</v>
      </c>
      <c r="X114" s="1107">
        <v>0</v>
      </c>
      <c r="Y114" s="1107">
        <v>0</v>
      </c>
      <c r="Z114" s="1107">
        <v>0</v>
      </c>
      <c r="AA114" s="1107"/>
      <c r="AB114" s="1107"/>
      <c r="AC114" s="1107"/>
      <c r="AD114" s="1107"/>
      <c r="AE114" s="1107"/>
      <c r="AF114" s="1107"/>
      <c r="AG114" s="1107"/>
      <c r="AH114" s="1107"/>
      <c r="AI114" s="1107"/>
      <c r="AJ114" s="1107"/>
      <c r="AK114" s="1364"/>
      <c r="AL114" s="1364"/>
      <c r="AM114" s="1364"/>
      <c r="AN114" s="1364"/>
      <c r="AO114" s="1364"/>
      <c r="AP114" s="1364"/>
      <c r="AQ114" s="1364"/>
      <c r="AR114" s="1364"/>
      <c r="AS114" s="1364"/>
      <c r="AT114" s="1364"/>
      <c r="AU114" s="1364"/>
      <c r="AV114" s="1364"/>
      <c r="AW114" s="1364"/>
      <c r="AX114" s="1364"/>
      <c r="AY114" s="1364"/>
      <c r="AZ114" s="1364"/>
      <c r="BA114" s="1364"/>
      <c r="BB114" s="1364"/>
      <c r="BC114" s="1364"/>
      <c r="BD114" s="1364"/>
      <c r="BE114" s="1364"/>
      <c r="BF114" s="1364"/>
      <c r="BG114" s="1364"/>
      <c r="BH114" s="1364"/>
      <c r="BI114" s="1364"/>
      <c r="BJ114" s="1364"/>
      <c r="BK114" s="1364"/>
      <c r="BL114" s="1364"/>
      <c r="BM114" s="1364"/>
      <c r="BN114" s="1107"/>
      <c r="BO114" s="1107"/>
      <c r="BP114" s="1107"/>
      <c r="BQ114" s="1107"/>
      <c r="BR114" s="1107"/>
      <c r="BS114" s="1107"/>
      <c r="BT114" s="1107"/>
      <c r="BU114" s="1107"/>
      <c r="BV114" s="1107"/>
      <c r="BW114" s="1107"/>
      <c r="BX114" s="1107"/>
      <c r="BY114" s="1107"/>
      <c r="BZ114" s="1107"/>
      <c r="CA114" s="1107"/>
      <c r="CB114" s="1107"/>
      <c r="CC114" s="1107"/>
      <c r="CD114" s="1107"/>
      <c r="CE114" s="1107"/>
      <c r="CF114" s="1107"/>
      <c r="CG114" s="1107"/>
      <c r="CH114" s="1107"/>
      <c r="CI114" s="1107"/>
      <c r="CJ114" s="1107"/>
      <c r="CK114" s="1107"/>
      <c r="CL114" s="1107"/>
      <c r="CM114" s="1107"/>
      <c r="CN114" s="1107"/>
      <c r="CO114" s="1107"/>
      <c r="CP114" s="1107"/>
      <c r="CQ114" s="1107"/>
      <c r="CR114" s="1107"/>
      <c r="CS114" s="1107"/>
      <c r="CT114" s="1107"/>
      <c r="CU114" s="1107"/>
      <c r="CV114" s="1107"/>
      <c r="CW114" s="1107"/>
      <c r="CX114" s="1107"/>
      <c r="CY114" s="1107"/>
      <c r="CZ114" s="1107"/>
      <c r="DA114" s="1107"/>
      <c r="DB114" s="1107"/>
      <c r="DC114" s="1107"/>
      <c r="DD114" s="1107"/>
      <c r="DE114" s="1107"/>
      <c r="DF114" s="1107"/>
      <c r="DG114" s="1107"/>
      <c r="DH114" s="1107"/>
      <c r="DI114" s="1107"/>
      <c r="DJ114" s="1107"/>
      <c r="DK114" s="1107"/>
      <c r="DL114" s="1107"/>
      <c r="DM114" s="1107"/>
      <c r="DN114" s="1107"/>
      <c r="DO114" s="1107"/>
      <c r="DP114" s="1107"/>
      <c r="DQ114" s="1107"/>
      <c r="DR114" s="1107"/>
      <c r="DS114" s="1107"/>
      <c r="DT114" s="1107"/>
      <c r="DU114" s="1107"/>
      <c r="DV114" s="1107"/>
      <c r="DW114" s="1107"/>
      <c r="DX114" s="1107"/>
      <c r="DY114" s="1107"/>
      <c r="DZ114" s="1107"/>
      <c r="EA114" s="1107"/>
      <c r="EB114" s="1107"/>
      <c r="EC114" s="1107"/>
      <c r="ED114" s="1107"/>
      <c r="EE114" s="1107"/>
      <c r="EF114" s="1107"/>
      <c r="EG114" s="1107"/>
      <c r="EH114" s="1107"/>
      <c r="EI114" s="1107"/>
      <c r="EJ114" s="1107"/>
      <c r="EK114" s="1107"/>
      <c r="EL114" s="1107"/>
      <c r="EM114" s="1107"/>
      <c r="EN114" s="1107"/>
      <c r="EO114" s="1107"/>
      <c r="EP114" s="1107"/>
      <c r="EQ114" s="1107"/>
      <c r="ER114" s="1107"/>
      <c r="ES114" s="1107"/>
      <c r="ET114" s="1107"/>
      <c r="EU114" s="1107"/>
      <c r="EV114" s="1107"/>
      <c r="EW114" s="1107"/>
      <c r="EX114" s="1107"/>
      <c r="EY114" s="1107"/>
      <c r="EZ114" s="1107"/>
      <c r="FA114" s="1107"/>
      <c r="FB114" s="1107"/>
      <c r="FC114" s="1107"/>
      <c r="FD114" s="1107"/>
      <c r="FE114" s="1107"/>
      <c r="FF114" s="1107"/>
      <c r="FG114" s="1107"/>
      <c r="FH114" s="1107"/>
      <c r="FI114" s="1107"/>
      <c r="FJ114" s="1107"/>
      <c r="FK114" s="1107"/>
      <c r="FL114" s="1107"/>
      <c r="FM114" s="1107"/>
      <c r="FN114" s="1107"/>
      <c r="FO114" s="1107"/>
      <c r="FP114" s="1107"/>
      <c r="FQ114" s="1107"/>
      <c r="FR114" s="1107"/>
      <c r="FS114" s="1107"/>
      <c r="FT114" s="1107"/>
      <c r="FU114" s="1107"/>
      <c r="FV114" s="1107"/>
      <c r="FW114" s="1107"/>
      <c r="FX114" s="1107"/>
      <c r="FY114" s="1107"/>
      <c r="FZ114" s="1107"/>
      <c r="GA114" s="1107"/>
      <c r="GB114" s="1107"/>
      <c r="GC114" s="1107"/>
      <c r="GD114" s="1107"/>
      <c r="GE114" s="1107"/>
      <c r="GF114" s="1107"/>
      <c r="GG114" s="1107"/>
      <c r="GH114" s="1107"/>
      <c r="GI114" s="1107"/>
      <c r="GJ114" s="1107"/>
      <c r="GK114" s="1107"/>
      <c r="GL114" s="1107"/>
      <c r="GM114" s="1107"/>
      <c r="GN114" s="1107"/>
      <c r="GO114" s="1107"/>
      <c r="GP114" s="1107"/>
      <c r="GQ114" s="1107"/>
      <c r="GR114" s="1107"/>
      <c r="GS114" s="1107"/>
      <c r="GT114" s="1107"/>
      <c r="GU114" s="1107"/>
      <c r="GV114" s="1107"/>
      <c r="GW114" s="1107"/>
      <c r="GX114" s="1107"/>
      <c r="GY114" s="1107"/>
      <c r="GZ114" s="1107"/>
      <c r="HA114" s="1107"/>
      <c r="HB114" s="1107"/>
      <c r="HC114" s="1107"/>
      <c r="HD114" s="1107"/>
      <c r="HE114" s="1107"/>
    </row>
    <row r="115" spans="1:213" ht="12" hidden="1" customHeight="1">
      <c r="A115" s="1107"/>
      <c r="B115" s="1137"/>
      <c r="C115" s="1137"/>
      <c r="D115" s="1137"/>
      <c r="E115" s="1137"/>
      <c r="F115" s="1137"/>
      <c r="G115" s="1137"/>
      <c r="H115" s="1137"/>
      <c r="I115" s="1137"/>
      <c r="J115" s="1137"/>
      <c r="K115" s="1194" t="s">
        <v>759</v>
      </c>
      <c r="L115" s="1107">
        <v>0</v>
      </c>
      <c r="M115" s="1107">
        <v>0</v>
      </c>
      <c r="N115" s="1107">
        <v>0</v>
      </c>
      <c r="O115" s="1107">
        <v>0</v>
      </c>
      <c r="P115" s="1107">
        <v>0</v>
      </c>
      <c r="Q115" s="1107">
        <v>0</v>
      </c>
      <c r="R115" s="1107">
        <v>0</v>
      </c>
      <c r="S115" s="1107">
        <v>0</v>
      </c>
      <c r="T115" s="1107">
        <v>0</v>
      </c>
      <c r="U115" s="1107">
        <v>0</v>
      </c>
      <c r="V115" s="1107">
        <v>0</v>
      </c>
      <c r="W115" s="1107">
        <v>0</v>
      </c>
      <c r="X115" s="1107">
        <v>0</v>
      </c>
      <c r="Y115" s="1107">
        <v>0</v>
      </c>
      <c r="Z115" s="1107">
        <v>0</v>
      </c>
      <c r="AA115" s="1107"/>
      <c r="AB115" s="1107"/>
      <c r="AC115" s="1107"/>
      <c r="AD115" s="1107"/>
      <c r="AE115" s="1107"/>
      <c r="AF115" s="1107"/>
      <c r="AG115" s="1107"/>
      <c r="AH115" s="1107"/>
      <c r="AI115" s="1107"/>
      <c r="AJ115" s="1107"/>
      <c r="AK115" s="1364"/>
      <c r="AL115" s="1364"/>
      <c r="AM115" s="1364"/>
      <c r="AN115" s="1364"/>
      <c r="AO115" s="1364"/>
      <c r="AP115" s="1364"/>
      <c r="AQ115" s="1364"/>
      <c r="AR115" s="1364"/>
      <c r="AS115" s="1364"/>
      <c r="AT115" s="1364"/>
      <c r="AU115" s="1364"/>
      <c r="AV115" s="1364"/>
      <c r="AW115" s="1364"/>
      <c r="AX115" s="1364"/>
      <c r="AY115" s="1364"/>
      <c r="AZ115" s="1364"/>
      <c r="BA115" s="1364"/>
      <c r="BB115" s="1364"/>
      <c r="BC115" s="1364"/>
      <c r="BD115" s="1364"/>
      <c r="BE115" s="1364"/>
      <c r="BF115" s="1364"/>
      <c r="BG115" s="1364"/>
      <c r="BH115" s="1364"/>
      <c r="BI115" s="1364"/>
      <c r="BJ115" s="1364"/>
      <c r="BK115" s="1364"/>
      <c r="BL115" s="1364"/>
      <c r="BM115" s="1364"/>
      <c r="BN115" s="1107"/>
      <c r="BO115" s="1107"/>
      <c r="BP115" s="1107"/>
      <c r="BQ115" s="1107"/>
      <c r="BR115" s="1107"/>
      <c r="BS115" s="1107"/>
      <c r="BT115" s="1107"/>
      <c r="BU115" s="1107"/>
      <c r="BV115" s="1107"/>
      <c r="BW115" s="1107"/>
      <c r="BX115" s="1107"/>
      <c r="BY115" s="1107"/>
      <c r="BZ115" s="1107"/>
      <c r="CA115" s="1107"/>
      <c r="CB115" s="1107"/>
      <c r="CC115" s="1107"/>
      <c r="CD115" s="1107"/>
      <c r="CE115" s="1107"/>
      <c r="CF115" s="1107"/>
      <c r="CG115" s="1107"/>
      <c r="CH115" s="1107"/>
      <c r="CI115" s="1107"/>
      <c r="CJ115" s="1107"/>
      <c r="CK115" s="1107"/>
      <c r="CL115" s="1107"/>
      <c r="CM115" s="1107"/>
      <c r="CN115" s="1107"/>
      <c r="CO115" s="1107"/>
      <c r="CP115" s="1107"/>
      <c r="CQ115" s="1107"/>
      <c r="CR115" s="1107"/>
      <c r="CS115" s="1107"/>
      <c r="CT115" s="1107"/>
      <c r="CU115" s="1107"/>
      <c r="CV115" s="1107"/>
      <c r="CW115" s="1107"/>
      <c r="CX115" s="1107"/>
      <c r="CY115" s="1107"/>
      <c r="CZ115" s="1107"/>
      <c r="DA115" s="1107"/>
      <c r="DB115" s="1107"/>
      <c r="DC115" s="1107"/>
      <c r="DD115" s="1107"/>
      <c r="DE115" s="1107"/>
      <c r="DF115" s="1107"/>
      <c r="DG115" s="1107"/>
      <c r="DH115" s="1107"/>
      <c r="DI115" s="1107"/>
      <c r="DJ115" s="1107"/>
      <c r="DK115" s="1107"/>
      <c r="DL115" s="1107"/>
      <c r="DM115" s="1107"/>
      <c r="DN115" s="1107"/>
      <c r="DO115" s="1107"/>
      <c r="DP115" s="1107"/>
      <c r="DQ115" s="1107"/>
      <c r="DR115" s="1107"/>
      <c r="DS115" s="1107"/>
      <c r="DT115" s="1107"/>
      <c r="DU115" s="1107"/>
      <c r="DV115" s="1107"/>
      <c r="DW115" s="1107"/>
      <c r="DX115" s="1107"/>
      <c r="DY115" s="1107"/>
      <c r="DZ115" s="1107"/>
      <c r="EA115" s="1107"/>
      <c r="EB115" s="1107"/>
      <c r="EC115" s="1107"/>
      <c r="ED115" s="1107"/>
      <c r="EE115" s="1107"/>
      <c r="EF115" s="1107"/>
      <c r="EG115" s="1107"/>
      <c r="EH115" s="1107"/>
      <c r="EI115" s="1107"/>
      <c r="EJ115" s="1107"/>
      <c r="EK115" s="1107"/>
      <c r="EL115" s="1107"/>
      <c r="EM115" s="1107"/>
      <c r="EN115" s="1107"/>
      <c r="EO115" s="1107"/>
      <c r="EP115" s="1107"/>
      <c r="EQ115" s="1107"/>
      <c r="ER115" s="1107"/>
      <c r="ES115" s="1107"/>
      <c r="ET115" s="1107"/>
      <c r="EU115" s="1107"/>
      <c r="EV115" s="1107"/>
      <c r="EW115" s="1107"/>
      <c r="EX115" s="1107"/>
      <c r="EY115" s="1107"/>
      <c r="EZ115" s="1107"/>
      <c r="FA115" s="1107"/>
      <c r="FB115" s="1107"/>
      <c r="FC115" s="1107"/>
      <c r="FD115" s="1107"/>
      <c r="FE115" s="1107"/>
      <c r="FF115" s="1107"/>
      <c r="FG115" s="1107"/>
      <c r="FH115" s="1107"/>
      <c r="FI115" s="1107"/>
      <c r="FJ115" s="1107"/>
      <c r="FK115" s="1107"/>
      <c r="FL115" s="1107"/>
      <c r="FM115" s="1107"/>
      <c r="FN115" s="1107"/>
      <c r="FO115" s="1107"/>
      <c r="FP115" s="1107"/>
      <c r="FQ115" s="1107"/>
      <c r="FR115" s="1107"/>
      <c r="FS115" s="1107"/>
      <c r="FT115" s="1107"/>
      <c r="FU115" s="1107"/>
      <c r="FV115" s="1107"/>
      <c r="FW115" s="1107"/>
      <c r="FX115" s="1107"/>
      <c r="FY115" s="1107"/>
      <c r="FZ115" s="1107"/>
      <c r="GA115" s="1107"/>
      <c r="GB115" s="1107"/>
      <c r="GC115" s="1107"/>
      <c r="GD115" s="1107"/>
      <c r="GE115" s="1107"/>
      <c r="GF115" s="1107"/>
      <c r="GG115" s="1107"/>
      <c r="GH115" s="1107"/>
      <c r="GI115" s="1107"/>
      <c r="GJ115" s="1107"/>
      <c r="GK115" s="1107"/>
      <c r="GL115" s="1107"/>
      <c r="GM115" s="1107"/>
      <c r="GN115" s="1107"/>
      <c r="GO115" s="1107"/>
      <c r="GP115" s="1107"/>
      <c r="GQ115" s="1107"/>
      <c r="GR115" s="1107"/>
      <c r="GS115" s="1107"/>
      <c r="GT115" s="1107"/>
      <c r="GU115" s="1107"/>
      <c r="GV115" s="1107"/>
      <c r="GW115" s="1107"/>
      <c r="GX115" s="1107"/>
      <c r="GY115" s="1107"/>
      <c r="GZ115" s="1107"/>
      <c r="HA115" s="1107"/>
      <c r="HB115" s="1107"/>
      <c r="HC115" s="1107"/>
      <c r="HD115" s="1107"/>
      <c r="HE115" s="1107"/>
    </row>
    <row r="116" spans="1:213" ht="12" hidden="1" customHeight="1">
      <c r="A116" s="1107"/>
      <c r="B116" s="1137"/>
      <c r="C116" s="1137"/>
      <c r="D116" s="1137"/>
      <c r="E116" s="1137"/>
      <c r="F116" s="1137"/>
      <c r="G116" s="1137"/>
      <c r="H116" s="1137"/>
      <c r="I116" s="1137"/>
      <c r="J116" s="1137"/>
      <c r="K116" s="1194" t="s">
        <v>761</v>
      </c>
      <c r="L116" s="1107">
        <v>0</v>
      </c>
      <c r="M116" s="1107">
        <v>0</v>
      </c>
      <c r="N116" s="1107">
        <v>0</v>
      </c>
      <c r="O116" s="1107">
        <v>0</v>
      </c>
      <c r="P116" s="1107">
        <v>0</v>
      </c>
      <c r="Q116" s="1107">
        <v>0</v>
      </c>
      <c r="R116" s="1107">
        <v>0</v>
      </c>
      <c r="S116" s="1107">
        <v>0</v>
      </c>
      <c r="T116" s="1107">
        <v>0</v>
      </c>
      <c r="U116" s="1107">
        <v>0</v>
      </c>
      <c r="V116" s="1107">
        <v>0</v>
      </c>
      <c r="W116" s="1107">
        <v>0</v>
      </c>
      <c r="X116" s="1107">
        <v>0</v>
      </c>
      <c r="Y116" s="1107">
        <v>0</v>
      </c>
      <c r="Z116" s="1107">
        <v>0</v>
      </c>
      <c r="AA116" s="1107"/>
      <c r="AB116" s="1107"/>
      <c r="AC116" s="1107"/>
      <c r="AD116" s="1107"/>
      <c r="AE116" s="1107"/>
      <c r="AF116" s="1107"/>
      <c r="AG116" s="1107"/>
      <c r="AH116" s="1107"/>
      <c r="AI116" s="1107"/>
      <c r="AJ116" s="1107"/>
      <c r="AK116" s="1364"/>
      <c r="AL116" s="1364"/>
      <c r="AM116" s="1364"/>
      <c r="AN116" s="1364"/>
      <c r="AO116" s="1364"/>
      <c r="AP116" s="1364"/>
      <c r="AQ116" s="1364"/>
      <c r="AR116" s="1364"/>
      <c r="AS116" s="1364"/>
      <c r="AT116" s="1364"/>
      <c r="AU116" s="1364"/>
      <c r="AV116" s="1364"/>
      <c r="AW116" s="1364"/>
      <c r="AX116" s="1364"/>
      <c r="AY116" s="1364"/>
      <c r="AZ116" s="1364"/>
      <c r="BA116" s="1364"/>
      <c r="BB116" s="1364"/>
      <c r="BC116" s="1364"/>
      <c r="BD116" s="1364"/>
      <c r="BE116" s="1364"/>
      <c r="BF116" s="1364"/>
      <c r="BG116" s="1364"/>
      <c r="BH116" s="1364"/>
      <c r="BI116" s="1364"/>
      <c r="BJ116" s="1364"/>
      <c r="BK116" s="1364"/>
      <c r="BL116" s="1364"/>
      <c r="BM116" s="1364"/>
      <c r="BN116" s="1107"/>
      <c r="BO116" s="1107"/>
      <c r="BP116" s="1107"/>
      <c r="BQ116" s="1107"/>
      <c r="BR116" s="1107"/>
      <c r="BS116" s="1107"/>
      <c r="BT116" s="1107"/>
      <c r="BU116" s="1107"/>
      <c r="BV116" s="1107"/>
      <c r="BW116" s="1107"/>
      <c r="BX116" s="1107"/>
      <c r="BY116" s="1107"/>
      <c r="BZ116" s="1107"/>
      <c r="CA116" s="1107"/>
      <c r="CB116" s="1107"/>
      <c r="CC116" s="1107"/>
      <c r="CD116" s="1107"/>
      <c r="CE116" s="1107"/>
      <c r="CF116" s="1107"/>
      <c r="CG116" s="1107"/>
      <c r="CH116" s="1107"/>
      <c r="CI116" s="1107"/>
      <c r="CJ116" s="1107"/>
      <c r="CK116" s="1107"/>
      <c r="CL116" s="1107"/>
      <c r="CM116" s="1107"/>
      <c r="CN116" s="1107"/>
      <c r="CO116" s="1107"/>
      <c r="CP116" s="1107"/>
      <c r="CQ116" s="1107"/>
      <c r="CR116" s="1107"/>
      <c r="CS116" s="1107"/>
      <c r="CT116" s="1107"/>
      <c r="CU116" s="1107"/>
      <c r="CV116" s="1107"/>
      <c r="CW116" s="1107"/>
      <c r="CX116" s="1107"/>
      <c r="CY116" s="1107"/>
      <c r="CZ116" s="1107"/>
      <c r="DA116" s="1107"/>
      <c r="DB116" s="1107"/>
      <c r="DC116" s="1107"/>
      <c r="DD116" s="1107"/>
      <c r="DE116" s="1107"/>
      <c r="DF116" s="1107"/>
      <c r="DG116" s="1107"/>
      <c r="DH116" s="1107"/>
      <c r="DI116" s="1107"/>
      <c r="DJ116" s="1107"/>
      <c r="DK116" s="1107"/>
      <c r="DL116" s="1107"/>
      <c r="DM116" s="1107"/>
      <c r="DN116" s="1107"/>
      <c r="DO116" s="1107"/>
      <c r="DP116" s="1107"/>
      <c r="DQ116" s="1107"/>
      <c r="DR116" s="1107"/>
      <c r="DS116" s="1107"/>
      <c r="DT116" s="1107"/>
      <c r="DU116" s="1107"/>
      <c r="DV116" s="1107"/>
      <c r="DW116" s="1107"/>
      <c r="DX116" s="1107"/>
      <c r="DY116" s="1107"/>
      <c r="DZ116" s="1107"/>
      <c r="EA116" s="1107"/>
      <c r="EB116" s="1107"/>
      <c r="EC116" s="1107"/>
      <c r="ED116" s="1107"/>
      <c r="EE116" s="1107"/>
      <c r="EF116" s="1107"/>
      <c r="EG116" s="1107"/>
      <c r="EH116" s="1107"/>
      <c r="EI116" s="1107"/>
      <c r="EJ116" s="1107"/>
      <c r="EK116" s="1107"/>
      <c r="EL116" s="1107"/>
      <c r="EM116" s="1107"/>
      <c r="EN116" s="1107"/>
      <c r="EO116" s="1107"/>
      <c r="EP116" s="1107"/>
      <c r="EQ116" s="1107"/>
      <c r="ER116" s="1107"/>
      <c r="ES116" s="1107"/>
      <c r="ET116" s="1107"/>
      <c r="EU116" s="1107"/>
      <c r="EV116" s="1107"/>
      <c r="EW116" s="1107"/>
      <c r="EX116" s="1107"/>
      <c r="EY116" s="1107"/>
      <c r="EZ116" s="1107"/>
      <c r="FA116" s="1107"/>
      <c r="FB116" s="1107"/>
      <c r="FC116" s="1107"/>
      <c r="FD116" s="1107"/>
      <c r="FE116" s="1107"/>
      <c r="FF116" s="1107"/>
      <c r="FG116" s="1107"/>
      <c r="FH116" s="1107"/>
      <c r="FI116" s="1107"/>
      <c r="FJ116" s="1107"/>
      <c r="FK116" s="1107"/>
      <c r="FL116" s="1107"/>
      <c r="FM116" s="1107"/>
      <c r="FN116" s="1107"/>
      <c r="FO116" s="1107"/>
      <c r="FP116" s="1107"/>
      <c r="FQ116" s="1107"/>
      <c r="FR116" s="1107"/>
      <c r="FS116" s="1107"/>
      <c r="FT116" s="1107"/>
      <c r="FU116" s="1107"/>
      <c r="FV116" s="1107"/>
      <c r="FW116" s="1107"/>
      <c r="FX116" s="1107"/>
      <c r="FY116" s="1107"/>
      <c r="FZ116" s="1107"/>
      <c r="GA116" s="1107"/>
      <c r="GB116" s="1107"/>
      <c r="GC116" s="1107"/>
      <c r="GD116" s="1107"/>
      <c r="GE116" s="1107"/>
      <c r="GF116" s="1107"/>
      <c r="GG116" s="1107"/>
      <c r="GH116" s="1107"/>
      <c r="GI116" s="1107"/>
      <c r="GJ116" s="1107"/>
      <c r="GK116" s="1107"/>
      <c r="GL116" s="1107"/>
      <c r="GM116" s="1107"/>
      <c r="GN116" s="1107"/>
      <c r="GO116" s="1107"/>
      <c r="GP116" s="1107"/>
      <c r="GQ116" s="1107"/>
      <c r="GR116" s="1107"/>
      <c r="GS116" s="1107"/>
      <c r="GT116" s="1107"/>
      <c r="GU116" s="1107"/>
      <c r="GV116" s="1107"/>
      <c r="GW116" s="1107"/>
      <c r="GX116" s="1107"/>
      <c r="GY116" s="1107"/>
      <c r="GZ116" s="1107"/>
      <c r="HA116" s="1107"/>
      <c r="HB116" s="1107"/>
      <c r="HC116" s="1107"/>
      <c r="HD116" s="1107"/>
      <c r="HE116" s="1107"/>
    </row>
    <row r="117" spans="1:213" ht="12" hidden="1" customHeight="1">
      <c r="A117" s="1107"/>
      <c r="B117" s="1137"/>
      <c r="C117" s="1137"/>
      <c r="D117" s="1137"/>
      <c r="E117" s="1137"/>
      <c r="F117" s="1137"/>
      <c r="G117" s="1137"/>
      <c r="H117" s="1137"/>
      <c r="I117" s="1137"/>
      <c r="J117" s="1137"/>
      <c r="K117" s="1194" t="s">
        <v>763</v>
      </c>
      <c r="L117" s="1107">
        <v>0</v>
      </c>
      <c r="M117" s="1107">
        <v>0</v>
      </c>
      <c r="N117" s="1107">
        <v>0</v>
      </c>
      <c r="O117" s="1107">
        <v>0</v>
      </c>
      <c r="P117" s="1107">
        <v>0</v>
      </c>
      <c r="Q117" s="1107">
        <v>0</v>
      </c>
      <c r="R117" s="1107">
        <v>0</v>
      </c>
      <c r="S117" s="1107">
        <v>0</v>
      </c>
      <c r="T117" s="1107">
        <v>0</v>
      </c>
      <c r="U117" s="1107">
        <v>0</v>
      </c>
      <c r="V117" s="1107">
        <v>0</v>
      </c>
      <c r="W117" s="1107">
        <v>0</v>
      </c>
      <c r="X117" s="1107">
        <v>0</v>
      </c>
      <c r="Y117" s="1107">
        <v>0</v>
      </c>
      <c r="Z117" s="1107">
        <v>0</v>
      </c>
      <c r="AA117" s="1107"/>
      <c r="AB117" s="1107"/>
      <c r="AC117" s="1107"/>
      <c r="AD117" s="1107"/>
      <c r="AE117" s="1107"/>
      <c r="AF117" s="1107"/>
      <c r="AG117" s="1107"/>
      <c r="AH117" s="1107"/>
      <c r="AI117" s="1107"/>
      <c r="AJ117" s="1107"/>
      <c r="AK117" s="1364"/>
      <c r="AL117" s="1364"/>
      <c r="AM117" s="1364"/>
      <c r="AN117" s="1364"/>
      <c r="AO117" s="1364"/>
      <c r="AP117" s="1364"/>
      <c r="AQ117" s="1364"/>
      <c r="AR117" s="1364"/>
      <c r="AS117" s="1364"/>
      <c r="AT117" s="1364"/>
      <c r="AU117" s="1364"/>
      <c r="AV117" s="1364"/>
      <c r="AW117" s="1364"/>
      <c r="AX117" s="1364"/>
      <c r="AY117" s="1364"/>
      <c r="AZ117" s="1364"/>
      <c r="BA117" s="1364"/>
      <c r="BB117" s="1364"/>
      <c r="BC117" s="1364"/>
      <c r="BD117" s="1364"/>
      <c r="BE117" s="1364"/>
      <c r="BF117" s="1364"/>
      <c r="BG117" s="1364"/>
      <c r="BH117" s="1364"/>
      <c r="BI117" s="1364"/>
      <c r="BJ117" s="1364"/>
      <c r="BK117" s="1364"/>
      <c r="BL117" s="1364"/>
      <c r="BM117" s="1364"/>
      <c r="BN117" s="1107"/>
      <c r="BO117" s="1107"/>
      <c r="BP117" s="1107"/>
      <c r="BQ117" s="1107"/>
      <c r="BR117" s="1107"/>
      <c r="BS117" s="1107"/>
      <c r="BT117" s="1107"/>
      <c r="BU117" s="1107"/>
      <c r="BV117" s="1107"/>
      <c r="BW117" s="1107"/>
      <c r="BX117" s="1107"/>
      <c r="BY117" s="1107"/>
      <c r="BZ117" s="1107"/>
      <c r="CA117" s="1107"/>
      <c r="CB117" s="1107"/>
      <c r="CC117" s="1107"/>
      <c r="CD117" s="1107"/>
      <c r="CE117" s="1107"/>
      <c r="CF117" s="1107"/>
      <c r="CG117" s="1107"/>
      <c r="CH117" s="1107"/>
      <c r="CI117" s="1107"/>
      <c r="CJ117" s="1107"/>
      <c r="CK117" s="1107"/>
      <c r="CL117" s="1107"/>
      <c r="CM117" s="1107"/>
      <c r="CN117" s="1107"/>
      <c r="CO117" s="1107"/>
      <c r="CP117" s="1107"/>
      <c r="CQ117" s="1107"/>
      <c r="CR117" s="1107"/>
      <c r="CS117" s="1107"/>
      <c r="CT117" s="1107"/>
      <c r="CU117" s="1107"/>
      <c r="CV117" s="1107"/>
      <c r="CW117" s="1107"/>
      <c r="CX117" s="1107"/>
      <c r="CY117" s="1107"/>
      <c r="CZ117" s="1107"/>
      <c r="DA117" s="1107"/>
      <c r="DB117" s="1107"/>
      <c r="DC117" s="1107"/>
      <c r="DD117" s="1107"/>
      <c r="DE117" s="1107"/>
      <c r="DF117" s="1107"/>
      <c r="DG117" s="1107"/>
      <c r="DH117" s="1107"/>
      <c r="DI117" s="1107"/>
      <c r="DJ117" s="1107"/>
      <c r="DK117" s="1107"/>
      <c r="DL117" s="1107"/>
      <c r="DM117" s="1107"/>
      <c r="DN117" s="1107"/>
      <c r="DO117" s="1107"/>
      <c r="DP117" s="1107"/>
      <c r="DQ117" s="1107"/>
      <c r="DR117" s="1107"/>
      <c r="DS117" s="1107"/>
      <c r="DT117" s="1107"/>
      <c r="DU117" s="1107"/>
      <c r="DV117" s="1107"/>
      <c r="DW117" s="1107"/>
      <c r="DX117" s="1107"/>
      <c r="DY117" s="1107"/>
      <c r="DZ117" s="1107"/>
      <c r="EA117" s="1107"/>
      <c r="EB117" s="1107"/>
      <c r="EC117" s="1107"/>
      <c r="ED117" s="1107"/>
      <c r="EE117" s="1107"/>
      <c r="EF117" s="1107"/>
      <c r="EG117" s="1107"/>
      <c r="EH117" s="1107"/>
      <c r="EI117" s="1107"/>
      <c r="EJ117" s="1107"/>
      <c r="EK117" s="1107"/>
      <c r="EL117" s="1107"/>
      <c r="EM117" s="1107"/>
      <c r="EN117" s="1107"/>
      <c r="EO117" s="1107"/>
      <c r="EP117" s="1107"/>
      <c r="EQ117" s="1107"/>
      <c r="ER117" s="1107"/>
      <c r="ES117" s="1107"/>
      <c r="ET117" s="1107"/>
      <c r="EU117" s="1107"/>
      <c r="EV117" s="1107"/>
      <c r="EW117" s="1107"/>
      <c r="EX117" s="1107"/>
      <c r="EY117" s="1107"/>
      <c r="EZ117" s="1107"/>
      <c r="FA117" s="1107"/>
      <c r="FB117" s="1107"/>
      <c r="FC117" s="1107"/>
      <c r="FD117" s="1107"/>
      <c r="FE117" s="1107"/>
      <c r="FF117" s="1107"/>
      <c r="FG117" s="1107"/>
      <c r="FH117" s="1107"/>
      <c r="FI117" s="1107"/>
      <c r="FJ117" s="1107"/>
      <c r="FK117" s="1107"/>
      <c r="FL117" s="1107"/>
      <c r="FM117" s="1107"/>
      <c r="FN117" s="1107"/>
      <c r="FO117" s="1107"/>
      <c r="FP117" s="1107"/>
      <c r="FQ117" s="1107"/>
      <c r="FR117" s="1107"/>
      <c r="FS117" s="1107"/>
      <c r="FT117" s="1107"/>
      <c r="FU117" s="1107"/>
      <c r="FV117" s="1107"/>
      <c r="FW117" s="1107"/>
      <c r="FX117" s="1107"/>
      <c r="FY117" s="1107"/>
      <c r="FZ117" s="1107"/>
      <c r="GA117" s="1107"/>
      <c r="GB117" s="1107"/>
      <c r="GC117" s="1107"/>
      <c r="GD117" s="1107"/>
      <c r="GE117" s="1107"/>
      <c r="GF117" s="1107"/>
      <c r="GG117" s="1107"/>
      <c r="GH117" s="1107"/>
      <c r="GI117" s="1107"/>
      <c r="GJ117" s="1107"/>
      <c r="GK117" s="1107"/>
      <c r="GL117" s="1107"/>
      <c r="GM117" s="1107"/>
      <c r="GN117" s="1107"/>
      <c r="GO117" s="1107"/>
      <c r="GP117" s="1107"/>
      <c r="GQ117" s="1107"/>
      <c r="GR117" s="1107"/>
      <c r="GS117" s="1107"/>
      <c r="GT117" s="1107"/>
      <c r="GU117" s="1107"/>
      <c r="GV117" s="1107"/>
      <c r="GW117" s="1107"/>
      <c r="GX117" s="1107"/>
      <c r="GY117" s="1107"/>
      <c r="GZ117" s="1107"/>
      <c r="HA117" s="1107"/>
      <c r="HB117" s="1107"/>
      <c r="HC117" s="1107"/>
      <c r="HD117" s="1107"/>
      <c r="HE117" s="1107"/>
    </row>
    <row r="118" spans="1:213" ht="12" hidden="1" customHeight="1">
      <c r="A118" s="1107"/>
      <c r="B118" s="3993" t="s">
        <v>1352</v>
      </c>
      <c r="C118" s="3993"/>
      <c r="D118" s="3993"/>
      <c r="E118" s="3993"/>
      <c r="F118" s="3993"/>
      <c r="G118" s="3993"/>
      <c r="H118" s="3993"/>
      <c r="I118" s="3993"/>
      <c r="J118" s="3993"/>
      <c r="K118" s="1194" t="s">
        <v>136</v>
      </c>
      <c r="L118" s="1107">
        <v>0</v>
      </c>
      <c r="M118" s="1107">
        <v>0</v>
      </c>
      <c r="N118" s="1107">
        <v>0</v>
      </c>
      <c r="O118" s="1107">
        <v>0</v>
      </c>
      <c r="P118" s="1107">
        <v>0</v>
      </c>
      <c r="Q118" s="1107">
        <v>0</v>
      </c>
      <c r="R118" s="1107">
        <v>0</v>
      </c>
      <c r="S118" s="1107">
        <v>0</v>
      </c>
      <c r="T118" s="1107">
        <v>0</v>
      </c>
      <c r="U118" s="1107">
        <v>0</v>
      </c>
      <c r="V118" s="1107">
        <v>0</v>
      </c>
      <c r="W118" s="1107">
        <v>0</v>
      </c>
      <c r="X118" s="1107">
        <v>0</v>
      </c>
      <c r="Y118" s="1107">
        <v>0</v>
      </c>
      <c r="Z118" s="1107">
        <v>0</v>
      </c>
      <c r="AA118" s="1107"/>
      <c r="AB118" s="1107"/>
      <c r="AC118" s="1107"/>
      <c r="AD118" s="1107"/>
      <c r="AE118" s="1107"/>
      <c r="AF118" s="1107"/>
      <c r="AG118" s="1107"/>
      <c r="AH118" s="1107"/>
      <c r="AI118" s="1107"/>
      <c r="AJ118" s="1107"/>
      <c r="AK118" s="1364"/>
      <c r="AL118" s="1364"/>
      <c r="AM118" s="1364"/>
      <c r="AN118" s="1364"/>
      <c r="AO118" s="1364"/>
      <c r="AP118" s="1364"/>
      <c r="AQ118" s="1364"/>
      <c r="AR118" s="1364"/>
      <c r="AS118" s="1364"/>
      <c r="AT118" s="1364"/>
      <c r="AU118" s="1364"/>
      <c r="AV118" s="1364"/>
      <c r="AW118" s="1364"/>
      <c r="AX118" s="1364"/>
      <c r="AY118" s="1364"/>
      <c r="AZ118" s="1364"/>
      <c r="BA118" s="1364"/>
      <c r="BB118" s="1364"/>
      <c r="BC118" s="1364"/>
      <c r="BD118" s="1364"/>
      <c r="BE118" s="1364"/>
      <c r="BF118" s="1364"/>
      <c r="BG118" s="1364"/>
      <c r="BH118" s="1364"/>
      <c r="BI118" s="1364"/>
      <c r="BJ118" s="1364"/>
      <c r="BK118" s="1364"/>
      <c r="BL118" s="1364"/>
      <c r="BM118" s="1364"/>
      <c r="BN118" s="1107"/>
      <c r="BO118" s="1107"/>
      <c r="BP118" s="1107"/>
      <c r="BQ118" s="1107"/>
      <c r="BR118" s="1107"/>
      <c r="BS118" s="1107"/>
      <c r="BT118" s="1107"/>
      <c r="BU118" s="1107"/>
      <c r="BV118" s="1107"/>
      <c r="BW118" s="1107"/>
      <c r="BX118" s="1107"/>
      <c r="BY118" s="1107"/>
      <c r="BZ118" s="1107"/>
      <c r="CA118" s="1107"/>
      <c r="CB118" s="1107"/>
      <c r="CC118" s="1107"/>
      <c r="CD118" s="1107"/>
      <c r="CE118" s="1107"/>
      <c r="CF118" s="1107"/>
      <c r="CG118" s="1107"/>
      <c r="CH118" s="1107"/>
      <c r="CI118" s="1107"/>
      <c r="CJ118" s="1107"/>
      <c r="CK118" s="1107"/>
      <c r="CL118" s="1107"/>
      <c r="CM118" s="1107"/>
      <c r="CN118" s="1107"/>
      <c r="CO118" s="1107"/>
      <c r="CP118" s="1107"/>
      <c r="CQ118" s="1107"/>
      <c r="CR118" s="1107"/>
      <c r="CS118" s="1107"/>
      <c r="CT118" s="1107"/>
      <c r="CU118" s="1107"/>
      <c r="CV118" s="1107"/>
      <c r="CW118" s="1107"/>
      <c r="CX118" s="1107"/>
      <c r="CY118" s="1107"/>
      <c r="CZ118" s="1107"/>
      <c r="DA118" s="1107"/>
      <c r="DB118" s="1107"/>
      <c r="DC118" s="1107"/>
      <c r="DD118" s="1107"/>
      <c r="DE118" s="1107"/>
      <c r="DF118" s="1107"/>
      <c r="DG118" s="1107"/>
      <c r="DH118" s="1107"/>
      <c r="DI118" s="1107"/>
      <c r="DJ118" s="1107"/>
      <c r="DK118" s="1107"/>
      <c r="DL118" s="1107"/>
      <c r="DM118" s="1107"/>
      <c r="DN118" s="1107"/>
      <c r="DO118" s="1107"/>
      <c r="DP118" s="1107"/>
      <c r="DQ118" s="1107"/>
      <c r="DR118" s="1107"/>
      <c r="DS118" s="1107"/>
      <c r="DT118" s="1107"/>
      <c r="DU118" s="1107"/>
      <c r="DV118" s="1107"/>
      <c r="DW118" s="1107"/>
      <c r="DX118" s="1107"/>
      <c r="DY118" s="1107"/>
      <c r="DZ118" s="1107"/>
      <c r="EA118" s="1107"/>
      <c r="EB118" s="1107"/>
      <c r="EC118" s="1107"/>
      <c r="ED118" s="1107"/>
      <c r="EE118" s="1107"/>
      <c r="EF118" s="1107"/>
      <c r="EG118" s="1107"/>
      <c r="EH118" s="1107"/>
      <c r="EI118" s="1107"/>
      <c r="EJ118" s="1107"/>
      <c r="EK118" s="1107"/>
      <c r="EL118" s="1107"/>
      <c r="EM118" s="1107"/>
      <c r="EN118" s="1107"/>
      <c r="EO118" s="1107"/>
      <c r="EP118" s="1107"/>
      <c r="EQ118" s="1107"/>
      <c r="ER118" s="1107"/>
      <c r="ES118" s="1107"/>
      <c r="ET118" s="1107"/>
      <c r="EU118" s="1107"/>
      <c r="EV118" s="1107"/>
      <c r="EW118" s="1107"/>
      <c r="EX118" s="1107"/>
      <c r="EY118" s="1107"/>
      <c r="EZ118" s="1107"/>
      <c r="FA118" s="1107"/>
      <c r="FB118" s="1107"/>
      <c r="FC118" s="1107"/>
      <c r="FD118" s="1107"/>
      <c r="FE118" s="1107"/>
      <c r="FF118" s="1107"/>
      <c r="FG118" s="1107"/>
      <c r="FH118" s="1107"/>
      <c r="FI118" s="1107"/>
      <c r="FJ118" s="1107"/>
      <c r="FK118" s="1107"/>
      <c r="FL118" s="1107"/>
      <c r="FM118" s="1107"/>
      <c r="FN118" s="1107"/>
      <c r="FO118" s="1107"/>
      <c r="FP118" s="1107"/>
      <c r="FQ118" s="1107"/>
      <c r="FR118" s="1107"/>
      <c r="FS118" s="1107"/>
      <c r="FT118" s="1107"/>
      <c r="FU118" s="1107"/>
      <c r="FV118" s="1107"/>
      <c r="FW118" s="1107"/>
      <c r="FX118" s="1107"/>
      <c r="FY118" s="1107"/>
      <c r="FZ118" s="1107"/>
      <c r="GA118" s="1107"/>
      <c r="GB118" s="1107"/>
      <c r="GC118" s="1107"/>
      <c r="GD118" s="1107"/>
      <c r="GE118" s="1107"/>
      <c r="GF118" s="1107"/>
      <c r="GG118" s="1107"/>
      <c r="GH118" s="1107"/>
      <c r="GI118" s="1107"/>
      <c r="GJ118" s="1107"/>
      <c r="GK118" s="1107"/>
      <c r="GL118" s="1107"/>
      <c r="GM118" s="1107"/>
      <c r="GN118" s="1107"/>
      <c r="GO118" s="1107"/>
      <c r="GP118" s="1107"/>
      <c r="GQ118" s="1107"/>
      <c r="GR118" s="1107"/>
      <c r="GS118" s="1107"/>
      <c r="GT118" s="1107"/>
      <c r="GU118" s="1107"/>
      <c r="GV118" s="1107"/>
      <c r="GW118" s="1107"/>
      <c r="GX118" s="1107"/>
      <c r="GY118" s="1107"/>
      <c r="GZ118" s="1107"/>
      <c r="HA118" s="1107"/>
      <c r="HB118" s="1107"/>
      <c r="HC118" s="1107"/>
      <c r="HD118" s="1107"/>
      <c r="HE118" s="1107"/>
    </row>
    <row r="119" spans="1:213" ht="12" hidden="1" customHeight="1">
      <c r="A119" s="1107"/>
      <c r="B119" s="3993" t="s">
        <v>1377</v>
      </c>
      <c r="C119" s="3993"/>
      <c r="D119" s="3993"/>
      <c r="E119" s="3993"/>
      <c r="F119" s="3993"/>
      <c r="G119" s="3993"/>
      <c r="H119" s="3993"/>
      <c r="I119" s="3993"/>
      <c r="J119" s="3993"/>
      <c r="K119" s="1194" t="s">
        <v>142</v>
      </c>
      <c r="L119" s="1107">
        <v>0</v>
      </c>
      <c r="M119" s="1107">
        <v>0</v>
      </c>
      <c r="N119" s="1107">
        <v>0</v>
      </c>
      <c r="O119" s="1107">
        <v>0</v>
      </c>
      <c r="P119" s="1107">
        <v>0</v>
      </c>
      <c r="Q119" s="1107">
        <v>0</v>
      </c>
      <c r="R119" s="1107">
        <v>0</v>
      </c>
      <c r="S119" s="1107">
        <v>0</v>
      </c>
      <c r="T119" s="1107">
        <v>0</v>
      </c>
      <c r="U119" s="1107">
        <v>0</v>
      </c>
      <c r="V119" s="1107">
        <v>0</v>
      </c>
      <c r="W119" s="1107">
        <v>0</v>
      </c>
      <c r="X119" s="1107">
        <v>0</v>
      </c>
      <c r="Y119" s="1107">
        <v>0</v>
      </c>
      <c r="Z119" s="1107">
        <v>0</v>
      </c>
      <c r="AA119" s="1107"/>
      <c r="AB119" s="1107"/>
      <c r="AC119" s="1107"/>
      <c r="AD119" s="1107"/>
      <c r="AE119" s="1107"/>
      <c r="AF119" s="1107"/>
      <c r="AG119" s="1107"/>
      <c r="AH119" s="1107"/>
      <c r="AI119" s="1107"/>
      <c r="AJ119" s="1107"/>
      <c r="AK119" s="1364"/>
      <c r="AL119" s="1364"/>
      <c r="AM119" s="1364"/>
      <c r="AN119" s="1364"/>
      <c r="AO119" s="1364"/>
      <c r="AP119" s="1364"/>
      <c r="AQ119" s="1364"/>
      <c r="AR119" s="1364"/>
      <c r="AS119" s="1364"/>
      <c r="AT119" s="1364"/>
      <c r="AU119" s="1364"/>
      <c r="AV119" s="1364"/>
      <c r="AW119" s="1364"/>
      <c r="AX119" s="1364"/>
      <c r="AY119" s="1364"/>
      <c r="AZ119" s="1364"/>
      <c r="BA119" s="1364"/>
      <c r="BB119" s="1364"/>
      <c r="BC119" s="1364"/>
      <c r="BD119" s="1364"/>
      <c r="BE119" s="1364"/>
      <c r="BF119" s="1364"/>
      <c r="BG119" s="1364"/>
      <c r="BH119" s="1364"/>
      <c r="BI119" s="1364"/>
      <c r="BJ119" s="1364"/>
      <c r="BK119" s="1364"/>
      <c r="BL119" s="1364"/>
      <c r="BM119" s="1364"/>
      <c r="BN119" s="1107"/>
      <c r="BO119" s="1107"/>
      <c r="BP119" s="1107"/>
      <c r="BQ119" s="1107"/>
      <c r="BR119" s="1107"/>
      <c r="BS119" s="1107"/>
      <c r="BT119" s="1107"/>
      <c r="BU119" s="1107"/>
      <c r="BV119" s="1107"/>
      <c r="BW119" s="1107"/>
      <c r="BX119" s="1107"/>
      <c r="BY119" s="1107"/>
      <c r="BZ119" s="1107"/>
      <c r="CA119" s="1107"/>
      <c r="CB119" s="1107"/>
      <c r="CC119" s="1107"/>
      <c r="CD119" s="1107"/>
      <c r="CE119" s="1107"/>
      <c r="CF119" s="1107"/>
      <c r="CG119" s="1107"/>
      <c r="CH119" s="1107"/>
      <c r="CI119" s="1107"/>
      <c r="CJ119" s="1107"/>
      <c r="CK119" s="1107"/>
      <c r="CL119" s="1107"/>
      <c r="CM119" s="1107"/>
      <c r="CN119" s="1107"/>
      <c r="CO119" s="1107"/>
      <c r="CP119" s="1107"/>
      <c r="CQ119" s="1107"/>
      <c r="CR119" s="1107"/>
      <c r="CS119" s="1107"/>
      <c r="CT119" s="1107"/>
      <c r="CU119" s="1107"/>
      <c r="CV119" s="1107"/>
      <c r="CW119" s="1107"/>
      <c r="CX119" s="1107"/>
      <c r="CY119" s="1107"/>
      <c r="CZ119" s="1107"/>
      <c r="DA119" s="1107"/>
      <c r="DB119" s="1107"/>
      <c r="DC119" s="1107"/>
      <c r="DD119" s="1107"/>
      <c r="DE119" s="1107"/>
      <c r="DF119" s="1107"/>
      <c r="DG119" s="1107"/>
      <c r="DH119" s="1107"/>
      <c r="DI119" s="1107"/>
      <c r="DJ119" s="1107"/>
      <c r="DK119" s="1107"/>
      <c r="DL119" s="1107"/>
      <c r="DM119" s="1107"/>
      <c r="DN119" s="1107"/>
      <c r="DO119" s="1107"/>
      <c r="DP119" s="1107"/>
      <c r="DQ119" s="1107"/>
      <c r="DR119" s="1107"/>
      <c r="DS119" s="1107"/>
      <c r="DT119" s="1107"/>
      <c r="DU119" s="1107"/>
      <c r="DV119" s="1107"/>
      <c r="DW119" s="1107"/>
      <c r="DX119" s="1107"/>
      <c r="DY119" s="1107"/>
      <c r="DZ119" s="1107"/>
      <c r="EA119" s="1107"/>
      <c r="EB119" s="1107"/>
      <c r="EC119" s="1107"/>
      <c r="ED119" s="1107"/>
      <c r="EE119" s="1107"/>
      <c r="EF119" s="1107"/>
      <c r="EG119" s="1107"/>
      <c r="EH119" s="1107"/>
      <c r="EI119" s="1107"/>
      <c r="EJ119" s="1107"/>
      <c r="EK119" s="1107"/>
      <c r="EL119" s="1107"/>
      <c r="EM119" s="1107"/>
      <c r="EN119" s="1107"/>
      <c r="EO119" s="1107"/>
      <c r="EP119" s="1107"/>
      <c r="EQ119" s="1107"/>
      <c r="ER119" s="1107"/>
      <c r="ES119" s="1107"/>
      <c r="ET119" s="1107"/>
      <c r="EU119" s="1107"/>
      <c r="EV119" s="1107"/>
      <c r="EW119" s="1107"/>
      <c r="EX119" s="1107"/>
      <c r="EY119" s="1107"/>
      <c r="EZ119" s="1107"/>
      <c r="FA119" s="1107"/>
      <c r="FB119" s="1107"/>
      <c r="FC119" s="1107"/>
      <c r="FD119" s="1107"/>
      <c r="FE119" s="1107"/>
      <c r="FF119" s="1107"/>
      <c r="FG119" s="1107"/>
      <c r="FH119" s="1107"/>
      <c r="FI119" s="1107"/>
      <c r="FJ119" s="1107"/>
      <c r="FK119" s="1107"/>
      <c r="FL119" s="1107"/>
      <c r="FM119" s="1107"/>
      <c r="FN119" s="1107"/>
      <c r="FO119" s="1107"/>
      <c r="FP119" s="1107"/>
      <c r="FQ119" s="1107"/>
      <c r="FR119" s="1107"/>
      <c r="FS119" s="1107"/>
      <c r="FT119" s="1107"/>
      <c r="FU119" s="1107"/>
      <c r="FV119" s="1107"/>
      <c r="FW119" s="1107"/>
      <c r="FX119" s="1107"/>
      <c r="FY119" s="1107"/>
      <c r="FZ119" s="1107"/>
      <c r="GA119" s="1107"/>
      <c r="GB119" s="1107"/>
      <c r="GC119" s="1107"/>
      <c r="GD119" s="1107"/>
      <c r="GE119" s="1107"/>
      <c r="GF119" s="1107"/>
      <c r="GG119" s="1107"/>
      <c r="GH119" s="1107"/>
      <c r="GI119" s="1107"/>
      <c r="GJ119" s="1107"/>
      <c r="GK119" s="1107"/>
      <c r="GL119" s="1107"/>
      <c r="GM119" s="1107"/>
      <c r="GN119" s="1107"/>
      <c r="GO119" s="1107"/>
      <c r="GP119" s="1107"/>
      <c r="GQ119" s="1107"/>
      <c r="GR119" s="1107"/>
      <c r="GS119" s="1107"/>
      <c r="GT119" s="1107"/>
      <c r="GU119" s="1107"/>
      <c r="GV119" s="1107"/>
      <c r="GW119" s="1107"/>
      <c r="GX119" s="1107"/>
      <c r="GY119" s="1107"/>
      <c r="GZ119" s="1107"/>
      <c r="HA119" s="1107"/>
      <c r="HB119" s="1107"/>
      <c r="HC119" s="1107"/>
      <c r="HD119" s="1107"/>
      <c r="HE119" s="1107"/>
    </row>
    <row r="120" spans="1:213" ht="12" hidden="1" customHeight="1">
      <c r="A120" s="1107"/>
      <c r="B120" s="3983" t="s">
        <v>1409</v>
      </c>
      <c r="C120" s="3983"/>
      <c r="D120" s="3983"/>
      <c r="E120" s="3983"/>
      <c r="F120" s="3983"/>
      <c r="G120" s="3983"/>
      <c r="H120" s="3983"/>
      <c r="I120" s="3983"/>
      <c r="J120" s="3983"/>
      <c r="K120" s="1194" t="s">
        <v>143</v>
      </c>
      <c r="L120" s="1107">
        <v>0</v>
      </c>
      <c r="M120" s="1107">
        <v>0</v>
      </c>
      <c r="N120" s="1107">
        <v>0</v>
      </c>
      <c r="O120" s="1107">
        <v>0</v>
      </c>
      <c r="P120" s="1107"/>
      <c r="Q120" s="1107">
        <v>0</v>
      </c>
      <c r="R120" s="1107">
        <v>0</v>
      </c>
      <c r="S120" s="1107">
        <v>0</v>
      </c>
      <c r="T120" s="1107">
        <v>0</v>
      </c>
      <c r="U120" s="1107">
        <v>0</v>
      </c>
      <c r="V120" s="1107">
        <v>0</v>
      </c>
      <c r="W120" s="1107">
        <v>0</v>
      </c>
      <c r="X120" s="1107">
        <v>0</v>
      </c>
      <c r="Y120" s="1107">
        <v>0</v>
      </c>
      <c r="Z120" s="1107">
        <v>0</v>
      </c>
      <c r="AA120" s="1107"/>
      <c r="AB120" s="1107"/>
      <c r="AC120" s="1107"/>
      <c r="AD120" s="1107"/>
      <c r="AE120" s="1107"/>
      <c r="AF120" s="1107"/>
      <c r="AG120" s="1107"/>
      <c r="AH120" s="1107"/>
      <c r="AI120" s="1107"/>
      <c r="AJ120" s="1107"/>
      <c r="AK120" s="1364"/>
      <c r="AL120" s="1364"/>
      <c r="AM120" s="1364"/>
      <c r="AN120" s="1364"/>
      <c r="AO120" s="1364"/>
      <c r="AP120" s="1364"/>
      <c r="AQ120" s="1364"/>
      <c r="AR120" s="1364"/>
      <c r="AS120" s="1364"/>
      <c r="AT120" s="1364"/>
      <c r="AU120" s="1364"/>
      <c r="AV120" s="1364"/>
      <c r="AW120" s="1364"/>
      <c r="AX120" s="1364"/>
      <c r="AY120" s="1364"/>
      <c r="AZ120" s="1364"/>
      <c r="BA120" s="1364"/>
      <c r="BB120" s="1364"/>
      <c r="BC120" s="1364"/>
      <c r="BD120" s="1364"/>
      <c r="BE120" s="1364"/>
      <c r="BF120" s="1364"/>
      <c r="BG120" s="1364"/>
      <c r="BH120" s="1364"/>
      <c r="BI120" s="1364"/>
      <c r="BJ120" s="1364"/>
      <c r="BK120" s="1364"/>
      <c r="BL120" s="1364"/>
      <c r="BM120" s="1364"/>
      <c r="BN120" s="1107"/>
      <c r="BO120" s="1107"/>
      <c r="BP120" s="1107"/>
      <c r="BQ120" s="1107"/>
      <c r="BR120" s="1107"/>
      <c r="BS120" s="1107"/>
      <c r="BT120" s="1107"/>
      <c r="BU120" s="1107"/>
      <c r="BV120" s="1107"/>
      <c r="BW120" s="1107"/>
      <c r="BX120" s="1107"/>
      <c r="BY120" s="1107"/>
      <c r="BZ120" s="1107"/>
      <c r="CA120" s="1107"/>
      <c r="CB120" s="1107"/>
      <c r="CC120" s="1107"/>
      <c r="CD120" s="1107"/>
      <c r="CE120" s="1107"/>
      <c r="CF120" s="1107"/>
      <c r="CG120" s="1107"/>
      <c r="CH120" s="1107"/>
      <c r="CI120" s="1107"/>
      <c r="CJ120" s="1107"/>
      <c r="CK120" s="1107"/>
      <c r="CL120" s="1107"/>
      <c r="CM120" s="1107"/>
      <c r="CN120" s="1107"/>
      <c r="CO120" s="1107"/>
      <c r="CP120" s="1107"/>
      <c r="CQ120" s="1107"/>
      <c r="CR120" s="1107"/>
      <c r="CS120" s="1107"/>
      <c r="CT120" s="1107"/>
      <c r="CU120" s="1107"/>
      <c r="CV120" s="1107"/>
      <c r="CW120" s="1107"/>
      <c r="CX120" s="1107"/>
      <c r="CY120" s="1107"/>
      <c r="CZ120" s="1107"/>
      <c r="DA120" s="1107"/>
      <c r="DB120" s="1107"/>
      <c r="DC120" s="1107"/>
      <c r="DD120" s="1107"/>
      <c r="DE120" s="1107"/>
      <c r="DF120" s="1107"/>
      <c r="DG120" s="1107"/>
      <c r="DH120" s="1107"/>
      <c r="DI120" s="1107"/>
      <c r="DJ120" s="1107"/>
      <c r="DK120" s="1107"/>
      <c r="DL120" s="1107"/>
      <c r="DM120" s="1107"/>
      <c r="DN120" s="1107"/>
      <c r="DO120" s="1107"/>
      <c r="DP120" s="1107"/>
      <c r="DQ120" s="1107"/>
      <c r="DR120" s="1107"/>
      <c r="DS120" s="1107"/>
      <c r="DT120" s="1107"/>
      <c r="DU120" s="1107"/>
      <c r="DV120" s="1107"/>
      <c r="DW120" s="1107"/>
      <c r="DX120" s="1107"/>
      <c r="DY120" s="1107"/>
      <c r="DZ120" s="1107"/>
      <c r="EA120" s="1107"/>
      <c r="EB120" s="1107"/>
      <c r="EC120" s="1107"/>
      <c r="ED120" s="1107"/>
      <c r="EE120" s="1107"/>
      <c r="EF120" s="1107"/>
      <c r="EG120" s="1107"/>
      <c r="EH120" s="1107"/>
      <c r="EI120" s="1107"/>
      <c r="EJ120" s="1107"/>
      <c r="EK120" s="1107"/>
      <c r="EL120" s="1107"/>
      <c r="EM120" s="1107"/>
      <c r="EN120" s="1107"/>
      <c r="EO120" s="1107"/>
      <c r="EP120" s="1107"/>
      <c r="EQ120" s="1107"/>
      <c r="ER120" s="1107"/>
      <c r="ES120" s="1107"/>
      <c r="ET120" s="1107"/>
      <c r="EU120" s="1107"/>
      <c r="EV120" s="1107"/>
      <c r="EW120" s="1107"/>
      <c r="EX120" s="1107"/>
      <c r="EY120" s="1107"/>
      <c r="EZ120" s="1107"/>
      <c r="FA120" s="1107"/>
      <c r="FB120" s="1107"/>
      <c r="FC120" s="1107"/>
      <c r="FD120" s="1107"/>
      <c r="FE120" s="1107"/>
      <c r="FF120" s="1107"/>
      <c r="FG120" s="1107"/>
      <c r="FH120" s="1107"/>
      <c r="FI120" s="1107"/>
      <c r="FJ120" s="1107"/>
      <c r="FK120" s="1107"/>
      <c r="FL120" s="1107"/>
      <c r="FM120" s="1107"/>
      <c r="FN120" s="1107"/>
      <c r="FO120" s="1107"/>
      <c r="FP120" s="1107"/>
      <c r="FQ120" s="1107"/>
      <c r="FR120" s="1107"/>
      <c r="FS120" s="1107"/>
      <c r="FT120" s="1107"/>
      <c r="FU120" s="1107"/>
      <c r="FV120" s="1107"/>
      <c r="FW120" s="1107"/>
      <c r="FX120" s="1107"/>
      <c r="FY120" s="1107"/>
      <c r="FZ120" s="1107"/>
      <c r="GA120" s="1107"/>
      <c r="GB120" s="1107"/>
      <c r="GC120" s="1107"/>
      <c r="GD120" s="1107"/>
      <c r="GE120" s="1107"/>
      <c r="GF120" s="1107"/>
      <c r="GG120" s="1107"/>
      <c r="GH120" s="1107"/>
      <c r="GI120" s="1107"/>
      <c r="GJ120" s="1107"/>
      <c r="GK120" s="1107"/>
      <c r="GL120" s="1107"/>
      <c r="GM120" s="1107"/>
      <c r="GN120" s="1107"/>
      <c r="GO120" s="1107"/>
      <c r="GP120" s="1107"/>
      <c r="GQ120" s="1107"/>
      <c r="GR120" s="1107"/>
      <c r="GS120" s="1107"/>
      <c r="GT120" s="1107"/>
      <c r="GU120" s="1107"/>
      <c r="GV120" s="1107"/>
      <c r="GW120" s="1107"/>
      <c r="GX120" s="1107"/>
      <c r="GY120" s="1107"/>
      <c r="GZ120" s="1107"/>
      <c r="HA120" s="1107"/>
      <c r="HB120" s="1107"/>
      <c r="HC120" s="1107"/>
      <c r="HD120" s="1107"/>
      <c r="HE120" s="1107"/>
    </row>
    <row r="121" spans="1:213" ht="12" hidden="1" customHeight="1">
      <c r="A121" s="1107"/>
      <c r="B121" s="1165"/>
      <c r="C121" s="1165"/>
      <c r="D121" s="1165"/>
      <c r="E121" s="1165"/>
      <c r="F121" s="1165"/>
      <c r="G121" s="1165"/>
      <c r="H121" s="1165"/>
      <c r="I121" s="1165"/>
      <c r="J121" s="1165"/>
      <c r="K121" s="1194"/>
      <c r="L121" s="1107"/>
      <c r="M121" s="1107"/>
      <c r="N121" s="1107"/>
      <c r="O121" s="1107"/>
      <c r="P121" s="1107"/>
      <c r="Q121" s="1107"/>
      <c r="R121" s="1107"/>
      <c r="S121" s="1107"/>
      <c r="T121" s="1107"/>
      <c r="U121" s="1107"/>
      <c r="V121" s="1107"/>
      <c r="W121" s="1107"/>
      <c r="X121" s="1107"/>
      <c r="Y121" s="1107"/>
      <c r="Z121" s="1107"/>
      <c r="AA121" s="1107"/>
      <c r="AB121" s="1107"/>
      <c r="AC121" s="1107"/>
      <c r="AD121" s="1107"/>
      <c r="AE121" s="1107"/>
      <c r="AF121" s="1107"/>
      <c r="AG121" s="1107"/>
      <c r="AH121" s="1107"/>
      <c r="AI121" s="1107"/>
      <c r="AJ121" s="1107"/>
      <c r="AK121" s="1364"/>
      <c r="AL121" s="1364"/>
      <c r="AM121" s="1364"/>
      <c r="AN121" s="1364"/>
      <c r="AO121" s="1364"/>
      <c r="AP121" s="1364"/>
      <c r="AQ121" s="1364"/>
      <c r="AR121" s="1364"/>
      <c r="AS121" s="1364"/>
      <c r="AT121" s="1364"/>
      <c r="AU121" s="1364"/>
      <c r="AV121" s="1364"/>
      <c r="AW121" s="1364"/>
      <c r="AX121" s="1364"/>
      <c r="AY121" s="1364"/>
      <c r="AZ121" s="1364"/>
      <c r="BA121" s="1364"/>
      <c r="BB121" s="1364"/>
      <c r="BC121" s="1364"/>
      <c r="BD121" s="1364"/>
      <c r="BE121" s="1364"/>
      <c r="BF121" s="1364"/>
      <c r="BG121" s="1364"/>
      <c r="BH121" s="1364"/>
      <c r="BI121" s="1364"/>
      <c r="BJ121" s="1364"/>
      <c r="BK121" s="1364"/>
      <c r="BL121" s="1364"/>
      <c r="BM121" s="1364"/>
      <c r="BN121" s="1107"/>
      <c r="BO121" s="1107"/>
      <c r="BP121" s="1107"/>
      <c r="BQ121" s="1107"/>
      <c r="BR121" s="1107"/>
      <c r="BS121" s="1107"/>
      <c r="BT121" s="1107"/>
      <c r="BU121" s="1107"/>
      <c r="BV121" s="1107"/>
      <c r="BW121" s="1107"/>
      <c r="BX121" s="1107"/>
      <c r="BY121" s="1107"/>
      <c r="BZ121" s="1107"/>
      <c r="CA121" s="1107"/>
      <c r="CB121" s="1107"/>
      <c r="CC121" s="1107"/>
      <c r="CD121" s="1107"/>
      <c r="CE121" s="1107"/>
      <c r="CF121" s="1107"/>
      <c r="CG121" s="1107"/>
      <c r="CH121" s="1107"/>
      <c r="CI121" s="1107"/>
      <c r="CJ121" s="1107"/>
      <c r="CK121" s="1107"/>
      <c r="CL121" s="1107"/>
      <c r="CM121" s="1107"/>
      <c r="CN121" s="1107"/>
      <c r="CO121" s="1107"/>
      <c r="CP121" s="1107"/>
      <c r="CQ121" s="1107"/>
      <c r="CR121" s="1107"/>
      <c r="CS121" s="1107"/>
      <c r="CT121" s="1107"/>
      <c r="CU121" s="1107"/>
      <c r="CV121" s="1107"/>
      <c r="CW121" s="1107"/>
      <c r="CX121" s="1107"/>
      <c r="CY121" s="1107"/>
      <c r="CZ121" s="1107"/>
      <c r="DA121" s="1107"/>
      <c r="DB121" s="1107"/>
      <c r="DC121" s="1107"/>
      <c r="DD121" s="1107"/>
      <c r="DE121" s="1107"/>
      <c r="DF121" s="1107"/>
      <c r="DG121" s="1107"/>
      <c r="DH121" s="1107"/>
      <c r="DI121" s="1107"/>
      <c r="DJ121" s="1107"/>
      <c r="DK121" s="1107"/>
      <c r="DL121" s="1107"/>
      <c r="DM121" s="1107"/>
      <c r="DN121" s="1107"/>
      <c r="DO121" s="1107"/>
      <c r="DP121" s="1107"/>
      <c r="DQ121" s="1107"/>
      <c r="DR121" s="1107"/>
      <c r="DS121" s="1107"/>
      <c r="DT121" s="1107"/>
      <c r="DU121" s="1107"/>
      <c r="DV121" s="1107"/>
      <c r="DW121" s="1107"/>
      <c r="DX121" s="1107"/>
      <c r="DY121" s="1107"/>
      <c r="DZ121" s="1107"/>
      <c r="EA121" s="1107"/>
      <c r="EB121" s="1107"/>
      <c r="EC121" s="1107"/>
      <c r="ED121" s="1107"/>
      <c r="EE121" s="1107"/>
      <c r="EF121" s="1107"/>
      <c r="EG121" s="1107"/>
      <c r="EH121" s="1107"/>
      <c r="EI121" s="1107"/>
      <c r="EJ121" s="1107"/>
      <c r="EK121" s="1107"/>
      <c r="EL121" s="1107"/>
      <c r="EM121" s="1107"/>
      <c r="EN121" s="1107"/>
      <c r="EO121" s="1107"/>
      <c r="EP121" s="1107"/>
      <c r="EQ121" s="1107"/>
      <c r="ER121" s="1107"/>
      <c r="ES121" s="1107"/>
      <c r="ET121" s="1107"/>
      <c r="EU121" s="1107"/>
      <c r="EV121" s="1107"/>
      <c r="EW121" s="1107"/>
      <c r="EX121" s="1107"/>
      <c r="EY121" s="1107"/>
      <c r="EZ121" s="1107"/>
      <c r="FA121" s="1107"/>
      <c r="FB121" s="1107"/>
      <c r="FC121" s="1107"/>
      <c r="FD121" s="1107"/>
      <c r="FE121" s="1107"/>
      <c r="FF121" s="1107"/>
      <c r="FG121" s="1107"/>
      <c r="FH121" s="1107"/>
      <c r="FI121" s="1107"/>
      <c r="FJ121" s="1107"/>
      <c r="FK121" s="1107"/>
      <c r="FL121" s="1107"/>
      <c r="FM121" s="1107"/>
      <c r="FN121" s="1107"/>
      <c r="FO121" s="1107"/>
      <c r="FP121" s="1107"/>
      <c r="FQ121" s="1107"/>
      <c r="FR121" s="1107"/>
      <c r="FS121" s="1107"/>
      <c r="FT121" s="1107"/>
      <c r="FU121" s="1107"/>
      <c r="FV121" s="1107"/>
      <c r="FW121" s="1107"/>
      <c r="FX121" s="1107"/>
      <c r="FY121" s="1107"/>
      <c r="FZ121" s="1107"/>
      <c r="GA121" s="1107"/>
      <c r="GB121" s="1107"/>
      <c r="GC121" s="1107"/>
      <c r="GD121" s="1107"/>
      <c r="GE121" s="1107"/>
      <c r="GF121" s="1107"/>
      <c r="GG121" s="1107"/>
      <c r="GH121" s="1107"/>
      <c r="GI121" s="1107"/>
      <c r="GJ121" s="1107"/>
      <c r="GK121" s="1107"/>
      <c r="GL121" s="1107"/>
      <c r="GM121" s="1107"/>
      <c r="GN121" s="1107"/>
      <c r="GO121" s="1107"/>
      <c r="GP121" s="1107"/>
      <c r="GQ121" s="1107"/>
      <c r="GR121" s="1107"/>
      <c r="GS121" s="1107"/>
      <c r="GT121" s="1107"/>
      <c r="GU121" s="1107"/>
      <c r="GV121" s="1107"/>
      <c r="GW121" s="1107"/>
      <c r="GX121" s="1107"/>
      <c r="GY121" s="1107"/>
      <c r="GZ121" s="1107"/>
      <c r="HA121" s="1107"/>
      <c r="HB121" s="1107"/>
      <c r="HC121" s="1107"/>
      <c r="HD121" s="1107"/>
      <c r="HE121" s="1107"/>
    </row>
    <row r="122" spans="1:213" ht="12" hidden="1" customHeight="1">
      <c r="A122" s="1107"/>
      <c r="B122" s="1165"/>
      <c r="C122" s="1165"/>
      <c r="D122" s="1165"/>
      <c r="E122" s="1165"/>
      <c r="F122" s="1165"/>
      <c r="G122" s="1165"/>
      <c r="H122" s="1165"/>
      <c r="I122" s="1165"/>
      <c r="J122" s="1165"/>
      <c r="K122" s="1194" t="s">
        <v>610</v>
      </c>
      <c r="L122" s="1107">
        <v>0</v>
      </c>
      <c r="M122" s="1107">
        <v>0</v>
      </c>
      <c r="N122" s="1107">
        <v>0</v>
      </c>
      <c r="O122" s="1107">
        <v>0</v>
      </c>
      <c r="P122" s="1107">
        <v>0</v>
      </c>
      <c r="Q122" s="1107">
        <v>0</v>
      </c>
      <c r="R122" s="1107">
        <v>0</v>
      </c>
      <c r="S122" s="1107">
        <v>0</v>
      </c>
      <c r="T122" s="1107">
        <v>0</v>
      </c>
      <c r="U122" s="1107">
        <v>0</v>
      </c>
      <c r="V122" s="1107">
        <v>0</v>
      </c>
      <c r="W122" s="1107">
        <v>0</v>
      </c>
      <c r="X122" s="1107">
        <v>0</v>
      </c>
      <c r="Y122" s="1107">
        <v>0</v>
      </c>
      <c r="Z122" s="1107">
        <v>0</v>
      </c>
      <c r="AA122" s="1107"/>
      <c r="AB122" s="1107"/>
      <c r="AC122" s="1107"/>
      <c r="AD122" s="1107"/>
      <c r="AE122" s="1107"/>
      <c r="AF122" s="1107"/>
      <c r="AG122" s="1107"/>
      <c r="AH122" s="1107"/>
      <c r="AI122" s="1107"/>
      <c r="AJ122" s="1107"/>
      <c r="AK122" s="1364"/>
      <c r="AL122" s="1364"/>
      <c r="AM122" s="1364"/>
      <c r="AN122" s="1364"/>
      <c r="AO122" s="1364"/>
      <c r="AP122" s="1364"/>
      <c r="AQ122" s="1364"/>
      <c r="AR122" s="1364"/>
      <c r="AS122" s="1364"/>
      <c r="AT122" s="1364"/>
      <c r="AU122" s="1364"/>
      <c r="AV122" s="1364"/>
      <c r="AW122" s="1364"/>
      <c r="AX122" s="1364"/>
      <c r="AY122" s="1364"/>
      <c r="AZ122" s="1364"/>
      <c r="BA122" s="1364"/>
      <c r="BB122" s="1364"/>
      <c r="BC122" s="1364"/>
      <c r="BD122" s="1364"/>
      <c r="BE122" s="1364"/>
      <c r="BF122" s="1364"/>
      <c r="BG122" s="1364"/>
      <c r="BH122" s="1364"/>
      <c r="BI122" s="1364"/>
      <c r="BJ122" s="1364"/>
      <c r="BK122" s="1364"/>
      <c r="BL122" s="1364"/>
      <c r="BM122" s="1364"/>
      <c r="BN122" s="1107"/>
      <c r="BO122" s="1107"/>
      <c r="BP122" s="1107"/>
      <c r="BQ122" s="1107"/>
      <c r="BR122" s="1107"/>
      <c r="BS122" s="1107"/>
      <c r="BT122" s="1107"/>
      <c r="BU122" s="1107"/>
      <c r="BV122" s="1107"/>
      <c r="BW122" s="1107"/>
      <c r="BX122" s="1107"/>
      <c r="BY122" s="1107"/>
      <c r="BZ122" s="1107"/>
      <c r="CA122" s="1107"/>
      <c r="CB122" s="1107"/>
      <c r="CC122" s="1107"/>
      <c r="CD122" s="1107"/>
      <c r="CE122" s="1107"/>
      <c r="CF122" s="1107"/>
      <c r="CG122" s="1107"/>
      <c r="CH122" s="1107"/>
      <c r="CI122" s="1107"/>
      <c r="CJ122" s="1107"/>
      <c r="CK122" s="1107"/>
      <c r="CL122" s="1107"/>
      <c r="CM122" s="1107"/>
      <c r="CN122" s="1107"/>
      <c r="CO122" s="1107"/>
      <c r="CP122" s="1107"/>
      <c r="CQ122" s="1107"/>
      <c r="CR122" s="1107"/>
      <c r="CS122" s="1107"/>
      <c r="CT122" s="1107"/>
      <c r="CU122" s="1107"/>
      <c r="CV122" s="1107"/>
      <c r="CW122" s="1107"/>
      <c r="CX122" s="1107"/>
      <c r="CY122" s="1107"/>
      <c r="CZ122" s="1107"/>
      <c r="DA122" s="1107"/>
      <c r="DB122" s="1107"/>
      <c r="DC122" s="1107"/>
      <c r="DD122" s="1107"/>
      <c r="DE122" s="1107"/>
      <c r="DF122" s="1107"/>
      <c r="DG122" s="1107"/>
      <c r="DH122" s="1107"/>
      <c r="DI122" s="1107"/>
      <c r="DJ122" s="1107"/>
      <c r="DK122" s="1107"/>
      <c r="DL122" s="1107"/>
      <c r="DM122" s="1107"/>
      <c r="DN122" s="1107"/>
      <c r="DO122" s="1107"/>
      <c r="DP122" s="1107"/>
      <c r="DQ122" s="1107"/>
      <c r="DR122" s="1107"/>
      <c r="DS122" s="1107"/>
      <c r="DT122" s="1107"/>
      <c r="DU122" s="1107"/>
      <c r="DV122" s="1107"/>
      <c r="DW122" s="1107"/>
      <c r="DX122" s="1107"/>
      <c r="DY122" s="1107"/>
      <c r="DZ122" s="1107"/>
      <c r="EA122" s="1107"/>
      <c r="EB122" s="1107"/>
      <c r="EC122" s="1107"/>
      <c r="ED122" s="1107"/>
      <c r="EE122" s="1107"/>
      <c r="EF122" s="1107"/>
      <c r="EG122" s="1107"/>
      <c r="EH122" s="1107"/>
      <c r="EI122" s="1107"/>
      <c r="EJ122" s="1107"/>
      <c r="EK122" s="1107"/>
      <c r="EL122" s="1107"/>
      <c r="EM122" s="1107"/>
      <c r="EN122" s="1107"/>
      <c r="EO122" s="1107"/>
      <c r="EP122" s="1107"/>
      <c r="EQ122" s="1107"/>
      <c r="ER122" s="1107"/>
      <c r="ES122" s="1107"/>
      <c r="ET122" s="1107"/>
      <c r="EU122" s="1107"/>
      <c r="EV122" s="1107"/>
      <c r="EW122" s="1107"/>
      <c r="EX122" s="1107"/>
      <c r="EY122" s="1107"/>
      <c r="EZ122" s="1107"/>
      <c r="FA122" s="1107"/>
      <c r="FB122" s="1107"/>
      <c r="FC122" s="1107"/>
      <c r="FD122" s="1107"/>
      <c r="FE122" s="1107"/>
      <c r="FF122" s="1107"/>
      <c r="FG122" s="1107"/>
      <c r="FH122" s="1107"/>
      <c r="FI122" s="1107"/>
      <c r="FJ122" s="1107"/>
      <c r="FK122" s="1107"/>
      <c r="FL122" s="1107"/>
      <c r="FM122" s="1107"/>
      <c r="FN122" s="1107"/>
      <c r="FO122" s="1107"/>
      <c r="FP122" s="1107"/>
      <c r="FQ122" s="1107"/>
      <c r="FR122" s="1107"/>
      <c r="FS122" s="1107"/>
      <c r="FT122" s="1107"/>
      <c r="FU122" s="1107"/>
      <c r="FV122" s="1107"/>
      <c r="FW122" s="1107"/>
      <c r="FX122" s="1107"/>
      <c r="FY122" s="1107"/>
      <c r="FZ122" s="1107"/>
      <c r="GA122" s="1107"/>
      <c r="GB122" s="1107"/>
      <c r="GC122" s="1107"/>
      <c r="GD122" s="1107"/>
      <c r="GE122" s="1107"/>
      <c r="GF122" s="1107"/>
      <c r="GG122" s="1107"/>
      <c r="GH122" s="1107"/>
      <c r="GI122" s="1107"/>
      <c r="GJ122" s="1107"/>
      <c r="GK122" s="1107"/>
      <c r="GL122" s="1107"/>
      <c r="GM122" s="1107"/>
      <c r="GN122" s="1107"/>
      <c r="GO122" s="1107"/>
      <c r="GP122" s="1107"/>
      <c r="GQ122" s="1107"/>
      <c r="GR122" s="1107"/>
      <c r="GS122" s="1107"/>
      <c r="GT122" s="1107"/>
      <c r="GU122" s="1107"/>
      <c r="GV122" s="1107"/>
      <c r="GW122" s="1107"/>
      <c r="GX122" s="1107"/>
      <c r="GY122" s="1107"/>
      <c r="GZ122" s="1107"/>
      <c r="HA122" s="1107"/>
      <c r="HB122" s="1107"/>
      <c r="HC122" s="1107"/>
      <c r="HD122" s="1107"/>
      <c r="HE122" s="1107"/>
    </row>
    <row r="123" spans="1:213" ht="12" hidden="1" customHeight="1">
      <c r="A123" s="1107"/>
      <c r="B123" s="1165"/>
      <c r="C123" s="1165"/>
      <c r="D123" s="1165"/>
      <c r="E123" s="1165"/>
      <c r="F123" s="1165"/>
      <c r="G123" s="1165"/>
      <c r="H123" s="1165"/>
      <c r="I123" s="1165"/>
      <c r="J123" s="1165"/>
      <c r="K123" s="1194" t="s">
        <v>671</v>
      </c>
      <c r="L123" s="1107"/>
      <c r="M123" s="1107"/>
      <c r="N123" s="1107"/>
      <c r="O123" s="1107"/>
      <c r="P123" s="1107"/>
      <c r="Q123" s="1107"/>
      <c r="R123" s="1107"/>
      <c r="S123" s="1107"/>
      <c r="T123" s="1107"/>
      <c r="U123" s="1107"/>
      <c r="V123" s="1107"/>
      <c r="W123" s="1107"/>
      <c r="X123" s="1107"/>
      <c r="Y123" s="1107"/>
      <c r="Z123" s="1107"/>
      <c r="AA123" s="1107"/>
      <c r="AB123" s="1107"/>
      <c r="AC123" s="1107"/>
      <c r="AD123" s="1107"/>
      <c r="AE123" s="1107"/>
      <c r="AF123" s="1107"/>
      <c r="AG123" s="1107"/>
      <c r="AH123" s="1107"/>
      <c r="AI123" s="1107"/>
      <c r="AJ123" s="1107"/>
      <c r="AK123" s="1364"/>
      <c r="AL123" s="1364"/>
      <c r="AM123" s="1364"/>
      <c r="AN123" s="1364"/>
      <c r="AO123" s="1364"/>
      <c r="AP123" s="1364"/>
      <c r="AQ123" s="1364"/>
      <c r="AR123" s="1364"/>
      <c r="AS123" s="1364"/>
      <c r="AT123" s="1364"/>
      <c r="AU123" s="1364"/>
      <c r="AV123" s="1364"/>
      <c r="AW123" s="1364"/>
      <c r="AX123" s="1364"/>
      <c r="AY123" s="1364"/>
      <c r="AZ123" s="1364"/>
      <c r="BA123" s="1364"/>
      <c r="BB123" s="1364"/>
      <c r="BC123" s="1364"/>
      <c r="BD123" s="1364"/>
      <c r="BE123" s="1364"/>
      <c r="BF123" s="1364"/>
      <c r="BG123" s="1364"/>
      <c r="BH123" s="1364"/>
      <c r="BI123" s="1364"/>
      <c r="BJ123" s="1364"/>
      <c r="BK123" s="1364"/>
      <c r="BL123" s="1364"/>
      <c r="BM123" s="1364"/>
      <c r="BN123" s="1107"/>
      <c r="BO123" s="1107"/>
      <c r="BP123" s="1107"/>
      <c r="BQ123" s="1107"/>
      <c r="BR123" s="1107"/>
      <c r="BS123" s="1107"/>
      <c r="BT123" s="1107"/>
      <c r="BU123" s="1107"/>
      <c r="BV123" s="1107"/>
      <c r="BW123" s="1107"/>
      <c r="BX123" s="1107"/>
      <c r="BY123" s="1107"/>
      <c r="BZ123" s="1107"/>
      <c r="CA123" s="1107"/>
      <c r="CB123" s="1107"/>
      <c r="CC123" s="1107"/>
      <c r="CD123" s="1107"/>
      <c r="CE123" s="1107"/>
      <c r="CF123" s="1107"/>
      <c r="CG123" s="1107"/>
      <c r="CH123" s="1107"/>
      <c r="CI123" s="1107"/>
      <c r="CJ123" s="1107"/>
      <c r="CK123" s="1107"/>
      <c r="CL123" s="1107"/>
      <c r="CM123" s="1107"/>
      <c r="CN123" s="1107"/>
      <c r="CO123" s="1107"/>
      <c r="CP123" s="1107"/>
      <c r="CQ123" s="1107"/>
      <c r="CR123" s="1107"/>
      <c r="CS123" s="1107"/>
      <c r="CT123" s="1107"/>
      <c r="CU123" s="1107"/>
      <c r="CV123" s="1107"/>
      <c r="CW123" s="1107"/>
      <c r="CX123" s="1107"/>
      <c r="CY123" s="1107"/>
      <c r="CZ123" s="1107"/>
      <c r="DA123" s="1107"/>
      <c r="DB123" s="1107"/>
      <c r="DC123" s="1107"/>
      <c r="DD123" s="1107"/>
      <c r="DE123" s="1107"/>
      <c r="DF123" s="1107"/>
      <c r="DG123" s="1107"/>
      <c r="DH123" s="1107"/>
      <c r="DI123" s="1107"/>
      <c r="DJ123" s="1107"/>
      <c r="DK123" s="1107"/>
      <c r="DL123" s="1107"/>
      <c r="DM123" s="1107"/>
      <c r="DN123" s="1107"/>
      <c r="DO123" s="1107"/>
      <c r="DP123" s="1107"/>
      <c r="DQ123" s="1107"/>
      <c r="DR123" s="1107"/>
      <c r="DS123" s="1107"/>
      <c r="DT123" s="1107"/>
      <c r="DU123" s="1107"/>
      <c r="DV123" s="1107"/>
      <c r="DW123" s="1107"/>
      <c r="DX123" s="1107"/>
      <c r="DY123" s="1107"/>
      <c r="DZ123" s="1107"/>
      <c r="EA123" s="1107"/>
      <c r="EB123" s="1107"/>
      <c r="EC123" s="1107"/>
      <c r="ED123" s="1107"/>
      <c r="EE123" s="1107"/>
      <c r="EF123" s="1107"/>
      <c r="EG123" s="1107"/>
      <c r="EH123" s="1107"/>
      <c r="EI123" s="1107"/>
      <c r="EJ123" s="1107"/>
      <c r="EK123" s="1107"/>
      <c r="EL123" s="1107"/>
      <c r="EM123" s="1107"/>
      <c r="EN123" s="1107"/>
      <c r="EO123" s="1107"/>
      <c r="EP123" s="1107"/>
      <c r="EQ123" s="1107"/>
      <c r="ER123" s="1107"/>
      <c r="ES123" s="1107"/>
      <c r="ET123" s="1107"/>
      <c r="EU123" s="1107"/>
      <c r="EV123" s="1107"/>
      <c r="EW123" s="1107"/>
      <c r="EX123" s="1107"/>
      <c r="EY123" s="1107"/>
      <c r="EZ123" s="1107"/>
      <c r="FA123" s="1107"/>
      <c r="FB123" s="1107"/>
      <c r="FC123" s="1107"/>
      <c r="FD123" s="1107"/>
      <c r="FE123" s="1107"/>
      <c r="FF123" s="1107"/>
      <c r="FG123" s="1107"/>
      <c r="FH123" s="1107"/>
      <c r="FI123" s="1107"/>
      <c r="FJ123" s="1107"/>
      <c r="FK123" s="1107"/>
      <c r="FL123" s="1107"/>
      <c r="FM123" s="1107"/>
      <c r="FN123" s="1107"/>
      <c r="FO123" s="1107"/>
      <c r="FP123" s="1107"/>
      <c r="FQ123" s="1107"/>
      <c r="FR123" s="1107"/>
      <c r="FS123" s="1107"/>
      <c r="FT123" s="1107"/>
      <c r="FU123" s="1107"/>
      <c r="FV123" s="1107"/>
      <c r="FW123" s="1107"/>
      <c r="FX123" s="1107"/>
      <c r="FY123" s="1107"/>
      <c r="FZ123" s="1107"/>
      <c r="GA123" s="1107"/>
      <c r="GB123" s="1107"/>
      <c r="GC123" s="1107"/>
      <c r="GD123" s="1107"/>
      <c r="GE123" s="1107"/>
      <c r="GF123" s="1107"/>
      <c r="GG123" s="1107"/>
      <c r="GH123" s="1107"/>
      <c r="GI123" s="1107"/>
      <c r="GJ123" s="1107"/>
      <c r="GK123" s="1107"/>
      <c r="GL123" s="1107"/>
      <c r="GM123" s="1107"/>
      <c r="GN123" s="1107"/>
      <c r="GO123" s="1107"/>
      <c r="GP123" s="1107"/>
      <c r="GQ123" s="1107"/>
      <c r="GR123" s="1107"/>
      <c r="GS123" s="1107"/>
      <c r="GT123" s="1107"/>
      <c r="GU123" s="1107"/>
      <c r="GV123" s="1107"/>
      <c r="GW123" s="1107"/>
      <c r="GX123" s="1107"/>
      <c r="GY123" s="1107"/>
      <c r="GZ123" s="1107"/>
      <c r="HA123" s="1107"/>
      <c r="HB123" s="1107"/>
      <c r="HC123" s="1107"/>
      <c r="HD123" s="1107"/>
      <c r="HE123" s="1107"/>
    </row>
    <row r="124" spans="1:213" ht="12" hidden="1" customHeight="1">
      <c r="A124" s="1107"/>
      <c r="B124" s="3993" t="s">
        <v>1378</v>
      </c>
      <c r="C124" s="3993"/>
      <c r="D124" s="3993"/>
      <c r="E124" s="3993"/>
      <c r="F124" s="3993"/>
      <c r="G124" s="3993"/>
      <c r="H124" s="3993"/>
      <c r="I124" s="3993"/>
      <c r="J124" s="3993"/>
      <c r="K124" s="1194" t="s">
        <v>144</v>
      </c>
      <c r="L124" s="1107">
        <v>0</v>
      </c>
      <c r="M124" s="1107">
        <v>0</v>
      </c>
      <c r="N124" s="1107">
        <v>0</v>
      </c>
      <c r="O124" s="1107">
        <v>0</v>
      </c>
      <c r="P124" s="1107">
        <v>0</v>
      </c>
      <c r="Q124" s="1107">
        <v>0</v>
      </c>
      <c r="R124" s="1107">
        <v>0</v>
      </c>
      <c r="S124" s="1107">
        <v>0</v>
      </c>
      <c r="T124" s="1107">
        <v>0</v>
      </c>
      <c r="U124" s="1107">
        <v>0</v>
      </c>
      <c r="V124" s="1107">
        <v>0</v>
      </c>
      <c r="W124" s="1107">
        <v>0</v>
      </c>
      <c r="X124" s="1107">
        <v>0</v>
      </c>
      <c r="Y124" s="1107">
        <v>0</v>
      </c>
      <c r="Z124" s="1107">
        <v>0</v>
      </c>
      <c r="AA124" s="1107"/>
      <c r="AB124" s="1107"/>
      <c r="AC124" s="1107"/>
      <c r="AD124" s="1107"/>
      <c r="AE124" s="1107"/>
      <c r="AF124" s="1107"/>
      <c r="AG124" s="1107"/>
      <c r="AH124" s="1107"/>
      <c r="AI124" s="1107"/>
      <c r="AJ124" s="1107"/>
      <c r="AK124" s="1364"/>
      <c r="AL124" s="1364"/>
      <c r="AM124" s="1364"/>
      <c r="AN124" s="1364"/>
      <c r="AO124" s="1364"/>
      <c r="AP124" s="1364"/>
      <c r="AQ124" s="1364"/>
      <c r="AR124" s="1364"/>
      <c r="AS124" s="1364"/>
      <c r="AT124" s="1364"/>
      <c r="AU124" s="1364"/>
      <c r="AV124" s="1364"/>
      <c r="AW124" s="1364"/>
      <c r="AX124" s="1364"/>
      <c r="AY124" s="1364"/>
      <c r="AZ124" s="1364"/>
      <c r="BA124" s="1364"/>
      <c r="BB124" s="1364"/>
      <c r="BC124" s="1364"/>
      <c r="BD124" s="1364"/>
      <c r="BE124" s="1364"/>
      <c r="BF124" s="1364"/>
      <c r="BG124" s="1364"/>
      <c r="BH124" s="1364"/>
      <c r="BI124" s="1364"/>
      <c r="BJ124" s="1364"/>
      <c r="BK124" s="1364"/>
      <c r="BL124" s="1364"/>
      <c r="BM124" s="1364"/>
      <c r="BN124" s="1107"/>
      <c r="BO124" s="1107"/>
      <c r="BP124" s="1107"/>
      <c r="BQ124" s="1107"/>
      <c r="BR124" s="1107"/>
      <c r="BS124" s="1107"/>
      <c r="BT124" s="1107"/>
      <c r="BU124" s="1107"/>
      <c r="BV124" s="1107"/>
      <c r="BW124" s="1107"/>
      <c r="BX124" s="1107"/>
      <c r="BY124" s="1107"/>
      <c r="BZ124" s="1107"/>
      <c r="CA124" s="1107"/>
      <c r="CB124" s="1107"/>
      <c r="CC124" s="1107"/>
      <c r="CD124" s="1107"/>
      <c r="CE124" s="1107"/>
      <c r="CF124" s="1107"/>
      <c r="CG124" s="1107"/>
      <c r="CH124" s="1107"/>
      <c r="CI124" s="1107"/>
      <c r="CJ124" s="1107"/>
      <c r="CK124" s="1107"/>
      <c r="CL124" s="1107"/>
      <c r="CM124" s="1107"/>
      <c r="CN124" s="1107"/>
      <c r="CO124" s="1107"/>
      <c r="CP124" s="1107"/>
      <c r="CQ124" s="1107"/>
      <c r="CR124" s="1107"/>
      <c r="CS124" s="1107"/>
      <c r="CT124" s="1107"/>
      <c r="CU124" s="1107"/>
      <c r="CV124" s="1107"/>
      <c r="CW124" s="1107"/>
      <c r="CX124" s="1107"/>
      <c r="CY124" s="1107"/>
      <c r="CZ124" s="1107"/>
      <c r="DA124" s="1107"/>
      <c r="DB124" s="1107"/>
      <c r="DC124" s="1107"/>
      <c r="DD124" s="1107"/>
      <c r="DE124" s="1107"/>
      <c r="DF124" s="1107"/>
      <c r="DG124" s="1107"/>
      <c r="DH124" s="1107"/>
      <c r="DI124" s="1107"/>
      <c r="DJ124" s="1107"/>
      <c r="DK124" s="1107"/>
      <c r="DL124" s="1107"/>
      <c r="DM124" s="1107"/>
      <c r="DN124" s="1107"/>
      <c r="DO124" s="1107"/>
      <c r="DP124" s="1107"/>
      <c r="DQ124" s="1107"/>
      <c r="DR124" s="1107"/>
      <c r="DS124" s="1107"/>
      <c r="DT124" s="1107"/>
      <c r="DU124" s="1107"/>
      <c r="DV124" s="1107"/>
      <c r="DW124" s="1107"/>
      <c r="DX124" s="1107"/>
      <c r="DY124" s="1107"/>
      <c r="DZ124" s="1107"/>
      <c r="EA124" s="1107"/>
      <c r="EB124" s="1107"/>
      <c r="EC124" s="1107"/>
      <c r="ED124" s="1107"/>
      <c r="EE124" s="1107"/>
      <c r="EF124" s="1107"/>
      <c r="EG124" s="1107"/>
      <c r="EH124" s="1107"/>
      <c r="EI124" s="1107"/>
      <c r="EJ124" s="1107"/>
      <c r="EK124" s="1107"/>
      <c r="EL124" s="1107"/>
      <c r="EM124" s="1107"/>
      <c r="EN124" s="1107"/>
      <c r="EO124" s="1107"/>
      <c r="EP124" s="1107"/>
      <c r="EQ124" s="1107"/>
      <c r="ER124" s="1107"/>
      <c r="ES124" s="1107"/>
      <c r="ET124" s="1107"/>
      <c r="EU124" s="1107"/>
      <c r="EV124" s="1107"/>
      <c r="EW124" s="1107"/>
      <c r="EX124" s="1107"/>
      <c r="EY124" s="1107"/>
      <c r="EZ124" s="1107"/>
      <c r="FA124" s="1107"/>
      <c r="FB124" s="1107"/>
      <c r="FC124" s="1107"/>
      <c r="FD124" s="1107"/>
      <c r="FE124" s="1107"/>
      <c r="FF124" s="1107"/>
      <c r="FG124" s="1107"/>
      <c r="FH124" s="1107"/>
      <c r="FI124" s="1107"/>
      <c r="FJ124" s="1107"/>
      <c r="FK124" s="1107"/>
      <c r="FL124" s="1107"/>
      <c r="FM124" s="1107"/>
      <c r="FN124" s="1107"/>
      <c r="FO124" s="1107"/>
      <c r="FP124" s="1107"/>
      <c r="FQ124" s="1107"/>
      <c r="FR124" s="1107"/>
      <c r="FS124" s="1107"/>
      <c r="FT124" s="1107"/>
      <c r="FU124" s="1107"/>
      <c r="FV124" s="1107"/>
      <c r="FW124" s="1107"/>
      <c r="FX124" s="1107"/>
      <c r="FY124" s="1107"/>
      <c r="FZ124" s="1107"/>
      <c r="GA124" s="1107"/>
      <c r="GB124" s="1107"/>
      <c r="GC124" s="1107"/>
      <c r="GD124" s="1107"/>
      <c r="GE124" s="1107"/>
      <c r="GF124" s="1107"/>
      <c r="GG124" s="1107"/>
      <c r="GH124" s="1107"/>
      <c r="GI124" s="1107"/>
      <c r="GJ124" s="1107"/>
      <c r="GK124" s="1107"/>
      <c r="GL124" s="1107"/>
      <c r="GM124" s="1107"/>
      <c r="GN124" s="1107"/>
      <c r="GO124" s="1107"/>
      <c r="GP124" s="1107"/>
      <c r="GQ124" s="1107"/>
      <c r="GR124" s="1107"/>
      <c r="GS124" s="1107"/>
      <c r="GT124" s="1107"/>
      <c r="GU124" s="1107"/>
      <c r="GV124" s="1107"/>
      <c r="GW124" s="1107"/>
      <c r="GX124" s="1107"/>
      <c r="GY124" s="1107"/>
      <c r="GZ124" s="1107"/>
      <c r="HA124" s="1107"/>
      <c r="HB124" s="1107"/>
      <c r="HC124" s="1107"/>
      <c r="HD124" s="1107"/>
      <c r="HE124" s="1107"/>
    </row>
    <row r="125" spans="1:213" ht="12" hidden="1" customHeight="1">
      <c r="A125" s="1107"/>
      <c r="B125" s="3993" t="s">
        <v>78</v>
      </c>
      <c r="C125" s="3993"/>
      <c r="D125" s="3993"/>
      <c r="E125" s="3993"/>
      <c r="F125" s="3993"/>
      <c r="G125" s="3993"/>
      <c r="H125" s="3993"/>
      <c r="I125" s="3993"/>
      <c r="J125" s="3993"/>
      <c r="K125" s="1194" t="s">
        <v>189</v>
      </c>
      <c r="L125" s="1107">
        <v>0</v>
      </c>
      <c r="M125" s="1107">
        <v>0</v>
      </c>
      <c r="N125" s="1107">
        <v>0</v>
      </c>
      <c r="O125" s="1107">
        <v>0</v>
      </c>
      <c r="P125" s="1107">
        <v>0</v>
      </c>
      <c r="Q125" s="1107">
        <v>0</v>
      </c>
      <c r="R125" s="1107">
        <v>0</v>
      </c>
      <c r="S125" s="1107">
        <v>0</v>
      </c>
      <c r="T125" s="1107">
        <v>0</v>
      </c>
      <c r="U125" s="1107">
        <v>0</v>
      </c>
      <c r="V125" s="1107">
        <v>0</v>
      </c>
      <c r="W125" s="1107">
        <v>0</v>
      </c>
      <c r="X125" s="1107">
        <v>0</v>
      </c>
      <c r="Y125" s="1107">
        <v>0</v>
      </c>
      <c r="Z125" s="1107">
        <v>0</v>
      </c>
      <c r="AA125" s="1107"/>
      <c r="AB125" s="1107"/>
      <c r="AC125" s="1107"/>
      <c r="AD125" s="1107"/>
      <c r="AE125" s="1107"/>
      <c r="AF125" s="1107"/>
      <c r="AG125" s="1107"/>
      <c r="AH125" s="1107"/>
      <c r="AI125" s="1107"/>
      <c r="AJ125" s="1107"/>
      <c r="AK125" s="1364"/>
      <c r="AL125" s="1364"/>
      <c r="AM125" s="1364"/>
      <c r="AN125" s="1364"/>
      <c r="AO125" s="1364"/>
      <c r="AP125" s="1364"/>
      <c r="AQ125" s="1364"/>
      <c r="AR125" s="1364"/>
      <c r="AS125" s="1364"/>
      <c r="AT125" s="1364"/>
      <c r="AU125" s="1364"/>
      <c r="AV125" s="1364"/>
      <c r="AW125" s="1364"/>
      <c r="AX125" s="1364"/>
      <c r="AY125" s="1364"/>
      <c r="AZ125" s="1364"/>
      <c r="BA125" s="1364"/>
      <c r="BB125" s="1364"/>
      <c r="BC125" s="1364"/>
      <c r="BD125" s="1364"/>
      <c r="BE125" s="1364"/>
      <c r="BF125" s="1364"/>
      <c r="BG125" s="1364"/>
      <c r="BH125" s="1364"/>
      <c r="BI125" s="1364"/>
      <c r="BJ125" s="1364"/>
      <c r="BK125" s="1364"/>
      <c r="BL125" s="1364"/>
      <c r="BM125" s="1364"/>
      <c r="BN125" s="1107"/>
      <c r="BO125" s="1107"/>
      <c r="BP125" s="1107"/>
      <c r="BQ125" s="1107"/>
      <c r="BR125" s="1107"/>
      <c r="BS125" s="1107"/>
      <c r="BT125" s="1107"/>
      <c r="BU125" s="1107"/>
      <c r="BV125" s="1107"/>
      <c r="BW125" s="1107"/>
      <c r="BX125" s="1107"/>
      <c r="BY125" s="1107"/>
      <c r="BZ125" s="1107"/>
      <c r="CA125" s="1107"/>
      <c r="CB125" s="1107"/>
      <c r="CC125" s="1107"/>
      <c r="CD125" s="1107"/>
      <c r="CE125" s="1107"/>
      <c r="CF125" s="1107"/>
      <c r="CG125" s="1107"/>
      <c r="CH125" s="1107"/>
      <c r="CI125" s="1107"/>
      <c r="CJ125" s="1107"/>
      <c r="CK125" s="1107"/>
      <c r="CL125" s="1107"/>
      <c r="CM125" s="1107"/>
      <c r="CN125" s="1107"/>
      <c r="CO125" s="1107"/>
      <c r="CP125" s="1107"/>
      <c r="CQ125" s="1107"/>
      <c r="CR125" s="1107"/>
      <c r="CS125" s="1107"/>
      <c r="CT125" s="1107"/>
      <c r="CU125" s="1107"/>
      <c r="CV125" s="1107"/>
      <c r="CW125" s="1107"/>
      <c r="CX125" s="1107"/>
      <c r="CY125" s="1107"/>
      <c r="CZ125" s="1107"/>
      <c r="DA125" s="1107"/>
      <c r="DB125" s="1107"/>
      <c r="DC125" s="1107"/>
      <c r="DD125" s="1107"/>
      <c r="DE125" s="1107"/>
      <c r="DF125" s="1107"/>
      <c r="DG125" s="1107"/>
      <c r="DH125" s="1107"/>
      <c r="DI125" s="1107"/>
      <c r="DJ125" s="1107"/>
      <c r="DK125" s="1107"/>
      <c r="DL125" s="1107"/>
      <c r="DM125" s="1107"/>
      <c r="DN125" s="1107"/>
      <c r="DO125" s="1107"/>
      <c r="DP125" s="1107"/>
      <c r="DQ125" s="1107"/>
      <c r="DR125" s="1107"/>
      <c r="DS125" s="1107"/>
      <c r="DT125" s="1107"/>
      <c r="DU125" s="1107"/>
      <c r="DV125" s="1107"/>
      <c r="DW125" s="1107"/>
      <c r="DX125" s="1107"/>
      <c r="DY125" s="1107"/>
      <c r="DZ125" s="1107"/>
      <c r="EA125" s="1107"/>
      <c r="EB125" s="1107"/>
      <c r="EC125" s="1107"/>
      <c r="ED125" s="1107"/>
      <c r="EE125" s="1107"/>
      <c r="EF125" s="1107"/>
      <c r="EG125" s="1107"/>
      <c r="EH125" s="1107"/>
      <c r="EI125" s="1107"/>
      <c r="EJ125" s="1107"/>
      <c r="EK125" s="1107"/>
      <c r="EL125" s="1107"/>
      <c r="EM125" s="1107"/>
      <c r="EN125" s="1107"/>
      <c r="EO125" s="1107"/>
      <c r="EP125" s="1107"/>
      <c r="EQ125" s="1107"/>
      <c r="ER125" s="1107"/>
      <c r="ES125" s="1107"/>
      <c r="ET125" s="1107"/>
      <c r="EU125" s="1107"/>
      <c r="EV125" s="1107"/>
      <c r="EW125" s="1107"/>
      <c r="EX125" s="1107"/>
      <c r="EY125" s="1107"/>
      <c r="EZ125" s="1107"/>
      <c r="FA125" s="1107"/>
      <c r="FB125" s="1107"/>
      <c r="FC125" s="1107"/>
      <c r="FD125" s="1107"/>
      <c r="FE125" s="1107"/>
      <c r="FF125" s="1107"/>
      <c r="FG125" s="1107"/>
      <c r="FH125" s="1107"/>
      <c r="FI125" s="1107"/>
      <c r="FJ125" s="1107"/>
      <c r="FK125" s="1107"/>
      <c r="FL125" s="1107"/>
      <c r="FM125" s="1107"/>
      <c r="FN125" s="1107"/>
      <c r="FO125" s="1107"/>
      <c r="FP125" s="1107"/>
      <c r="FQ125" s="1107"/>
      <c r="FR125" s="1107"/>
      <c r="FS125" s="1107"/>
      <c r="FT125" s="1107"/>
      <c r="FU125" s="1107"/>
      <c r="FV125" s="1107"/>
      <c r="FW125" s="1107"/>
      <c r="FX125" s="1107"/>
      <c r="FY125" s="1107"/>
      <c r="FZ125" s="1107"/>
      <c r="GA125" s="1107"/>
      <c r="GB125" s="1107"/>
      <c r="GC125" s="1107"/>
      <c r="GD125" s="1107"/>
      <c r="GE125" s="1107"/>
      <c r="GF125" s="1107"/>
      <c r="GG125" s="1107"/>
      <c r="GH125" s="1107"/>
      <c r="GI125" s="1107"/>
      <c r="GJ125" s="1107"/>
      <c r="GK125" s="1107"/>
      <c r="GL125" s="1107"/>
      <c r="GM125" s="1107"/>
      <c r="GN125" s="1107"/>
      <c r="GO125" s="1107"/>
      <c r="GP125" s="1107"/>
      <c r="GQ125" s="1107"/>
      <c r="GR125" s="1107"/>
      <c r="GS125" s="1107"/>
      <c r="GT125" s="1107"/>
      <c r="GU125" s="1107"/>
      <c r="GV125" s="1107"/>
      <c r="GW125" s="1107"/>
      <c r="GX125" s="1107"/>
      <c r="GY125" s="1107"/>
      <c r="GZ125" s="1107"/>
      <c r="HA125" s="1107"/>
      <c r="HB125" s="1107"/>
      <c r="HC125" s="1107"/>
      <c r="HD125" s="1107"/>
      <c r="HE125" s="1107"/>
    </row>
    <row r="126" spans="1:213" ht="12" hidden="1" customHeight="1">
      <c r="A126" s="1107"/>
      <c r="B126" s="3993" t="s">
        <v>1357</v>
      </c>
      <c r="C126" s="3993"/>
      <c r="D126" s="3993"/>
      <c r="E126" s="3993"/>
      <c r="F126" s="3993"/>
      <c r="G126" s="3993"/>
      <c r="H126" s="3993"/>
      <c r="I126" s="3993"/>
      <c r="J126" s="3993"/>
      <c r="K126" s="1194" t="s">
        <v>190</v>
      </c>
      <c r="L126" s="1107">
        <v>0</v>
      </c>
      <c r="M126" s="1107">
        <v>0</v>
      </c>
      <c r="N126" s="1107">
        <v>0</v>
      </c>
      <c r="O126" s="1107">
        <v>0</v>
      </c>
      <c r="P126" s="1107">
        <v>0</v>
      </c>
      <c r="Q126" s="1107">
        <v>0</v>
      </c>
      <c r="R126" s="1107">
        <v>0</v>
      </c>
      <c r="S126" s="1107">
        <v>0</v>
      </c>
      <c r="T126" s="1107">
        <v>0</v>
      </c>
      <c r="U126" s="1107">
        <v>0</v>
      </c>
      <c r="V126" s="1107">
        <v>0</v>
      </c>
      <c r="W126" s="1107">
        <v>0</v>
      </c>
      <c r="X126" s="1107">
        <v>0</v>
      </c>
      <c r="Y126" s="1107">
        <v>0</v>
      </c>
      <c r="Z126" s="1107">
        <v>0</v>
      </c>
      <c r="AA126" s="1107"/>
      <c r="AB126" s="1107"/>
      <c r="AC126" s="1107"/>
      <c r="AD126" s="1107"/>
      <c r="AE126" s="1107"/>
      <c r="AF126" s="1107"/>
      <c r="AG126" s="1107"/>
      <c r="AH126" s="1107"/>
      <c r="AI126" s="1107"/>
      <c r="AJ126" s="1107"/>
      <c r="AK126" s="1364"/>
      <c r="AL126" s="1364"/>
      <c r="AM126" s="1364"/>
      <c r="AN126" s="1364"/>
      <c r="AO126" s="1364"/>
      <c r="AP126" s="1364"/>
      <c r="AQ126" s="1364"/>
      <c r="AR126" s="1364"/>
      <c r="AS126" s="1364"/>
      <c r="AT126" s="1364"/>
      <c r="AU126" s="1364"/>
      <c r="AV126" s="1364"/>
      <c r="AW126" s="1364"/>
      <c r="AX126" s="1364"/>
      <c r="AY126" s="1364"/>
      <c r="AZ126" s="1364"/>
      <c r="BA126" s="1364"/>
      <c r="BB126" s="1364"/>
      <c r="BC126" s="1364"/>
      <c r="BD126" s="1364"/>
      <c r="BE126" s="1364"/>
      <c r="BF126" s="1364"/>
      <c r="BG126" s="1364"/>
      <c r="BH126" s="1364"/>
      <c r="BI126" s="1364"/>
      <c r="BJ126" s="1364"/>
      <c r="BK126" s="1364"/>
      <c r="BL126" s="1364"/>
      <c r="BM126" s="1364"/>
      <c r="BN126" s="1107"/>
      <c r="BO126" s="1107"/>
      <c r="BP126" s="1107"/>
      <c r="BQ126" s="1107"/>
      <c r="BR126" s="1107"/>
      <c r="BS126" s="1107"/>
      <c r="BT126" s="1107"/>
      <c r="BU126" s="1107"/>
      <c r="BV126" s="1107"/>
      <c r="BW126" s="1107"/>
      <c r="BX126" s="1107"/>
      <c r="BY126" s="1107"/>
      <c r="BZ126" s="1107"/>
      <c r="CA126" s="1107"/>
      <c r="CB126" s="1107"/>
      <c r="CC126" s="1107"/>
      <c r="CD126" s="1107"/>
      <c r="CE126" s="1107"/>
      <c r="CF126" s="1107"/>
      <c r="CG126" s="1107"/>
      <c r="CH126" s="1107"/>
      <c r="CI126" s="1107"/>
      <c r="CJ126" s="1107"/>
      <c r="CK126" s="1107"/>
      <c r="CL126" s="1107"/>
      <c r="CM126" s="1107"/>
      <c r="CN126" s="1107"/>
      <c r="CO126" s="1107"/>
      <c r="CP126" s="1107"/>
      <c r="CQ126" s="1107"/>
      <c r="CR126" s="1107"/>
      <c r="CS126" s="1107"/>
      <c r="CT126" s="1107"/>
      <c r="CU126" s="1107"/>
      <c r="CV126" s="1107"/>
      <c r="CW126" s="1107"/>
      <c r="CX126" s="1107"/>
      <c r="CY126" s="1107"/>
      <c r="CZ126" s="1107"/>
      <c r="DA126" s="1107"/>
      <c r="DB126" s="1107"/>
      <c r="DC126" s="1107"/>
      <c r="DD126" s="1107"/>
      <c r="DE126" s="1107"/>
      <c r="DF126" s="1107"/>
      <c r="DG126" s="1107"/>
      <c r="DH126" s="1107"/>
      <c r="DI126" s="1107"/>
      <c r="DJ126" s="1107"/>
      <c r="DK126" s="1107"/>
      <c r="DL126" s="1107"/>
      <c r="DM126" s="1107"/>
      <c r="DN126" s="1107"/>
      <c r="DO126" s="1107"/>
      <c r="DP126" s="1107"/>
      <c r="DQ126" s="1107"/>
      <c r="DR126" s="1107"/>
      <c r="DS126" s="1107"/>
      <c r="DT126" s="1107"/>
      <c r="DU126" s="1107"/>
      <c r="DV126" s="1107"/>
      <c r="DW126" s="1107"/>
      <c r="DX126" s="1107"/>
      <c r="DY126" s="1107"/>
      <c r="DZ126" s="1107"/>
      <c r="EA126" s="1107"/>
      <c r="EB126" s="1107"/>
      <c r="EC126" s="1107"/>
      <c r="ED126" s="1107"/>
      <c r="EE126" s="1107"/>
      <c r="EF126" s="1107"/>
      <c r="EG126" s="1107"/>
      <c r="EH126" s="1107"/>
      <c r="EI126" s="1107"/>
      <c r="EJ126" s="1107"/>
      <c r="EK126" s="1107"/>
      <c r="EL126" s="1107"/>
      <c r="EM126" s="1107"/>
      <c r="EN126" s="1107"/>
      <c r="EO126" s="1107"/>
      <c r="EP126" s="1107"/>
      <c r="EQ126" s="1107"/>
      <c r="ER126" s="1107"/>
      <c r="ES126" s="1107"/>
      <c r="ET126" s="1107"/>
      <c r="EU126" s="1107"/>
      <c r="EV126" s="1107"/>
      <c r="EW126" s="1107"/>
      <c r="EX126" s="1107"/>
      <c r="EY126" s="1107"/>
      <c r="EZ126" s="1107"/>
      <c r="FA126" s="1107"/>
      <c r="FB126" s="1107"/>
      <c r="FC126" s="1107"/>
      <c r="FD126" s="1107"/>
      <c r="FE126" s="1107"/>
      <c r="FF126" s="1107"/>
      <c r="FG126" s="1107"/>
      <c r="FH126" s="1107"/>
      <c r="FI126" s="1107"/>
      <c r="FJ126" s="1107"/>
      <c r="FK126" s="1107"/>
      <c r="FL126" s="1107"/>
      <c r="FM126" s="1107"/>
      <c r="FN126" s="1107"/>
      <c r="FO126" s="1107"/>
      <c r="FP126" s="1107"/>
      <c r="FQ126" s="1107"/>
      <c r="FR126" s="1107"/>
      <c r="FS126" s="1107"/>
      <c r="FT126" s="1107"/>
      <c r="FU126" s="1107"/>
      <c r="FV126" s="1107"/>
      <c r="FW126" s="1107"/>
      <c r="FX126" s="1107"/>
      <c r="FY126" s="1107"/>
      <c r="FZ126" s="1107"/>
      <c r="GA126" s="1107"/>
      <c r="GB126" s="1107"/>
      <c r="GC126" s="1107"/>
      <c r="GD126" s="1107"/>
      <c r="GE126" s="1107"/>
      <c r="GF126" s="1107"/>
      <c r="GG126" s="1107"/>
      <c r="GH126" s="1107"/>
      <c r="GI126" s="1107"/>
      <c r="GJ126" s="1107"/>
      <c r="GK126" s="1107"/>
      <c r="GL126" s="1107"/>
      <c r="GM126" s="1107"/>
      <c r="GN126" s="1107"/>
      <c r="GO126" s="1107"/>
      <c r="GP126" s="1107"/>
      <c r="GQ126" s="1107"/>
      <c r="GR126" s="1107"/>
      <c r="GS126" s="1107"/>
      <c r="GT126" s="1107"/>
      <c r="GU126" s="1107"/>
      <c r="GV126" s="1107"/>
      <c r="GW126" s="1107"/>
      <c r="GX126" s="1107"/>
      <c r="GY126" s="1107"/>
      <c r="GZ126" s="1107"/>
      <c r="HA126" s="1107"/>
      <c r="HB126" s="1107"/>
      <c r="HC126" s="1107"/>
      <c r="HD126" s="1107"/>
      <c r="HE126" s="1107"/>
    </row>
    <row r="127" spans="1:213" ht="12" hidden="1" customHeight="1">
      <c r="A127" s="1107"/>
      <c r="B127" s="3993" t="s">
        <v>1379</v>
      </c>
      <c r="C127" s="3993"/>
      <c r="D127" s="3993"/>
      <c r="E127" s="3993"/>
      <c r="F127" s="3993"/>
      <c r="G127" s="3993"/>
      <c r="H127" s="3993"/>
      <c r="I127" s="3993"/>
      <c r="J127" s="3993"/>
      <c r="K127" s="1194" t="s">
        <v>191</v>
      </c>
      <c r="L127" s="1107">
        <v>1055</v>
      </c>
      <c r="M127" s="1107">
        <v>316</v>
      </c>
      <c r="N127" s="1107">
        <v>2698</v>
      </c>
      <c r="O127" s="1107">
        <v>1241</v>
      </c>
      <c r="P127" s="1107">
        <v>10688</v>
      </c>
      <c r="Q127" s="1107">
        <v>39300</v>
      </c>
      <c r="R127" s="1107">
        <v>3169</v>
      </c>
      <c r="S127" s="1107">
        <v>3124</v>
      </c>
      <c r="T127" s="1107">
        <v>14293</v>
      </c>
      <c r="U127" s="1107">
        <v>19618</v>
      </c>
      <c r="V127" s="1107">
        <v>190</v>
      </c>
      <c r="W127" s="1107">
        <v>212</v>
      </c>
      <c r="X127" s="1107">
        <v>24</v>
      </c>
      <c r="Y127" s="1107">
        <v>0</v>
      </c>
      <c r="Z127" s="1107">
        <v>95928</v>
      </c>
      <c r="AA127" s="1107"/>
      <c r="AB127" s="1107"/>
      <c r="AC127" s="1107"/>
      <c r="AD127" s="1107"/>
      <c r="AE127" s="1107"/>
      <c r="AF127" s="1107"/>
      <c r="AG127" s="1107"/>
      <c r="AH127" s="1107"/>
      <c r="AI127" s="1107"/>
      <c r="AJ127" s="1107"/>
      <c r="AK127" s="1364"/>
      <c r="AL127" s="1364"/>
      <c r="AM127" s="1364"/>
      <c r="AN127" s="1364"/>
      <c r="AO127" s="1364"/>
      <c r="AP127" s="1364"/>
      <c r="AQ127" s="1364"/>
      <c r="AR127" s="1364"/>
      <c r="AS127" s="1364"/>
      <c r="AT127" s="1364"/>
      <c r="AU127" s="1364"/>
      <c r="AV127" s="1364"/>
      <c r="AW127" s="1364"/>
      <c r="AX127" s="1364"/>
      <c r="AY127" s="1364"/>
      <c r="AZ127" s="1364"/>
      <c r="BA127" s="1364"/>
      <c r="BB127" s="1364"/>
      <c r="BC127" s="1364"/>
      <c r="BD127" s="1364"/>
      <c r="BE127" s="1364"/>
      <c r="BF127" s="1364"/>
      <c r="BG127" s="1364"/>
      <c r="BH127" s="1364"/>
      <c r="BI127" s="1364"/>
      <c r="BJ127" s="1364"/>
      <c r="BK127" s="1364"/>
      <c r="BL127" s="1364"/>
      <c r="BM127" s="1364"/>
      <c r="BN127" s="1107"/>
      <c r="BO127" s="1107"/>
      <c r="BP127" s="1107"/>
      <c r="BQ127" s="1107"/>
      <c r="BR127" s="1107"/>
      <c r="BS127" s="1107"/>
      <c r="BT127" s="1107"/>
      <c r="BU127" s="1107"/>
      <c r="BV127" s="1107"/>
      <c r="BW127" s="1107"/>
      <c r="BX127" s="1107"/>
      <c r="BY127" s="1107"/>
      <c r="BZ127" s="1107"/>
      <c r="CA127" s="1107"/>
      <c r="CB127" s="1107"/>
      <c r="CC127" s="1107"/>
      <c r="CD127" s="1107"/>
      <c r="CE127" s="1107"/>
      <c r="CF127" s="1107"/>
      <c r="CG127" s="1107"/>
      <c r="CH127" s="1107"/>
      <c r="CI127" s="1107"/>
      <c r="CJ127" s="1107"/>
      <c r="CK127" s="1107"/>
      <c r="CL127" s="1107"/>
      <c r="CM127" s="1107"/>
      <c r="CN127" s="1107"/>
      <c r="CO127" s="1107"/>
      <c r="CP127" s="1107"/>
      <c r="CQ127" s="1107"/>
      <c r="CR127" s="1107"/>
      <c r="CS127" s="1107"/>
      <c r="CT127" s="1107"/>
      <c r="CU127" s="1107"/>
      <c r="CV127" s="1107"/>
      <c r="CW127" s="1107"/>
      <c r="CX127" s="1107"/>
      <c r="CY127" s="1107"/>
      <c r="CZ127" s="1107"/>
      <c r="DA127" s="1107"/>
      <c r="DB127" s="1107"/>
      <c r="DC127" s="1107"/>
      <c r="DD127" s="1107"/>
      <c r="DE127" s="1107"/>
      <c r="DF127" s="1107"/>
      <c r="DG127" s="1107"/>
      <c r="DH127" s="1107"/>
      <c r="DI127" s="1107"/>
      <c r="DJ127" s="1107"/>
      <c r="DK127" s="1107"/>
      <c r="DL127" s="1107"/>
      <c r="DM127" s="1107"/>
      <c r="DN127" s="1107"/>
      <c r="DO127" s="1107"/>
      <c r="DP127" s="1107"/>
      <c r="DQ127" s="1107"/>
      <c r="DR127" s="1107"/>
      <c r="DS127" s="1107"/>
      <c r="DT127" s="1107"/>
      <c r="DU127" s="1107"/>
      <c r="DV127" s="1107"/>
      <c r="DW127" s="1107"/>
      <c r="DX127" s="1107"/>
      <c r="DY127" s="1107"/>
      <c r="DZ127" s="1107"/>
      <c r="EA127" s="1107"/>
      <c r="EB127" s="1107"/>
      <c r="EC127" s="1107"/>
      <c r="ED127" s="1107"/>
      <c r="EE127" s="1107"/>
      <c r="EF127" s="1107"/>
      <c r="EG127" s="1107"/>
      <c r="EH127" s="1107"/>
      <c r="EI127" s="1107"/>
      <c r="EJ127" s="1107"/>
      <c r="EK127" s="1107"/>
      <c r="EL127" s="1107"/>
      <c r="EM127" s="1107"/>
      <c r="EN127" s="1107"/>
      <c r="EO127" s="1107"/>
      <c r="EP127" s="1107"/>
      <c r="EQ127" s="1107"/>
      <c r="ER127" s="1107"/>
      <c r="ES127" s="1107"/>
      <c r="ET127" s="1107"/>
      <c r="EU127" s="1107"/>
      <c r="EV127" s="1107"/>
      <c r="EW127" s="1107"/>
      <c r="EX127" s="1107"/>
      <c r="EY127" s="1107"/>
      <c r="EZ127" s="1107"/>
      <c r="FA127" s="1107"/>
      <c r="FB127" s="1107"/>
      <c r="FC127" s="1107"/>
      <c r="FD127" s="1107"/>
      <c r="FE127" s="1107"/>
      <c r="FF127" s="1107"/>
      <c r="FG127" s="1107"/>
      <c r="FH127" s="1107"/>
      <c r="FI127" s="1107"/>
      <c r="FJ127" s="1107"/>
      <c r="FK127" s="1107"/>
      <c r="FL127" s="1107"/>
      <c r="FM127" s="1107"/>
      <c r="FN127" s="1107"/>
      <c r="FO127" s="1107"/>
      <c r="FP127" s="1107"/>
      <c r="FQ127" s="1107"/>
      <c r="FR127" s="1107"/>
      <c r="FS127" s="1107"/>
      <c r="FT127" s="1107"/>
      <c r="FU127" s="1107"/>
      <c r="FV127" s="1107"/>
      <c r="FW127" s="1107"/>
      <c r="FX127" s="1107"/>
      <c r="FY127" s="1107"/>
      <c r="FZ127" s="1107"/>
      <c r="GA127" s="1107"/>
      <c r="GB127" s="1107"/>
      <c r="GC127" s="1107"/>
      <c r="GD127" s="1107"/>
      <c r="GE127" s="1107"/>
      <c r="GF127" s="1107"/>
      <c r="GG127" s="1107"/>
      <c r="GH127" s="1107"/>
      <c r="GI127" s="1107"/>
      <c r="GJ127" s="1107"/>
      <c r="GK127" s="1107"/>
      <c r="GL127" s="1107"/>
      <c r="GM127" s="1107"/>
      <c r="GN127" s="1107"/>
      <c r="GO127" s="1107"/>
      <c r="GP127" s="1107"/>
      <c r="GQ127" s="1107"/>
      <c r="GR127" s="1107"/>
      <c r="GS127" s="1107"/>
      <c r="GT127" s="1107"/>
      <c r="GU127" s="1107"/>
      <c r="GV127" s="1107"/>
      <c r="GW127" s="1107"/>
      <c r="GX127" s="1107"/>
      <c r="GY127" s="1107"/>
      <c r="GZ127" s="1107"/>
      <c r="HA127" s="1107"/>
      <c r="HB127" s="1107"/>
      <c r="HC127" s="1107"/>
      <c r="HD127" s="1107"/>
      <c r="HE127" s="1107"/>
    </row>
    <row r="128" spans="1:213" ht="12" hidden="1" customHeight="1">
      <c r="A128" s="1107"/>
      <c r="B128" s="4055" t="s">
        <v>1410</v>
      </c>
      <c r="C128" s="4055"/>
      <c r="D128" s="4055"/>
      <c r="E128" s="4055"/>
      <c r="F128" s="4055"/>
      <c r="G128" s="4055"/>
      <c r="H128" s="4055"/>
      <c r="I128" s="4055"/>
      <c r="J128" s="4055"/>
      <c r="K128" s="1194" t="s">
        <v>70</v>
      </c>
      <c r="L128" s="1107">
        <v>1221</v>
      </c>
      <c r="M128" s="1107">
        <v>359</v>
      </c>
      <c r="N128" s="1107">
        <v>3064</v>
      </c>
      <c r="O128" s="1107">
        <v>1431</v>
      </c>
      <c r="P128" s="1107">
        <v>10696</v>
      </c>
      <c r="Q128" s="1107">
        <v>43606</v>
      </c>
      <c r="R128" s="1107">
        <v>3650</v>
      </c>
      <c r="S128" s="1107">
        <v>3645</v>
      </c>
      <c r="T128" s="1107">
        <v>16421</v>
      </c>
      <c r="U128" s="1107">
        <v>22271</v>
      </c>
      <c r="V128" s="1107">
        <v>212</v>
      </c>
      <c r="W128" s="1107">
        <v>245</v>
      </c>
      <c r="X128" s="1107">
        <v>24</v>
      </c>
      <c r="Y128" s="1107">
        <v>0</v>
      </c>
      <c r="Z128" s="1107">
        <v>106845</v>
      </c>
      <c r="AA128" s="1107"/>
      <c r="AB128" s="1107"/>
      <c r="AC128" s="1107"/>
      <c r="AD128" s="1107"/>
      <c r="AE128" s="1107"/>
      <c r="AF128" s="1107"/>
      <c r="AG128" s="1107"/>
      <c r="AH128" s="1107"/>
      <c r="AI128" s="1107"/>
      <c r="AJ128" s="1107"/>
      <c r="AK128" s="1364"/>
      <c r="AL128" s="1364"/>
      <c r="AM128" s="1364"/>
      <c r="AN128" s="1364"/>
      <c r="AO128" s="1364"/>
      <c r="AP128" s="1364"/>
      <c r="AQ128" s="1364"/>
      <c r="AR128" s="1364"/>
      <c r="AS128" s="1364"/>
      <c r="AT128" s="1364"/>
      <c r="AU128" s="1364"/>
      <c r="AV128" s="1364"/>
      <c r="AW128" s="1364"/>
      <c r="AX128" s="1364"/>
      <c r="AY128" s="1364"/>
      <c r="AZ128" s="1364"/>
      <c r="BA128" s="1364"/>
      <c r="BB128" s="1364"/>
      <c r="BC128" s="1364"/>
      <c r="BD128" s="1364"/>
      <c r="BE128" s="1364"/>
      <c r="BF128" s="1364"/>
      <c r="BG128" s="1364"/>
      <c r="BH128" s="1364"/>
      <c r="BI128" s="1364"/>
      <c r="BJ128" s="1364"/>
      <c r="BK128" s="1364"/>
      <c r="BL128" s="1364"/>
      <c r="BM128" s="1364"/>
      <c r="BN128" s="1107"/>
      <c r="BO128" s="1107"/>
      <c r="BP128" s="1107"/>
      <c r="BQ128" s="1107"/>
      <c r="BR128" s="1107"/>
      <c r="BS128" s="1107"/>
      <c r="BT128" s="1107"/>
      <c r="BU128" s="1107"/>
      <c r="BV128" s="1107"/>
      <c r="BW128" s="1107"/>
      <c r="BX128" s="1107"/>
      <c r="BY128" s="1107"/>
      <c r="BZ128" s="1107"/>
      <c r="CA128" s="1107"/>
      <c r="CB128" s="1107"/>
      <c r="CC128" s="1107"/>
      <c r="CD128" s="1107"/>
      <c r="CE128" s="1107"/>
      <c r="CF128" s="1107"/>
      <c r="CG128" s="1107"/>
      <c r="CH128" s="1107"/>
      <c r="CI128" s="1107"/>
      <c r="CJ128" s="1107"/>
      <c r="CK128" s="1107"/>
      <c r="CL128" s="1107"/>
      <c r="CM128" s="1107"/>
      <c r="CN128" s="1107"/>
      <c r="CO128" s="1107"/>
      <c r="CP128" s="1107"/>
      <c r="CQ128" s="1107"/>
      <c r="CR128" s="1107"/>
      <c r="CS128" s="1107"/>
      <c r="CT128" s="1107"/>
      <c r="CU128" s="1107"/>
      <c r="CV128" s="1107"/>
      <c r="CW128" s="1107"/>
      <c r="CX128" s="1107"/>
      <c r="CY128" s="1107"/>
      <c r="CZ128" s="1107"/>
      <c r="DA128" s="1107"/>
      <c r="DB128" s="1107"/>
      <c r="DC128" s="1107"/>
      <c r="DD128" s="1107"/>
      <c r="DE128" s="1107"/>
      <c r="DF128" s="1107"/>
      <c r="DG128" s="1107"/>
      <c r="DH128" s="1107"/>
      <c r="DI128" s="1107"/>
      <c r="DJ128" s="1107"/>
      <c r="DK128" s="1107"/>
      <c r="DL128" s="1107"/>
      <c r="DM128" s="1107"/>
      <c r="DN128" s="1107"/>
      <c r="DO128" s="1107"/>
      <c r="DP128" s="1107"/>
      <c r="DQ128" s="1107"/>
      <c r="DR128" s="1107"/>
      <c r="DS128" s="1107"/>
      <c r="DT128" s="1107"/>
      <c r="DU128" s="1107"/>
      <c r="DV128" s="1107"/>
      <c r="DW128" s="1107"/>
      <c r="DX128" s="1107"/>
      <c r="DY128" s="1107"/>
      <c r="DZ128" s="1107"/>
      <c r="EA128" s="1107"/>
      <c r="EB128" s="1107"/>
      <c r="EC128" s="1107"/>
      <c r="ED128" s="1107"/>
      <c r="EE128" s="1107"/>
      <c r="EF128" s="1107"/>
      <c r="EG128" s="1107"/>
      <c r="EH128" s="1107"/>
      <c r="EI128" s="1107"/>
      <c r="EJ128" s="1107"/>
      <c r="EK128" s="1107"/>
      <c r="EL128" s="1107"/>
      <c r="EM128" s="1107"/>
      <c r="EN128" s="1107"/>
      <c r="EO128" s="1107"/>
      <c r="EP128" s="1107"/>
      <c r="EQ128" s="1107"/>
      <c r="ER128" s="1107"/>
      <c r="ES128" s="1107"/>
      <c r="ET128" s="1107"/>
      <c r="EU128" s="1107"/>
      <c r="EV128" s="1107"/>
      <c r="EW128" s="1107"/>
      <c r="EX128" s="1107"/>
      <c r="EY128" s="1107"/>
      <c r="EZ128" s="1107"/>
      <c r="FA128" s="1107"/>
      <c r="FB128" s="1107"/>
      <c r="FC128" s="1107"/>
      <c r="FD128" s="1107"/>
      <c r="FE128" s="1107"/>
      <c r="FF128" s="1107"/>
      <c r="FG128" s="1107"/>
      <c r="FH128" s="1107"/>
      <c r="FI128" s="1107"/>
      <c r="FJ128" s="1107"/>
      <c r="FK128" s="1107"/>
      <c r="FL128" s="1107"/>
      <c r="FM128" s="1107"/>
      <c r="FN128" s="1107"/>
      <c r="FO128" s="1107"/>
      <c r="FP128" s="1107"/>
      <c r="FQ128" s="1107"/>
      <c r="FR128" s="1107"/>
      <c r="FS128" s="1107"/>
      <c r="FT128" s="1107"/>
      <c r="FU128" s="1107"/>
      <c r="FV128" s="1107"/>
      <c r="FW128" s="1107"/>
      <c r="FX128" s="1107"/>
      <c r="FY128" s="1107"/>
      <c r="FZ128" s="1107"/>
      <c r="GA128" s="1107"/>
      <c r="GB128" s="1107"/>
      <c r="GC128" s="1107"/>
      <c r="GD128" s="1107"/>
      <c r="GE128" s="1107"/>
      <c r="GF128" s="1107"/>
      <c r="GG128" s="1107"/>
      <c r="GH128" s="1107"/>
      <c r="GI128" s="1107"/>
      <c r="GJ128" s="1107"/>
      <c r="GK128" s="1107"/>
      <c r="GL128" s="1107"/>
      <c r="GM128" s="1107"/>
      <c r="GN128" s="1107"/>
      <c r="GO128" s="1107"/>
      <c r="GP128" s="1107"/>
      <c r="GQ128" s="1107"/>
      <c r="GR128" s="1107"/>
      <c r="GS128" s="1107"/>
      <c r="GT128" s="1107"/>
      <c r="GU128" s="1107"/>
      <c r="GV128" s="1107"/>
      <c r="GW128" s="1107"/>
      <c r="GX128" s="1107"/>
      <c r="GY128" s="1107"/>
      <c r="GZ128" s="1107"/>
      <c r="HA128" s="1107"/>
      <c r="HB128" s="1107"/>
      <c r="HC128" s="1107"/>
      <c r="HD128" s="1107"/>
      <c r="HE128" s="1107"/>
    </row>
    <row r="129" spans="1:213" ht="12" hidden="1" customHeight="1">
      <c r="A129" s="1107"/>
      <c r="B129" s="3993" t="s">
        <v>1381</v>
      </c>
      <c r="C129" s="3993"/>
      <c r="D129" s="3993"/>
      <c r="E129" s="3993"/>
      <c r="F129" s="3993"/>
      <c r="G129" s="3993"/>
      <c r="H129" s="3993"/>
      <c r="I129" s="3993"/>
      <c r="J129" s="3993"/>
      <c r="K129" s="1194" t="s">
        <v>7</v>
      </c>
      <c r="L129" s="1107">
        <v>0</v>
      </c>
      <c r="M129" s="1107">
        <v>0</v>
      </c>
      <c r="N129" s="1107">
        <v>0</v>
      </c>
      <c r="O129" s="1107">
        <v>0</v>
      </c>
      <c r="P129" s="1107">
        <v>1282</v>
      </c>
      <c r="Q129" s="1107">
        <v>0</v>
      </c>
      <c r="R129" s="1107">
        <v>0</v>
      </c>
      <c r="S129" s="1107">
        <v>0</v>
      </c>
      <c r="T129" s="1107">
        <v>0</v>
      </c>
      <c r="U129" s="1107">
        <v>0</v>
      </c>
      <c r="V129" s="1107">
        <v>0</v>
      </c>
      <c r="W129" s="1107">
        <v>0</v>
      </c>
      <c r="X129" s="1107">
        <v>0</v>
      </c>
      <c r="Y129" s="1107">
        <v>0</v>
      </c>
      <c r="Z129" s="1107">
        <v>1282</v>
      </c>
      <c r="AA129" s="1107"/>
      <c r="AB129" s="1107"/>
      <c r="AC129" s="1107"/>
      <c r="AD129" s="1107"/>
      <c r="AE129" s="1107"/>
      <c r="AF129" s="1107"/>
      <c r="AG129" s="1107"/>
      <c r="AH129" s="1107"/>
      <c r="AI129" s="1107"/>
      <c r="AJ129" s="1107"/>
      <c r="AK129" s="1364"/>
      <c r="AL129" s="1364"/>
      <c r="AM129" s="1364"/>
      <c r="AN129" s="1364"/>
      <c r="AO129" s="1364"/>
      <c r="AP129" s="1364"/>
      <c r="AQ129" s="1364"/>
      <c r="AR129" s="1364"/>
      <c r="AS129" s="1364"/>
      <c r="AT129" s="1364"/>
      <c r="AU129" s="1364"/>
      <c r="AV129" s="1364"/>
      <c r="AW129" s="1364"/>
      <c r="AX129" s="1364"/>
      <c r="AY129" s="1364"/>
      <c r="AZ129" s="1364"/>
      <c r="BA129" s="1364"/>
      <c r="BB129" s="1364"/>
      <c r="BC129" s="1364"/>
      <c r="BD129" s="1364"/>
      <c r="BE129" s="1364"/>
      <c r="BF129" s="1364"/>
      <c r="BG129" s="1364"/>
      <c r="BH129" s="1364"/>
      <c r="BI129" s="1364"/>
      <c r="BJ129" s="1364"/>
      <c r="BK129" s="1364"/>
      <c r="BL129" s="1364"/>
      <c r="BM129" s="1364"/>
      <c r="BN129" s="1107"/>
      <c r="BO129" s="1107"/>
      <c r="BP129" s="1107"/>
      <c r="BQ129" s="1107"/>
      <c r="BR129" s="1107"/>
      <c r="BS129" s="1107"/>
      <c r="BT129" s="1107"/>
      <c r="BU129" s="1107"/>
      <c r="BV129" s="1107"/>
      <c r="BW129" s="1107"/>
      <c r="BX129" s="1107"/>
      <c r="BY129" s="1107"/>
      <c r="BZ129" s="1107"/>
      <c r="CA129" s="1107"/>
      <c r="CB129" s="1107"/>
      <c r="CC129" s="1107"/>
      <c r="CD129" s="1107"/>
      <c r="CE129" s="1107"/>
      <c r="CF129" s="1107"/>
      <c r="CG129" s="1107"/>
      <c r="CH129" s="1107"/>
      <c r="CI129" s="1107"/>
      <c r="CJ129" s="1107"/>
      <c r="CK129" s="1107"/>
      <c r="CL129" s="1107"/>
      <c r="CM129" s="1107"/>
      <c r="CN129" s="1107"/>
      <c r="CO129" s="1107"/>
      <c r="CP129" s="1107"/>
      <c r="CQ129" s="1107"/>
      <c r="CR129" s="1107"/>
      <c r="CS129" s="1107"/>
      <c r="CT129" s="1107"/>
      <c r="CU129" s="1107"/>
      <c r="CV129" s="1107"/>
      <c r="CW129" s="1107"/>
      <c r="CX129" s="1107"/>
      <c r="CY129" s="1107"/>
      <c r="CZ129" s="1107"/>
      <c r="DA129" s="1107"/>
      <c r="DB129" s="1107"/>
      <c r="DC129" s="1107"/>
      <c r="DD129" s="1107"/>
      <c r="DE129" s="1107"/>
      <c r="DF129" s="1107"/>
      <c r="DG129" s="1107"/>
      <c r="DH129" s="1107"/>
      <c r="DI129" s="1107"/>
      <c r="DJ129" s="1107"/>
      <c r="DK129" s="1107"/>
      <c r="DL129" s="1107"/>
      <c r="DM129" s="1107"/>
      <c r="DN129" s="1107"/>
      <c r="DO129" s="1107"/>
      <c r="DP129" s="1107"/>
      <c r="DQ129" s="1107"/>
      <c r="DR129" s="1107"/>
      <c r="DS129" s="1107"/>
      <c r="DT129" s="1107"/>
      <c r="DU129" s="1107"/>
      <c r="DV129" s="1107"/>
      <c r="DW129" s="1107"/>
      <c r="DX129" s="1107"/>
      <c r="DY129" s="1107"/>
      <c r="DZ129" s="1107"/>
      <c r="EA129" s="1107"/>
      <c r="EB129" s="1107"/>
      <c r="EC129" s="1107"/>
      <c r="ED129" s="1107"/>
      <c r="EE129" s="1107"/>
      <c r="EF129" s="1107"/>
      <c r="EG129" s="1107"/>
      <c r="EH129" s="1107"/>
      <c r="EI129" s="1107"/>
      <c r="EJ129" s="1107"/>
      <c r="EK129" s="1107"/>
      <c r="EL129" s="1107"/>
      <c r="EM129" s="1107"/>
      <c r="EN129" s="1107"/>
      <c r="EO129" s="1107"/>
      <c r="EP129" s="1107"/>
      <c r="EQ129" s="1107"/>
      <c r="ER129" s="1107"/>
      <c r="ES129" s="1107"/>
      <c r="ET129" s="1107"/>
      <c r="EU129" s="1107"/>
      <c r="EV129" s="1107"/>
      <c r="EW129" s="1107"/>
      <c r="EX129" s="1107"/>
      <c r="EY129" s="1107"/>
      <c r="EZ129" s="1107"/>
      <c r="FA129" s="1107"/>
      <c r="FB129" s="1107"/>
      <c r="FC129" s="1107"/>
      <c r="FD129" s="1107"/>
      <c r="FE129" s="1107"/>
      <c r="FF129" s="1107"/>
      <c r="FG129" s="1107"/>
      <c r="FH129" s="1107"/>
      <c r="FI129" s="1107"/>
      <c r="FJ129" s="1107"/>
      <c r="FK129" s="1107"/>
      <c r="FL129" s="1107"/>
      <c r="FM129" s="1107"/>
      <c r="FN129" s="1107"/>
      <c r="FO129" s="1107"/>
      <c r="FP129" s="1107"/>
      <c r="FQ129" s="1107"/>
      <c r="FR129" s="1107"/>
      <c r="FS129" s="1107"/>
      <c r="FT129" s="1107"/>
      <c r="FU129" s="1107"/>
      <c r="FV129" s="1107"/>
      <c r="FW129" s="1107"/>
      <c r="FX129" s="1107"/>
      <c r="FY129" s="1107"/>
      <c r="FZ129" s="1107"/>
      <c r="GA129" s="1107"/>
      <c r="GB129" s="1107"/>
      <c r="GC129" s="1107"/>
      <c r="GD129" s="1107"/>
      <c r="GE129" s="1107"/>
      <c r="GF129" s="1107"/>
      <c r="GG129" s="1107"/>
      <c r="GH129" s="1107"/>
      <c r="GI129" s="1107"/>
      <c r="GJ129" s="1107"/>
      <c r="GK129" s="1107"/>
      <c r="GL129" s="1107"/>
      <c r="GM129" s="1107"/>
      <c r="GN129" s="1107"/>
      <c r="GO129" s="1107"/>
      <c r="GP129" s="1107"/>
      <c r="GQ129" s="1107"/>
      <c r="GR129" s="1107"/>
      <c r="GS129" s="1107"/>
      <c r="GT129" s="1107"/>
      <c r="GU129" s="1107"/>
      <c r="GV129" s="1107"/>
      <c r="GW129" s="1107"/>
      <c r="GX129" s="1107"/>
      <c r="GY129" s="1107"/>
      <c r="GZ129" s="1107"/>
      <c r="HA129" s="1107"/>
      <c r="HB129" s="1107"/>
      <c r="HC129" s="1107"/>
      <c r="HD129" s="1107"/>
      <c r="HE129" s="1107"/>
    </row>
    <row r="130" spans="1:213" ht="12" hidden="1" customHeight="1">
      <c r="A130" s="1107"/>
      <c r="B130" s="3993" t="s">
        <v>1374</v>
      </c>
      <c r="C130" s="3993"/>
      <c r="D130" s="3993"/>
      <c r="E130" s="3993"/>
      <c r="F130" s="3993"/>
      <c r="G130" s="3993"/>
      <c r="H130" s="3993"/>
      <c r="I130" s="3993"/>
      <c r="J130" s="3993"/>
      <c r="K130" s="1194" t="s">
        <v>103</v>
      </c>
      <c r="L130" s="1107">
        <v>26</v>
      </c>
      <c r="M130" s="1107">
        <v>7</v>
      </c>
      <c r="N130" s="1107">
        <v>60</v>
      </c>
      <c r="O130" s="1107">
        <v>29</v>
      </c>
      <c r="P130" s="1107">
        <v>217</v>
      </c>
      <c r="Q130" s="1107">
        <v>873</v>
      </c>
      <c r="R130" s="1107">
        <v>77</v>
      </c>
      <c r="S130" s="1107">
        <v>80</v>
      </c>
      <c r="T130" s="1107">
        <v>374</v>
      </c>
      <c r="U130" s="1107">
        <v>457</v>
      </c>
      <c r="V130" s="1107">
        <v>4</v>
      </c>
      <c r="W130" s="1107">
        <v>6</v>
      </c>
      <c r="X130" s="1107">
        <v>0</v>
      </c>
      <c r="Y130" s="1107">
        <v>0</v>
      </c>
      <c r="Z130" s="1107">
        <v>2210</v>
      </c>
      <c r="AA130" s="1107"/>
      <c r="AB130" s="1107"/>
      <c r="AC130" s="1107"/>
      <c r="AD130" s="1107"/>
      <c r="AE130" s="1107"/>
      <c r="AF130" s="1107"/>
      <c r="AG130" s="1107"/>
      <c r="AH130" s="1107"/>
      <c r="AI130" s="1107"/>
      <c r="AJ130" s="1107"/>
      <c r="AK130" s="1364"/>
      <c r="AL130" s="1364"/>
      <c r="AM130" s="1364"/>
      <c r="AN130" s="1364"/>
      <c r="AO130" s="1364"/>
      <c r="AP130" s="1364"/>
      <c r="AQ130" s="1364"/>
      <c r="AR130" s="1364"/>
      <c r="AS130" s="1364"/>
      <c r="AT130" s="1364"/>
      <c r="AU130" s="1364"/>
      <c r="AV130" s="1364"/>
      <c r="AW130" s="1364"/>
      <c r="AX130" s="1364"/>
      <c r="AY130" s="1364"/>
      <c r="AZ130" s="1364"/>
      <c r="BA130" s="1364"/>
      <c r="BB130" s="1364"/>
      <c r="BC130" s="1364"/>
      <c r="BD130" s="1364"/>
      <c r="BE130" s="1364"/>
      <c r="BF130" s="1364"/>
      <c r="BG130" s="1364"/>
      <c r="BH130" s="1364"/>
      <c r="BI130" s="1364"/>
      <c r="BJ130" s="1364"/>
      <c r="BK130" s="1364"/>
      <c r="BL130" s="1364"/>
      <c r="BM130" s="1364"/>
      <c r="BN130" s="1107"/>
      <c r="BO130" s="1107"/>
      <c r="BP130" s="1107"/>
      <c r="BQ130" s="1107"/>
      <c r="BR130" s="1107"/>
      <c r="BS130" s="1107"/>
      <c r="BT130" s="1107"/>
      <c r="BU130" s="1107"/>
      <c r="BV130" s="1107"/>
      <c r="BW130" s="1107"/>
      <c r="BX130" s="1107"/>
      <c r="BY130" s="1107"/>
      <c r="BZ130" s="1107"/>
      <c r="CA130" s="1107"/>
      <c r="CB130" s="1107"/>
      <c r="CC130" s="1107"/>
      <c r="CD130" s="1107"/>
      <c r="CE130" s="1107"/>
      <c r="CF130" s="1107"/>
      <c r="CG130" s="1107"/>
      <c r="CH130" s="1107"/>
      <c r="CI130" s="1107"/>
      <c r="CJ130" s="1107"/>
      <c r="CK130" s="1107"/>
      <c r="CL130" s="1107"/>
      <c r="CM130" s="1107"/>
      <c r="CN130" s="1107"/>
      <c r="CO130" s="1107"/>
      <c r="CP130" s="1107"/>
      <c r="CQ130" s="1107"/>
      <c r="CR130" s="1107"/>
      <c r="CS130" s="1107"/>
      <c r="CT130" s="1107"/>
      <c r="CU130" s="1107"/>
      <c r="CV130" s="1107"/>
      <c r="CW130" s="1107"/>
      <c r="CX130" s="1107"/>
      <c r="CY130" s="1107"/>
      <c r="CZ130" s="1107"/>
      <c r="DA130" s="1107"/>
      <c r="DB130" s="1107"/>
      <c r="DC130" s="1107"/>
      <c r="DD130" s="1107"/>
      <c r="DE130" s="1107"/>
      <c r="DF130" s="1107"/>
      <c r="DG130" s="1107"/>
      <c r="DH130" s="1107"/>
      <c r="DI130" s="1107"/>
      <c r="DJ130" s="1107"/>
      <c r="DK130" s="1107"/>
      <c r="DL130" s="1107"/>
      <c r="DM130" s="1107"/>
      <c r="DN130" s="1107"/>
      <c r="DO130" s="1107"/>
      <c r="DP130" s="1107"/>
      <c r="DQ130" s="1107"/>
      <c r="DR130" s="1107"/>
      <c r="DS130" s="1107"/>
      <c r="DT130" s="1107"/>
      <c r="DU130" s="1107"/>
      <c r="DV130" s="1107"/>
      <c r="DW130" s="1107"/>
      <c r="DX130" s="1107"/>
      <c r="DY130" s="1107"/>
      <c r="DZ130" s="1107"/>
      <c r="EA130" s="1107"/>
      <c r="EB130" s="1107"/>
      <c r="EC130" s="1107"/>
      <c r="ED130" s="1107"/>
      <c r="EE130" s="1107"/>
      <c r="EF130" s="1107"/>
      <c r="EG130" s="1107"/>
      <c r="EH130" s="1107"/>
      <c r="EI130" s="1107"/>
      <c r="EJ130" s="1107"/>
      <c r="EK130" s="1107"/>
      <c r="EL130" s="1107"/>
      <c r="EM130" s="1107"/>
      <c r="EN130" s="1107"/>
      <c r="EO130" s="1107"/>
      <c r="EP130" s="1107"/>
      <c r="EQ130" s="1107"/>
      <c r="ER130" s="1107"/>
      <c r="ES130" s="1107"/>
      <c r="ET130" s="1107"/>
      <c r="EU130" s="1107"/>
      <c r="EV130" s="1107"/>
      <c r="EW130" s="1107"/>
      <c r="EX130" s="1107"/>
      <c r="EY130" s="1107"/>
      <c r="EZ130" s="1107"/>
      <c r="FA130" s="1107"/>
      <c r="FB130" s="1107"/>
      <c r="FC130" s="1107"/>
      <c r="FD130" s="1107"/>
      <c r="FE130" s="1107"/>
      <c r="FF130" s="1107"/>
      <c r="FG130" s="1107"/>
      <c r="FH130" s="1107"/>
      <c r="FI130" s="1107"/>
      <c r="FJ130" s="1107"/>
      <c r="FK130" s="1107"/>
      <c r="FL130" s="1107"/>
      <c r="FM130" s="1107"/>
      <c r="FN130" s="1107"/>
      <c r="FO130" s="1107"/>
      <c r="FP130" s="1107"/>
      <c r="FQ130" s="1107"/>
      <c r="FR130" s="1107"/>
      <c r="FS130" s="1107"/>
      <c r="FT130" s="1107"/>
      <c r="FU130" s="1107"/>
      <c r="FV130" s="1107"/>
      <c r="FW130" s="1107"/>
      <c r="FX130" s="1107"/>
      <c r="FY130" s="1107"/>
      <c r="FZ130" s="1107"/>
      <c r="GA130" s="1107"/>
      <c r="GB130" s="1107"/>
      <c r="GC130" s="1107"/>
      <c r="GD130" s="1107"/>
      <c r="GE130" s="1107"/>
      <c r="GF130" s="1107"/>
      <c r="GG130" s="1107"/>
      <c r="GH130" s="1107"/>
      <c r="GI130" s="1107"/>
      <c r="GJ130" s="1107"/>
      <c r="GK130" s="1107"/>
      <c r="GL130" s="1107"/>
      <c r="GM130" s="1107"/>
      <c r="GN130" s="1107"/>
      <c r="GO130" s="1107"/>
      <c r="GP130" s="1107"/>
      <c r="GQ130" s="1107"/>
      <c r="GR130" s="1107"/>
      <c r="GS130" s="1107"/>
      <c r="GT130" s="1107"/>
      <c r="GU130" s="1107"/>
      <c r="GV130" s="1107"/>
      <c r="GW130" s="1107"/>
      <c r="GX130" s="1107"/>
      <c r="GY130" s="1107"/>
      <c r="GZ130" s="1107"/>
      <c r="HA130" s="1107"/>
      <c r="HB130" s="1107"/>
      <c r="HC130" s="1107"/>
      <c r="HD130" s="1107"/>
      <c r="HE130" s="1107"/>
    </row>
    <row r="131" spans="1:213" ht="12" hidden="1" customHeight="1">
      <c r="A131" s="1107"/>
      <c r="B131" s="4055" t="s">
        <v>1382</v>
      </c>
      <c r="C131" s="4055"/>
      <c r="D131" s="4055"/>
      <c r="E131" s="4055"/>
      <c r="F131" s="4055"/>
      <c r="G131" s="4055"/>
      <c r="H131" s="4055"/>
      <c r="I131" s="4055"/>
      <c r="J131" s="4055"/>
      <c r="K131" s="1194" t="s">
        <v>104</v>
      </c>
      <c r="L131" s="1107">
        <v>1195</v>
      </c>
      <c r="M131" s="1107">
        <v>352</v>
      </c>
      <c r="N131" s="1107">
        <v>3004</v>
      </c>
      <c r="O131" s="1107">
        <v>1402</v>
      </c>
      <c r="P131" s="1107">
        <v>11761</v>
      </c>
      <c r="Q131" s="1107">
        <v>42733</v>
      </c>
      <c r="R131" s="1107">
        <v>3573</v>
      </c>
      <c r="S131" s="1107">
        <v>3565</v>
      </c>
      <c r="T131" s="1107">
        <v>16047</v>
      </c>
      <c r="U131" s="1107">
        <v>21814</v>
      </c>
      <c r="V131" s="1107">
        <v>208</v>
      </c>
      <c r="W131" s="1107">
        <v>239</v>
      </c>
      <c r="X131" s="1107">
        <v>24</v>
      </c>
      <c r="Y131" s="1107">
        <v>0</v>
      </c>
      <c r="Z131" s="1107">
        <v>105917</v>
      </c>
      <c r="AA131" s="1107"/>
      <c r="AB131" s="1107"/>
      <c r="AC131" s="1107"/>
      <c r="AD131" s="1107"/>
      <c r="AE131" s="1107"/>
      <c r="AF131" s="1107"/>
      <c r="AG131" s="1107"/>
      <c r="AH131" s="1107"/>
      <c r="AI131" s="1107"/>
      <c r="AJ131" s="1107"/>
      <c r="AK131" s="1364"/>
      <c r="AL131" s="1364"/>
      <c r="AM131" s="1364"/>
      <c r="AN131" s="1364"/>
      <c r="AO131" s="1364"/>
      <c r="AP131" s="1364"/>
      <c r="AQ131" s="1364"/>
      <c r="AR131" s="1364"/>
      <c r="AS131" s="1364"/>
      <c r="AT131" s="1364"/>
      <c r="AU131" s="1364"/>
      <c r="AV131" s="1364"/>
      <c r="AW131" s="1364"/>
      <c r="AX131" s="1364"/>
      <c r="AY131" s="1364"/>
      <c r="AZ131" s="1364"/>
      <c r="BA131" s="1364"/>
      <c r="BB131" s="1364"/>
      <c r="BC131" s="1364"/>
      <c r="BD131" s="1364"/>
      <c r="BE131" s="1364"/>
      <c r="BF131" s="1364"/>
      <c r="BG131" s="1364"/>
      <c r="BH131" s="1364"/>
      <c r="BI131" s="1364"/>
      <c r="BJ131" s="1364"/>
      <c r="BK131" s="1364"/>
      <c r="BL131" s="1364"/>
      <c r="BM131" s="1364"/>
      <c r="BN131" s="1107"/>
      <c r="BO131" s="1107"/>
      <c r="BP131" s="1107"/>
      <c r="BQ131" s="1107"/>
      <c r="BR131" s="1107"/>
      <c r="BS131" s="1107"/>
      <c r="BT131" s="1107"/>
      <c r="BU131" s="1107"/>
      <c r="BV131" s="1107"/>
      <c r="BW131" s="1107"/>
      <c r="BX131" s="1107"/>
      <c r="BY131" s="1107"/>
      <c r="BZ131" s="1107"/>
      <c r="CA131" s="1107"/>
      <c r="CB131" s="1107"/>
      <c r="CC131" s="1107"/>
      <c r="CD131" s="1107"/>
      <c r="CE131" s="1107"/>
      <c r="CF131" s="1107"/>
      <c r="CG131" s="1107"/>
      <c r="CH131" s="1107"/>
      <c r="CI131" s="1107"/>
      <c r="CJ131" s="1107"/>
      <c r="CK131" s="1107"/>
      <c r="CL131" s="1107"/>
      <c r="CM131" s="1107"/>
      <c r="CN131" s="1107"/>
      <c r="CO131" s="1107"/>
      <c r="CP131" s="1107"/>
      <c r="CQ131" s="1107"/>
      <c r="CR131" s="1107"/>
      <c r="CS131" s="1107"/>
      <c r="CT131" s="1107"/>
      <c r="CU131" s="1107"/>
      <c r="CV131" s="1107"/>
      <c r="CW131" s="1107"/>
      <c r="CX131" s="1107"/>
      <c r="CY131" s="1107"/>
      <c r="CZ131" s="1107"/>
      <c r="DA131" s="1107"/>
      <c r="DB131" s="1107"/>
      <c r="DC131" s="1107"/>
      <c r="DD131" s="1107"/>
      <c r="DE131" s="1107"/>
      <c r="DF131" s="1107"/>
      <c r="DG131" s="1107"/>
      <c r="DH131" s="1107"/>
      <c r="DI131" s="1107"/>
      <c r="DJ131" s="1107"/>
      <c r="DK131" s="1107"/>
      <c r="DL131" s="1107"/>
      <c r="DM131" s="1107"/>
      <c r="DN131" s="1107"/>
      <c r="DO131" s="1107"/>
      <c r="DP131" s="1107"/>
      <c r="DQ131" s="1107"/>
      <c r="DR131" s="1107"/>
      <c r="DS131" s="1107"/>
      <c r="DT131" s="1107"/>
      <c r="DU131" s="1107"/>
      <c r="DV131" s="1107"/>
      <c r="DW131" s="1107"/>
      <c r="DX131" s="1107"/>
      <c r="DY131" s="1107"/>
      <c r="DZ131" s="1107"/>
      <c r="EA131" s="1107"/>
      <c r="EB131" s="1107"/>
      <c r="EC131" s="1107"/>
      <c r="ED131" s="1107"/>
      <c r="EE131" s="1107"/>
      <c r="EF131" s="1107"/>
      <c r="EG131" s="1107"/>
      <c r="EH131" s="1107"/>
      <c r="EI131" s="1107"/>
      <c r="EJ131" s="1107"/>
      <c r="EK131" s="1107"/>
      <c r="EL131" s="1107"/>
      <c r="EM131" s="1107"/>
      <c r="EN131" s="1107"/>
      <c r="EO131" s="1107"/>
      <c r="EP131" s="1107"/>
      <c r="EQ131" s="1107"/>
      <c r="ER131" s="1107"/>
      <c r="ES131" s="1107"/>
      <c r="ET131" s="1107"/>
      <c r="EU131" s="1107"/>
      <c r="EV131" s="1107"/>
      <c r="EW131" s="1107"/>
      <c r="EX131" s="1107"/>
      <c r="EY131" s="1107"/>
      <c r="EZ131" s="1107"/>
      <c r="FA131" s="1107"/>
      <c r="FB131" s="1107"/>
      <c r="FC131" s="1107"/>
      <c r="FD131" s="1107"/>
      <c r="FE131" s="1107"/>
      <c r="FF131" s="1107"/>
      <c r="FG131" s="1107"/>
      <c r="FH131" s="1107"/>
      <c r="FI131" s="1107"/>
      <c r="FJ131" s="1107"/>
      <c r="FK131" s="1107"/>
      <c r="FL131" s="1107"/>
      <c r="FM131" s="1107"/>
      <c r="FN131" s="1107"/>
      <c r="FO131" s="1107"/>
      <c r="FP131" s="1107"/>
      <c r="FQ131" s="1107"/>
      <c r="FR131" s="1107"/>
      <c r="FS131" s="1107"/>
      <c r="FT131" s="1107"/>
      <c r="FU131" s="1107"/>
      <c r="FV131" s="1107"/>
      <c r="FW131" s="1107"/>
      <c r="FX131" s="1107"/>
      <c r="FY131" s="1107"/>
      <c r="FZ131" s="1107"/>
      <c r="GA131" s="1107"/>
      <c r="GB131" s="1107"/>
      <c r="GC131" s="1107"/>
      <c r="GD131" s="1107"/>
      <c r="GE131" s="1107"/>
      <c r="GF131" s="1107"/>
      <c r="GG131" s="1107"/>
      <c r="GH131" s="1107"/>
      <c r="GI131" s="1107"/>
      <c r="GJ131" s="1107"/>
      <c r="GK131" s="1107"/>
      <c r="GL131" s="1107"/>
      <c r="GM131" s="1107"/>
      <c r="GN131" s="1107"/>
      <c r="GO131" s="1107"/>
      <c r="GP131" s="1107"/>
      <c r="GQ131" s="1107"/>
      <c r="GR131" s="1107"/>
      <c r="GS131" s="1107"/>
      <c r="GT131" s="1107"/>
      <c r="GU131" s="1107"/>
      <c r="GV131" s="1107"/>
      <c r="GW131" s="1107"/>
      <c r="GX131" s="1107"/>
      <c r="GY131" s="1107"/>
      <c r="GZ131" s="1107"/>
      <c r="HA131" s="1107"/>
      <c r="HB131" s="1107"/>
      <c r="HC131" s="1107"/>
      <c r="HD131" s="1107"/>
      <c r="HE131" s="1107"/>
    </row>
    <row r="132" spans="1:213" ht="12" hidden="1" customHeight="1">
      <c r="A132" s="1107"/>
      <c r="B132" s="3993" t="s">
        <v>1411</v>
      </c>
      <c r="C132" s="3993"/>
      <c r="D132" s="3993"/>
      <c r="E132" s="3993"/>
      <c r="F132" s="3993"/>
      <c r="G132" s="3993"/>
      <c r="H132" s="3993"/>
      <c r="I132" s="3993"/>
      <c r="J132" s="3993"/>
      <c r="K132" s="1194" t="s">
        <v>574</v>
      </c>
      <c r="L132" s="1107">
        <v>0</v>
      </c>
      <c r="M132" s="1107">
        <v>0</v>
      </c>
      <c r="N132" s="1107">
        <v>0</v>
      </c>
      <c r="O132" s="1107">
        <v>0</v>
      </c>
      <c r="P132" s="1107">
        <v>0</v>
      </c>
      <c r="Q132" s="1107">
        <v>0</v>
      </c>
      <c r="R132" s="1107">
        <v>0</v>
      </c>
      <c r="S132" s="1107">
        <v>0</v>
      </c>
      <c r="T132" s="1107">
        <v>0</v>
      </c>
      <c r="U132" s="1107">
        <v>0</v>
      </c>
      <c r="V132" s="1107">
        <v>0</v>
      </c>
      <c r="W132" s="1107">
        <v>0</v>
      </c>
      <c r="X132" s="1107">
        <v>0</v>
      </c>
      <c r="Y132" s="1107">
        <v>0</v>
      </c>
      <c r="Z132" s="1107">
        <v>0</v>
      </c>
      <c r="AA132" s="1107"/>
      <c r="AB132" s="1107"/>
      <c r="AC132" s="1107"/>
      <c r="AD132" s="1107"/>
      <c r="AE132" s="1107"/>
      <c r="AF132" s="1107"/>
      <c r="AG132" s="1107"/>
      <c r="AH132" s="1107"/>
      <c r="AI132" s="1107"/>
      <c r="AJ132" s="1107"/>
      <c r="AK132" s="1364"/>
      <c r="AL132" s="1364"/>
      <c r="AM132" s="1364"/>
      <c r="AN132" s="1364"/>
      <c r="AO132" s="1364"/>
      <c r="AP132" s="1364"/>
      <c r="AQ132" s="1364"/>
      <c r="AR132" s="1364"/>
      <c r="AS132" s="1364"/>
      <c r="AT132" s="1364"/>
      <c r="AU132" s="1364"/>
      <c r="AV132" s="1364"/>
      <c r="AW132" s="1364"/>
      <c r="AX132" s="1364"/>
      <c r="AY132" s="1364"/>
      <c r="AZ132" s="1364"/>
      <c r="BA132" s="1364"/>
      <c r="BB132" s="1364"/>
      <c r="BC132" s="1364"/>
      <c r="BD132" s="1364"/>
      <c r="BE132" s="1364"/>
      <c r="BF132" s="1364"/>
      <c r="BG132" s="1364"/>
      <c r="BH132" s="1364"/>
      <c r="BI132" s="1364"/>
      <c r="BJ132" s="1364"/>
      <c r="BK132" s="1364"/>
      <c r="BL132" s="1364"/>
      <c r="BM132" s="1364"/>
      <c r="BN132" s="1107"/>
      <c r="BO132" s="1107"/>
      <c r="BP132" s="1107"/>
      <c r="BQ132" s="1107"/>
      <c r="BR132" s="1107"/>
      <c r="BS132" s="1107"/>
      <c r="BT132" s="1107"/>
      <c r="BU132" s="1107"/>
      <c r="BV132" s="1107"/>
      <c r="BW132" s="1107"/>
      <c r="BX132" s="1107"/>
      <c r="BY132" s="1107"/>
      <c r="BZ132" s="1107"/>
      <c r="CA132" s="1107"/>
      <c r="CB132" s="1107"/>
      <c r="CC132" s="1107"/>
      <c r="CD132" s="1107"/>
      <c r="CE132" s="1107"/>
      <c r="CF132" s="1107"/>
      <c r="CG132" s="1107"/>
      <c r="CH132" s="1107"/>
      <c r="CI132" s="1107"/>
      <c r="CJ132" s="1107"/>
      <c r="CK132" s="1107"/>
      <c r="CL132" s="1107"/>
      <c r="CM132" s="1107"/>
      <c r="CN132" s="1107"/>
      <c r="CO132" s="1107"/>
      <c r="CP132" s="1107"/>
      <c r="CQ132" s="1107"/>
      <c r="CR132" s="1107"/>
      <c r="CS132" s="1107"/>
      <c r="CT132" s="1107"/>
      <c r="CU132" s="1107"/>
      <c r="CV132" s="1107"/>
      <c r="CW132" s="1107"/>
      <c r="CX132" s="1107"/>
      <c r="CY132" s="1107"/>
      <c r="CZ132" s="1107"/>
      <c r="DA132" s="1107"/>
      <c r="DB132" s="1107"/>
      <c r="DC132" s="1107"/>
      <c r="DD132" s="1107"/>
      <c r="DE132" s="1107"/>
      <c r="DF132" s="1107"/>
      <c r="DG132" s="1107"/>
      <c r="DH132" s="1107"/>
      <c r="DI132" s="1107"/>
      <c r="DJ132" s="1107"/>
      <c r="DK132" s="1107"/>
      <c r="DL132" s="1107"/>
      <c r="DM132" s="1107"/>
      <c r="DN132" s="1107"/>
      <c r="DO132" s="1107"/>
      <c r="DP132" s="1107"/>
      <c r="DQ132" s="1107"/>
      <c r="DR132" s="1107"/>
      <c r="DS132" s="1107"/>
      <c r="DT132" s="1107"/>
      <c r="DU132" s="1107"/>
      <c r="DV132" s="1107"/>
      <c r="DW132" s="1107"/>
      <c r="DX132" s="1107"/>
      <c r="DY132" s="1107"/>
      <c r="DZ132" s="1107"/>
      <c r="EA132" s="1107"/>
      <c r="EB132" s="1107"/>
      <c r="EC132" s="1107"/>
      <c r="ED132" s="1107"/>
      <c r="EE132" s="1107"/>
      <c r="EF132" s="1107"/>
      <c r="EG132" s="1107"/>
      <c r="EH132" s="1107"/>
      <c r="EI132" s="1107"/>
      <c r="EJ132" s="1107"/>
      <c r="EK132" s="1107"/>
      <c r="EL132" s="1107"/>
      <c r="EM132" s="1107"/>
      <c r="EN132" s="1107"/>
      <c r="EO132" s="1107"/>
      <c r="EP132" s="1107"/>
      <c r="EQ132" s="1107"/>
      <c r="ER132" s="1107"/>
      <c r="ES132" s="1107"/>
      <c r="ET132" s="1107"/>
      <c r="EU132" s="1107"/>
      <c r="EV132" s="1107"/>
      <c r="EW132" s="1107"/>
      <c r="EX132" s="1107"/>
      <c r="EY132" s="1107"/>
      <c r="EZ132" s="1107"/>
      <c r="FA132" s="1107"/>
      <c r="FB132" s="1107"/>
      <c r="FC132" s="1107"/>
      <c r="FD132" s="1107"/>
      <c r="FE132" s="1107"/>
      <c r="FF132" s="1107"/>
      <c r="FG132" s="1107"/>
      <c r="FH132" s="1107"/>
      <c r="FI132" s="1107"/>
      <c r="FJ132" s="1107"/>
      <c r="FK132" s="1107"/>
      <c r="FL132" s="1107"/>
      <c r="FM132" s="1107"/>
      <c r="FN132" s="1107"/>
      <c r="FO132" s="1107"/>
      <c r="FP132" s="1107"/>
      <c r="FQ132" s="1107"/>
      <c r="FR132" s="1107"/>
      <c r="FS132" s="1107"/>
      <c r="FT132" s="1107"/>
      <c r="FU132" s="1107"/>
      <c r="FV132" s="1107"/>
      <c r="FW132" s="1107"/>
      <c r="FX132" s="1107"/>
      <c r="FY132" s="1107"/>
      <c r="FZ132" s="1107"/>
      <c r="GA132" s="1107"/>
      <c r="GB132" s="1107"/>
      <c r="GC132" s="1107"/>
      <c r="GD132" s="1107"/>
      <c r="GE132" s="1107"/>
      <c r="GF132" s="1107"/>
      <c r="GG132" s="1107"/>
      <c r="GH132" s="1107"/>
      <c r="GI132" s="1107"/>
      <c r="GJ132" s="1107"/>
      <c r="GK132" s="1107"/>
      <c r="GL132" s="1107"/>
      <c r="GM132" s="1107"/>
      <c r="GN132" s="1107"/>
      <c r="GO132" s="1107"/>
      <c r="GP132" s="1107"/>
      <c r="GQ132" s="1107"/>
      <c r="GR132" s="1107"/>
      <c r="GS132" s="1107"/>
      <c r="GT132" s="1107"/>
      <c r="GU132" s="1107"/>
      <c r="GV132" s="1107"/>
      <c r="GW132" s="1107"/>
      <c r="GX132" s="1107"/>
      <c r="GY132" s="1107"/>
      <c r="GZ132" s="1107"/>
      <c r="HA132" s="1107"/>
      <c r="HB132" s="1107"/>
      <c r="HC132" s="1107"/>
      <c r="HD132" s="1107"/>
      <c r="HE132" s="1107"/>
    </row>
    <row r="133" spans="1:213" ht="12" hidden="1" customHeight="1">
      <c r="A133" s="1107"/>
      <c r="B133" s="1107"/>
      <c r="C133" s="1107"/>
      <c r="D133" s="1107"/>
      <c r="E133" s="1107"/>
      <c r="F133" s="1107"/>
      <c r="G133" s="1107"/>
      <c r="H133" s="1107"/>
      <c r="I133" s="1107"/>
      <c r="J133" s="1107"/>
      <c r="K133" s="1107"/>
      <c r="L133" s="1107"/>
      <c r="M133" s="1107"/>
      <c r="N133" s="1107"/>
      <c r="O133" s="1107"/>
      <c r="P133" s="1107"/>
      <c r="Q133" s="1107"/>
      <c r="R133" s="1107"/>
      <c r="S133" s="1107"/>
      <c r="T133" s="1107"/>
      <c r="U133" s="1107"/>
      <c r="V133" s="1107"/>
      <c r="W133" s="1107"/>
      <c r="X133" s="1107"/>
      <c r="Y133" s="1107"/>
      <c r="Z133" s="1107"/>
      <c r="AA133" s="1107"/>
      <c r="AB133" s="1107"/>
      <c r="AC133" s="1107"/>
      <c r="AD133" s="1107"/>
      <c r="AE133" s="1107"/>
      <c r="AF133" s="1107"/>
      <c r="AG133" s="1107"/>
      <c r="AH133" s="1107"/>
      <c r="AI133" s="1107"/>
      <c r="AJ133" s="1107"/>
      <c r="AK133" s="1364"/>
      <c r="AL133" s="1364"/>
      <c r="AM133" s="1364"/>
      <c r="AN133" s="1364"/>
      <c r="AO133" s="1364"/>
      <c r="AP133" s="1364"/>
      <c r="AQ133" s="1364"/>
      <c r="AR133" s="1364"/>
      <c r="AS133" s="1364"/>
      <c r="AT133" s="1364"/>
      <c r="AU133" s="1364"/>
      <c r="AV133" s="1364"/>
      <c r="AW133" s="1364"/>
      <c r="AX133" s="1364"/>
      <c r="AY133" s="1364"/>
      <c r="AZ133" s="1364"/>
      <c r="BA133" s="1364"/>
      <c r="BB133" s="1364"/>
      <c r="BC133" s="1364"/>
      <c r="BD133" s="1364"/>
      <c r="BE133" s="1364"/>
      <c r="BF133" s="1364"/>
      <c r="BG133" s="1364"/>
      <c r="BH133" s="1364"/>
      <c r="BI133" s="1364"/>
      <c r="BJ133" s="1364"/>
      <c r="BK133" s="1364"/>
      <c r="BL133" s="1364"/>
      <c r="BM133" s="1364"/>
      <c r="BN133" s="1107"/>
      <c r="BO133" s="1107"/>
      <c r="BP133" s="1107"/>
      <c r="BQ133" s="1107"/>
      <c r="BR133" s="1107"/>
      <c r="BS133" s="1107"/>
      <c r="BT133" s="1107"/>
      <c r="BU133" s="1107"/>
      <c r="BV133" s="1107"/>
      <c r="BW133" s="1107"/>
      <c r="BX133" s="1107"/>
      <c r="BY133" s="1107"/>
      <c r="BZ133" s="1107"/>
      <c r="CA133" s="1107"/>
      <c r="CB133" s="1107"/>
      <c r="CC133" s="1107"/>
      <c r="CD133" s="1107"/>
      <c r="CE133" s="1107"/>
      <c r="CF133" s="1107"/>
      <c r="CG133" s="1107"/>
      <c r="CH133" s="1107"/>
      <c r="CI133" s="1107"/>
      <c r="CJ133" s="1107"/>
      <c r="CK133" s="1107"/>
      <c r="CL133" s="1107"/>
      <c r="CM133" s="1107"/>
      <c r="CN133" s="1107"/>
      <c r="CO133" s="1107"/>
      <c r="CP133" s="1107"/>
      <c r="CQ133" s="1107"/>
      <c r="CR133" s="1107"/>
      <c r="CS133" s="1107"/>
      <c r="CT133" s="1107"/>
      <c r="CU133" s="1107"/>
      <c r="CV133" s="1107"/>
      <c r="CW133" s="1107"/>
      <c r="CX133" s="1107"/>
      <c r="CY133" s="1107"/>
      <c r="CZ133" s="1107"/>
      <c r="DA133" s="1107"/>
      <c r="DB133" s="1107"/>
      <c r="DC133" s="1107"/>
      <c r="DD133" s="1107"/>
      <c r="DE133" s="1107"/>
      <c r="DF133" s="1107"/>
      <c r="DG133" s="1107"/>
      <c r="DH133" s="1107"/>
      <c r="DI133" s="1107"/>
      <c r="DJ133" s="1107"/>
      <c r="DK133" s="1107"/>
      <c r="DL133" s="1107"/>
      <c r="DM133" s="1107"/>
      <c r="DN133" s="1107"/>
      <c r="DO133" s="1107"/>
      <c r="DP133" s="1107"/>
      <c r="DQ133" s="1107"/>
      <c r="DR133" s="1107"/>
      <c r="DS133" s="1107"/>
      <c r="DT133" s="1107"/>
      <c r="DU133" s="1107"/>
      <c r="DV133" s="1107"/>
      <c r="DW133" s="1107"/>
      <c r="DX133" s="1107"/>
      <c r="DY133" s="1107"/>
      <c r="DZ133" s="1107"/>
      <c r="EA133" s="1107"/>
      <c r="EB133" s="1107"/>
      <c r="EC133" s="1107"/>
      <c r="ED133" s="1107"/>
      <c r="EE133" s="1107"/>
      <c r="EF133" s="1107"/>
      <c r="EG133" s="1107"/>
      <c r="EH133" s="1107"/>
      <c r="EI133" s="1107"/>
      <c r="EJ133" s="1107"/>
      <c r="EK133" s="1107"/>
      <c r="EL133" s="1107"/>
      <c r="EM133" s="1107"/>
      <c r="EN133" s="1107"/>
      <c r="EO133" s="1107"/>
      <c r="EP133" s="1107"/>
      <c r="EQ133" s="1107"/>
      <c r="ER133" s="1107"/>
      <c r="ES133" s="1107"/>
      <c r="ET133" s="1107"/>
      <c r="EU133" s="1107"/>
      <c r="EV133" s="1107"/>
      <c r="EW133" s="1107"/>
      <c r="EX133" s="1107"/>
      <c r="EY133" s="1107"/>
      <c r="EZ133" s="1107"/>
      <c r="FA133" s="1107"/>
      <c r="FB133" s="1107"/>
      <c r="FC133" s="1107"/>
      <c r="FD133" s="1107"/>
      <c r="FE133" s="1107"/>
      <c r="FF133" s="1107"/>
      <c r="FG133" s="1107"/>
      <c r="FH133" s="1107"/>
      <c r="FI133" s="1107"/>
      <c r="FJ133" s="1107"/>
      <c r="FK133" s="1107"/>
      <c r="FL133" s="1107"/>
      <c r="FM133" s="1107"/>
      <c r="FN133" s="1107"/>
      <c r="FO133" s="1107"/>
      <c r="FP133" s="1107"/>
      <c r="FQ133" s="1107"/>
      <c r="FR133" s="1107"/>
      <c r="FS133" s="1107"/>
      <c r="FT133" s="1107"/>
      <c r="FU133" s="1107"/>
      <c r="FV133" s="1107"/>
      <c r="FW133" s="1107"/>
      <c r="FX133" s="1107"/>
      <c r="FY133" s="1107"/>
      <c r="FZ133" s="1107"/>
      <c r="GA133" s="1107"/>
      <c r="GB133" s="1107"/>
      <c r="GC133" s="1107"/>
      <c r="GD133" s="1107"/>
      <c r="GE133" s="1107"/>
      <c r="GF133" s="1107"/>
      <c r="GG133" s="1107"/>
      <c r="GH133" s="1107"/>
      <c r="GI133" s="1107"/>
      <c r="GJ133" s="1107"/>
      <c r="GK133" s="1107"/>
      <c r="GL133" s="1107"/>
      <c r="GM133" s="1107"/>
      <c r="GN133" s="1107"/>
      <c r="GO133" s="1107"/>
      <c r="GP133" s="1107"/>
      <c r="GQ133" s="1107"/>
      <c r="GR133" s="1107"/>
      <c r="GS133" s="1107"/>
      <c r="GT133" s="1107"/>
      <c r="GU133" s="1107"/>
      <c r="GV133" s="1107"/>
      <c r="GW133" s="1107"/>
      <c r="GX133" s="1107"/>
      <c r="GY133" s="1107"/>
      <c r="GZ133" s="1107"/>
      <c r="HA133" s="1107"/>
      <c r="HB133" s="1107"/>
      <c r="HC133" s="1107"/>
      <c r="HD133" s="1107"/>
      <c r="HE133" s="1107"/>
    </row>
    <row r="134" spans="1:213" ht="12" hidden="1" customHeight="1">
      <c r="A134" s="1107"/>
      <c r="B134" s="3967" t="s">
        <v>105</v>
      </c>
      <c r="C134" s="3967"/>
      <c r="D134" s="3967"/>
      <c r="E134" s="3967"/>
      <c r="F134" s="3967"/>
      <c r="G134" s="3967"/>
      <c r="H134" s="3967"/>
      <c r="I134" s="3967"/>
      <c r="J134" s="3967"/>
      <c r="K134" s="3967"/>
      <c r="L134" s="3967"/>
      <c r="M134" s="3967"/>
      <c r="N134" s="3967"/>
      <c r="O134" s="3967"/>
      <c r="P134" s="3967"/>
      <c r="Q134" s="3967"/>
      <c r="R134" s="3967"/>
      <c r="S134" s="3967"/>
      <c r="T134" s="3967"/>
      <c r="U134" s="3967"/>
      <c r="V134" s="1107"/>
      <c r="W134" s="1107"/>
      <c r="X134" s="1107"/>
      <c r="Y134" s="1107"/>
      <c r="Z134" s="1107"/>
      <c r="AA134" s="1107"/>
      <c r="AB134" s="1107"/>
      <c r="AC134" s="1107"/>
      <c r="AD134" s="1107"/>
      <c r="AE134" s="1107"/>
      <c r="AF134" s="1107"/>
      <c r="AG134" s="1107"/>
      <c r="AH134" s="1107"/>
      <c r="AI134" s="1107"/>
      <c r="AJ134" s="1107"/>
      <c r="AK134" s="1364"/>
      <c r="AL134" s="1364"/>
      <c r="AM134" s="1364"/>
      <c r="AN134" s="1364"/>
      <c r="AO134" s="1364"/>
      <c r="AP134" s="1364"/>
      <c r="AQ134" s="1364"/>
      <c r="AR134" s="1364"/>
      <c r="AS134" s="1364"/>
      <c r="AT134" s="1364"/>
      <c r="AU134" s="1364"/>
      <c r="AV134" s="1364"/>
      <c r="AW134" s="1364"/>
      <c r="AX134" s="1364"/>
      <c r="AY134" s="1364"/>
      <c r="AZ134" s="1364"/>
      <c r="BA134" s="1364"/>
      <c r="BB134" s="1364"/>
      <c r="BC134" s="1364"/>
      <c r="BD134" s="1364"/>
      <c r="BE134" s="1364"/>
      <c r="BF134" s="1364"/>
      <c r="BG134" s="1364"/>
      <c r="BH134" s="1364"/>
      <c r="BI134" s="1364"/>
      <c r="BJ134" s="1364"/>
      <c r="BK134" s="1364"/>
      <c r="BL134" s="1364"/>
      <c r="BM134" s="1364"/>
      <c r="BN134" s="1107"/>
      <c r="BO134" s="1107"/>
      <c r="BP134" s="1107"/>
      <c r="BQ134" s="1107"/>
      <c r="BR134" s="1107"/>
      <c r="BS134" s="1107"/>
      <c r="BT134" s="1107"/>
      <c r="BU134" s="1107"/>
      <c r="BV134" s="1107"/>
      <c r="BW134" s="1107"/>
      <c r="BX134" s="1107"/>
      <c r="BY134" s="1107"/>
      <c r="BZ134" s="1107"/>
      <c r="CA134" s="1107"/>
      <c r="CB134" s="1107"/>
      <c r="CC134" s="1107"/>
      <c r="CD134" s="1107"/>
      <c r="CE134" s="1107"/>
      <c r="CF134" s="1107"/>
      <c r="CG134" s="1107"/>
      <c r="CH134" s="1107"/>
      <c r="CI134" s="1107"/>
      <c r="CJ134" s="1107"/>
      <c r="CK134" s="1107"/>
      <c r="CL134" s="1107"/>
      <c r="CM134" s="1107"/>
      <c r="CN134" s="1107"/>
      <c r="CO134" s="1107"/>
      <c r="CP134" s="1107"/>
      <c r="CQ134" s="1107"/>
      <c r="CR134" s="1107"/>
      <c r="CS134" s="1107"/>
      <c r="CT134" s="1107"/>
      <c r="CU134" s="1107"/>
      <c r="CV134" s="1107"/>
      <c r="CW134" s="1107"/>
      <c r="CX134" s="1107"/>
      <c r="CY134" s="1107"/>
      <c r="CZ134" s="1107"/>
      <c r="DA134" s="1107"/>
      <c r="DB134" s="1107"/>
      <c r="DC134" s="1107"/>
      <c r="DD134" s="1107"/>
      <c r="DE134" s="1107"/>
      <c r="DF134" s="1107"/>
      <c r="DG134" s="1107"/>
      <c r="DH134" s="1107"/>
      <c r="DI134" s="1107"/>
      <c r="DJ134" s="1107"/>
      <c r="DK134" s="1107"/>
      <c r="DL134" s="1107"/>
      <c r="DM134" s="1107"/>
      <c r="DN134" s="1107"/>
      <c r="DO134" s="1107"/>
      <c r="DP134" s="1107"/>
      <c r="DQ134" s="1107"/>
      <c r="DR134" s="1107"/>
      <c r="DS134" s="1107"/>
      <c r="DT134" s="1107"/>
      <c r="DU134" s="1107"/>
      <c r="DV134" s="1107"/>
      <c r="DW134" s="1107"/>
      <c r="DX134" s="1107"/>
      <c r="DY134" s="1107"/>
      <c r="DZ134" s="1107"/>
      <c r="EA134" s="1107"/>
      <c r="EB134" s="1107"/>
      <c r="EC134" s="1107"/>
      <c r="ED134" s="1107"/>
      <c r="EE134" s="1107"/>
      <c r="EF134" s="1107"/>
      <c r="EG134" s="1107"/>
      <c r="EH134" s="1107"/>
      <c r="EI134" s="1107"/>
      <c r="EJ134" s="1107"/>
      <c r="EK134" s="1107"/>
      <c r="EL134" s="1107"/>
      <c r="EM134" s="1107"/>
      <c r="EN134" s="1107"/>
      <c r="EO134" s="1107"/>
      <c r="EP134" s="1107"/>
      <c r="EQ134" s="1107"/>
      <c r="ER134" s="1107"/>
      <c r="ES134" s="1107"/>
      <c r="ET134" s="1107"/>
      <c r="EU134" s="1107"/>
      <c r="EV134" s="1107"/>
      <c r="EW134" s="1107"/>
      <c r="EX134" s="1107"/>
      <c r="EY134" s="1107"/>
      <c r="EZ134" s="1107"/>
      <c r="FA134" s="1107"/>
      <c r="FB134" s="1107"/>
      <c r="FC134" s="1107"/>
      <c r="FD134" s="1107"/>
      <c r="FE134" s="1107"/>
      <c r="FF134" s="1107"/>
      <c r="FG134" s="1107"/>
      <c r="FH134" s="1107"/>
      <c r="FI134" s="1107"/>
      <c r="FJ134" s="1107"/>
      <c r="FK134" s="1107"/>
      <c r="FL134" s="1107"/>
      <c r="FM134" s="1107"/>
      <c r="FN134" s="1107"/>
      <c r="FO134" s="1107"/>
      <c r="FP134" s="1107"/>
      <c r="FQ134" s="1107"/>
      <c r="FR134" s="1107"/>
      <c r="FS134" s="1107"/>
      <c r="FT134" s="1107"/>
      <c r="FU134" s="1107"/>
      <c r="FV134" s="1107"/>
      <c r="FW134" s="1107"/>
      <c r="FX134" s="1107"/>
      <c r="FY134" s="1107"/>
      <c r="FZ134" s="1107"/>
      <c r="GA134" s="1107"/>
      <c r="GB134" s="1107"/>
      <c r="GC134" s="1107"/>
      <c r="GD134" s="1107"/>
      <c r="GE134" s="1107"/>
      <c r="GF134" s="1107"/>
      <c r="GG134" s="1107"/>
      <c r="GH134" s="1107"/>
      <c r="GI134" s="1107"/>
      <c r="GJ134" s="1107"/>
      <c r="GK134" s="1107"/>
      <c r="GL134" s="1107"/>
      <c r="GM134" s="1107"/>
      <c r="GN134" s="1107"/>
      <c r="GO134" s="1107"/>
      <c r="GP134" s="1107"/>
      <c r="GQ134" s="1107"/>
      <c r="GR134" s="1107"/>
      <c r="GS134" s="1107"/>
      <c r="GT134" s="1107"/>
      <c r="GU134" s="1107"/>
      <c r="GV134" s="1107"/>
      <c r="GW134" s="1107"/>
      <c r="GX134" s="1107"/>
      <c r="GY134" s="1107"/>
      <c r="GZ134" s="1107"/>
      <c r="HA134" s="1107"/>
      <c r="HB134" s="1107"/>
      <c r="HC134" s="1107"/>
      <c r="HD134" s="1107"/>
      <c r="HE134" s="1107"/>
    </row>
    <row r="135" spans="1:213" ht="12" hidden="1" customHeight="1">
      <c r="A135" s="1107"/>
      <c r="B135" s="4078" t="s">
        <v>477</v>
      </c>
      <c r="C135" s="4078"/>
      <c r="D135" s="4078"/>
      <c r="E135" s="4078"/>
      <c r="F135" s="4078"/>
      <c r="G135" s="4078"/>
      <c r="H135" s="4078"/>
      <c r="I135" s="4078"/>
      <c r="J135" s="4078"/>
      <c r="K135" s="4078"/>
      <c r="L135" s="4078"/>
      <c r="M135" s="4078"/>
      <c r="N135" s="4078"/>
      <c r="O135" s="4078"/>
      <c r="P135" s="4078"/>
      <c r="Q135" s="4078"/>
      <c r="R135" s="4078"/>
      <c r="S135" s="4078"/>
      <c r="T135" s="4078"/>
      <c r="U135" s="4078"/>
      <c r="V135" s="1107"/>
      <c r="W135" s="1107"/>
      <c r="X135" s="1107"/>
      <c r="Y135" s="1107"/>
      <c r="Z135" s="1107"/>
      <c r="AA135" s="1107"/>
      <c r="AB135" s="1107"/>
      <c r="AC135" s="1107"/>
      <c r="AD135" s="1107"/>
      <c r="AE135" s="1107"/>
      <c r="AF135" s="1107"/>
      <c r="AG135" s="1107"/>
      <c r="AH135" s="1107"/>
      <c r="AI135" s="1107"/>
      <c r="AJ135" s="1107"/>
      <c r="AK135" s="1364"/>
      <c r="AL135" s="1364"/>
      <c r="AM135" s="1364"/>
      <c r="AN135" s="1364"/>
      <c r="AO135" s="1364"/>
      <c r="AP135" s="1364"/>
      <c r="AQ135" s="1364"/>
      <c r="AR135" s="1364"/>
      <c r="AS135" s="1364"/>
      <c r="AT135" s="1364"/>
      <c r="AU135" s="1364"/>
      <c r="AV135" s="1364"/>
      <c r="AW135" s="1364"/>
      <c r="AX135" s="1364"/>
      <c r="AY135" s="1364"/>
      <c r="AZ135" s="1364"/>
      <c r="BA135" s="1364"/>
      <c r="BB135" s="1364"/>
      <c r="BC135" s="1364"/>
      <c r="BD135" s="1364"/>
      <c r="BE135" s="1364"/>
      <c r="BF135" s="1364"/>
      <c r="BG135" s="1364"/>
      <c r="BH135" s="1364"/>
      <c r="BI135" s="1364"/>
      <c r="BJ135" s="1364"/>
      <c r="BK135" s="1364"/>
      <c r="BL135" s="1364"/>
      <c r="BM135" s="1364"/>
      <c r="BN135" s="1107"/>
      <c r="BO135" s="1107"/>
      <c r="BP135" s="1107"/>
      <c r="BQ135" s="1107"/>
      <c r="BR135" s="1107"/>
      <c r="BS135" s="1107"/>
      <c r="BT135" s="1107"/>
      <c r="BU135" s="1107"/>
      <c r="BV135" s="1107"/>
      <c r="BW135" s="1107"/>
      <c r="BX135" s="1107"/>
      <c r="BY135" s="1107"/>
      <c r="BZ135" s="1107"/>
      <c r="CA135" s="1107"/>
      <c r="CB135" s="1107"/>
      <c r="CC135" s="1107"/>
      <c r="CD135" s="1107"/>
      <c r="CE135" s="1107"/>
      <c r="CF135" s="1107"/>
      <c r="CG135" s="1107"/>
      <c r="CH135" s="1107"/>
      <c r="CI135" s="1107"/>
      <c r="CJ135" s="1107"/>
      <c r="CK135" s="1107"/>
      <c r="CL135" s="1107"/>
      <c r="CM135" s="1107"/>
      <c r="CN135" s="1107"/>
      <c r="CO135" s="1107"/>
      <c r="CP135" s="1107"/>
      <c r="CQ135" s="1107"/>
      <c r="CR135" s="1107"/>
      <c r="CS135" s="1107"/>
      <c r="CT135" s="1107"/>
      <c r="CU135" s="1107"/>
      <c r="CV135" s="1107"/>
      <c r="CW135" s="1107"/>
      <c r="CX135" s="1107"/>
      <c r="CY135" s="1107"/>
      <c r="CZ135" s="1107"/>
      <c r="DA135" s="1107"/>
      <c r="DB135" s="1107"/>
      <c r="DC135" s="1107"/>
      <c r="DD135" s="1107"/>
      <c r="DE135" s="1107"/>
      <c r="DF135" s="1107"/>
      <c r="DG135" s="1107"/>
      <c r="DH135" s="1107"/>
      <c r="DI135" s="1107"/>
      <c r="DJ135" s="1107"/>
      <c r="DK135" s="1107"/>
      <c r="DL135" s="1107"/>
      <c r="DM135" s="1107"/>
      <c r="DN135" s="1107"/>
      <c r="DO135" s="1107"/>
      <c r="DP135" s="1107"/>
      <c r="DQ135" s="1107"/>
      <c r="DR135" s="1107"/>
      <c r="DS135" s="1107"/>
      <c r="DT135" s="1107"/>
      <c r="DU135" s="1107"/>
      <c r="DV135" s="1107"/>
      <c r="DW135" s="1107"/>
      <c r="DX135" s="1107"/>
      <c r="DY135" s="1107"/>
      <c r="DZ135" s="1107"/>
      <c r="EA135" s="1107"/>
      <c r="EB135" s="1107"/>
      <c r="EC135" s="1107"/>
      <c r="ED135" s="1107"/>
      <c r="EE135" s="1107"/>
      <c r="EF135" s="1107"/>
      <c r="EG135" s="1107"/>
      <c r="EH135" s="1107"/>
      <c r="EI135" s="1107"/>
      <c r="EJ135" s="1107"/>
      <c r="EK135" s="1107"/>
      <c r="EL135" s="1107"/>
      <c r="EM135" s="1107"/>
      <c r="EN135" s="1107"/>
      <c r="EO135" s="1107"/>
      <c r="EP135" s="1107"/>
      <c r="EQ135" s="1107"/>
      <c r="ER135" s="1107"/>
      <c r="ES135" s="1107"/>
      <c r="ET135" s="1107"/>
      <c r="EU135" s="1107"/>
      <c r="EV135" s="1107"/>
      <c r="EW135" s="1107"/>
      <c r="EX135" s="1107"/>
      <c r="EY135" s="1107"/>
      <c r="EZ135" s="1107"/>
      <c r="FA135" s="1107"/>
      <c r="FB135" s="1107"/>
      <c r="FC135" s="1107"/>
      <c r="FD135" s="1107"/>
      <c r="FE135" s="1107"/>
      <c r="FF135" s="1107"/>
      <c r="FG135" s="1107"/>
      <c r="FH135" s="1107"/>
      <c r="FI135" s="1107"/>
      <c r="FJ135" s="1107"/>
      <c r="FK135" s="1107"/>
      <c r="FL135" s="1107"/>
      <c r="FM135" s="1107"/>
      <c r="FN135" s="1107"/>
      <c r="FO135" s="1107"/>
      <c r="FP135" s="1107"/>
      <c r="FQ135" s="1107"/>
      <c r="FR135" s="1107"/>
      <c r="FS135" s="1107"/>
      <c r="FT135" s="1107"/>
      <c r="FU135" s="1107"/>
      <c r="FV135" s="1107"/>
      <c r="FW135" s="1107"/>
      <c r="FX135" s="1107"/>
      <c r="FY135" s="1107"/>
      <c r="FZ135" s="1107"/>
      <c r="GA135" s="1107"/>
      <c r="GB135" s="1107"/>
      <c r="GC135" s="1107"/>
      <c r="GD135" s="1107"/>
      <c r="GE135" s="1107"/>
      <c r="GF135" s="1107"/>
      <c r="GG135" s="1107"/>
      <c r="GH135" s="1107"/>
      <c r="GI135" s="1107"/>
      <c r="GJ135" s="1107"/>
      <c r="GK135" s="1107"/>
      <c r="GL135" s="1107"/>
      <c r="GM135" s="1107"/>
      <c r="GN135" s="1107"/>
      <c r="GO135" s="1107"/>
      <c r="GP135" s="1107"/>
      <c r="GQ135" s="1107"/>
      <c r="GR135" s="1107"/>
      <c r="GS135" s="1107"/>
      <c r="GT135" s="1107"/>
      <c r="GU135" s="1107"/>
      <c r="GV135" s="1107"/>
      <c r="GW135" s="1107"/>
      <c r="GX135" s="1107"/>
      <c r="GY135" s="1107"/>
      <c r="GZ135" s="1107"/>
      <c r="HA135" s="1107"/>
      <c r="HB135" s="1107"/>
      <c r="HC135" s="1107"/>
      <c r="HD135" s="1107"/>
      <c r="HE135" s="1107"/>
    </row>
    <row r="136" spans="1:213" ht="12" hidden="1" customHeight="1">
      <c r="AK136" s="1329"/>
      <c r="AL136" s="1329"/>
      <c r="AM136" s="1329"/>
      <c r="AN136" s="1329"/>
      <c r="AO136" s="1329"/>
      <c r="AP136" s="1329"/>
      <c r="AQ136" s="1329"/>
      <c r="AR136" s="1329"/>
      <c r="AS136" s="1329"/>
      <c r="AT136" s="1329"/>
      <c r="AU136" s="1329"/>
      <c r="AV136" s="1329"/>
      <c r="AW136" s="1329"/>
      <c r="AX136" s="1329"/>
      <c r="AY136" s="1329"/>
      <c r="AZ136" s="1329"/>
      <c r="BA136" s="1329"/>
      <c r="BB136" s="1329"/>
      <c r="BC136" s="1329"/>
      <c r="BD136" s="1329"/>
      <c r="BE136" s="1329"/>
      <c r="BF136" s="1329"/>
      <c r="BG136" s="1329"/>
      <c r="BH136" s="1329"/>
      <c r="BI136" s="1329"/>
      <c r="BJ136" s="1329"/>
      <c r="BK136" s="1329"/>
      <c r="BL136" s="1329"/>
      <c r="BM136" s="1329"/>
    </row>
    <row r="137" spans="1:213" ht="12" hidden="1" customHeight="1">
      <c r="B137" s="27" t="s">
        <v>1412</v>
      </c>
      <c r="C137" s="27"/>
      <c r="D137" s="27"/>
      <c r="E137" s="27"/>
      <c r="F137" s="27"/>
      <c r="G137" s="27"/>
      <c r="H137" s="27"/>
      <c r="I137" s="27"/>
      <c r="J137" s="27"/>
      <c r="K137" s="27"/>
      <c r="L137" s="27"/>
      <c r="M137" s="27"/>
      <c r="N137" s="27"/>
      <c r="O137" s="27"/>
      <c r="P137" s="27"/>
      <c r="Q137" s="1107"/>
      <c r="R137" s="1107"/>
      <c r="S137" s="1107"/>
      <c r="T137" s="1107"/>
      <c r="U137" s="1107"/>
      <c r="V137" s="1107"/>
      <c r="W137" s="1107"/>
      <c r="X137" s="1107"/>
      <c r="Y137" s="1107"/>
      <c r="Z137" s="1107"/>
      <c r="AK137" s="1329"/>
      <c r="AL137" s="1329"/>
      <c r="AM137" s="1329"/>
      <c r="AN137" s="1329"/>
      <c r="AO137" s="1329"/>
      <c r="AP137" s="1329"/>
      <c r="AQ137" s="1329"/>
      <c r="AR137" s="1329"/>
      <c r="AS137" s="1329"/>
      <c r="AT137" s="1329"/>
      <c r="AU137" s="1329"/>
      <c r="AV137" s="1329"/>
      <c r="AW137" s="1329"/>
      <c r="AX137" s="1329"/>
      <c r="AY137" s="1329"/>
      <c r="AZ137" s="1329"/>
      <c r="BA137" s="1329"/>
      <c r="BB137" s="1329"/>
      <c r="BC137" s="1329"/>
      <c r="BD137" s="1329"/>
      <c r="BE137" s="1329"/>
      <c r="BF137" s="1329"/>
      <c r="BG137" s="1329"/>
      <c r="BH137" s="1329"/>
      <c r="BI137" s="1329"/>
      <c r="BJ137" s="1329"/>
      <c r="BK137" s="1329"/>
      <c r="BL137" s="1329"/>
      <c r="BM137" s="1329"/>
    </row>
    <row r="138" spans="1:213" ht="12" hidden="1" customHeight="1">
      <c r="B138" s="27" t="s">
        <v>1413</v>
      </c>
      <c r="C138" s="27"/>
      <c r="D138" s="27"/>
      <c r="E138" s="27"/>
      <c r="F138" s="27"/>
      <c r="G138" s="27"/>
      <c r="H138" s="1110"/>
      <c r="I138" s="1110"/>
      <c r="J138" s="1110"/>
      <c r="K138" s="1110"/>
      <c r="L138" s="1110"/>
      <c r="M138" s="1110"/>
      <c r="N138" s="1110"/>
      <c r="O138" s="1110"/>
      <c r="P138" s="1110"/>
      <c r="Q138" s="1302"/>
      <c r="R138" s="1303"/>
      <c r="S138" s="1110"/>
      <c r="T138" s="1110"/>
      <c r="U138" s="1110"/>
      <c r="V138" s="1110"/>
      <c r="W138" s="1110"/>
      <c r="X138" s="1110"/>
      <c r="Y138" s="1110"/>
      <c r="Z138" s="1110"/>
      <c r="AK138" s="1329"/>
      <c r="AL138" s="1329"/>
      <c r="AM138" s="1329"/>
      <c r="AN138" s="1329"/>
      <c r="AO138" s="1329"/>
      <c r="AP138" s="1329"/>
      <c r="AQ138" s="1329"/>
      <c r="AR138" s="1329"/>
      <c r="AS138" s="1329"/>
      <c r="AT138" s="1329"/>
      <c r="AU138" s="1329"/>
      <c r="AV138" s="1329"/>
      <c r="AW138" s="1329"/>
      <c r="AX138" s="1329"/>
      <c r="AY138" s="1329"/>
      <c r="AZ138" s="1329"/>
      <c r="BA138" s="1329"/>
      <c r="BB138" s="1329"/>
      <c r="BC138" s="1329"/>
      <c r="BD138" s="1329"/>
      <c r="BE138" s="1329"/>
      <c r="BF138" s="1329"/>
      <c r="BG138" s="1329"/>
      <c r="BH138" s="1329"/>
      <c r="BI138" s="1329"/>
      <c r="BJ138" s="1329"/>
      <c r="BK138" s="1329"/>
      <c r="BL138" s="1329"/>
      <c r="BM138" s="1329"/>
    </row>
    <row r="139" spans="1:213" ht="12" hidden="1" customHeight="1">
      <c r="B139" s="1243"/>
      <c r="C139" s="1110"/>
      <c r="D139" s="1110"/>
      <c r="E139" s="1110"/>
      <c r="F139" s="1110"/>
      <c r="G139" s="1110"/>
      <c r="H139" s="1110"/>
      <c r="I139" s="1110"/>
      <c r="J139" s="1110"/>
      <c r="K139" s="1110"/>
      <c r="L139" s="1110"/>
      <c r="M139" s="1110"/>
      <c r="N139" s="1110"/>
      <c r="O139" s="1110"/>
      <c r="P139" s="1110"/>
      <c r="Q139" s="1302"/>
      <c r="R139" s="1110"/>
      <c r="S139" s="1110"/>
      <c r="T139" s="1110"/>
      <c r="U139" s="1110"/>
      <c r="V139" s="1110"/>
      <c r="W139" s="1110"/>
      <c r="X139" s="1110"/>
      <c r="Y139" s="1110"/>
      <c r="Z139" s="1110"/>
      <c r="AK139" s="1329"/>
      <c r="AL139" s="1329"/>
      <c r="AM139" s="1329"/>
      <c r="AN139" s="1329"/>
      <c r="AO139" s="1329"/>
      <c r="AP139" s="1329"/>
      <c r="AQ139" s="1329"/>
      <c r="AR139" s="1329"/>
      <c r="AS139" s="1329"/>
      <c r="AT139" s="1329"/>
      <c r="AU139" s="1329"/>
      <c r="AV139" s="1329"/>
      <c r="AW139" s="1329"/>
      <c r="AX139" s="1329"/>
      <c r="AY139" s="1329"/>
      <c r="AZ139" s="1329"/>
      <c r="BA139" s="1329"/>
      <c r="BB139" s="1329"/>
      <c r="BC139" s="1329"/>
      <c r="BD139" s="1329"/>
      <c r="BE139" s="1329"/>
      <c r="BF139" s="1329"/>
      <c r="BG139" s="1329"/>
      <c r="BH139" s="1329"/>
      <c r="BI139" s="1329"/>
      <c r="BJ139" s="1329"/>
      <c r="BK139" s="1329"/>
      <c r="BL139" s="1329"/>
      <c r="BM139" s="1329"/>
    </row>
    <row r="140" spans="1:213" ht="12" hidden="1" customHeight="1">
      <c r="B140" s="1107"/>
      <c r="C140" s="1107"/>
      <c r="D140" s="1107"/>
      <c r="E140" s="1107"/>
      <c r="F140" s="1107"/>
      <c r="G140" s="1107"/>
      <c r="H140" s="1107"/>
      <c r="I140" s="1107"/>
      <c r="J140" s="1107"/>
      <c r="K140" s="1107"/>
      <c r="L140" s="1107"/>
      <c r="M140" s="1107"/>
      <c r="N140" s="1107"/>
      <c r="O140" s="1107"/>
      <c r="P140" s="1107"/>
      <c r="Q140" s="1107"/>
      <c r="R140" s="1107"/>
      <c r="S140" s="1107"/>
      <c r="T140" s="1107"/>
      <c r="U140" s="1107"/>
      <c r="V140" s="1107"/>
      <c r="W140" s="1107"/>
      <c r="X140" s="1107"/>
      <c r="Y140" s="1107"/>
      <c r="Z140" s="1107"/>
      <c r="AK140" s="1329"/>
      <c r="AL140" s="1329"/>
      <c r="AM140" s="1329"/>
      <c r="AN140" s="1329"/>
      <c r="AO140" s="1329"/>
      <c r="AP140" s="1329"/>
      <c r="AQ140" s="1329"/>
      <c r="AR140" s="1329"/>
      <c r="AS140" s="1329"/>
      <c r="AT140" s="1329"/>
      <c r="AU140" s="1329"/>
      <c r="AV140" s="1329"/>
      <c r="AW140" s="1329"/>
      <c r="AX140" s="1329"/>
      <c r="AY140" s="1329"/>
      <c r="AZ140" s="1329"/>
      <c r="BA140" s="1329"/>
      <c r="BB140" s="1329"/>
      <c r="BC140" s="1329"/>
      <c r="BD140" s="1329"/>
      <c r="BE140" s="1329"/>
      <c r="BF140" s="1329"/>
      <c r="BG140" s="1329"/>
      <c r="BH140" s="1329"/>
      <c r="BI140" s="1329"/>
      <c r="BJ140" s="1329"/>
      <c r="BK140" s="1329"/>
      <c r="BL140" s="1329"/>
      <c r="BM140" s="1329"/>
    </row>
    <row r="141" spans="1:213" ht="12" hidden="1" customHeight="1">
      <c r="B141" s="1107"/>
      <c r="C141" s="1107"/>
      <c r="D141" s="1107"/>
      <c r="E141" s="1107"/>
      <c r="F141" s="1107"/>
      <c r="G141" s="1107"/>
      <c r="H141" s="1107"/>
      <c r="I141" s="1107"/>
      <c r="J141" s="1107"/>
      <c r="K141" s="1107"/>
      <c r="L141" s="1107"/>
      <c r="M141" s="1138" t="s">
        <v>40</v>
      </c>
      <c r="N141" s="1108"/>
      <c r="O141" s="1138" t="s">
        <v>41</v>
      </c>
      <c r="P141" s="1107"/>
      <c r="Q141" s="1107"/>
      <c r="R141" s="1107"/>
      <c r="S141" s="1107"/>
      <c r="T141" s="1107"/>
      <c r="U141" s="1331" t="s">
        <v>42</v>
      </c>
      <c r="V141" s="1107"/>
      <c r="W141" s="1332" t="s">
        <v>43</v>
      </c>
      <c r="X141" s="1107"/>
      <c r="Y141" s="1331" t="s">
        <v>44</v>
      </c>
      <c r="Z141" s="1332" t="s">
        <v>131</v>
      </c>
      <c r="AK141" s="1329"/>
      <c r="AL141" s="1329"/>
      <c r="AM141" s="1329"/>
      <c r="AN141" s="1329"/>
      <c r="AO141" s="1329"/>
      <c r="AP141" s="1329"/>
      <c r="AQ141" s="1329"/>
      <c r="AR141" s="1329"/>
      <c r="AS141" s="1329"/>
      <c r="AT141" s="1329"/>
      <c r="AU141" s="1329"/>
      <c r="AV141" s="1329"/>
      <c r="AW141" s="1329"/>
      <c r="AX141" s="1329"/>
      <c r="AY141" s="1329"/>
      <c r="AZ141" s="1329"/>
      <c r="BA141" s="1329"/>
      <c r="BB141" s="1329"/>
      <c r="BC141" s="1329"/>
      <c r="BD141" s="1329"/>
      <c r="BE141" s="1329"/>
      <c r="BF141" s="1329"/>
      <c r="BG141" s="1329"/>
      <c r="BH141" s="1329"/>
      <c r="BI141" s="1329"/>
      <c r="BJ141" s="1329"/>
      <c r="BK141" s="1329"/>
      <c r="BL141" s="1329"/>
      <c r="BM141" s="1329"/>
    </row>
    <row r="142" spans="1:213" ht="12" hidden="1" customHeight="1">
      <c r="B142" s="1107"/>
      <c r="C142" s="1107"/>
      <c r="D142" s="1107"/>
      <c r="E142" s="1107"/>
      <c r="F142" s="1107"/>
      <c r="G142" s="1107"/>
      <c r="H142" s="1107"/>
      <c r="I142" s="1107"/>
      <c r="J142" s="1107"/>
      <c r="K142" s="1107"/>
      <c r="L142" s="1138" t="s">
        <v>45</v>
      </c>
      <c r="M142" s="1138" t="s">
        <v>46</v>
      </c>
      <c r="N142" s="1138" t="s">
        <v>47</v>
      </c>
      <c r="O142" s="1138" t="s">
        <v>48</v>
      </c>
      <c r="P142" s="1138" t="s">
        <v>49</v>
      </c>
      <c r="Q142" s="1138" t="s">
        <v>50</v>
      </c>
      <c r="R142" s="1332" t="s">
        <v>51</v>
      </c>
      <c r="S142" s="1332" t="s">
        <v>52</v>
      </c>
      <c r="T142" s="1332" t="s">
        <v>83</v>
      </c>
      <c r="U142" s="1331" t="s">
        <v>84</v>
      </c>
      <c r="V142" s="1332" t="s">
        <v>85</v>
      </c>
      <c r="W142" s="1332" t="s">
        <v>86</v>
      </c>
      <c r="X142" s="1331" t="s">
        <v>87</v>
      </c>
      <c r="Y142" s="1332" t="s">
        <v>88</v>
      </c>
      <c r="Z142" s="1108"/>
      <c r="AK142" s="1329"/>
      <c r="AL142" s="1329"/>
      <c r="AM142" s="1329"/>
      <c r="AN142" s="1329"/>
      <c r="AO142" s="1329"/>
      <c r="AP142" s="1329"/>
      <c r="AQ142" s="1329"/>
      <c r="AR142" s="1329"/>
      <c r="AS142" s="1329"/>
      <c r="AT142" s="1329"/>
      <c r="AU142" s="1329"/>
      <c r="AV142" s="1329"/>
      <c r="AW142" s="1329"/>
      <c r="AX142" s="1329"/>
      <c r="AY142" s="1329"/>
      <c r="AZ142" s="1329"/>
      <c r="BA142" s="1329"/>
      <c r="BB142" s="1329"/>
      <c r="BC142" s="1329"/>
      <c r="BD142" s="1329"/>
      <c r="BE142" s="1329"/>
      <c r="BF142" s="1329"/>
      <c r="BG142" s="1329"/>
      <c r="BH142" s="1329"/>
      <c r="BI142" s="1329"/>
      <c r="BJ142" s="1329"/>
      <c r="BK142" s="1329"/>
      <c r="BL142" s="1329"/>
      <c r="BM142" s="1329"/>
    </row>
    <row r="143" spans="1:213" ht="12" hidden="1" customHeight="1">
      <c r="B143" s="4048" t="s">
        <v>1146</v>
      </c>
      <c r="C143" s="4048"/>
      <c r="D143" s="4048"/>
      <c r="E143" s="4048"/>
      <c r="F143" s="4048"/>
      <c r="G143" s="4048"/>
      <c r="H143" s="4048"/>
      <c r="I143" s="4048"/>
      <c r="J143" s="4048"/>
      <c r="K143" s="1110"/>
      <c r="L143" s="1138" t="s">
        <v>89</v>
      </c>
      <c r="M143" s="1138" t="s">
        <v>90</v>
      </c>
      <c r="N143" s="1108"/>
      <c r="O143" s="1108"/>
      <c r="P143" s="1108"/>
      <c r="Q143" s="1108"/>
      <c r="R143" s="1108"/>
      <c r="S143" s="1108"/>
      <c r="T143" s="1108"/>
      <c r="U143" s="1108"/>
      <c r="V143" s="1108"/>
      <c r="W143" s="1108"/>
      <c r="X143" s="1108"/>
      <c r="Y143" s="1108"/>
      <c r="Z143" s="1108"/>
      <c r="AK143" s="1329"/>
      <c r="AL143" s="1329"/>
      <c r="AM143" s="1329"/>
      <c r="AN143" s="1329"/>
      <c r="AO143" s="1329"/>
      <c r="AP143" s="1329"/>
      <c r="AQ143" s="1329"/>
      <c r="AR143" s="1329"/>
      <c r="AS143" s="1329"/>
      <c r="AT143" s="1329"/>
      <c r="AU143" s="1329"/>
      <c r="AV143" s="1329"/>
      <c r="AW143" s="1329"/>
      <c r="AX143" s="1329"/>
      <c r="AY143" s="1329"/>
      <c r="AZ143" s="1329"/>
      <c r="BA143" s="1329"/>
      <c r="BB143" s="1329"/>
      <c r="BC143" s="1329"/>
      <c r="BD143" s="1329"/>
      <c r="BE143" s="1329"/>
      <c r="BF143" s="1329"/>
      <c r="BG143" s="1329"/>
      <c r="BH143" s="1329"/>
      <c r="BI143" s="1329"/>
      <c r="BJ143" s="1329"/>
      <c r="BK143" s="1329"/>
      <c r="BL143" s="1329"/>
      <c r="BM143" s="1329"/>
    </row>
    <row r="144" spans="1:213" ht="12" hidden="1" customHeight="1">
      <c r="B144" s="1107"/>
      <c r="C144" s="1107"/>
      <c r="D144" s="1107"/>
      <c r="E144" s="1107"/>
      <c r="F144" s="1107"/>
      <c r="G144" s="1107"/>
      <c r="H144" s="1107"/>
      <c r="I144" s="1107"/>
      <c r="J144" s="1107"/>
      <c r="K144" s="1107"/>
      <c r="L144" s="1194" t="s">
        <v>125</v>
      </c>
      <c r="M144" s="1194" t="s">
        <v>126</v>
      </c>
      <c r="N144" s="1194" t="s">
        <v>127</v>
      </c>
      <c r="O144" s="1194" t="s">
        <v>139</v>
      </c>
      <c r="P144" s="1194" t="s">
        <v>140</v>
      </c>
      <c r="Q144" s="1194" t="s">
        <v>141</v>
      </c>
      <c r="R144" s="1331" t="s">
        <v>166</v>
      </c>
      <c r="S144" s="1331" t="s">
        <v>167</v>
      </c>
      <c r="T144" s="1331" t="s">
        <v>168</v>
      </c>
      <c r="U144" s="1331" t="s">
        <v>74</v>
      </c>
      <c r="V144" s="1331" t="s">
        <v>75</v>
      </c>
      <c r="W144" s="1331" t="s">
        <v>81</v>
      </c>
      <c r="X144" s="1331" t="s">
        <v>91</v>
      </c>
      <c r="Y144" s="1331" t="s">
        <v>92</v>
      </c>
      <c r="Z144" s="1331" t="s">
        <v>170</v>
      </c>
      <c r="AK144" s="1329"/>
      <c r="AL144" s="1329"/>
      <c r="AM144" s="1329"/>
      <c r="AN144" s="1329"/>
      <c r="AO144" s="1329"/>
      <c r="AP144" s="1329"/>
      <c r="AQ144" s="1329"/>
      <c r="AR144" s="1329"/>
      <c r="AS144" s="1329"/>
      <c r="AT144" s="1329"/>
      <c r="AU144" s="1329"/>
      <c r="AV144" s="1329"/>
      <c r="AW144" s="1329"/>
      <c r="AX144" s="1329"/>
      <c r="AY144" s="1329"/>
      <c r="AZ144" s="1329"/>
      <c r="BA144" s="1329"/>
      <c r="BB144" s="1329"/>
      <c r="BC144" s="1329"/>
      <c r="BD144" s="1329"/>
      <c r="BE144" s="1329"/>
      <c r="BF144" s="1329"/>
      <c r="BG144" s="1329"/>
      <c r="BH144" s="1329"/>
      <c r="BI144" s="1329"/>
      <c r="BJ144" s="1329"/>
      <c r="BK144" s="1329"/>
      <c r="BL144" s="1329"/>
      <c r="BM144" s="1329"/>
    </row>
    <row r="145" spans="1:65" ht="12" hidden="1" customHeight="1">
      <c r="A145" s="1107"/>
      <c r="B145" s="3979" t="s">
        <v>22</v>
      </c>
      <c r="C145" s="3979"/>
      <c r="D145" s="3979"/>
      <c r="E145" s="1126" t="s">
        <v>1340</v>
      </c>
      <c r="F145" s="3993" t="s">
        <v>1405</v>
      </c>
      <c r="G145" s="3993"/>
      <c r="H145" s="3993"/>
      <c r="I145" s="3993"/>
      <c r="J145" s="3993"/>
      <c r="K145" s="1194" t="s">
        <v>192</v>
      </c>
      <c r="L145" s="1107">
        <v>166</v>
      </c>
      <c r="M145" s="1107">
        <v>43</v>
      </c>
      <c r="N145" s="1107">
        <v>366</v>
      </c>
      <c r="O145" s="1107">
        <v>190</v>
      </c>
      <c r="P145" s="1107">
        <v>8</v>
      </c>
      <c r="Q145" s="1107">
        <v>4306</v>
      </c>
      <c r="R145" s="1107">
        <v>481</v>
      </c>
      <c r="S145" s="1107">
        <v>521</v>
      </c>
      <c r="T145" s="1107">
        <v>2128</v>
      </c>
      <c r="U145" s="1107">
        <v>2653</v>
      </c>
      <c r="V145" s="1107">
        <v>22</v>
      </c>
      <c r="W145" s="1107">
        <v>33</v>
      </c>
      <c r="X145" s="1107">
        <v>0</v>
      </c>
      <c r="Y145" s="1107">
        <v>0</v>
      </c>
      <c r="Z145" s="1107">
        <v>10917</v>
      </c>
      <c r="AK145" s="1329"/>
      <c r="AL145" s="1329"/>
      <c r="AM145" s="1329"/>
      <c r="AN145" s="1329"/>
      <c r="AO145" s="1329"/>
      <c r="AP145" s="1329"/>
      <c r="AQ145" s="1329"/>
      <c r="AR145" s="1329"/>
      <c r="AS145" s="1329"/>
      <c r="AT145" s="1329"/>
      <c r="AU145" s="1329"/>
      <c r="AV145" s="1329"/>
      <c r="AW145" s="1329"/>
      <c r="AX145" s="1329"/>
      <c r="AY145" s="1329"/>
      <c r="AZ145" s="1329"/>
      <c r="BA145" s="1329"/>
      <c r="BB145" s="1329"/>
      <c r="BC145" s="1329"/>
      <c r="BD145" s="1329"/>
      <c r="BE145" s="1329"/>
      <c r="BF145" s="1329"/>
      <c r="BG145" s="1329"/>
      <c r="BH145" s="1329"/>
      <c r="BI145" s="1329"/>
      <c r="BJ145" s="1329"/>
      <c r="BK145" s="1329"/>
      <c r="BL145" s="1329"/>
      <c r="BM145" s="1329"/>
    </row>
    <row r="146" spans="1:65" ht="12" hidden="1" customHeight="1">
      <c r="A146" s="1107"/>
      <c r="F146" s="1137"/>
      <c r="G146" s="1137"/>
      <c r="H146" s="1137"/>
      <c r="I146" s="1137"/>
      <c r="J146" s="1137"/>
      <c r="K146" s="1194" t="s">
        <v>410</v>
      </c>
      <c r="L146" s="1107">
        <v>0</v>
      </c>
      <c r="M146" s="1107">
        <v>0</v>
      </c>
      <c r="N146" s="1107">
        <v>0</v>
      </c>
      <c r="O146" s="1107">
        <v>0</v>
      </c>
      <c r="P146" s="1107"/>
      <c r="Q146" s="1107">
        <v>0</v>
      </c>
      <c r="R146" s="1107">
        <v>0</v>
      </c>
      <c r="S146" s="1107">
        <v>0</v>
      </c>
      <c r="T146" s="1107">
        <v>0</v>
      </c>
      <c r="U146" s="1107">
        <v>0</v>
      </c>
      <c r="V146" s="1107">
        <v>0</v>
      </c>
      <c r="W146" s="1107">
        <v>0</v>
      </c>
      <c r="X146" s="1107">
        <v>0</v>
      </c>
      <c r="Y146" s="1107">
        <v>0</v>
      </c>
      <c r="Z146" s="1107">
        <v>0</v>
      </c>
      <c r="AK146" s="1329"/>
      <c r="AL146" s="1329"/>
      <c r="AM146" s="1329"/>
      <c r="AN146" s="1329"/>
      <c r="AO146" s="1329"/>
      <c r="AP146" s="1329"/>
      <c r="AQ146" s="1329"/>
      <c r="AR146" s="1329"/>
      <c r="AS146" s="1329"/>
      <c r="AT146" s="1329"/>
      <c r="AU146" s="1329"/>
      <c r="AV146" s="1329"/>
      <c r="AW146" s="1329"/>
      <c r="AX146" s="1329"/>
      <c r="AY146" s="1329"/>
      <c r="AZ146" s="1329"/>
      <c r="BA146" s="1329"/>
      <c r="BB146" s="1329"/>
      <c r="BC146" s="1329"/>
      <c r="BD146" s="1329"/>
      <c r="BE146" s="1329"/>
      <c r="BF146" s="1329"/>
      <c r="BG146" s="1329"/>
      <c r="BH146" s="1329"/>
      <c r="BI146" s="1329"/>
      <c r="BJ146" s="1329"/>
      <c r="BK146" s="1329"/>
      <c r="BL146" s="1329"/>
      <c r="BM146" s="1329"/>
    </row>
    <row r="147" spans="1:65" ht="12" hidden="1" customHeight="1">
      <c r="A147" s="1107"/>
      <c r="F147" s="1137"/>
      <c r="G147" s="1137"/>
      <c r="H147" s="1137"/>
      <c r="I147" s="1137"/>
      <c r="J147" s="1137"/>
      <c r="K147" s="1194" t="s">
        <v>413</v>
      </c>
      <c r="L147" s="1107">
        <v>0</v>
      </c>
      <c r="M147" s="1107">
        <v>0</v>
      </c>
      <c r="N147" s="1107">
        <v>0</v>
      </c>
      <c r="O147" s="1107">
        <v>0</v>
      </c>
      <c r="P147" s="1107"/>
      <c r="Q147" s="1107">
        <v>0</v>
      </c>
      <c r="R147" s="1107">
        <v>0</v>
      </c>
      <c r="S147" s="1107">
        <v>0</v>
      </c>
      <c r="T147" s="1107">
        <v>0</v>
      </c>
      <c r="U147" s="1107">
        <v>0</v>
      </c>
      <c r="V147" s="1107">
        <v>0</v>
      </c>
      <c r="W147" s="1107">
        <v>0</v>
      </c>
      <c r="X147" s="1107">
        <v>0</v>
      </c>
      <c r="Y147" s="1107">
        <v>0</v>
      </c>
      <c r="Z147" s="1107">
        <v>0</v>
      </c>
      <c r="AK147" s="1329"/>
      <c r="AL147" s="1329"/>
      <c r="AM147" s="1329"/>
      <c r="AN147" s="1329"/>
      <c r="AO147" s="1329"/>
      <c r="AP147" s="1329"/>
      <c r="AQ147" s="1329"/>
      <c r="AR147" s="1329"/>
      <c r="AS147" s="1329"/>
      <c r="AT147" s="1329"/>
      <c r="AU147" s="1329"/>
      <c r="AV147" s="1329"/>
      <c r="AW147" s="1329"/>
      <c r="AX147" s="1329"/>
      <c r="AY147" s="1329"/>
      <c r="AZ147" s="1329"/>
      <c r="BA147" s="1329"/>
      <c r="BB147" s="1329"/>
      <c r="BC147" s="1329"/>
      <c r="BD147" s="1329"/>
      <c r="BE147" s="1329"/>
      <c r="BF147" s="1329"/>
      <c r="BG147" s="1329"/>
      <c r="BH147" s="1329"/>
      <c r="BI147" s="1329"/>
      <c r="BJ147" s="1329"/>
      <c r="BK147" s="1329"/>
      <c r="BL147" s="1329"/>
      <c r="BM147" s="1329"/>
    </row>
    <row r="148" spans="1:65" ht="12" hidden="1" customHeight="1">
      <c r="A148" s="1107"/>
      <c r="F148" s="1137"/>
      <c r="G148" s="1137"/>
      <c r="H148" s="1137"/>
      <c r="I148" s="1137"/>
      <c r="J148" s="1137"/>
      <c r="K148" s="1194" t="s">
        <v>416</v>
      </c>
      <c r="L148" s="1107">
        <v>166</v>
      </c>
      <c r="M148" s="1107">
        <v>43</v>
      </c>
      <c r="N148" s="1107">
        <v>366</v>
      </c>
      <c r="O148" s="1107">
        <v>190</v>
      </c>
      <c r="P148" s="1107"/>
      <c r="Q148" s="1107">
        <v>4306</v>
      </c>
      <c r="R148" s="1107">
        <v>481</v>
      </c>
      <c r="S148" s="1107">
        <v>521</v>
      </c>
      <c r="T148" s="1107">
        <v>2128</v>
      </c>
      <c r="U148" s="1107">
        <v>2653</v>
      </c>
      <c r="V148" s="1107">
        <v>22</v>
      </c>
      <c r="W148" s="1107">
        <v>33</v>
      </c>
      <c r="X148" s="1107">
        <v>0</v>
      </c>
      <c r="Y148" s="1107">
        <v>0</v>
      </c>
      <c r="Z148" s="1107">
        <v>10917</v>
      </c>
      <c r="AK148" s="1329"/>
      <c r="AL148" s="1329"/>
      <c r="AM148" s="1329"/>
      <c r="AN148" s="1329"/>
      <c r="AO148" s="1329"/>
      <c r="AP148" s="1329"/>
      <c r="AQ148" s="1329"/>
      <c r="AR148" s="1329"/>
      <c r="AS148" s="1329"/>
      <c r="AT148" s="1329"/>
      <c r="AU148" s="1329"/>
      <c r="AV148" s="1329"/>
      <c r="AW148" s="1329"/>
      <c r="AX148" s="1329"/>
      <c r="AY148" s="1329"/>
      <c r="AZ148" s="1329"/>
      <c r="BA148" s="1329"/>
      <c r="BB148" s="1329"/>
      <c r="BC148" s="1329"/>
      <c r="BD148" s="1329"/>
      <c r="BE148" s="1329"/>
      <c r="BF148" s="1329"/>
      <c r="BG148" s="1329"/>
      <c r="BH148" s="1329"/>
      <c r="BI148" s="1329"/>
      <c r="BJ148" s="1329"/>
      <c r="BK148" s="1329"/>
      <c r="BL148" s="1329"/>
      <c r="BM148" s="1329"/>
    </row>
    <row r="149" spans="1:65" ht="12" hidden="1" customHeight="1">
      <c r="A149" s="1107"/>
      <c r="B149" s="1107"/>
      <c r="C149" s="1107"/>
      <c r="D149" s="1107"/>
      <c r="E149" s="1126" t="s">
        <v>1340</v>
      </c>
      <c r="F149" s="3993" t="s">
        <v>1396</v>
      </c>
      <c r="G149" s="3993"/>
      <c r="H149" s="3993"/>
      <c r="I149" s="3993"/>
      <c r="J149" s="3993"/>
      <c r="K149" s="1194" t="s">
        <v>106</v>
      </c>
      <c r="L149" s="1107">
        <v>0</v>
      </c>
      <c r="M149" s="1107">
        <v>0</v>
      </c>
      <c r="N149" s="1107">
        <v>0</v>
      </c>
      <c r="O149" s="1107">
        <v>0</v>
      </c>
      <c r="P149" s="1107">
        <v>0</v>
      </c>
      <c r="Q149" s="1107">
        <v>0</v>
      </c>
      <c r="R149" s="1107">
        <v>0</v>
      </c>
      <c r="S149" s="1107">
        <v>0</v>
      </c>
      <c r="T149" s="1107">
        <v>0</v>
      </c>
      <c r="U149" s="1107">
        <v>0</v>
      </c>
      <c r="V149" s="1107">
        <v>0</v>
      </c>
      <c r="W149" s="1107">
        <v>0</v>
      </c>
      <c r="X149" s="1107">
        <v>0</v>
      </c>
      <c r="Y149" s="1107">
        <v>0</v>
      </c>
      <c r="Z149" s="1107">
        <v>0</v>
      </c>
      <c r="AK149" s="1329"/>
      <c r="AL149" s="1329"/>
      <c r="AM149" s="1329"/>
      <c r="AN149" s="1329"/>
      <c r="AO149" s="1329"/>
      <c r="AP149" s="1329"/>
      <c r="AQ149" s="1329"/>
      <c r="AR149" s="1329"/>
      <c r="AS149" s="1329"/>
      <c r="AT149" s="1329"/>
      <c r="AU149" s="1329"/>
      <c r="AV149" s="1329"/>
      <c r="AW149" s="1329"/>
      <c r="AX149" s="1329"/>
      <c r="AY149" s="1329"/>
      <c r="AZ149" s="1329"/>
      <c r="BA149" s="1329"/>
      <c r="BB149" s="1329"/>
      <c r="BC149" s="1329"/>
      <c r="BD149" s="1329"/>
      <c r="BE149" s="1329"/>
      <c r="BF149" s="1329"/>
      <c r="BG149" s="1329"/>
      <c r="BH149" s="1329"/>
      <c r="BI149" s="1329"/>
      <c r="BJ149" s="1329"/>
      <c r="BK149" s="1329"/>
      <c r="BL149" s="1329"/>
      <c r="BM149" s="1329"/>
    </row>
    <row r="150" spans="1:65" ht="12" hidden="1" customHeight="1">
      <c r="A150" s="1107"/>
      <c r="B150" s="4055" t="s">
        <v>1365</v>
      </c>
      <c r="C150" s="4055"/>
      <c r="D150" s="4055"/>
      <c r="E150" s="4055"/>
      <c r="F150" s="4055"/>
      <c r="G150" s="4055"/>
      <c r="H150" s="4055"/>
      <c r="I150" s="4055"/>
      <c r="J150" s="4055"/>
      <c r="K150" s="1194" t="s">
        <v>102</v>
      </c>
      <c r="L150" s="1107">
        <v>166</v>
      </c>
      <c r="M150" s="1107">
        <v>43</v>
      </c>
      <c r="N150" s="1107">
        <v>366</v>
      </c>
      <c r="O150" s="1107">
        <v>190</v>
      </c>
      <c r="P150" s="1107">
        <v>8</v>
      </c>
      <c r="Q150" s="1107">
        <v>4306</v>
      </c>
      <c r="R150" s="1107">
        <v>481</v>
      </c>
      <c r="S150" s="1107">
        <v>521</v>
      </c>
      <c r="T150" s="1107">
        <v>2128</v>
      </c>
      <c r="U150" s="1107">
        <v>2653</v>
      </c>
      <c r="V150" s="1107">
        <v>22</v>
      </c>
      <c r="W150" s="1107">
        <v>33</v>
      </c>
      <c r="X150" s="1107">
        <v>0</v>
      </c>
      <c r="Y150" s="1107">
        <v>0</v>
      </c>
      <c r="Z150" s="1107">
        <v>10917</v>
      </c>
      <c r="AK150" s="1329"/>
      <c r="AL150" s="1329"/>
      <c r="AM150" s="1329"/>
      <c r="AN150" s="1329"/>
      <c r="AO150" s="1329"/>
      <c r="AP150" s="1329"/>
      <c r="AQ150" s="1329"/>
      <c r="AR150" s="1329"/>
      <c r="AS150" s="1329"/>
      <c r="AT150" s="1329"/>
      <c r="AU150" s="1329"/>
      <c r="AV150" s="1329"/>
      <c r="AW150" s="1329"/>
      <c r="AX150" s="1329"/>
      <c r="AY150" s="1329"/>
      <c r="AZ150" s="1329"/>
      <c r="BA150" s="1329"/>
      <c r="BB150" s="1329"/>
      <c r="BC150" s="1329"/>
      <c r="BD150" s="1329"/>
      <c r="BE150" s="1329"/>
      <c r="BF150" s="1329"/>
      <c r="BG150" s="1329"/>
      <c r="BH150" s="1329"/>
      <c r="BI150" s="1329"/>
      <c r="BJ150" s="1329"/>
      <c r="BK150" s="1329"/>
      <c r="BL150" s="1329"/>
      <c r="BM150" s="1329"/>
    </row>
    <row r="151" spans="1:65" ht="12" hidden="1" customHeight="1">
      <c r="A151" s="1107"/>
      <c r="B151" s="3993" t="s">
        <v>1344</v>
      </c>
      <c r="C151" s="3993"/>
      <c r="D151" s="3993"/>
      <c r="E151" s="3993"/>
      <c r="F151" s="3993"/>
      <c r="G151" s="3993"/>
      <c r="H151" s="3993"/>
      <c r="I151" s="3993"/>
      <c r="J151" s="3993"/>
      <c r="K151" s="1194" t="s">
        <v>107</v>
      </c>
      <c r="L151" s="1107">
        <v>0</v>
      </c>
      <c r="M151" s="1107">
        <v>0</v>
      </c>
      <c r="N151" s="1107">
        <v>0</v>
      </c>
      <c r="O151" s="1107">
        <v>0</v>
      </c>
      <c r="P151" s="1107">
        <v>0</v>
      </c>
      <c r="Q151" s="1107">
        <v>0</v>
      </c>
      <c r="R151" s="1107">
        <v>0</v>
      </c>
      <c r="S151" s="1107">
        <v>0</v>
      </c>
      <c r="T151" s="1107">
        <v>0</v>
      </c>
      <c r="U151" s="1107">
        <v>0</v>
      </c>
      <c r="V151" s="1107">
        <v>0</v>
      </c>
      <c r="W151" s="1107">
        <v>0</v>
      </c>
      <c r="X151" s="1107">
        <v>0</v>
      </c>
      <c r="Y151" s="1107">
        <v>0</v>
      </c>
      <c r="Z151" s="1107">
        <v>0</v>
      </c>
      <c r="AK151" s="1329"/>
      <c r="AL151" s="1329"/>
      <c r="AM151" s="1329"/>
      <c r="AN151" s="1329"/>
      <c r="AO151" s="1329"/>
      <c r="AP151" s="1329"/>
      <c r="AQ151" s="1329"/>
      <c r="AR151" s="1329"/>
      <c r="AS151" s="1329"/>
      <c r="AT151" s="1329"/>
      <c r="AU151" s="1329"/>
      <c r="AV151" s="1329"/>
      <c r="AW151" s="1329"/>
      <c r="AX151" s="1329"/>
      <c r="AY151" s="1329"/>
      <c r="AZ151" s="1329"/>
      <c r="BA151" s="1329"/>
      <c r="BB151" s="1329"/>
      <c r="BC151" s="1329"/>
      <c r="BD151" s="1329"/>
      <c r="BE151" s="1329"/>
      <c r="BF151" s="1329"/>
      <c r="BG151" s="1329"/>
      <c r="BH151" s="1329"/>
      <c r="BI151" s="1329"/>
      <c r="BJ151" s="1329"/>
      <c r="BK151" s="1329"/>
      <c r="BL151" s="1329"/>
      <c r="BM151" s="1329"/>
    </row>
    <row r="152" spans="1:65" ht="12" hidden="1" customHeight="1">
      <c r="A152" s="1107"/>
      <c r="B152" s="3983" t="s">
        <v>188</v>
      </c>
      <c r="C152" s="3993"/>
      <c r="D152" s="3993"/>
      <c r="E152" s="3993"/>
      <c r="F152" s="3993"/>
      <c r="G152" s="3993"/>
      <c r="H152" s="3993"/>
      <c r="I152" s="3993"/>
      <c r="J152" s="3993"/>
      <c r="K152" s="1194"/>
      <c r="L152" s="1107"/>
      <c r="M152" s="1107"/>
      <c r="N152" s="1107"/>
      <c r="O152" s="1107"/>
      <c r="P152" s="1107"/>
      <c r="Q152" s="1107"/>
      <c r="R152" s="1107"/>
      <c r="S152" s="1107"/>
      <c r="T152" s="1107"/>
      <c r="U152" s="1107"/>
      <c r="V152" s="1107"/>
      <c r="W152" s="1107"/>
      <c r="X152" s="1107"/>
      <c r="Y152" s="1107"/>
      <c r="Z152" s="1107"/>
      <c r="AK152" s="1329"/>
      <c r="AL152" s="1329"/>
      <c r="AM152" s="1329"/>
      <c r="AN152" s="1329"/>
      <c r="AO152" s="1329"/>
      <c r="AP152" s="1329"/>
      <c r="AQ152" s="1329"/>
      <c r="AR152" s="1329"/>
      <c r="AS152" s="1329"/>
      <c r="AT152" s="1329"/>
      <c r="AU152" s="1329"/>
      <c r="AV152" s="1329"/>
      <c r="AW152" s="1329"/>
      <c r="AX152" s="1329"/>
      <c r="AY152" s="1329"/>
      <c r="AZ152" s="1329"/>
      <c r="BA152" s="1329"/>
      <c r="BB152" s="1329"/>
      <c r="BC152" s="1329"/>
      <c r="BD152" s="1329"/>
      <c r="BE152" s="1329"/>
      <c r="BF152" s="1329"/>
      <c r="BG152" s="1329"/>
      <c r="BH152" s="1329"/>
      <c r="BI152" s="1329"/>
      <c r="BJ152" s="1329"/>
      <c r="BK152" s="1329"/>
      <c r="BL152" s="1329"/>
      <c r="BM152" s="1329"/>
    </row>
    <row r="153" spans="1:65" ht="12" hidden="1" customHeight="1">
      <c r="A153" s="1107"/>
      <c r="B153" s="1137"/>
      <c r="C153" s="3983" t="s">
        <v>1153</v>
      </c>
      <c r="D153" s="3993"/>
      <c r="E153" s="3993"/>
      <c r="F153" s="3993"/>
      <c r="G153" s="3993"/>
      <c r="H153" s="3993" t="s">
        <v>176</v>
      </c>
      <c r="I153" s="3993"/>
      <c r="J153" s="3993"/>
      <c r="K153" s="1194" t="s">
        <v>422</v>
      </c>
      <c r="L153" s="1107">
        <v>0</v>
      </c>
      <c r="M153" s="1107">
        <v>0</v>
      </c>
      <c r="N153" s="1107">
        <v>0</v>
      </c>
      <c r="O153" s="1107">
        <v>0</v>
      </c>
      <c r="P153" s="1107">
        <v>0</v>
      </c>
      <c r="Q153" s="1107">
        <v>0</v>
      </c>
      <c r="R153" s="1107">
        <v>0</v>
      </c>
      <c r="S153" s="1107">
        <v>0</v>
      </c>
      <c r="T153" s="1107">
        <v>0</v>
      </c>
      <c r="U153" s="1107">
        <v>0</v>
      </c>
      <c r="V153" s="1107">
        <v>0</v>
      </c>
      <c r="W153" s="1107">
        <v>0</v>
      </c>
      <c r="X153" s="1107">
        <v>0</v>
      </c>
      <c r="Y153" s="1107">
        <v>0</v>
      </c>
      <c r="Z153" s="1107">
        <v>0</v>
      </c>
      <c r="AK153" s="1329"/>
      <c r="AL153" s="1329"/>
      <c r="AM153" s="1329"/>
      <c r="AN153" s="1329"/>
      <c r="AO153" s="1329"/>
      <c r="AP153" s="1329"/>
      <c r="AQ153" s="1329"/>
      <c r="AR153" s="1329"/>
      <c r="AS153" s="1329"/>
      <c r="AT153" s="1329"/>
      <c r="AU153" s="1329"/>
      <c r="AV153" s="1329"/>
      <c r="AW153" s="1329"/>
      <c r="AX153" s="1329"/>
      <c r="AY153" s="1329"/>
      <c r="AZ153" s="1329"/>
      <c r="BA153" s="1329"/>
      <c r="BB153" s="1329"/>
      <c r="BC153" s="1329"/>
      <c r="BD153" s="1329"/>
      <c r="BE153" s="1329"/>
      <c r="BF153" s="1329"/>
      <c r="BG153" s="1329"/>
      <c r="BH153" s="1329"/>
      <c r="BI153" s="1329"/>
      <c r="BJ153" s="1329"/>
      <c r="BK153" s="1329"/>
      <c r="BL153" s="1329"/>
      <c r="BM153" s="1329"/>
    </row>
    <row r="154" spans="1:65" ht="12" hidden="1" customHeight="1">
      <c r="A154" s="1107"/>
      <c r="B154" s="1137"/>
      <c r="C154" s="1137"/>
      <c r="D154" s="1137"/>
      <c r="E154" s="1137"/>
      <c r="F154" s="1137"/>
      <c r="G154" s="1137"/>
      <c r="H154" s="3993" t="s">
        <v>130</v>
      </c>
      <c r="I154" s="3993"/>
      <c r="J154" s="3993"/>
      <c r="K154" s="1194" t="s">
        <v>425</v>
      </c>
      <c r="L154" s="1107">
        <v>0</v>
      </c>
      <c r="M154" s="1107">
        <v>0</v>
      </c>
      <c r="N154" s="1107">
        <v>0</v>
      </c>
      <c r="O154" s="1107">
        <v>0</v>
      </c>
      <c r="P154" s="1107">
        <v>0</v>
      </c>
      <c r="Q154" s="1107">
        <v>0</v>
      </c>
      <c r="R154" s="1107">
        <v>0</v>
      </c>
      <c r="S154" s="1107">
        <v>0</v>
      </c>
      <c r="T154" s="1107">
        <v>0</v>
      </c>
      <c r="U154" s="1107">
        <v>0</v>
      </c>
      <c r="V154" s="1107">
        <v>0</v>
      </c>
      <c r="W154" s="1107">
        <v>0</v>
      </c>
      <c r="X154" s="1107">
        <v>0</v>
      </c>
      <c r="Y154" s="1107">
        <v>0</v>
      </c>
      <c r="Z154" s="1107">
        <v>0</v>
      </c>
      <c r="AK154" s="1329"/>
      <c r="AL154" s="1329"/>
      <c r="AM154" s="1329"/>
      <c r="AN154" s="1329"/>
      <c r="AO154" s="1329"/>
      <c r="AP154" s="1329"/>
      <c r="AQ154" s="1329"/>
      <c r="AR154" s="1329"/>
      <c r="AS154" s="1329"/>
      <c r="AT154" s="1329"/>
      <c r="AU154" s="1329"/>
      <c r="AV154" s="1329"/>
      <c r="AW154" s="1329"/>
      <c r="AX154" s="1329"/>
      <c r="AY154" s="1329"/>
      <c r="AZ154" s="1329"/>
      <c r="BA154" s="1329"/>
      <c r="BB154" s="1329"/>
      <c r="BC154" s="1329"/>
      <c r="BD154" s="1329"/>
      <c r="BE154" s="1329"/>
      <c r="BF154" s="1329"/>
      <c r="BG154" s="1329"/>
      <c r="BH154" s="1329"/>
      <c r="BI154" s="1329"/>
      <c r="BJ154" s="1329"/>
      <c r="BK154" s="1329"/>
      <c r="BL154" s="1329"/>
      <c r="BM154" s="1329"/>
    </row>
    <row r="155" spans="1:65" ht="12" hidden="1" customHeight="1">
      <c r="A155" s="1107"/>
      <c r="B155" s="1137"/>
      <c r="C155" s="1137"/>
      <c r="D155" s="1137"/>
      <c r="E155" s="1137"/>
      <c r="F155" s="1137"/>
      <c r="G155" s="1137"/>
      <c r="H155" s="3993" t="s">
        <v>177</v>
      </c>
      <c r="I155" s="3993"/>
      <c r="J155" s="3993"/>
      <c r="K155" s="1194" t="s">
        <v>428</v>
      </c>
      <c r="L155" s="1107">
        <v>0</v>
      </c>
      <c r="M155" s="1107">
        <v>0</v>
      </c>
      <c r="N155" s="1107">
        <v>0</v>
      </c>
      <c r="O155" s="1107">
        <v>0</v>
      </c>
      <c r="P155" s="1107">
        <v>0</v>
      </c>
      <c r="Q155" s="1107">
        <v>0</v>
      </c>
      <c r="R155" s="1107">
        <v>0</v>
      </c>
      <c r="S155" s="1107">
        <v>0</v>
      </c>
      <c r="T155" s="1107">
        <v>0</v>
      </c>
      <c r="U155" s="1107">
        <v>0</v>
      </c>
      <c r="V155" s="1107">
        <v>0</v>
      </c>
      <c r="W155" s="1107">
        <v>0</v>
      </c>
      <c r="X155" s="1107">
        <v>0</v>
      </c>
      <c r="Y155" s="1107">
        <v>0</v>
      </c>
      <c r="Z155" s="1107">
        <v>0</v>
      </c>
      <c r="AK155" s="1329"/>
      <c r="AL155" s="1329"/>
      <c r="AM155" s="1329"/>
      <c r="AN155" s="1329"/>
      <c r="AO155" s="1329"/>
      <c r="AP155" s="1329"/>
      <c r="AQ155" s="1329"/>
      <c r="AR155" s="1329"/>
      <c r="AS155" s="1329"/>
      <c r="AT155" s="1329"/>
      <c r="AU155" s="1329"/>
      <c r="AV155" s="1329"/>
      <c r="AW155" s="1329"/>
      <c r="AX155" s="1329"/>
      <c r="AY155" s="1329"/>
      <c r="AZ155" s="1329"/>
      <c r="BA155" s="1329"/>
      <c r="BB155" s="1329"/>
      <c r="BC155" s="1329"/>
      <c r="BD155" s="1329"/>
      <c r="BE155" s="1329"/>
      <c r="BF155" s="1329"/>
      <c r="BG155" s="1329"/>
      <c r="BH155" s="1329"/>
      <c r="BI155" s="1329"/>
      <c r="BJ155" s="1329"/>
      <c r="BK155" s="1329"/>
      <c r="BL155" s="1329"/>
      <c r="BM155" s="1329"/>
    </row>
    <row r="156" spans="1:65" ht="12" hidden="1" customHeight="1">
      <c r="A156" s="1107"/>
      <c r="B156" s="1137"/>
      <c r="C156" s="3983" t="s">
        <v>1154</v>
      </c>
      <c r="D156" s="3993"/>
      <c r="E156" s="3993"/>
      <c r="F156" s="3993"/>
      <c r="G156" s="3993"/>
      <c r="H156" s="3993"/>
      <c r="I156" s="3993"/>
      <c r="J156" s="3993"/>
      <c r="K156" s="1194" t="s">
        <v>431</v>
      </c>
      <c r="L156" s="1107">
        <v>0</v>
      </c>
      <c r="M156" s="1107">
        <v>0</v>
      </c>
      <c r="N156" s="1107">
        <v>0</v>
      </c>
      <c r="O156" s="1107">
        <v>0</v>
      </c>
      <c r="P156" s="1107">
        <v>0</v>
      </c>
      <c r="Q156" s="1107">
        <v>0</v>
      </c>
      <c r="R156" s="1107">
        <v>0</v>
      </c>
      <c r="S156" s="1107">
        <v>0</v>
      </c>
      <c r="T156" s="1107">
        <v>0</v>
      </c>
      <c r="U156" s="1107">
        <v>0</v>
      </c>
      <c r="V156" s="1107">
        <v>0</v>
      </c>
      <c r="W156" s="1107">
        <v>0</v>
      </c>
      <c r="X156" s="1107">
        <v>0</v>
      </c>
      <c r="Y156" s="1107">
        <v>0</v>
      </c>
      <c r="Z156" s="1107">
        <v>0</v>
      </c>
      <c r="AK156" s="1329"/>
      <c r="AL156" s="1329"/>
      <c r="AM156" s="1329"/>
      <c r="AN156" s="1329"/>
      <c r="AO156" s="1329"/>
      <c r="AP156" s="1329"/>
      <c r="AQ156" s="1329"/>
      <c r="AR156" s="1329"/>
      <c r="AS156" s="1329"/>
      <c r="AT156" s="1329"/>
      <c r="AU156" s="1329"/>
      <c r="AV156" s="1329"/>
      <c r="AW156" s="1329"/>
      <c r="AX156" s="1329"/>
      <c r="AY156" s="1329"/>
      <c r="AZ156" s="1329"/>
      <c r="BA156" s="1329"/>
      <c r="BB156" s="1329"/>
      <c r="BC156" s="1329"/>
      <c r="BD156" s="1329"/>
      <c r="BE156" s="1329"/>
      <c r="BF156" s="1329"/>
      <c r="BG156" s="1329"/>
      <c r="BH156" s="1329"/>
      <c r="BI156" s="1329"/>
      <c r="BJ156" s="1329"/>
      <c r="BK156" s="1329"/>
      <c r="BL156" s="1329"/>
      <c r="BM156" s="1329"/>
    </row>
    <row r="157" spans="1:65" ht="12" hidden="1" customHeight="1">
      <c r="A157" s="1107"/>
      <c r="B157" s="1137"/>
      <c r="C157" s="3983" t="s">
        <v>1155</v>
      </c>
      <c r="D157" s="3993"/>
      <c r="E157" s="3993"/>
      <c r="F157" s="3993"/>
      <c r="G157" s="3993"/>
      <c r="H157" s="3993" t="s">
        <v>176</v>
      </c>
      <c r="I157" s="3993"/>
      <c r="J157" s="3993"/>
      <c r="K157" s="1194" t="s">
        <v>435</v>
      </c>
      <c r="L157" s="1107">
        <v>0</v>
      </c>
      <c r="M157" s="1107">
        <v>0</v>
      </c>
      <c r="N157" s="1107">
        <v>0</v>
      </c>
      <c r="O157" s="1107">
        <v>0</v>
      </c>
      <c r="P157" s="1107">
        <v>0</v>
      </c>
      <c r="Q157" s="1107">
        <v>0</v>
      </c>
      <c r="R157" s="1107">
        <v>0</v>
      </c>
      <c r="S157" s="1107">
        <v>0</v>
      </c>
      <c r="T157" s="1107">
        <v>0</v>
      </c>
      <c r="U157" s="1107">
        <v>0</v>
      </c>
      <c r="V157" s="1107">
        <v>0</v>
      </c>
      <c r="W157" s="1107">
        <v>0</v>
      </c>
      <c r="X157" s="1107">
        <v>0</v>
      </c>
      <c r="Y157" s="1107">
        <v>0</v>
      </c>
      <c r="Z157" s="1107">
        <v>0</v>
      </c>
      <c r="AK157" s="1329"/>
      <c r="AL157" s="1329"/>
      <c r="AM157" s="1329"/>
      <c r="AN157" s="1329"/>
      <c r="AO157" s="1329"/>
      <c r="AP157" s="1329"/>
      <c r="AQ157" s="1329"/>
      <c r="AR157" s="1329"/>
      <c r="AS157" s="1329"/>
      <c r="AT157" s="1329"/>
      <c r="AU157" s="1329"/>
      <c r="AV157" s="1329"/>
      <c r="AW157" s="1329"/>
      <c r="AX157" s="1329"/>
      <c r="AY157" s="1329"/>
      <c r="AZ157" s="1329"/>
      <c r="BA157" s="1329"/>
      <c r="BB157" s="1329"/>
      <c r="BC157" s="1329"/>
      <c r="BD157" s="1329"/>
      <c r="BE157" s="1329"/>
      <c r="BF157" s="1329"/>
      <c r="BG157" s="1329"/>
      <c r="BH157" s="1329"/>
      <c r="BI157" s="1329"/>
      <c r="BJ157" s="1329"/>
      <c r="BK157" s="1329"/>
      <c r="BL157" s="1329"/>
      <c r="BM157" s="1329"/>
    </row>
    <row r="158" spans="1:65" ht="12" hidden="1" customHeight="1">
      <c r="A158" s="1107"/>
      <c r="B158" s="1137"/>
      <c r="C158" s="1137"/>
      <c r="D158" s="1137"/>
      <c r="E158" s="1137"/>
      <c r="F158" s="1137"/>
      <c r="G158" s="1137"/>
      <c r="H158" s="3993" t="s">
        <v>130</v>
      </c>
      <c r="I158" s="3993"/>
      <c r="J158" s="3993"/>
      <c r="K158" s="1194" t="s">
        <v>503</v>
      </c>
      <c r="L158" s="1107">
        <v>0</v>
      </c>
      <c r="M158" s="1107">
        <v>0</v>
      </c>
      <c r="N158" s="1107">
        <v>0</v>
      </c>
      <c r="O158" s="1107">
        <v>0</v>
      </c>
      <c r="P158" s="1107">
        <v>0</v>
      </c>
      <c r="Q158" s="1107">
        <v>0</v>
      </c>
      <c r="R158" s="1107">
        <v>0</v>
      </c>
      <c r="S158" s="1107">
        <v>0</v>
      </c>
      <c r="T158" s="1107">
        <v>0</v>
      </c>
      <c r="U158" s="1107">
        <v>0</v>
      </c>
      <c r="V158" s="1107">
        <v>0</v>
      </c>
      <c r="W158" s="1107">
        <v>0</v>
      </c>
      <c r="X158" s="1107">
        <v>0</v>
      </c>
      <c r="Y158" s="1107">
        <v>0</v>
      </c>
      <c r="Z158" s="1107">
        <v>0</v>
      </c>
      <c r="AK158" s="1329"/>
      <c r="AL158" s="1329"/>
      <c r="AM158" s="1329"/>
      <c r="AN158" s="1329"/>
      <c r="AO158" s="1329"/>
      <c r="AP158" s="1329"/>
      <c r="AQ158" s="1329"/>
      <c r="AR158" s="1329"/>
      <c r="AS158" s="1329"/>
      <c r="AT158" s="1329"/>
      <c r="AU158" s="1329"/>
      <c r="AV158" s="1329"/>
      <c r="AW158" s="1329"/>
      <c r="AX158" s="1329"/>
      <c r="AY158" s="1329"/>
      <c r="AZ158" s="1329"/>
      <c r="BA158" s="1329"/>
      <c r="BB158" s="1329"/>
      <c r="BC158" s="1329"/>
      <c r="BD158" s="1329"/>
      <c r="BE158" s="1329"/>
      <c r="BF158" s="1329"/>
      <c r="BG158" s="1329"/>
      <c r="BH158" s="1329"/>
      <c r="BI158" s="1329"/>
      <c r="BJ158" s="1329"/>
      <c r="BK158" s="1329"/>
      <c r="BL158" s="1329"/>
      <c r="BM158" s="1329"/>
    </row>
    <row r="159" spans="1:65" ht="12" hidden="1" customHeight="1">
      <c r="A159" s="1107"/>
      <c r="B159" s="1137"/>
      <c r="C159" s="1137"/>
      <c r="D159" s="1137"/>
      <c r="E159" s="1137"/>
      <c r="F159" s="1137"/>
      <c r="G159" s="1137"/>
      <c r="H159" s="3993" t="s">
        <v>177</v>
      </c>
      <c r="I159" s="3993"/>
      <c r="J159" s="3993"/>
      <c r="K159" s="1194" t="s">
        <v>437</v>
      </c>
      <c r="L159" s="1107">
        <v>0</v>
      </c>
      <c r="M159" s="1107">
        <v>0</v>
      </c>
      <c r="N159" s="1107">
        <v>0</v>
      </c>
      <c r="O159" s="1107">
        <v>0</v>
      </c>
      <c r="P159" s="1107">
        <v>0</v>
      </c>
      <c r="Q159" s="1107">
        <v>0</v>
      </c>
      <c r="R159" s="1107">
        <v>0</v>
      </c>
      <c r="S159" s="1107">
        <v>0</v>
      </c>
      <c r="T159" s="1107">
        <v>0</v>
      </c>
      <c r="U159" s="1107">
        <v>0</v>
      </c>
      <c r="V159" s="1107">
        <v>0</v>
      </c>
      <c r="W159" s="1107">
        <v>0</v>
      </c>
      <c r="X159" s="1107">
        <v>0</v>
      </c>
      <c r="Y159" s="1107">
        <v>0</v>
      </c>
      <c r="Z159" s="1107">
        <v>0</v>
      </c>
      <c r="AK159" s="1329"/>
      <c r="AL159" s="1329"/>
      <c r="AM159" s="1329"/>
      <c r="AN159" s="1329"/>
      <c r="AO159" s="1329"/>
      <c r="AP159" s="1329"/>
      <c r="AQ159" s="1329"/>
      <c r="AR159" s="1329"/>
      <c r="AS159" s="1329"/>
      <c r="AT159" s="1329"/>
      <c r="AU159" s="1329"/>
      <c r="AV159" s="1329"/>
      <c r="AW159" s="1329"/>
      <c r="AX159" s="1329"/>
      <c r="AY159" s="1329"/>
      <c r="AZ159" s="1329"/>
      <c r="BA159" s="1329"/>
      <c r="BB159" s="1329"/>
      <c r="BC159" s="1329"/>
      <c r="BD159" s="1329"/>
      <c r="BE159" s="1329"/>
      <c r="BF159" s="1329"/>
      <c r="BG159" s="1329"/>
      <c r="BH159" s="1329"/>
      <c r="BI159" s="1329"/>
      <c r="BJ159" s="1329"/>
      <c r="BK159" s="1329"/>
      <c r="BL159" s="1329"/>
      <c r="BM159" s="1329"/>
    </row>
    <row r="160" spans="1:65" ht="12" hidden="1" customHeight="1">
      <c r="A160" s="1107"/>
      <c r="B160" s="1137"/>
      <c r="C160" s="3983" t="s">
        <v>1156</v>
      </c>
      <c r="D160" s="3993"/>
      <c r="E160" s="3993"/>
      <c r="F160" s="3993"/>
      <c r="G160" s="3993"/>
      <c r="H160" s="3993"/>
      <c r="I160" s="3993"/>
      <c r="J160" s="3993"/>
      <c r="K160" s="1194" t="s">
        <v>439</v>
      </c>
      <c r="L160" s="1107">
        <v>0</v>
      </c>
      <c r="M160" s="1107">
        <v>0</v>
      </c>
      <c r="N160" s="1107">
        <v>0</v>
      </c>
      <c r="O160" s="1107">
        <v>0</v>
      </c>
      <c r="P160" s="1107">
        <v>0</v>
      </c>
      <c r="Q160" s="1107">
        <v>0</v>
      </c>
      <c r="R160" s="1107">
        <v>0</v>
      </c>
      <c r="S160" s="1107">
        <v>0</v>
      </c>
      <c r="T160" s="1107">
        <v>0</v>
      </c>
      <c r="U160" s="1107">
        <v>0</v>
      </c>
      <c r="V160" s="1107">
        <v>0</v>
      </c>
      <c r="W160" s="1107">
        <v>0</v>
      </c>
      <c r="X160" s="1107">
        <v>0</v>
      </c>
      <c r="Y160" s="1107">
        <v>0</v>
      </c>
      <c r="Z160" s="1107">
        <v>0</v>
      </c>
      <c r="AK160" s="1329"/>
      <c r="AL160" s="1329"/>
      <c r="AM160" s="1329"/>
      <c r="AN160" s="1329"/>
      <c r="AO160" s="1329"/>
      <c r="AP160" s="1329"/>
      <c r="AQ160" s="1329"/>
      <c r="AR160" s="1329"/>
      <c r="AS160" s="1329"/>
      <c r="AT160" s="1329"/>
      <c r="AU160" s="1329"/>
      <c r="AV160" s="1329"/>
      <c r="AW160" s="1329"/>
      <c r="AX160" s="1329"/>
      <c r="AY160" s="1329"/>
      <c r="AZ160" s="1329"/>
      <c r="BA160" s="1329"/>
      <c r="BB160" s="1329"/>
      <c r="BC160" s="1329"/>
      <c r="BD160" s="1329"/>
      <c r="BE160" s="1329"/>
      <c r="BF160" s="1329"/>
      <c r="BG160" s="1329"/>
      <c r="BH160" s="1329"/>
      <c r="BI160" s="1329"/>
      <c r="BJ160" s="1329"/>
      <c r="BK160" s="1329"/>
      <c r="BL160" s="1329"/>
      <c r="BM160" s="1329"/>
    </row>
    <row r="161" spans="1:65" ht="12" hidden="1" customHeight="1">
      <c r="A161" s="1107"/>
      <c r="B161" s="1137"/>
      <c r="C161" s="3983" t="s">
        <v>1157</v>
      </c>
      <c r="D161" s="3993"/>
      <c r="E161" s="3993"/>
      <c r="F161" s="3993"/>
      <c r="G161" s="3993"/>
      <c r="H161" s="3993" t="s">
        <v>176</v>
      </c>
      <c r="I161" s="3993"/>
      <c r="J161" s="3993"/>
      <c r="K161" s="1194" t="s">
        <v>442</v>
      </c>
      <c r="L161" s="1107">
        <v>0</v>
      </c>
      <c r="M161" s="1107">
        <v>0</v>
      </c>
      <c r="N161" s="1107">
        <v>0</v>
      </c>
      <c r="O161" s="1107">
        <v>0</v>
      </c>
      <c r="P161" s="1107"/>
      <c r="Q161" s="1107">
        <v>0</v>
      </c>
      <c r="R161" s="1107">
        <v>0</v>
      </c>
      <c r="S161" s="1107">
        <v>0</v>
      </c>
      <c r="T161" s="1107">
        <v>0</v>
      </c>
      <c r="U161" s="1107"/>
      <c r="V161" s="1107">
        <v>0</v>
      </c>
      <c r="W161" s="1107">
        <v>0</v>
      </c>
      <c r="X161" s="1107">
        <v>0</v>
      </c>
      <c r="Y161" s="1107">
        <v>0</v>
      </c>
      <c r="Z161" s="1107">
        <v>0</v>
      </c>
      <c r="AK161" s="1329"/>
      <c r="AL161" s="1329"/>
      <c r="AM161" s="1329"/>
      <c r="AN161" s="1329"/>
      <c r="AO161" s="1329"/>
      <c r="AP161" s="1329"/>
      <c r="AQ161" s="1329"/>
      <c r="AR161" s="1329"/>
      <c r="AS161" s="1329"/>
      <c r="AT161" s="1329"/>
      <c r="AU161" s="1329"/>
      <c r="AV161" s="1329"/>
      <c r="AW161" s="1329"/>
      <c r="AX161" s="1329"/>
      <c r="AY161" s="1329"/>
      <c r="AZ161" s="1329"/>
      <c r="BA161" s="1329"/>
      <c r="BB161" s="1329"/>
      <c r="BC161" s="1329"/>
      <c r="BD161" s="1329"/>
      <c r="BE161" s="1329"/>
      <c r="BF161" s="1329"/>
      <c r="BG161" s="1329"/>
      <c r="BH161" s="1329"/>
      <c r="BI161" s="1329"/>
      <c r="BJ161" s="1329"/>
      <c r="BK161" s="1329"/>
      <c r="BL161" s="1329"/>
      <c r="BM161" s="1329"/>
    </row>
    <row r="162" spans="1:65" ht="12" hidden="1" customHeight="1">
      <c r="A162" s="1107"/>
      <c r="B162" s="1137"/>
      <c r="C162" s="1137"/>
      <c r="D162" s="1137"/>
      <c r="E162" s="1137"/>
      <c r="F162" s="1137"/>
      <c r="G162" s="1137"/>
      <c r="H162" s="3993" t="s">
        <v>130</v>
      </c>
      <c r="I162" s="3993"/>
      <c r="J162" s="3993"/>
      <c r="K162" s="1194" t="s">
        <v>444</v>
      </c>
      <c r="L162" s="1107">
        <v>0</v>
      </c>
      <c r="M162" s="1107">
        <v>0</v>
      </c>
      <c r="N162" s="1107">
        <v>0</v>
      </c>
      <c r="O162" s="1107">
        <v>0</v>
      </c>
      <c r="P162" s="1107"/>
      <c r="Q162" s="1107">
        <v>0</v>
      </c>
      <c r="R162" s="1107">
        <v>0</v>
      </c>
      <c r="S162" s="1107">
        <v>0</v>
      </c>
      <c r="T162" s="1107">
        <v>0</v>
      </c>
      <c r="U162" s="1107"/>
      <c r="V162" s="1107">
        <v>0</v>
      </c>
      <c r="W162" s="1107">
        <v>0</v>
      </c>
      <c r="X162" s="1107">
        <v>0</v>
      </c>
      <c r="Y162" s="1107">
        <v>0</v>
      </c>
      <c r="Z162" s="1107">
        <v>0</v>
      </c>
      <c r="AK162" s="1329"/>
      <c r="AL162" s="1329"/>
      <c r="AM162" s="1329"/>
      <c r="AN162" s="1329"/>
      <c r="AO162" s="1329"/>
      <c r="AP162" s="1329"/>
      <c r="AQ162" s="1329"/>
      <c r="AR162" s="1329"/>
      <c r="AS162" s="1329"/>
      <c r="AT162" s="1329"/>
      <c r="AU162" s="1329"/>
      <c r="AV162" s="1329"/>
      <c r="AW162" s="1329"/>
      <c r="AX162" s="1329"/>
      <c r="AY162" s="1329"/>
      <c r="AZ162" s="1329"/>
      <c r="BA162" s="1329"/>
      <c r="BB162" s="1329"/>
      <c r="BC162" s="1329"/>
      <c r="BD162" s="1329"/>
      <c r="BE162" s="1329"/>
      <c r="BF162" s="1329"/>
      <c r="BG162" s="1329"/>
      <c r="BH162" s="1329"/>
      <c r="BI162" s="1329"/>
      <c r="BJ162" s="1329"/>
      <c r="BK162" s="1329"/>
      <c r="BL162" s="1329"/>
      <c r="BM162" s="1329"/>
    </row>
    <row r="163" spans="1:65" ht="12" hidden="1" customHeight="1">
      <c r="A163" s="1107"/>
      <c r="B163" s="1137"/>
      <c r="C163" s="1137"/>
      <c r="D163" s="1137"/>
      <c r="E163" s="1137"/>
      <c r="F163" s="1137"/>
      <c r="G163" s="1137"/>
      <c r="H163" s="3993" t="s">
        <v>177</v>
      </c>
      <c r="I163" s="3993"/>
      <c r="J163" s="3993"/>
      <c r="K163" s="1194" t="s">
        <v>446</v>
      </c>
      <c r="L163" s="1107">
        <v>0</v>
      </c>
      <c r="M163" s="1107">
        <v>0</v>
      </c>
      <c r="N163" s="1107">
        <v>0</v>
      </c>
      <c r="O163" s="1107">
        <v>0</v>
      </c>
      <c r="P163" s="1107"/>
      <c r="Q163" s="1107">
        <v>0</v>
      </c>
      <c r="R163" s="1107">
        <v>0</v>
      </c>
      <c r="S163" s="1107">
        <v>0</v>
      </c>
      <c r="T163" s="1107">
        <v>0</v>
      </c>
      <c r="U163" s="1107"/>
      <c r="V163" s="1107">
        <v>0</v>
      </c>
      <c r="W163" s="1107">
        <v>0</v>
      </c>
      <c r="X163" s="1107">
        <v>0</v>
      </c>
      <c r="Y163" s="1107">
        <v>0</v>
      </c>
      <c r="Z163" s="1107">
        <v>0</v>
      </c>
      <c r="AK163" s="1329"/>
      <c r="AL163" s="1329"/>
      <c r="AM163" s="1329"/>
      <c r="AN163" s="1329"/>
      <c r="AO163" s="1329"/>
      <c r="AP163" s="1329"/>
      <c r="AQ163" s="1329"/>
      <c r="AR163" s="1329"/>
      <c r="AS163" s="1329"/>
      <c r="AT163" s="1329"/>
      <c r="AU163" s="1329"/>
      <c r="AV163" s="1329"/>
      <c r="AW163" s="1329"/>
      <c r="AX163" s="1329"/>
      <c r="AY163" s="1329"/>
      <c r="AZ163" s="1329"/>
      <c r="BA163" s="1329"/>
      <c r="BB163" s="1329"/>
      <c r="BC163" s="1329"/>
      <c r="BD163" s="1329"/>
      <c r="BE163" s="1329"/>
      <c r="BF163" s="1329"/>
      <c r="BG163" s="1329"/>
      <c r="BH163" s="1329"/>
      <c r="BI163" s="1329"/>
      <c r="BJ163" s="1329"/>
      <c r="BK163" s="1329"/>
      <c r="BL163" s="1329"/>
      <c r="BM163" s="1329"/>
    </row>
    <row r="164" spans="1:65" ht="12" hidden="1" customHeight="1">
      <c r="A164" s="1107"/>
      <c r="B164" s="1137"/>
      <c r="C164" s="3983" t="s">
        <v>1398</v>
      </c>
      <c r="D164" s="3983"/>
      <c r="E164" s="3983"/>
      <c r="F164" s="3983"/>
      <c r="G164" s="3983"/>
      <c r="H164" s="3983"/>
      <c r="I164" s="3983"/>
      <c r="J164" s="3983"/>
      <c r="K164" s="1194" t="s">
        <v>448</v>
      </c>
      <c r="L164" s="1107">
        <v>0</v>
      </c>
      <c r="M164" s="1107">
        <v>0</v>
      </c>
      <c r="N164" s="1107">
        <v>0</v>
      </c>
      <c r="O164" s="1107">
        <v>0</v>
      </c>
      <c r="P164" s="1107"/>
      <c r="Q164" s="1107">
        <v>0</v>
      </c>
      <c r="R164" s="1107">
        <v>0</v>
      </c>
      <c r="S164" s="1107">
        <v>0</v>
      </c>
      <c r="T164" s="1107">
        <v>0</v>
      </c>
      <c r="U164" s="1107"/>
      <c r="V164" s="1107">
        <v>0</v>
      </c>
      <c r="W164" s="1107">
        <v>0</v>
      </c>
      <c r="X164" s="1107">
        <v>0</v>
      </c>
      <c r="Y164" s="1107">
        <v>0</v>
      </c>
      <c r="Z164" s="1107">
        <v>0</v>
      </c>
      <c r="AK164" s="1329"/>
      <c r="AL164" s="1329"/>
      <c r="AM164" s="1329"/>
      <c r="AN164" s="1329"/>
      <c r="AO164" s="1329"/>
      <c r="AP164" s="1329"/>
      <c r="AQ164" s="1329"/>
      <c r="AR164" s="1329"/>
      <c r="AS164" s="1329"/>
      <c r="AT164" s="1329"/>
      <c r="AU164" s="1329"/>
      <c r="AV164" s="1329"/>
      <c r="AW164" s="1329"/>
      <c r="AX164" s="1329"/>
      <c r="AY164" s="1329"/>
      <c r="AZ164" s="1329"/>
      <c r="BA164" s="1329"/>
      <c r="BB164" s="1329"/>
      <c r="BC164" s="1329"/>
      <c r="BD164" s="1329"/>
      <c r="BE164" s="1329"/>
      <c r="BF164" s="1329"/>
      <c r="BG164" s="1329"/>
      <c r="BH164" s="1329"/>
      <c r="BI164" s="1329"/>
      <c r="BJ164" s="1329"/>
      <c r="BK164" s="1329"/>
      <c r="BL164" s="1329"/>
      <c r="BM164" s="1329"/>
    </row>
    <row r="165" spans="1:65" ht="12" hidden="1" customHeight="1">
      <c r="A165" s="1107"/>
      <c r="B165" s="3979" t="s">
        <v>188</v>
      </c>
      <c r="C165" s="3979"/>
      <c r="D165" s="3979"/>
      <c r="E165" s="1126" t="s">
        <v>1340</v>
      </c>
      <c r="F165" s="3993" t="s">
        <v>1406</v>
      </c>
      <c r="G165" s="3993"/>
      <c r="H165" s="1107"/>
      <c r="I165" s="1107"/>
      <c r="J165" s="1107"/>
      <c r="K165" s="1194" t="s">
        <v>108</v>
      </c>
      <c r="L165" s="1107">
        <v>0</v>
      </c>
      <c r="M165" s="1107">
        <v>0</v>
      </c>
      <c r="N165" s="1107">
        <v>0</v>
      </c>
      <c r="O165" s="1107">
        <v>0</v>
      </c>
      <c r="P165" s="1107">
        <v>0</v>
      </c>
      <c r="Q165" s="1107">
        <v>0</v>
      </c>
      <c r="R165" s="1107">
        <v>0</v>
      </c>
      <c r="S165" s="1107">
        <v>0</v>
      </c>
      <c r="T165" s="1107">
        <v>0</v>
      </c>
      <c r="U165" s="1107">
        <v>0</v>
      </c>
      <c r="V165" s="1107">
        <v>0</v>
      </c>
      <c r="W165" s="1107">
        <v>0</v>
      </c>
      <c r="X165" s="1107">
        <v>0</v>
      </c>
      <c r="Y165" s="1107">
        <v>0</v>
      </c>
      <c r="Z165" s="1107">
        <v>0</v>
      </c>
      <c r="AK165" s="1329"/>
      <c r="AL165" s="1329"/>
      <c r="AM165" s="1329"/>
      <c r="AN165" s="1329"/>
      <c r="AO165" s="1329"/>
      <c r="AP165" s="1329"/>
      <c r="AQ165" s="1329"/>
      <c r="AR165" s="1329"/>
      <c r="AS165" s="1329"/>
      <c r="AT165" s="1329"/>
      <c r="AU165" s="1329"/>
      <c r="AV165" s="1329"/>
      <c r="AW165" s="1329"/>
      <c r="AX165" s="1329"/>
      <c r="AY165" s="1329"/>
      <c r="AZ165" s="1329"/>
      <c r="BA165" s="1329"/>
      <c r="BB165" s="1329"/>
      <c r="BC165" s="1329"/>
      <c r="BD165" s="1329"/>
      <c r="BE165" s="1329"/>
      <c r="BF165" s="1329"/>
      <c r="BG165" s="1329"/>
      <c r="BH165" s="1329"/>
      <c r="BI165" s="1329"/>
      <c r="BJ165" s="1329"/>
      <c r="BK165" s="1329"/>
      <c r="BL165" s="1329"/>
      <c r="BM165" s="1329"/>
    </row>
    <row r="166" spans="1:65" ht="12" hidden="1" customHeight="1">
      <c r="A166" s="1107"/>
      <c r="B166" s="1107"/>
      <c r="C166" s="1107"/>
      <c r="D166" s="1107"/>
      <c r="E166" s="1126" t="s">
        <v>1340</v>
      </c>
      <c r="F166" s="3993" t="s">
        <v>1407</v>
      </c>
      <c r="G166" s="3993"/>
      <c r="H166" s="1107"/>
      <c r="I166" s="1107"/>
      <c r="J166" s="1107"/>
      <c r="K166" s="1194" t="s">
        <v>109</v>
      </c>
      <c r="L166" s="1107">
        <v>0</v>
      </c>
      <c r="M166" s="1107">
        <v>0</v>
      </c>
      <c r="N166" s="1107">
        <v>0</v>
      </c>
      <c r="O166" s="1107">
        <v>0</v>
      </c>
      <c r="P166" s="1107">
        <v>0</v>
      </c>
      <c r="Q166" s="1107">
        <v>0</v>
      </c>
      <c r="R166" s="1107">
        <v>0</v>
      </c>
      <c r="S166" s="1107">
        <v>0</v>
      </c>
      <c r="T166" s="1107">
        <v>0</v>
      </c>
      <c r="U166" s="1107">
        <v>0</v>
      </c>
      <c r="V166" s="1107">
        <v>0</v>
      </c>
      <c r="W166" s="1107">
        <v>0</v>
      </c>
      <c r="X166" s="1107">
        <v>0</v>
      </c>
      <c r="Y166" s="1107">
        <v>0</v>
      </c>
      <c r="Z166" s="1107">
        <v>0</v>
      </c>
      <c r="AK166" s="1329"/>
      <c r="AL166" s="1329"/>
      <c r="AM166" s="1329"/>
      <c r="AN166" s="1329"/>
      <c r="AO166" s="1329"/>
      <c r="AP166" s="1329"/>
      <c r="AQ166" s="1329"/>
      <c r="AR166" s="1329"/>
      <c r="AS166" s="1329"/>
      <c r="AT166" s="1329"/>
      <c r="AU166" s="1329"/>
      <c r="AV166" s="1329"/>
      <c r="AW166" s="1329"/>
      <c r="AX166" s="1329"/>
      <c r="AY166" s="1329"/>
      <c r="AZ166" s="1329"/>
      <c r="BA166" s="1329"/>
      <c r="BB166" s="1329"/>
      <c r="BC166" s="1329"/>
      <c r="BD166" s="1329"/>
      <c r="BE166" s="1329"/>
      <c r="BF166" s="1329"/>
      <c r="BG166" s="1329"/>
      <c r="BH166" s="1329"/>
      <c r="BI166" s="1329"/>
      <c r="BJ166" s="1329"/>
      <c r="BK166" s="1329"/>
      <c r="BL166" s="1329"/>
      <c r="BM166" s="1329"/>
    </row>
    <row r="167" spans="1:65" ht="12" hidden="1" customHeight="1">
      <c r="A167" s="1107"/>
      <c r="B167" s="1107"/>
      <c r="C167" s="1107"/>
      <c r="D167" s="1107"/>
      <c r="E167" s="1126" t="s">
        <v>1340</v>
      </c>
      <c r="F167" s="3993" t="s">
        <v>1408</v>
      </c>
      <c r="G167" s="3993"/>
      <c r="H167" s="1107"/>
      <c r="I167" s="1107"/>
      <c r="J167" s="1107"/>
      <c r="K167" s="1194" t="s">
        <v>110</v>
      </c>
      <c r="L167" s="1107">
        <v>0</v>
      </c>
      <c r="M167" s="1107">
        <v>0</v>
      </c>
      <c r="N167" s="1107">
        <v>0</v>
      </c>
      <c r="O167" s="1107">
        <v>0</v>
      </c>
      <c r="P167" s="1107">
        <v>0</v>
      </c>
      <c r="Q167" s="1107">
        <v>0</v>
      </c>
      <c r="R167" s="1107">
        <v>0</v>
      </c>
      <c r="S167" s="1107">
        <v>0</v>
      </c>
      <c r="T167" s="1107">
        <v>0</v>
      </c>
      <c r="U167" s="1107">
        <v>0</v>
      </c>
      <c r="V167" s="1107">
        <v>0</v>
      </c>
      <c r="W167" s="1107">
        <v>0</v>
      </c>
      <c r="X167" s="1107">
        <v>0</v>
      </c>
      <c r="Y167" s="1107">
        <v>0</v>
      </c>
      <c r="Z167" s="1107">
        <v>0</v>
      </c>
      <c r="AK167" s="1329"/>
      <c r="AL167" s="1329"/>
      <c r="AM167" s="1329"/>
      <c r="AN167" s="1329"/>
      <c r="AO167" s="1329"/>
      <c r="AP167" s="1329"/>
      <c r="AQ167" s="1329"/>
      <c r="AR167" s="1329"/>
      <c r="AS167" s="1329"/>
      <c r="AT167" s="1329"/>
      <c r="AU167" s="1329"/>
      <c r="AV167" s="1329"/>
      <c r="AW167" s="1329"/>
      <c r="AX167" s="1329"/>
      <c r="AY167" s="1329"/>
      <c r="AZ167" s="1329"/>
      <c r="BA167" s="1329"/>
      <c r="BB167" s="1329"/>
      <c r="BC167" s="1329"/>
      <c r="BD167" s="1329"/>
      <c r="BE167" s="1329"/>
      <c r="BF167" s="1329"/>
      <c r="BG167" s="1329"/>
      <c r="BH167" s="1329"/>
      <c r="BI167" s="1329"/>
      <c r="BJ167" s="1329"/>
      <c r="BK167" s="1329"/>
      <c r="BL167" s="1329"/>
      <c r="BM167" s="1329"/>
    </row>
    <row r="168" spans="1:65" ht="12" hidden="1" customHeight="1">
      <c r="A168" s="1107"/>
      <c r="B168" s="4055" t="s">
        <v>1367</v>
      </c>
      <c r="C168" s="4055"/>
      <c r="D168" s="4055"/>
      <c r="E168" s="4055"/>
      <c r="F168" s="4055"/>
      <c r="G168" s="4055"/>
      <c r="H168" s="4055"/>
      <c r="I168" s="4055"/>
      <c r="J168" s="4055"/>
      <c r="K168" s="1194" t="s">
        <v>194</v>
      </c>
      <c r="L168" s="1107">
        <v>0</v>
      </c>
      <c r="M168" s="1107">
        <v>0</v>
      </c>
      <c r="N168" s="1107">
        <v>0</v>
      </c>
      <c r="O168" s="1107">
        <v>0</v>
      </c>
      <c r="P168" s="1107">
        <v>0</v>
      </c>
      <c r="Q168" s="1107">
        <v>0</v>
      </c>
      <c r="R168" s="1107">
        <v>0</v>
      </c>
      <c r="S168" s="1107">
        <v>0</v>
      </c>
      <c r="T168" s="1107">
        <v>0</v>
      </c>
      <c r="U168" s="1107">
        <v>0</v>
      </c>
      <c r="V168" s="1107">
        <v>0</v>
      </c>
      <c r="W168" s="1107">
        <v>0</v>
      </c>
      <c r="X168" s="1107">
        <v>0</v>
      </c>
      <c r="Y168" s="1107">
        <v>0</v>
      </c>
      <c r="Z168" s="1107">
        <v>0</v>
      </c>
      <c r="AK168" s="1329"/>
      <c r="AL168" s="1329"/>
      <c r="AM168" s="1329"/>
      <c r="AN168" s="1329"/>
      <c r="AO168" s="1329"/>
      <c r="AP168" s="1329"/>
      <c r="AQ168" s="1329"/>
      <c r="AR168" s="1329"/>
      <c r="AS168" s="1329"/>
      <c r="AT168" s="1329"/>
      <c r="AU168" s="1329"/>
      <c r="AV168" s="1329"/>
      <c r="AW168" s="1329"/>
      <c r="AX168" s="1329"/>
      <c r="AY168" s="1329"/>
      <c r="AZ168" s="1329"/>
      <c r="BA168" s="1329"/>
      <c r="BB168" s="1329"/>
      <c r="BC168" s="1329"/>
      <c r="BD168" s="1329"/>
      <c r="BE168" s="1329"/>
      <c r="BF168" s="1329"/>
      <c r="BG168" s="1329"/>
      <c r="BH168" s="1329"/>
      <c r="BI168" s="1329"/>
      <c r="BJ168" s="1329"/>
      <c r="BK168" s="1329"/>
      <c r="BL168" s="1329"/>
      <c r="BM168" s="1329"/>
    </row>
    <row r="169" spans="1:65" ht="12" hidden="1" customHeight="1">
      <c r="A169" s="1107"/>
      <c r="B169" s="3993" t="s">
        <v>1368</v>
      </c>
      <c r="C169" s="3993"/>
      <c r="D169" s="3993"/>
      <c r="E169" s="3993"/>
      <c r="F169" s="3993"/>
      <c r="G169" s="3993"/>
      <c r="H169" s="3993"/>
      <c r="I169" s="3993"/>
      <c r="J169" s="3993"/>
      <c r="K169" s="1194" t="s">
        <v>15</v>
      </c>
      <c r="L169" s="1107">
        <v>0</v>
      </c>
      <c r="M169" s="1107">
        <v>0</v>
      </c>
      <c r="N169" s="1107">
        <v>0</v>
      </c>
      <c r="O169" s="1107">
        <v>0</v>
      </c>
      <c r="P169" s="1107">
        <v>0</v>
      </c>
      <c r="Q169" s="1107">
        <v>0</v>
      </c>
      <c r="R169" s="1107">
        <v>0</v>
      </c>
      <c r="S169" s="1107">
        <v>0</v>
      </c>
      <c r="T169" s="1107">
        <v>0</v>
      </c>
      <c r="U169" s="1107">
        <v>0</v>
      </c>
      <c r="V169" s="1107">
        <v>0</v>
      </c>
      <c r="W169" s="1107">
        <v>0</v>
      </c>
      <c r="X169" s="1107">
        <v>0</v>
      </c>
      <c r="Y169" s="1107">
        <v>0</v>
      </c>
      <c r="Z169" s="1107">
        <v>0</v>
      </c>
      <c r="AK169" s="1329"/>
      <c r="AL169" s="1329"/>
      <c r="AM169" s="1329"/>
      <c r="AN169" s="1329"/>
      <c r="AO169" s="1329"/>
      <c r="AP169" s="1329"/>
      <c r="AQ169" s="1329"/>
      <c r="AR169" s="1329"/>
      <c r="AS169" s="1329"/>
      <c r="AT169" s="1329"/>
      <c r="AU169" s="1329"/>
      <c r="AV169" s="1329"/>
      <c r="AW169" s="1329"/>
      <c r="AX169" s="1329"/>
      <c r="AY169" s="1329"/>
      <c r="AZ169" s="1329"/>
      <c r="BA169" s="1329"/>
      <c r="BB169" s="1329"/>
      <c r="BC169" s="1329"/>
      <c r="BD169" s="1329"/>
      <c r="BE169" s="1329"/>
      <c r="BF169" s="1329"/>
      <c r="BG169" s="1329"/>
      <c r="BH169" s="1329"/>
      <c r="BI169" s="1329"/>
      <c r="BJ169" s="1329"/>
      <c r="BK169" s="1329"/>
      <c r="BL169" s="1329"/>
      <c r="BM169" s="1329"/>
    </row>
    <row r="170" spans="1:65" ht="12" hidden="1" customHeight="1">
      <c r="A170" s="1107"/>
      <c r="B170" s="1137"/>
      <c r="C170" s="1137"/>
      <c r="D170" s="1137"/>
      <c r="E170" s="1137"/>
      <c r="F170" s="1137"/>
      <c r="G170" s="1137"/>
      <c r="H170" s="1137"/>
      <c r="I170" s="1137"/>
      <c r="J170" s="1137"/>
      <c r="K170" s="1194" t="s">
        <v>458</v>
      </c>
      <c r="L170" s="1107">
        <v>0</v>
      </c>
      <c r="M170" s="1107">
        <v>0</v>
      </c>
      <c r="N170" s="1107">
        <v>0</v>
      </c>
      <c r="O170" s="1107">
        <v>0</v>
      </c>
      <c r="P170" s="1107"/>
      <c r="Q170" s="1107">
        <v>0</v>
      </c>
      <c r="R170" s="1107">
        <v>0</v>
      </c>
      <c r="S170" s="1107">
        <v>0</v>
      </c>
      <c r="T170" s="1107">
        <v>0</v>
      </c>
      <c r="U170" s="1107">
        <v>0</v>
      </c>
      <c r="V170" s="1107">
        <v>0</v>
      </c>
      <c r="W170" s="1107">
        <v>0</v>
      </c>
      <c r="X170" s="1107">
        <v>0</v>
      </c>
      <c r="Y170" s="1107">
        <v>0</v>
      </c>
      <c r="Z170" s="1107">
        <v>0</v>
      </c>
      <c r="AK170" s="1329"/>
      <c r="AL170" s="1329"/>
      <c r="AM170" s="1329"/>
      <c r="AN170" s="1329"/>
      <c r="AO170" s="1329"/>
      <c r="AP170" s="1329"/>
      <c r="AQ170" s="1329"/>
      <c r="AR170" s="1329"/>
      <c r="AS170" s="1329"/>
      <c r="AT170" s="1329"/>
      <c r="AU170" s="1329"/>
      <c r="AV170" s="1329"/>
      <c r="AW170" s="1329"/>
      <c r="AX170" s="1329"/>
      <c r="AY170" s="1329"/>
      <c r="AZ170" s="1329"/>
      <c r="BA170" s="1329"/>
      <c r="BB170" s="1329"/>
      <c r="BC170" s="1329"/>
      <c r="BD170" s="1329"/>
      <c r="BE170" s="1329"/>
      <c r="BF170" s="1329"/>
      <c r="BG170" s="1329"/>
      <c r="BH170" s="1329"/>
      <c r="BI170" s="1329"/>
      <c r="BJ170" s="1329"/>
      <c r="BK170" s="1329"/>
      <c r="BL170" s="1329"/>
      <c r="BM170" s="1329"/>
    </row>
    <row r="171" spans="1:65" ht="12" hidden="1" customHeight="1">
      <c r="A171" s="1107"/>
      <c r="B171" s="3993" t="s">
        <v>1347</v>
      </c>
      <c r="C171" s="3993"/>
      <c r="D171" s="3993"/>
      <c r="E171" s="3993"/>
      <c r="F171" s="3993"/>
      <c r="G171" s="3993"/>
      <c r="H171" s="3993"/>
      <c r="I171" s="3993"/>
      <c r="J171" s="3993"/>
      <c r="K171" s="1194" t="s">
        <v>16</v>
      </c>
      <c r="L171" s="1107">
        <v>0</v>
      </c>
      <c r="M171" s="1107">
        <v>0</v>
      </c>
      <c r="N171" s="1107">
        <v>0</v>
      </c>
      <c r="O171" s="1107">
        <v>0</v>
      </c>
      <c r="P171" s="1107">
        <v>0</v>
      </c>
      <c r="Q171" s="1107">
        <v>0</v>
      </c>
      <c r="R171" s="1107">
        <v>0</v>
      </c>
      <c r="S171" s="1107">
        <v>0</v>
      </c>
      <c r="T171" s="1107">
        <v>0</v>
      </c>
      <c r="U171" s="1107">
        <v>0</v>
      </c>
      <c r="V171" s="1107">
        <v>0</v>
      </c>
      <c r="W171" s="1107">
        <v>0</v>
      </c>
      <c r="X171" s="1107">
        <v>0</v>
      </c>
      <c r="Y171" s="1107">
        <v>0</v>
      </c>
      <c r="Z171" s="1107">
        <v>0</v>
      </c>
      <c r="AK171" s="1329"/>
      <c r="AL171" s="1329"/>
      <c r="AM171" s="1329"/>
      <c r="AN171" s="1329"/>
      <c r="AO171" s="1329"/>
      <c r="AP171" s="1329"/>
      <c r="AQ171" s="1329"/>
      <c r="AR171" s="1329"/>
      <c r="AS171" s="1329"/>
      <c r="AT171" s="1329"/>
      <c r="AU171" s="1329"/>
      <c r="AV171" s="1329"/>
      <c r="AW171" s="1329"/>
      <c r="AX171" s="1329"/>
      <c r="AY171" s="1329"/>
      <c r="AZ171" s="1329"/>
      <c r="BA171" s="1329"/>
      <c r="BB171" s="1329"/>
      <c r="BC171" s="1329"/>
      <c r="BD171" s="1329"/>
      <c r="BE171" s="1329"/>
      <c r="BF171" s="1329"/>
      <c r="BG171" s="1329"/>
      <c r="BH171" s="1329"/>
      <c r="BI171" s="1329"/>
      <c r="BJ171" s="1329"/>
      <c r="BK171" s="1329"/>
      <c r="BL171" s="1329"/>
      <c r="BM171" s="1329"/>
    </row>
    <row r="172" spans="1:65" ht="12" hidden="1" customHeight="1">
      <c r="A172" s="1107"/>
      <c r="B172" s="3983" t="s">
        <v>1401</v>
      </c>
      <c r="C172" s="3983"/>
      <c r="D172" s="3983"/>
      <c r="E172" s="3983"/>
      <c r="F172" s="3983"/>
      <c r="G172" s="3983"/>
      <c r="H172" s="3983"/>
      <c r="I172" s="3983"/>
      <c r="J172" s="3983"/>
      <c r="K172" s="1194" t="s">
        <v>17</v>
      </c>
      <c r="L172" s="1107">
        <v>0</v>
      </c>
      <c r="M172" s="1107">
        <v>0</v>
      </c>
      <c r="N172" s="1107">
        <v>0</v>
      </c>
      <c r="O172" s="1107">
        <v>0</v>
      </c>
      <c r="P172" s="1107">
        <v>0</v>
      </c>
      <c r="Q172" s="1107">
        <v>0</v>
      </c>
      <c r="R172" s="1107">
        <v>0</v>
      </c>
      <c r="S172" s="1107">
        <v>0</v>
      </c>
      <c r="T172" s="1107">
        <v>0</v>
      </c>
      <c r="U172" s="1107">
        <v>0</v>
      </c>
      <c r="V172" s="1107">
        <v>0</v>
      </c>
      <c r="W172" s="1107">
        <v>0</v>
      </c>
      <c r="X172" s="1107">
        <v>0</v>
      </c>
      <c r="Y172" s="1107">
        <v>0</v>
      </c>
      <c r="Z172" s="1107">
        <v>0</v>
      </c>
      <c r="AK172" s="1329"/>
      <c r="AL172" s="1329"/>
      <c r="AM172" s="1329"/>
      <c r="AN172" s="1329"/>
      <c r="AO172" s="1329"/>
      <c r="AP172" s="1329"/>
      <c r="AQ172" s="1329"/>
      <c r="AR172" s="1329"/>
      <c r="AS172" s="1329"/>
      <c r="AT172" s="1329"/>
      <c r="AU172" s="1329"/>
      <c r="AV172" s="1329"/>
      <c r="AW172" s="1329"/>
      <c r="AX172" s="1329"/>
      <c r="AY172" s="1329"/>
      <c r="AZ172" s="1329"/>
      <c r="BA172" s="1329"/>
      <c r="BB172" s="1329"/>
      <c r="BC172" s="1329"/>
      <c r="BD172" s="1329"/>
      <c r="BE172" s="1329"/>
      <c r="BF172" s="1329"/>
      <c r="BG172" s="1329"/>
      <c r="BH172" s="1329"/>
      <c r="BI172" s="1329"/>
      <c r="BJ172" s="1329"/>
      <c r="BK172" s="1329"/>
      <c r="BL172" s="1329"/>
      <c r="BM172" s="1329"/>
    </row>
    <row r="173" spans="1:65" ht="12" hidden="1" customHeight="1">
      <c r="A173" s="1107"/>
      <c r="B173" s="3993" t="s">
        <v>1369</v>
      </c>
      <c r="C173" s="3993"/>
      <c r="D173" s="3993"/>
      <c r="E173" s="3993"/>
      <c r="F173" s="3993"/>
      <c r="G173" s="3993"/>
      <c r="H173" s="3993"/>
      <c r="I173" s="3993"/>
      <c r="J173" s="3993"/>
      <c r="K173" s="1194" t="s">
        <v>71</v>
      </c>
      <c r="L173" s="1107">
        <v>0</v>
      </c>
      <c r="M173" s="1107">
        <v>0</v>
      </c>
      <c r="N173" s="1107">
        <v>0</v>
      </c>
      <c r="O173" s="1107">
        <v>0</v>
      </c>
      <c r="P173" s="1107">
        <v>0</v>
      </c>
      <c r="Q173" s="1107">
        <v>0</v>
      </c>
      <c r="R173" s="1107">
        <v>0</v>
      </c>
      <c r="S173" s="1107">
        <v>0</v>
      </c>
      <c r="T173" s="1107">
        <v>0</v>
      </c>
      <c r="U173" s="1107">
        <v>0</v>
      </c>
      <c r="V173" s="1107">
        <v>0</v>
      </c>
      <c r="W173" s="1107">
        <v>0</v>
      </c>
      <c r="X173" s="1107">
        <v>0</v>
      </c>
      <c r="Y173" s="1107">
        <v>0</v>
      </c>
      <c r="Z173" s="1107">
        <v>0</v>
      </c>
      <c r="AK173" s="1329"/>
      <c r="AL173" s="1329"/>
      <c r="AM173" s="1329"/>
      <c r="AN173" s="1329"/>
      <c r="AO173" s="1329"/>
      <c r="AP173" s="1329"/>
      <c r="AQ173" s="1329"/>
      <c r="AR173" s="1329"/>
      <c r="AS173" s="1329"/>
      <c r="AT173" s="1329"/>
      <c r="AU173" s="1329"/>
      <c r="AV173" s="1329"/>
      <c r="AW173" s="1329"/>
      <c r="AX173" s="1329"/>
      <c r="AY173" s="1329"/>
      <c r="AZ173" s="1329"/>
      <c r="BA173" s="1329"/>
      <c r="BB173" s="1329"/>
      <c r="BC173" s="1329"/>
      <c r="BD173" s="1329"/>
      <c r="BE173" s="1329"/>
      <c r="BF173" s="1329"/>
      <c r="BG173" s="1329"/>
      <c r="BH173" s="1329"/>
      <c r="BI173" s="1329"/>
      <c r="BJ173" s="1329"/>
      <c r="BK173" s="1329"/>
      <c r="BL173" s="1329"/>
      <c r="BM173" s="1329"/>
    </row>
    <row r="174" spans="1:65" ht="12" hidden="1" customHeight="1">
      <c r="A174" s="1107"/>
      <c r="B174" s="3993" t="s">
        <v>1370</v>
      </c>
      <c r="C174" s="3993"/>
      <c r="D174" s="3993"/>
      <c r="E174" s="3993"/>
      <c r="F174" s="3993"/>
      <c r="G174" s="3993"/>
      <c r="H174" s="3993"/>
      <c r="I174" s="3993"/>
      <c r="J174" s="3993"/>
      <c r="K174" s="1194" t="s">
        <v>72</v>
      </c>
      <c r="L174" s="1107">
        <v>0</v>
      </c>
      <c r="M174" s="1107">
        <v>0</v>
      </c>
      <c r="N174" s="1107">
        <v>0</v>
      </c>
      <c r="O174" s="1107">
        <v>0</v>
      </c>
      <c r="P174" s="1107">
        <v>0</v>
      </c>
      <c r="Q174" s="1107">
        <v>0</v>
      </c>
      <c r="R174" s="1107">
        <v>0</v>
      </c>
      <c r="S174" s="1107">
        <v>0</v>
      </c>
      <c r="T174" s="1107">
        <v>0</v>
      </c>
      <c r="U174" s="1107">
        <v>0</v>
      </c>
      <c r="V174" s="1107">
        <v>0</v>
      </c>
      <c r="W174" s="1107">
        <v>0</v>
      </c>
      <c r="X174" s="1107">
        <v>0</v>
      </c>
      <c r="Y174" s="1107">
        <v>0</v>
      </c>
      <c r="Z174" s="1107">
        <v>0</v>
      </c>
      <c r="AK174" s="1329"/>
      <c r="AL174" s="1329"/>
      <c r="AM174" s="1329"/>
      <c r="AN174" s="1329"/>
      <c r="AO174" s="1329"/>
      <c r="AP174" s="1329"/>
      <c r="AQ174" s="1329"/>
      <c r="AR174" s="1329"/>
      <c r="AS174" s="1329"/>
      <c r="AT174" s="1329"/>
      <c r="AU174" s="1329"/>
      <c r="AV174" s="1329"/>
      <c r="AW174" s="1329"/>
      <c r="AX174" s="1329"/>
      <c r="AY174" s="1329"/>
      <c r="AZ174" s="1329"/>
      <c r="BA174" s="1329"/>
      <c r="BB174" s="1329"/>
      <c r="BC174" s="1329"/>
      <c r="BD174" s="1329"/>
      <c r="BE174" s="1329"/>
      <c r="BF174" s="1329"/>
      <c r="BG174" s="1329"/>
      <c r="BH174" s="1329"/>
      <c r="BI174" s="1329"/>
      <c r="BJ174" s="1329"/>
      <c r="BK174" s="1329"/>
      <c r="BL174" s="1329"/>
      <c r="BM174" s="1329"/>
    </row>
    <row r="175" spans="1:65" ht="12" hidden="1" customHeight="1">
      <c r="A175" s="1107"/>
      <c r="B175" s="3993" t="s">
        <v>748</v>
      </c>
      <c r="C175" s="3993"/>
      <c r="D175" s="3993"/>
      <c r="E175" s="3993"/>
      <c r="F175" s="3993"/>
      <c r="G175" s="3993"/>
      <c r="H175" s="3993"/>
      <c r="I175" s="3993"/>
      <c r="J175" s="3993"/>
      <c r="K175" s="1194" t="s">
        <v>193</v>
      </c>
      <c r="L175" s="1107">
        <v>0</v>
      </c>
      <c r="M175" s="1107">
        <v>0</v>
      </c>
      <c r="N175" s="1107">
        <v>0</v>
      </c>
      <c r="O175" s="1107">
        <v>0</v>
      </c>
      <c r="P175" s="1107">
        <v>0</v>
      </c>
      <c r="Q175" s="1107">
        <v>0</v>
      </c>
      <c r="R175" s="1107">
        <v>0</v>
      </c>
      <c r="S175" s="1107">
        <v>0</v>
      </c>
      <c r="T175" s="1107">
        <v>0</v>
      </c>
      <c r="U175" s="1107">
        <v>0</v>
      </c>
      <c r="V175" s="1107">
        <v>0</v>
      </c>
      <c r="W175" s="1107">
        <v>0</v>
      </c>
      <c r="X175" s="1107">
        <v>0</v>
      </c>
      <c r="Y175" s="1107">
        <v>0</v>
      </c>
      <c r="Z175" s="1107">
        <v>0</v>
      </c>
      <c r="AK175" s="1329"/>
      <c r="AL175" s="1329"/>
      <c r="AM175" s="1329"/>
      <c r="AN175" s="1329"/>
      <c r="AO175" s="1329"/>
      <c r="AP175" s="1329"/>
      <c r="AQ175" s="1329"/>
      <c r="AR175" s="1329"/>
      <c r="AS175" s="1329"/>
      <c r="AT175" s="1329"/>
      <c r="AU175" s="1329"/>
      <c r="AV175" s="1329"/>
      <c r="AW175" s="1329"/>
      <c r="AX175" s="1329"/>
      <c r="AY175" s="1329"/>
      <c r="AZ175" s="1329"/>
      <c r="BA175" s="1329"/>
      <c r="BB175" s="1329"/>
      <c r="BC175" s="1329"/>
      <c r="BD175" s="1329"/>
      <c r="BE175" s="1329"/>
      <c r="BF175" s="1329"/>
      <c r="BG175" s="1329"/>
      <c r="BH175" s="1329"/>
      <c r="BI175" s="1329"/>
      <c r="BJ175" s="1329"/>
      <c r="BK175" s="1329"/>
      <c r="BL175" s="1329"/>
      <c r="BM175" s="1329"/>
    </row>
    <row r="176" spans="1:65" ht="12" hidden="1" customHeight="1">
      <c r="A176" s="1107"/>
      <c r="B176" s="1137"/>
      <c r="C176" s="1137"/>
      <c r="D176" s="1137"/>
      <c r="E176" s="1137"/>
      <c r="F176" s="1137"/>
      <c r="G176" s="1137"/>
      <c r="H176" s="1137"/>
      <c r="I176" s="1137"/>
      <c r="J176" s="1137"/>
      <c r="K176" s="1194"/>
      <c r="L176" s="1107"/>
      <c r="M176" s="1107"/>
      <c r="N176" s="1107"/>
      <c r="O176" s="1107"/>
      <c r="P176" s="1107"/>
      <c r="Q176" s="1107"/>
      <c r="R176" s="1107"/>
      <c r="S176" s="1107"/>
      <c r="T176" s="1107"/>
      <c r="U176" s="1107"/>
      <c r="V176" s="1107"/>
      <c r="W176" s="1107"/>
      <c r="X176" s="1107"/>
      <c r="Y176" s="1107"/>
      <c r="Z176" s="1107"/>
      <c r="AK176" s="1329"/>
      <c r="AL176" s="1329"/>
      <c r="AM176" s="1329"/>
      <c r="AN176" s="1329"/>
      <c r="AO176" s="1329"/>
      <c r="AP176" s="1329"/>
      <c r="AQ176" s="1329"/>
      <c r="AR176" s="1329"/>
      <c r="AS176" s="1329"/>
      <c r="AT176" s="1329"/>
      <c r="AU176" s="1329"/>
      <c r="AV176" s="1329"/>
      <c r="AW176" s="1329"/>
      <c r="AX176" s="1329"/>
      <c r="AY176" s="1329"/>
      <c r="AZ176" s="1329"/>
      <c r="BA176" s="1329"/>
      <c r="BB176" s="1329"/>
      <c r="BC176" s="1329"/>
      <c r="BD176" s="1329"/>
      <c r="BE176" s="1329"/>
      <c r="BF176" s="1329"/>
      <c r="BG176" s="1329"/>
      <c r="BH176" s="1329"/>
      <c r="BI176" s="1329"/>
      <c r="BJ176" s="1329"/>
      <c r="BK176" s="1329"/>
      <c r="BL176" s="1329"/>
      <c r="BM176" s="1329"/>
    </row>
    <row r="177" spans="1:65" ht="12" hidden="1" customHeight="1">
      <c r="A177" s="1107"/>
      <c r="B177" s="1137"/>
      <c r="C177" s="1137"/>
      <c r="D177" s="1137"/>
      <c r="E177" s="1137"/>
      <c r="F177" s="1137"/>
      <c r="G177" s="1137"/>
      <c r="H177" s="1137"/>
      <c r="I177" s="1137"/>
      <c r="J177" s="1137"/>
      <c r="K177" s="1194" t="s">
        <v>528</v>
      </c>
      <c r="L177" s="1107">
        <v>0</v>
      </c>
      <c r="M177" s="1107">
        <v>0</v>
      </c>
      <c r="N177" s="1107">
        <v>0</v>
      </c>
      <c r="O177" s="1107">
        <v>0</v>
      </c>
      <c r="P177" s="1107">
        <v>0</v>
      </c>
      <c r="Q177" s="1107">
        <v>0</v>
      </c>
      <c r="R177" s="1107">
        <v>0</v>
      </c>
      <c r="S177" s="1107">
        <v>0</v>
      </c>
      <c r="T177" s="1107">
        <v>0</v>
      </c>
      <c r="U177" s="1107">
        <v>0</v>
      </c>
      <c r="V177" s="1107">
        <v>0</v>
      </c>
      <c r="W177" s="1107">
        <v>0</v>
      </c>
      <c r="X177" s="1107">
        <v>0</v>
      </c>
      <c r="Y177" s="1107">
        <v>0</v>
      </c>
      <c r="Z177" s="1107">
        <v>0</v>
      </c>
      <c r="AK177" s="1329"/>
      <c r="AL177" s="1329"/>
      <c r="AM177" s="1329"/>
      <c r="AN177" s="1329"/>
      <c r="AO177" s="1329"/>
      <c r="AP177" s="1329"/>
      <c r="AQ177" s="1329"/>
      <c r="AR177" s="1329"/>
      <c r="AS177" s="1329"/>
      <c r="AT177" s="1329"/>
      <c r="AU177" s="1329"/>
      <c r="AV177" s="1329"/>
      <c r="AW177" s="1329"/>
      <c r="AX177" s="1329"/>
      <c r="AY177" s="1329"/>
      <c r="AZ177" s="1329"/>
      <c r="BA177" s="1329"/>
      <c r="BB177" s="1329"/>
      <c r="BC177" s="1329"/>
      <c r="BD177" s="1329"/>
      <c r="BE177" s="1329"/>
      <c r="BF177" s="1329"/>
      <c r="BG177" s="1329"/>
      <c r="BH177" s="1329"/>
      <c r="BI177" s="1329"/>
      <c r="BJ177" s="1329"/>
      <c r="BK177" s="1329"/>
      <c r="BL177" s="1329"/>
      <c r="BM177" s="1329"/>
    </row>
    <row r="178" spans="1:65" ht="12" hidden="1" customHeight="1">
      <c r="A178" s="1107"/>
      <c r="B178" s="1137"/>
      <c r="C178" s="1137"/>
      <c r="D178" s="1137"/>
      <c r="E178" s="1137"/>
      <c r="F178" s="1137"/>
      <c r="G178" s="1137"/>
      <c r="H178" s="1137"/>
      <c r="I178" s="1137"/>
      <c r="J178" s="1137"/>
      <c r="K178" s="1194" t="s">
        <v>466</v>
      </c>
      <c r="L178" s="1107">
        <v>0</v>
      </c>
      <c r="M178" s="1107">
        <v>0</v>
      </c>
      <c r="N178" s="1107">
        <v>0</v>
      </c>
      <c r="O178" s="1107">
        <v>0</v>
      </c>
      <c r="P178" s="1107">
        <v>0</v>
      </c>
      <c r="Q178" s="1107">
        <v>0</v>
      </c>
      <c r="R178" s="1107">
        <v>0</v>
      </c>
      <c r="S178" s="1107">
        <v>0</v>
      </c>
      <c r="T178" s="1107">
        <v>0</v>
      </c>
      <c r="U178" s="1107">
        <v>0</v>
      </c>
      <c r="V178" s="1107">
        <v>0</v>
      </c>
      <c r="W178" s="1107">
        <v>0</v>
      </c>
      <c r="X178" s="1107">
        <v>0</v>
      </c>
      <c r="Y178" s="1107">
        <v>0</v>
      </c>
      <c r="Z178" s="1107">
        <v>0</v>
      </c>
      <c r="AK178" s="1329"/>
      <c r="AL178" s="1329"/>
      <c r="AM178" s="1329"/>
      <c r="AN178" s="1329"/>
      <c r="AO178" s="1329"/>
      <c r="AP178" s="1329"/>
      <c r="AQ178" s="1329"/>
      <c r="AR178" s="1329"/>
      <c r="AS178" s="1329"/>
      <c r="AT178" s="1329"/>
      <c r="AU178" s="1329"/>
      <c r="AV178" s="1329"/>
      <c r="AW178" s="1329"/>
      <c r="AX178" s="1329"/>
      <c r="AY178" s="1329"/>
      <c r="AZ178" s="1329"/>
      <c r="BA178" s="1329"/>
      <c r="BB178" s="1329"/>
      <c r="BC178" s="1329"/>
      <c r="BD178" s="1329"/>
      <c r="BE178" s="1329"/>
      <c r="BF178" s="1329"/>
      <c r="BG178" s="1329"/>
      <c r="BH178" s="1329"/>
      <c r="BI178" s="1329"/>
      <c r="BJ178" s="1329"/>
      <c r="BK178" s="1329"/>
      <c r="BL178" s="1329"/>
      <c r="BM178" s="1329"/>
    </row>
    <row r="179" spans="1:65" ht="12" hidden="1" customHeight="1">
      <c r="A179" s="1107"/>
      <c r="B179" s="1137"/>
      <c r="C179" s="1137"/>
      <c r="D179" s="1137"/>
      <c r="E179" s="1137"/>
      <c r="F179" s="1137"/>
      <c r="G179" s="1137"/>
      <c r="H179" s="1137"/>
      <c r="I179" s="1137"/>
      <c r="J179" s="1137"/>
      <c r="K179" s="1194" t="s">
        <v>607</v>
      </c>
      <c r="L179" s="1107">
        <v>0</v>
      </c>
      <c r="M179" s="1107">
        <v>0</v>
      </c>
      <c r="N179" s="1107">
        <v>0</v>
      </c>
      <c r="O179" s="1107">
        <v>0</v>
      </c>
      <c r="P179" s="1107">
        <v>0</v>
      </c>
      <c r="Q179" s="1107">
        <v>0</v>
      </c>
      <c r="R179" s="1107">
        <v>0</v>
      </c>
      <c r="S179" s="1107">
        <v>0</v>
      </c>
      <c r="T179" s="1107">
        <v>0</v>
      </c>
      <c r="U179" s="1107">
        <v>0</v>
      </c>
      <c r="V179" s="1107">
        <v>0</v>
      </c>
      <c r="W179" s="1107">
        <v>0</v>
      </c>
      <c r="X179" s="1107">
        <v>0</v>
      </c>
      <c r="Y179" s="1107">
        <v>0</v>
      </c>
      <c r="Z179" s="1107">
        <v>0</v>
      </c>
      <c r="AK179" s="1329"/>
      <c r="AL179" s="1329"/>
      <c r="AM179" s="1329"/>
      <c r="AN179" s="1329"/>
      <c r="AO179" s="1329"/>
      <c r="AP179" s="1329"/>
      <c r="AQ179" s="1329"/>
      <c r="AR179" s="1329"/>
      <c r="AS179" s="1329"/>
      <c r="AT179" s="1329"/>
      <c r="AU179" s="1329"/>
      <c r="AV179" s="1329"/>
      <c r="AW179" s="1329"/>
      <c r="AX179" s="1329"/>
      <c r="AY179" s="1329"/>
      <c r="AZ179" s="1329"/>
      <c r="BA179" s="1329"/>
      <c r="BB179" s="1329"/>
      <c r="BC179" s="1329"/>
      <c r="BD179" s="1329"/>
      <c r="BE179" s="1329"/>
      <c r="BF179" s="1329"/>
      <c r="BG179" s="1329"/>
      <c r="BH179" s="1329"/>
      <c r="BI179" s="1329"/>
      <c r="BJ179" s="1329"/>
      <c r="BK179" s="1329"/>
      <c r="BL179" s="1329"/>
      <c r="BM179" s="1329"/>
    </row>
    <row r="180" spans="1:65" ht="12" hidden="1" customHeight="1">
      <c r="A180" s="1107"/>
      <c r="B180" s="1137"/>
      <c r="C180" s="1137"/>
      <c r="D180" s="1137"/>
      <c r="E180" s="1137"/>
      <c r="F180" s="1137"/>
      <c r="G180" s="1137"/>
      <c r="H180" s="1137"/>
      <c r="I180" s="1137"/>
      <c r="J180" s="1137"/>
      <c r="K180" s="1194" t="s">
        <v>753</v>
      </c>
      <c r="L180" s="1107">
        <v>0</v>
      </c>
      <c r="M180" s="1107">
        <v>0</v>
      </c>
      <c r="N180" s="1107">
        <v>0</v>
      </c>
      <c r="O180" s="1107">
        <v>0</v>
      </c>
      <c r="P180" s="1107">
        <v>0</v>
      </c>
      <c r="Q180" s="1107">
        <v>0</v>
      </c>
      <c r="R180" s="1107">
        <v>0</v>
      </c>
      <c r="S180" s="1107">
        <v>0</v>
      </c>
      <c r="T180" s="1107">
        <v>0</v>
      </c>
      <c r="U180" s="1107">
        <v>0</v>
      </c>
      <c r="V180" s="1107">
        <v>0</v>
      </c>
      <c r="W180" s="1107">
        <v>0</v>
      </c>
      <c r="X180" s="1107">
        <v>0</v>
      </c>
      <c r="Y180" s="1107">
        <v>0</v>
      </c>
      <c r="Z180" s="1107">
        <v>0</v>
      </c>
      <c r="AK180" s="1329"/>
      <c r="AL180" s="1329"/>
      <c r="AM180" s="1329"/>
      <c r="AN180" s="1329"/>
      <c r="AO180" s="1329"/>
      <c r="AP180" s="1329"/>
      <c r="AQ180" s="1329"/>
      <c r="AR180" s="1329"/>
      <c r="AS180" s="1329"/>
      <c r="AT180" s="1329"/>
      <c r="AU180" s="1329"/>
      <c r="AV180" s="1329"/>
      <c r="AW180" s="1329"/>
      <c r="AX180" s="1329"/>
      <c r="AY180" s="1329"/>
      <c r="AZ180" s="1329"/>
      <c r="BA180" s="1329"/>
      <c r="BB180" s="1329"/>
      <c r="BC180" s="1329"/>
      <c r="BD180" s="1329"/>
      <c r="BE180" s="1329"/>
      <c r="BF180" s="1329"/>
      <c r="BG180" s="1329"/>
      <c r="BH180" s="1329"/>
      <c r="BI180" s="1329"/>
      <c r="BJ180" s="1329"/>
      <c r="BK180" s="1329"/>
      <c r="BL180" s="1329"/>
      <c r="BM180" s="1329"/>
    </row>
    <row r="181" spans="1:65" ht="12" hidden="1" customHeight="1">
      <c r="A181" s="1107"/>
      <c r="B181" s="1137"/>
      <c r="C181" s="1137"/>
      <c r="D181" s="1137"/>
      <c r="E181" s="1137"/>
      <c r="F181" s="1137"/>
      <c r="G181" s="1137"/>
      <c r="H181" s="1137"/>
      <c r="I181" s="1137"/>
      <c r="J181" s="1137"/>
      <c r="K181" s="1194" t="s">
        <v>755</v>
      </c>
      <c r="L181" s="1107">
        <v>0</v>
      </c>
      <c r="M181" s="1107">
        <v>0</v>
      </c>
      <c r="N181" s="1107">
        <v>0</v>
      </c>
      <c r="O181" s="1107">
        <v>0</v>
      </c>
      <c r="P181" s="1107">
        <v>0</v>
      </c>
      <c r="Q181" s="1107">
        <v>0</v>
      </c>
      <c r="R181" s="1107">
        <v>0</v>
      </c>
      <c r="S181" s="1107">
        <v>0</v>
      </c>
      <c r="T181" s="1107">
        <v>0</v>
      </c>
      <c r="U181" s="1107">
        <v>0</v>
      </c>
      <c r="V181" s="1107">
        <v>0</v>
      </c>
      <c r="W181" s="1107">
        <v>0</v>
      </c>
      <c r="X181" s="1107">
        <v>0</v>
      </c>
      <c r="Y181" s="1107">
        <v>0</v>
      </c>
      <c r="Z181" s="1107">
        <v>0</v>
      </c>
      <c r="AK181" s="1329"/>
      <c r="AL181" s="1329"/>
      <c r="AM181" s="1329"/>
      <c r="AN181" s="1329"/>
      <c r="AO181" s="1329"/>
      <c r="AP181" s="1329"/>
      <c r="AQ181" s="1329"/>
      <c r="AR181" s="1329"/>
      <c r="AS181" s="1329"/>
      <c r="AT181" s="1329"/>
      <c r="AU181" s="1329"/>
      <c r="AV181" s="1329"/>
      <c r="AW181" s="1329"/>
      <c r="AX181" s="1329"/>
      <c r="AY181" s="1329"/>
      <c r="AZ181" s="1329"/>
      <c r="BA181" s="1329"/>
      <c r="BB181" s="1329"/>
      <c r="BC181" s="1329"/>
      <c r="BD181" s="1329"/>
      <c r="BE181" s="1329"/>
      <c r="BF181" s="1329"/>
      <c r="BG181" s="1329"/>
      <c r="BH181" s="1329"/>
      <c r="BI181" s="1329"/>
      <c r="BJ181" s="1329"/>
      <c r="BK181" s="1329"/>
      <c r="BL181" s="1329"/>
      <c r="BM181" s="1329"/>
    </row>
    <row r="182" spans="1:65" ht="12" hidden="1" customHeight="1">
      <c r="A182" s="1107"/>
      <c r="B182" s="1137"/>
      <c r="C182" s="1137"/>
      <c r="D182" s="1137"/>
      <c r="E182" s="1137"/>
      <c r="F182" s="1137"/>
      <c r="G182" s="1137"/>
      <c r="H182" s="1137"/>
      <c r="I182" s="1137"/>
      <c r="J182" s="1137"/>
      <c r="K182" s="1194" t="s">
        <v>757</v>
      </c>
      <c r="L182" s="1107">
        <v>0</v>
      </c>
      <c r="M182" s="1107">
        <v>0</v>
      </c>
      <c r="N182" s="1107">
        <v>0</v>
      </c>
      <c r="O182" s="1107">
        <v>0</v>
      </c>
      <c r="P182" s="1107">
        <v>0</v>
      </c>
      <c r="Q182" s="1107">
        <v>0</v>
      </c>
      <c r="R182" s="1107">
        <v>0</v>
      </c>
      <c r="S182" s="1107">
        <v>0</v>
      </c>
      <c r="T182" s="1107">
        <v>0</v>
      </c>
      <c r="U182" s="1107">
        <v>0</v>
      </c>
      <c r="V182" s="1107">
        <v>0</v>
      </c>
      <c r="W182" s="1107">
        <v>0</v>
      </c>
      <c r="X182" s="1107">
        <v>0</v>
      </c>
      <c r="Y182" s="1107">
        <v>0</v>
      </c>
      <c r="Z182" s="1107">
        <v>0</v>
      </c>
      <c r="AK182" s="1329"/>
      <c r="AL182" s="1329"/>
      <c r="AM182" s="1329"/>
      <c r="AN182" s="1329"/>
      <c r="AO182" s="1329"/>
      <c r="AP182" s="1329"/>
      <c r="AQ182" s="1329"/>
      <c r="AR182" s="1329"/>
      <c r="AS182" s="1329"/>
      <c r="AT182" s="1329"/>
      <c r="AU182" s="1329"/>
      <c r="AV182" s="1329"/>
      <c r="AW182" s="1329"/>
      <c r="AX182" s="1329"/>
      <c r="AY182" s="1329"/>
      <c r="AZ182" s="1329"/>
      <c r="BA182" s="1329"/>
      <c r="BB182" s="1329"/>
      <c r="BC182" s="1329"/>
      <c r="BD182" s="1329"/>
      <c r="BE182" s="1329"/>
      <c r="BF182" s="1329"/>
      <c r="BG182" s="1329"/>
      <c r="BH182" s="1329"/>
      <c r="BI182" s="1329"/>
      <c r="BJ182" s="1329"/>
      <c r="BK182" s="1329"/>
      <c r="BL182" s="1329"/>
      <c r="BM182" s="1329"/>
    </row>
    <row r="183" spans="1:65" ht="12" hidden="1" customHeight="1">
      <c r="A183" s="1107"/>
      <c r="B183" s="1137"/>
      <c r="C183" s="1137"/>
      <c r="D183" s="1137"/>
      <c r="E183" s="1137"/>
      <c r="F183" s="1137"/>
      <c r="G183" s="1137"/>
      <c r="H183" s="1137"/>
      <c r="I183" s="1137"/>
      <c r="J183" s="1137"/>
      <c r="K183" s="1194" t="s">
        <v>759</v>
      </c>
      <c r="L183" s="1107">
        <v>0</v>
      </c>
      <c r="M183" s="1107">
        <v>0</v>
      </c>
      <c r="N183" s="1107">
        <v>0</v>
      </c>
      <c r="O183" s="1107">
        <v>0</v>
      </c>
      <c r="P183" s="1107">
        <v>0</v>
      </c>
      <c r="Q183" s="1107">
        <v>0</v>
      </c>
      <c r="R183" s="1107">
        <v>0</v>
      </c>
      <c r="S183" s="1107">
        <v>0</v>
      </c>
      <c r="T183" s="1107">
        <v>0</v>
      </c>
      <c r="U183" s="1107">
        <v>0</v>
      </c>
      <c r="V183" s="1107">
        <v>0</v>
      </c>
      <c r="W183" s="1107">
        <v>0</v>
      </c>
      <c r="X183" s="1107">
        <v>0</v>
      </c>
      <c r="Y183" s="1107">
        <v>0</v>
      </c>
      <c r="Z183" s="1107">
        <v>0</v>
      </c>
      <c r="AK183" s="1329"/>
      <c r="AL183" s="1329"/>
      <c r="AM183" s="1329"/>
      <c r="AN183" s="1329"/>
      <c r="AO183" s="1329"/>
      <c r="AP183" s="1329"/>
      <c r="AQ183" s="1329"/>
      <c r="AR183" s="1329"/>
      <c r="AS183" s="1329"/>
      <c r="AT183" s="1329"/>
      <c r="AU183" s="1329"/>
      <c r="AV183" s="1329"/>
      <c r="AW183" s="1329"/>
      <c r="AX183" s="1329"/>
      <c r="AY183" s="1329"/>
      <c r="AZ183" s="1329"/>
      <c r="BA183" s="1329"/>
      <c r="BB183" s="1329"/>
      <c r="BC183" s="1329"/>
      <c r="BD183" s="1329"/>
      <c r="BE183" s="1329"/>
      <c r="BF183" s="1329"/>
      <c r="BG183" s="1329"/>
      <c r="BH183" s="1329"/>
      <c r="BI183" s="1329"/>
      <c r="BJ183" s="1329"/>
      <c r="BK183" s="1329"/>
      <c r="BL183" s="1329"/>
      <c r="BM183" s="1329"/>
    </row>
    <row r="184" spans="1:65" ht="12" hidden="1" customHeight="1">
      <c r="A184" s="1107"/>
      <c r="B184" s="1137"/>
      <c r="C184" s="1137"/>
      <c r="D184" s="1137"/>
      <c r="E184" s="1137"/>
      <c r="F184" s="1137"/>
      <c r="G184" s="1137"/>
      <c r="H184" s="1137"/>
      <c r="I184" s="1137"/>
      <c r="J184" s="1137"/>
      <c r="K184" s="1194" t="s">
        <v>761</v>
      </c>
      <c r="L184" s="1107">
        <v>0</v>
      </c>
      <c r="M184" s="1107">
        <v>0</v>
      </c>
      <c r="N184" s="1107">
        <v>0</v>
      </c>
      <c r="O184" s="1107">
        <v>0</v>
      </c>
      <c r="P184" s="1107">
        <v>0</v>
      </c>
      <c r="Q184" s="1107">
        <v>0</v>
      </c>
      <c r="R184" s="1107">
        <v>0</v>
      </c>
      <c r="S184" s="1107">
        <v>0</v>
      </c>
      <c r="T184" s="1107">
        <v>0</v>
      </c>
      <c r="U184" s="1107">
        <v>0</v>
      </c>
      <c r="V184" s="1107">
        <v>0</v>
      </c>
      <c r="W184" s="1107">
        <v>0</v>
      </c>
      <c r="X184" s="1107">
        <v>0</v>
      </c>
      <c r="Y184" s="1107">
        <v>0</v>
      </c>
      <c r="Z184" s="1107">
        <v>0</v>
      </c>
      <c r="AK184" s="1329"/>
      <c r="AL184" s="1329"/>
      <c r="AM184" s="1329"/>
      <c r="AN184" s="1329"/>
      <c r="AO184" s="1329"/>
      <c r="AP184" s="1329"/>
      <c r="AQ184" s="1329"/>
      <c r="AR184" s="1329"/>
      <c r="AS184" s="1329"/>
      <c r="AT184" s="1329"/>
      <c r="AU184" s="1329"/>
      <c r="AV184" s="1329"/>
      <c r="AW184" s="1329"/>
      <c r="AX184" s="1329"/>
      <c r="AY184" s="1329"/>
      <c r="AZ184" s="1329"/>
      <c r="BA184" s="1329"/>
      <c r="BB184" s="1329"/>
      <c r="BC184" s="1329"/>
      <c r="BD184" s="1329"/>
      <c r="BE184" s="1329"/>
      <c r="BF184" s="1329"/>
      <c r="BG184" s="1329"/>
      <c r="BH184" s="1329"/>
      <c r="BI184" s="1329"/>
      <c r="BJ184" s="1329"/>
      <c r="BK184" s="1329"/>
      <c r="BL184" s="1329"/>
      <c r="BM184" s="1329"/>
    </row>
    <row r="185" spans="1:65" ht="12" hidden="1" customHeight="1">
      <c r="A185" s="1107"/>
      <c r="B185" s="1137"/>
      <c r="C185" s="1137"/>
      <c r="D185" s="1137"/>
      <c r="E185" s="1137"/>
      <c r="F185" s="1137"/>
      <c r="G185" s="1137"/>
      <c r="H185" s="1137"/>
      <c r="I185" s="1137"/>
      <c r="J185" s="1137"/>
      <c r="K185" s="1194" t="s">
        <v>763</v>
      </c>
      <c r="L185" s="1107">
        <v>0</v>
      </c>
      <c r="M185" s="1107">
        <v>0</v>
      </c>
      <c r="N185" s="1107">
        <v>0</v>
      </c>
      <c r="O185" s="1107">
        <v>0</v>
      </c>
      <c r="P185" s="1107">
        <v>0</v>
      </c>
      <c r="Q185" s="1107">
        <v>0</v>
      </c>
      <c r="R185" s="1107">
        <v>0</v>
      </c>
      <c r="S185" s="1107">
        <v>0</v>
      </c>
      <c r="T185" s="1107">
        <v>0</v>
      </c>
      <c r="U185" s="1107">
        <v>0</v>
      </c>
      <c r="V185" s="1107">
        <v>0</v>
      </c>
      <c r="W185" s="1107">
        <v>0</v>
      </c>
      <c r="X185" s="1107">
        <v>0</v>
      </c>
      <c r="Y185" s="1107">
        <v>0</v>
      </c>
      <c r="Z185" s="1107">
        <v>0</v>
      </c>
      <c r="AK185" s="1329"/>
      <c r="AL185" s="1329"/>
      <c r="AM185" s="1329"/>
      <c r="AN185" s="1329"/>
      <c r="AO185" s="1329"/>
      <c r="AP185" s="1329"/>
      <c r="AQ185" s="1329"/>
      <c r="AR185" s="1329"/>
      <c r="AS185" s="1329"/>
      <c r="AT185" s="1329"/>
      <c r="AU185" s="1329"/>
      <c r="AV185" s="1329"/>
      <c r="AW185" s="1329"/>
      <c r="AX185" s="1329"/>
      <c r="AY185" s="1329"/>
      <c r="AZ185" s="1329"/>
      <c r="BA185" s="1329"/>
      <c r="BB185" s="1329"/>
      <c r="BC185" s="1329"/>
      <c r="BD185" s="1329"/>
      <c r="BE185" s="1329"/>
      <c r="BF185" s="1329"/>
      <c r="BG185" s="1329"/>
      <c r="BH185" s="1329"/>
      <c r="BI185" s="1329"/>
      <c r="BJ185" s="1329"/>
      <c r="BK185" s="1329"/>
      <c r="BL185" s="1329"/>
      <c r="BM185" s="1329"/>
    </row>
    <row r="186" spans="1:65" ht="12" hidden="1" customHeight="1">
      <c r="A186" s="1107"/>
      <c r="B186" s="3993" t="s">
        <v>1352</v>
      </c>
      <c r="C186" s="3993"/>
      <c r="D186" s="3993"/>
      <c r="E186" s="3993"/>
      <c r="F186" s="3993"/>
      <c r="G186" s="3993"/>
      <c r="H186" s="3993"/>
      <c r="I186" s="3993"/>
      <c r="J186" s="3993"/>
      <c r="K186" s="1194" t="s">
        <v>136</v>
      </c>
      <c r="L186" s="1107">
        <v>0</v>
      </c>
      <c r="M186" s="1107">
        <v>0</v>
      </c>
      <c r="N186" s="1107">
        <v>0</v>
      </c>
      <c r="O186" s="1107">
        <v>0</v>
      </c>
      <c r="P186" s="1107">
        <v>0</v>
      </c>
      <c r="Q186" s="1107">
        <v>0</v>
      </c>
      <c r="R186" s="1107">
        <v>0</v>
      </c>
      <c r="S186" s="1107">
        <v>0</v>
      </c>
      <c r="T186" s="1107">
        <v>0</v>
      </c>
      <c r="U186" s="1107">
        <v>0</v>
      </c>
      <c r="V186" s="1107">
        <v>0</v>
      </c>
      <c r="W186" s="1107">
        <v>0</v>
      </c>
      <c r="X186" s="1107">
        <v>0</v>
      </c>
      <c r="Y186" s="1107">
        <v>0</v>
      </c>
      <c r="Z186" s="1107">
        <v>0</v>
      </c>
      <c r="AK186" s="1329"/>
      <c r="AL186" s="1329"/>
      <c r="AM186" s="1329"/>
      <c r="AN186" s="1329"/>
      <c r="AO186" s="1329"/>
      <c r="AP186" s="1329"/>
      <c r="AQ186" s="1329"/>
      <c r="AR186" s="1329"/>
      <c r="AS186" s="1329"/>
      <c r="AT186" s="1329"/>
      <c r="AU186" s="1329"/>
      <c r="AV186" s="1329"/>
      <c r="AW186" s="1329"/>
      <c r="AX186" s="1329"/>
      <c r="AY186" s="1329"/>
      <c r="AZ186" s="1329"/>
      <c r="BA186" s="1329"/>
      <c r="BB186" s="1329"/>
      <c r="BC186" s="1329"/>
      <c r="BD186" s="1329"/>
      <c r="BE186" s="1329"/>
      <c r="BF186" s="1329"/>
      <c r="BG186" s="1329"/>
      <c r="BH186" s="1329"/>
      <c r="BI186" s="1329"/>
      <c r="BJ186" s="1329"/>
      <c r="BK186" s="1329"/>
      <c r="BL186" s="1329"/>
      <c r="BM186" s="1329"/>
    </row>
    <row r="187" spans="1:65" ht="12" hidden="1" customHeight="1">
      <c r="A187" s="1107"/>
      <c r="B187" s="3993" t="s">
        <v>1377</v>
      </c>
      <c r="C187" s="3993"/>
      <c r="D187" s="3993"/>
      <c r="E187" s="3993"/>
      <c r="F187" s="3993"/>
      <c r="G187" s="3993"/>
      <c r="H187" s="3993"/>
      <c r="I187" s="3993"/>
      <c r="J187" s="3993"/>
      <c r="K187" s="1194" t="s">
        <v>142</v>
      </c>
      <c r="L187" s="1107">
        <v>0</v>
      </c>
      <c r="M187" s="1107">
        <v>0</v>
      </c>
      <c r="N187" s="1107">
        <v>0</v>
      </c>
      <c r="O187" s="1107">
        <v>0</v>
      </c>
      <c r="P187" s="1107">
        <v>0</v>
      </c>
      <c r="Q187" s="1107">
        <v>0</v>
      </c>
      <c r="R187" s="1107">
        <v>0</v>
      </c>
      <c r="S187" s="1107">
        <v>0</v>
      </c>
      <c r="T187" s="1107">
        <v>0</v>
      </c>
      <c r="U187" s="1107">
        <v>0</v>
      </c>
      <c r="V187" s="1107">
        <v>0</v>
      </c>
      <c r="W187" s="1107">
        <v>0</v>
      </c>
      <c r="X187" s="1107">
        <v>0</v>
      </c>
      <c r="Y187" s="1107">
        <v>0</v>
      </c>
      <c r="Z187" s="1107">
        <v>0</v>
      </c>
      <c r="AK187" s="1329"/>
      <c r="AL187" s="1329"/>
      <c r="AM187" s="1329"/>
      <c r="AN187" s="1329"/>
      <c r="AO187" s="1329"/>
      <c r="AP187" s="1329"/>
      <c r="AQ187" s="1329"/>
      <c r="AR187" s="1329"/>
      <c r="AS187" s="1329"/>
      <c r="AT187" s="1329"/>
      <c r="AU187" s="1329"/>
      <c r="AV187" s="1329"/>
      <c r="AW187" s="1329"/>
      <c r="AX187" s="1329"/>
      <c r="AY187" s="1329"/>
      <c r="AZ187" s="1329"/>
      <c r="BA187" s="1329"/>
      <c r="BB187" s="1329"/>
      <c r="BC187" s="1329"/>
      <c r="BD187" s="1329"/>
      <c r="BE187" s="1329"/>
      <c r="BF187" s="1329"/>
      <c r="BG187" s="1329"/>
      <c r="BH187" s="1329"/>
      <c r="BI187" s="1329"/>
      <c r="BJ187" s="1329"/>
      <c r="BK187" s="1329"/>
      <c r="BL187" s="1329"/>
      <c r="BM187" s="1329"/>
    </row>
    <row r="188" spans="1:65" ht="12" hidden="1" customHeight="1">
      <c r="A188" s="1107"/>
      <c r="B188" s="3983" t="s">
        <v>1409</v>
      </c>
      <c r="C188" s="3983"/>
      <c r="D188" s="3983"/>
      <c r="E188" s="3983"/>
      <c r="F188" s="3983"/>
      <c r="G188" s="3983"/>
      <c r="H188" s="3983"/>
      <c r="I188" s="3983"/>
      <c r="J188" s="3983"/>
      <c r="K188" s="1194" t="s">
        <v>143</v>
      </c>
      <c r="L188" s="1107">
        <v>0</v>
      </c>
      <c r="M188" s="1107">
        <v>0</v>
      </c>
      <c r="N188" s="1107">
        <v>0</v>
      </c>
      <c r="O188" s="1107">
        <v>0</v>
      </c>
      <c r="P188" s="1107"/>
      <c r="Q188" s="1107">
        <v>0</v>
      </c>
      <c r="R188" s="1107">
        <v>0</v>
      </c>
      <c r="S188" s="1107">
        <v>0</v>
      </c>
      <c r="T188" s="1107">
        <v>0</v>
      </c>
      <c r="U188" s="1107">
        <v>0</v>
      </c>
      <c r="V188" s="1107">
        <v>0</v>
      </c>
      <c r="W188" s="1107">
        <v>0</v>
      </c>
      <c r="X188" s="1107">
        <v>0</v>
      </c>
      <c r="Y188" s="1107">
        <v>0</v>
      </c>
      <c r="Z188" s="1107">
        <v>0</v>
      </c>
      <c r="AK188" s="1329"/>
      <c r="AL188" s="1329"/>
      <c r="AM188" s="1329"/>
      <c r="AN188" s="1329"/>
      <c r="AO188" s="1329"/>
      <c r="AP188" s="1329"/>
      <c r="AQ188" s="1329"/>
      <c r="AR188" s="1329"/>
      <c r="AS188" s="1329"/>
      <c r="AT188" s="1329"/>
      <c r="AU188" s="1329"/>
      <c r="AV188" s="1329"/>
      <c r="AW188" s="1329"/>
      <c r="AX188" s="1329"/>
      <c r="AY188" s="1329"/>
      <c r="AZ188" s="1329"/>
      <c r="BA188" s="1329"/>
      <c r="BB188" s="1329"/>
      <c r="BC188" s="1329"/>
      <c r="BD188" s="1329"/>
      <c r="BE188" s="1329"/>
      <c r="BF188" s="1329"/>
      <c r="BG188" s="1329"/>
      <c r="BH188" s="1329"/>
      <c r="BI188" s="1329"/>
      <c r="BJ188" s="1329"/>
      <c r="BK188" s="1329"/>
      <c r="BL188" s="1329"/>
      <c r="BM188" s="1329"/>
    </row>
    <row r="189" spans="1:65" ht="12" hidden="1" customHeight="1">
      <c r="A189" s="1107"/>
      <c r="B189" s="1165"/>
      <c r="C189" s="1165"/>
      <c r="D189" s="1165"/>
      <c r="E189" s="1165"/>
      <c r="F189" s="1165"/>
      <c r="G189" s="1165"/>
      <c r="H189" s="1165"/>
      <c r="I189" s="1165"/>
      <c r="J189" s="1165"/>
      <c r="K189" s="1194"/>
      <c r="L189" s="1107"/>
      <c r="M189" s="1107"/>
      <c r="N189" s="1107"/>
      <c r="O189" s="1107"/>
      <c r="P189" s="1107"/>
      <c r="Q189" s="1107"/>
      <c r="R189" s="1107"/>
      <c r="S189" s="1107"/>
      <c r="T189" s="1107"/>
      <c r="U189" s="1107"/>
      <c r="V189" s="1107"/>
      <c r="W189" s="1107"/>
      <c r="X189" s="1107"/>
      <c r="Y189" s="1107"/>
      <c r="Z189" s="1107"/>
      <c r="AK189" s="1329"/>
      <c r="AL189" s="1329"/>
      <c r="AM189" s="1329"/>
      <c r="AN189" s="1329"/>
      <c r="AO189" s="1329"/>
      <c r="AP189" s="1329"/>
      <c r="AQ189" s="1329"/>
      <c r="AR189" s="1329"/>
      <c r="AS189" s="1329"/>
      <c r="AT189" s="1329"/>
      <c r="AU189" s="1329"/>
      <c r="AV189" s="1329"/>
      <c r="AW189" s="1329"/>
      <c r="AX189" s="1329"/>
      <c r="AY189" s="1329"/>
      <c r="AZ189" s="1329"/>
      <c r="BA189" s="1329"/>
      <c r="BB189" s="1329"/>
      <c r="BC189" s="1329"/>
      <c r="BD189" s="1329"/>
      <c r="BE189" s="1329"/>
      <c r="BF189" s="1329"/>
      <c r="BG189" s="1329"/>
      <c r="BH189" s="1329"/>
      <c r="BI189" s="1329"/>
      <c r="BJ189" s="1329"/>
      <c r="BK189" s="1329"/>
      <c r="BL189" s="1329"/>
      <c r="BM189" s="1329"/>
    </row>
    <row r="190" spans="1:65" ht="12" hidden="1" customHeight="1">
      <c r="A190" s="1107"/>
      <c r="B190" s="1165"/>
      <c r="C190" s="1165"/>
      <c r="D190" s="1165"/>
      <c r="E190" s="1165"/>
      <c r="F190" s="1165"/>
      <c r="G190" s="1165"/>
      <c r="H190" s="1165"/>
      <c r="I190" s="1165"/>
      <c r="J190" s="1165"/>
      <c r="K190" s="1194" t="s">
        <v>610</v>
      </c>
      <c r="L190" s="1107">
        <v>0</v>
      </c>
      <c r="M190" s="1107">
        <v>0</v>
      </c>
      <c r="N190" s="1107">
        <v>0</v>
      </c>
      <c r="O190" s="1107">
        <v>0</v>
      </c>
      <c r="P190" s="1107">
        <v>0</v>
      </c>
      <c r="Q190" s="1107">
        <v>0</v>
      </c>
      <c r="R190" s="1107">
        <v>0</v>
      </c>
      <c r="S190" s="1107">
        <v>0</v>
      </c>
      <c r="T190" s="1107">
        <v>0</v>
      </c>
      <c r="U190" s="1107">
        <v>0</v>
      </c>
      <c r="V190" s="1107">
        <v>0</v>
      </c>
      <c r="W190" s="1107">
        <v>0</v>
      </c>
      <c r="X190" s="1107">
        <v>0</v>
      </c>
      <c r="Y190" s="1107">
        <v>0</v>
      </c>
      <c r="Z190" s="1107">
        <v>0</v>
      </c>
      <c r="AK190" s="1329"/>
      <c r="AL190" s="1329"/>
      <c r="AM190" s="1329"/>
      <c r="AN190" s="1329"/>
      <c r="AO190" s="1329"/>
      <c r="AP190" s="1329"/>
      <c r="AQ190" s="1329"/>
      <c r="AR190" s="1329"/>
      <c r="AS190" s="1329"/>
      <c r="AT190" s="1329"/>
      <c r="AU190" s="1329"/>
      <c r="AV190" s="1329"/>
      <c r="AW190" s="1329"/>
      <c r="AX190" s="1329"/>
      <c r="AY190" s="1329"/>
      <c r="AZ190" s="1329"/>
      <c r="BA190" s="1329"/>
      <c r="BB190" s="1329"/>
      <c r="BC190" s="1329"/>
      <c r="BD190" s="1329"/>
      <c r="BE190" s="1329"/>
      <c r="BF190" s="1329"/>
      <c r="BG190" s="1329"/>
      <c r="BH190" s="1329"/>
      <c r="BI190" s="1329"/>
      <c r="BJ190" s="1329"/>
      <c r="BK190" s="1329"/>
      <c r="BL190" s="1329"/>
      <c r="BM190" s="1329"/>
    </row>
    <row r="191" spans="1:65" ht="12" hidden="1" customHeight="1">
      <c r="A191" s="1107"/>
      <c r="B191" s="1165"/>
      <c r="C191" s="1165"/>
      <c r="D191" s="1165"/>
      <c r="E191" s="1165"/>
      <c r="F191" s="1165"/>
      <c r="G191" s="1165"/>
      <c r="H191" s="1165"/>
      <c r="I191" s="1165"/>
      <c r="J191" s="1165"/>
      <c r="K191" s="1194" t="s">
        <v>671</v>
      </c>
      <c r="L191" s="1107"/>
      <c r="M191" s="1107"/>
      <c r="N191" s="1107"/>
      <c r="O191" s="1107"/>
      <c r="P191" s="1107"/>
      <c r="Q191" s="1107"/>
      <c r="R191" s="1107"/>
      <c r="S191" s="1107"/>
      <c r="T191" s="1107"/>
      <c r="U191" s="1107"/>
      <c r="V191" s="1107"/>
      <c r="W191" s="1107"/>
      <c r="X191" s="1107"/>
      <c r="Y191" s="1107"/>
      <c r="Z191" s="1107"/>
      <c r="AK191" s="1329"/>
      <c r="AL191" s="1329"/>
      <c r="AM191" s="1329"/>
      <c r="AN191" s="1329"/>
      <c r="AO191" s="1329"/>
      <c r="AP191" s="1329"/>
      <c r="AQ191" s="1329"/>
      <c r="AR191" s="1329"/>
      <c r="AS191" s="1329"/>
      <c r="AT191" s="1329"/>
      <c r="AU191" s="1329"/>
      <c r="AV191" s="1329"/>
      <c r="AW191" s="1329"/>
      <c r="AX191" s="1329"/>
      <c r="AY191" s="1329"/>
      <c r="AZ191" s="1329"/>
      <c r="BA191" s="1329"/>
      <c r="BB191" s="1329"/>
      <c r="BC191" s="1329"/>
      <c r="BD191" s="1329"/>
      <c r="BE191" s="1329"/>
      <c r="BF191" s="1329"/>
      <c r="BG191" s="1329"/>
      <c r="BH191" s="1329"/>
      <c r="BI191" s="1329"/>
      <c r="BJ191" s="1329"/>
      <c r="BK191" s="1329"/>
      <c r="BL191" s="1329"/>
      <c r="BM191" s="1329"/>
    </row>
    <row r="192" spans="1:65" ht="12" hidden="1" customHeight="1">
      <c r="A192" s="1107"/>
      <c r="B192" s="3993" t="s">
        <v>1378</v>
      </c>
      <c r="C192" s="3993"/>
      <c r="D192" s="3993"/>
      <c r="E192" s="3993"/>
      <c r="F192" s="3993"/>
      <c r="G192" s="3993"/>
      <c r="H192" s="3993"/>
      <c r="I192" s="3993"/>
      <c r="J192" s="3993"/>
      <c r="K192" s="1194" t="s">
        <v>144</v>
      </c>
      <c r="L192" s="1107">
        <v>0</v>
      </c>
      <c r="M192" s="1107">
        <v>0</v>
      </c>
      <c r="N192" s="1107">
        <v>0</v>
      </c>
      <c r="O192" s="1107">
        <v>0</v>
      </c>
      <c r="P192" s="1107">
        <v>0</v>
      </c>
      <c r="Q192" s="1107">
        <v>0</v>
      </c>
      <c r="R192" s="1107">
        <v>0</v>
      </c>
      <c r="S192" s="1107">
        <v>0</v>
      </c>
      <c r="T192" s="1107">
        <v>0</v>
      </c>
      <c r="U192" s="1107">
        <v>0</v>
      </c>
      <c r="V192" s="1107">
        <v>0</v>
      </c>
      <c r="W192" s="1107">
        <v>0</v>
      </c>
      <c r="X192" s="1107">
        <v>0</v>
      </c>
      <c r="Y192" s="1107">
        <v>0</v>
      </c>
      <c r="Z192" s="1107">
        <v>0</v>
      </c>
      <c r="AK192" s="1329"/>
      <c r="AL192" s="1329"/>
      <c r="AM192" s="1329"/>
      <c r="AN192" s="1329"/>
      <c r="AO192" s="1329"/>
      <c r="AP192" s="1329"/>
      <c r="AQ192" s="1329"/>
      <c r="AR192" s="1329"/>
      <c r="AS192" s="1329"/>
      <c r="AT192" s="1329"/>
      <c r="AU192" s="1329"/>
      <c r="AV192" s="1329"/>
      <c r="AW192" s="1329"/>
      <c r="AX192" s="1329"/>
      <c r="AY192" s="1329"/>
      <c r="AZ192" s="1329"/>
      <c r="BA192" s="1329"/>
      <c r="BB192" s="1329"/>
      <c r="BC192" s="1329"/>
      <c r="BD192" s="1329"/>
      <c r="BE192" s="1329"/>
      <c r="BF192" s="1329"/>
      <c r="BG192" s="1329"/>
      <c r="BH192" s="1329"/>
      <c r="BI192" s="1329"/>
      <c r="BJ192" s="1329"/>
      <c r="BK192" s="1329"/>
      <c r="BL192" s="1329"/>
      <c r="BM192" s="1329"/>
    </row>
    <row r="193" spans="1:65" ht="12" hidden="1" customHeight="1">
      <c r="A193" s="1107"/>
      <c r="B193" s="3993" t="s">
        <v>78</v>
      </c>
      <c r="C193" s="3993"/>
      <c r="D193" s="3993"/>
      <c r="E193" s="3993"/>
      <c r="F193" s="3993"/>
      <c r="G193" s="3993"/>
      <c r="H193" s="3993"/>
      <c r="I193" s="3993"/>
      <c r="J193" s="3993"/>
      <c r="K193" s="1194" t="s">
        <v>189</v>
      </c>
      <c r="L193" s="1107">
        <v>0</v>
      </c>
      <c r="M193" s="1107">
        <v>0</v>
      </c>
      <c r="N193" s="1107">
        <v>0</v>
      </c>
      <c r="O193" s="1107">
        <v>0</v>
      </c>
      <c r="P193" s="1107">
        <v>0</v>
      </c>
      <c r="Q193" s="1107">
        <v>0</v>
      </c>
      <c r="R193" s="1107">
        <v>0</v>
      </c>
      <c r="S193" s="1107">
        <v>0</v>
      </c>
      <c r="T193" s="1107">
        <v>0</v>
      </c>
      <c r="U193" s="1107">
        <v>0</v>
      </c>
      <c r="V193" s="1107">
        <v>0</v>
      </c>
      <c r="W193" s="1107">
        <v>0</v>
      </c>
      <c r="X193" s="1107">
        <v>0</v>
      </c>
      <c r="Y193" s="1107">
        <v>0</v>
      </c>
      <c r="Z193" s="1107">
        <v>0</v>
      </c>
      <c r="AK193" s="1329"/>
      <c r="AL193" s="1329"/>
      <c r="AM193" s="1329"/>
      <c r="AN193" s="1329"/>
      <c r="AO193" s="1329"/>
      <c r="AP193" s="1329"/>
      <c r="AQ193" s="1329"/>
      <c r="AR193" s="1329"/>
      <c r="AS193" s="1329"/>
      <c r="AT193" s="1329"/>
      <c r="AU193" s="1329"/>
      <c r="AV193" s="1329"/>
      <c r="AW193" s="1329"/>
      <c r="AX193" s="1329"/>
      <c r="AY193" s="1329"/>
      <c r="AZ193" s="1329"/>
      <c r="BA193" s="1329"/>
      <c r="BB193" s="1329"/>
      <c r="BC193" s="1329"/>
      <c r="BD193" s="1329"/>
      <c r="BE193" s="1329"/>
      <c r="BF193" s="1329"/>
      <c r="BG193" s="1329"/>
      <c r="BH193" s="1329"/>
      <c r="BI193" s="1329"/>
      <c r="BJ193" s="1329"/>
      <c r="BK193" s="1329"/>
      <c r="BL193" s="1329"/>
      <c r="BM193" s="1329"/>
    </row>
    <row r="194" spans="1:65" ht="12" hidden="1" customHeight="1">
      <c r="A194" s="1107"/>
      <c r="B194" s="3993" t="s">
        <v>1357</v>
      </c>
      <c r="C194" s="3993"/>
      <c r="D194" s="3993"/>
      <c r="E194" s="3993"/>
      <c r="F194" s="3993"/>
      <c r="G194" s="3993"/>
      <c r="H194" s="3993"/>
      <c r="I194" s="3993"/>
      <c r="J194" s="3993"/>
      <c r="K194" s="1194" t="s">
        <v>190</v>
      </c>
      <c r="L194" s="1107">
        <v>0</v>
      </c>
      <c r="M194" s="1107">
        <v>0</v>
      </c>
      <c r="N194" s="1107">
        <v>0</v>
      </c>
      <c r="O194" s="1107">
        <v>0</v>
      </c>
      <c r="P194" s="1107">
        <v>0</v>
      </c>
      <c r="Q194" s="1107">
        <v>0</v>
      </c>
      <c r="R194" s="1107">
        <v>0</v>
      </c>
      <c r="S194" s="1107">
        <v>0</v>
      </c>
      <c r="T194" s="1107">
        <v>0</v>
      </c>
      <c r="U194" s="1107">
        <v>0</v>
      </c>
      <c r="V194" s="1107">
        <v>0</v>
      </c>
      <c r="W194" s="1107">
        <v>0</v>
      </c>
      <c r="X194" s="1107">
        <v>0</v>
      </c>
      <c r="Y194" s="1107">
        <v>0</v>
      </c>
      <c r="Z194" s="1107">
        <v>0</v>
      </c>
      <c r="AK194" s="1329"/>
      <c r="AL194" s="1329"/>
      <c r="AM194" s="1329"/>
      <c r="AN194" s="1329"/>
      <c r="AO194" s="1329"/>
      <c r="AP194" s="1329"/>
      <c r="AQ194" s="1329"/>
      <c r="AR194" s="1329"/>
      <c r="AS194" s="1329"/>
      <c r="AT194" s="1329"/>
      <c r="AU194" s="1329"/>
      <c r="AV194" s="1329"/>
      <c r="AW194" s="1329"/>
      <c r="AX194" s="1329"/>
      <c r="AY194" s="1329"/>
      <c r="AZ194" s="1329"/>
      <c r="BA194" s="1329"/>
      <c r="BB194" s="1329"/>
      <c r="BC194" s="1329"/>
      <c r="BD194" s="1329"/>
      <c r="BE194" s="1329"/>
      <c r="BF194" s="1329"/>
      <c r="BG194" s="1329"/>
      <c r="BH194" s="1329"/>
      <c r="BI194" s="1329"/>
      <c r="BJ194" s="1329"/>
      <c r="BK194" s="1329"/>
      <c r="BL194" s="1329"/>
      <c r="BM194" s="1329"/>
    </row>
    <row r="195" spans="1:65" ht="12" hidden="1" customHeight="1">
      <c r="A195" s="1107"/>
      <c r="B195" s="3993" t="s">
        <v>1379</v>
      </c>
      <c r="C195" s="3993"/>
      <c r="D195" s="3993"/>
      <c r="E195" s="3993"/>
      <c r="F195" s="3993"/>
      <c r="G195" s="3993"/>
      <c r="H195" s="3993"/>
      <c r="I195" s="3993"/>
      <c r="J195" s="3993"/>
      <c r="K195" s="1194" t="s">
        <v>191</v>
      </c>
      <c r="L195" s="1107">
        <v>1035</v>
      </c>
      <c r="M195" s="1107">
        <v>308</v>
      </c>
      <c r="N195" s="1107">
        <v>2635</v>
      </c>
      <c r="O195" s="1107">
        <v>1214</v>
      </c>
      <c r="P195" s="1107">
        <v>10475</v>
      </c>
      <c r="Q195" s="1107">
        <v>38506</v>
      </c>
      <c r="R195" s="1107">
        <v>3107</v>
      </c>
      <c r="S195" s="1107">
        <v>2985</v>
      </c>
      <c r="T195" s="1107">
        <v>13927</v>
      </c>
      <c r="U195" s="1107">
        <v>19065</v>
      </c>
      <c r="V195" s="1107">
        <v>189</v>
      </c>
      <c r="W195" s="1107">
        <v>207</v>
      </c>
      <c r="X195" s="1107">
        <v>21</v>
      </c>
      <c r="Y195" s="1107">
        <v>0</v>
      </c>
      <c r="Z195" s="1107">
        <v>93674</v>
      </c>
      <c r="AK195" s="1329"/>
      <c r="AL195" s="1329"/>
      <c r="AM195" s="1329"/>
      <c r="AN195" s="1329"/>
      <c r="AO195" s="1329"/>
      <c r="AP195" s="1329"/>
      <c r="AQ195" s="1329"/>
      <c r="AR195" s="1329"/>
      <c r="AS195" s="1329"/>
      <c r="AT195" s="1329"/>
      <c r="AU195" s="1329"/>
      <c r="AV195" s="1329"/>
      <c r="AW195" s="1329"/>
      <c r="AX195" s="1329"/>
      <c r="AY195" s="1329"/>
      <c r="AZ195" s="1329"/>
      <c r="BA195" s="1329"/>
      <c r="BB195" s="1329"/>
      <c r="BC195" s="1329"/>
      <c r="BD195" s="1329"/>
      <c r="BE195" s="1329"/>
      <c r="BF195" s="1329"/>
      <c r="BG195" s="1329"/>
      <c r="BH195" s="1329"/>
      <c r="BI195" s="1329"/>
      <c r="BJ195" s="1329"/>
      <c r="BK195" s="1329"/>
      <c r="BL195" s="1329"/>
      <c r="BM195" s="1329"/>
    </row>
    <row r="196" spans="1:65" ht="12" hidden="1" customHeight="1">
      <c r="A196" s="1107"/>
      <c r="B196" s="4055" t="s">
        <v>1410</v>
      </c>
      <c r="C196" s="4055"/>
      <c r="D196" s="4055"/>
      <c r="E196" s="4055"/>
      <c r="F196" s="4055"/>
      <c r="G196" s="4055"/>
      <c r="H196" s="4055"/>
      <c r="I196" s="4055"/>
      <c r="J196" s="4055"/>
      <c r="K196" s="1194" t="s">
        <v>70</v>
      </c>
      <c r="L196" s="1107">
        <v>1201</v>
      </c>
      <c r="M196" s="1107">
        <v>351</v>
      </c>
      <c r="N196" s="1107">
        <v>3001</v>
      </c>
      <c r="O196" s="1107">
        <v>1404</v>
      </c>
      <c r="P196" s="1107">
        <v>10483</v>
      </c>
      <c r="Q196" s="1107">
        <v>42812</v>
      </c>
      <c r="R196" s="1107">
        <v>3588</v>
      </c>
      <c r="S196" s="1107">
        <v>3506</v>
      </c>
      <c r="T196" s="1107">
        <v>16055</v>
      </c>
      <c r="U196" s="1107">
        <v>21718</v>
      </c>
      <c r="V196" s="1107">
        <v>211</v>
      </c>
      <c r="W196" s="1107">
        <v>240</v>
      </c>
      <c r="X196" s="1107">
        <v>21</v>
      </c>
      <c r="Y196" s="1107">
        <v>0</v>
      </c>
      <c r="Z196" s="1107">
        <v>104591</v>
      </c>
      <c r="AK196" s="1329"/>
      <c r="AL196" s="1329"/>
      <c r="AM196" s="1329"/>
      <c r="AN196" s="1329"/>
      <c r="AO196" s="1329"/>
      <c r="AP196" s="1329"/>
      <c r="AQ196" s="1329"/>
      <c r="AR196" s="1329"/>
      <c r="AS196" s="1329"/>
      <c r="AT196" s="1329"/>
      <c r="AU196" s="1329"/>
      <c r="AV196" s="1329"/>
      <c r="AW196" s="1329"/>
      <c r="AX196" s="1329"/>
      <c r="AY196" s="1329"/>
      <c r="AZ196" s="1329"/>
      <c r="BA196" s="1329"/>
      <c r="BB196" s="1329"/>
      <c r="BC196" s="1329"/>
      <c r="BD196" s="1329"/>
      <c r="BE196" s="1329"/>
      <c r="BF196" s="1329"/>
      <c r="BG196" s="1329"/>
      <c r="BH196" s="1329"/>
      <c r="BI196" s="1329"/>
      <c r="BJ196" s="1329"/>
      <c r="BK196" s="1329"/>
      <c r="BL196" s="1329"/>
      <c r="BM196" s="1329"/>
    </row>
    <row r="197" spans="1:65" ht="12" hidden="1" customHeight="1">
      <c r="A197" s="1107"/>
      <c r="B197" s="3993" t="s">
        <v>1381</v>
      </c>
      <c r="C197" s="3993"/>
      <c r="D197" s="3993"/>
      <c r="E197" s="3993"/>
      <c r="F197" s="3993"/>
      <c r="G197" s="3993"/>
      <c r="H197" s="3993"/>
      <c r="I197" s="3993"/>
      <c r="J197" s="3993"/>
      <c r="K197" s="1194" t="s">
        <v>7</v>
      </c>
      <c r="L197" s="1107">
        <v>0</v>
      </c>
      <c r="M197" s="1107">
        <v>0</v>
      </c>
      <c r="N197" s="1107">
        <v>0</v>
      </c>
      <c r="O197" s="1107">
        <v>0</v>
      </c>
      <c r="P197" s="1107">
        <v>1280</v>
      </c>
      <c r="Q197" s="1107">
        <v>0</v>
      </c>
      <c r="R197" s="1107">
        <v>0</v>
      </c>
      <c r="S197" s="1107">
        <v>0</v>
      </c>
      <c r="T197" s="1107">
        <v>0</v>
      </c>
      <c r="U197" s="1107">
        <v>0</v>
      </c>
      <c r="V197" s="1107">
        <v>0</v>
      </c>
      <c r="W197" s="1107">
        <v>0</v>
      </c>
      <c r="X197" s="1107">
        <v>0</v>
      </c>
      <c r="Y197" s="1107">
        <v>0</v>
      </c>
      <c r="Z197" s="1107">
        <v>1280</v>
      </c>
      <c r="AK197" s="1329"/>
      <c r="AL197" s="1329"/>
      <c r="AM197" s="1329"/>
      <c r="AN197" s="1329"/>
      <c r="AO197" s="1329"/>
      <c r="AP197" s="1329"/>
      <c r="AQ197" s="1329"/>
      <c r="AR197" s="1329"/>
      <c r="AS197" s="1329"/>
      <c r="AT197" s="1329"/>
      <c r="AU197" s="1329"/>
      <c r="AV197" s="1329"/>
      <c r="AW197" s="1329"/>
      <c r="AX197" s="1329"/>
      <c r="AY197" s="1329"/>
      <c r="AZ197" s="1329"/>
      <c r="BA197" s="1329"/>
      <c r="BB197" s="1329"/>
      <c r="BC197" s="1329"/>
      <c r="BD197" s="1329"/>
      <c r="BE197" s="1329"/>
      <c r="BF197" s="1329"/>
      <c r="BG197" s="1329"/>
      <c r="BH197" s="1329"/>
      <c r="BI197" s="1329"/>
      <c r="BJ197" s="1329"/>
      <c r="BK197" s="1329"/>
      <c r="BL197" s="1329"/>
      <c r="BM197" s="1329"/>
    </row>
    <row r="198" spans="1:65" ht="12" hidden="1" customHeight="1">
      <c r="A198" s="1107"/>
      <c r="B198" s="3993" t="s">
        <v>1374</v>
      </c>
      <c r="C198" s="3993"/>
      <c r="D198" s="3993"/>
      <c r="E198" s="3993"/>
      <c r="F198" s="3993"/>
      <c r="G198" s="3993"/>
      <c r="H198" s="3993"/>
      <c r="I198" s="3993"/>
      <c r="J198" s="3993"/>
      <c r="K198" s="1194" t="s">
        <v>103</v>
      </c>
      <c r="L198" s="1107">
        <v>26</v>
      </c>
      <c r="M198" s="1107">
        <v>7</v>
      </c>
      <c r="N198" s="1107">
        <v>60</v>
      </c>
      <c r="O198" s="1107">
        <v>29</v>
      </c>
      <c r="P198" s="1107">
        <v>217</v>
      </c>
      <c r="Q198" s="1107">
        <v>873</v>
      </c>
      <c r="R198" s="1107">
        <v>77</v>
      </c>
      <c r="S198" s="1107">
        <v>80</v>
      </c>
      <c r="T198" s="1107">
        <v>374</v>
      </c>
      <c r="U198" s="1107">
        <v>457</v>
      </c>
      <c r="V198" s="1107">
        <v>4</v>
      </c>
      <c r="W198" s="1107">
        <v>6</v>
      </c>
      <c r="X198" s="1107">
        <v>0</v>
      </c>
      <c r="Y198" s="1107">
        <v>0</v>
      </c>
      <c r="Z198" s="1107">
        <v>2210</v>
      </c>
      <c r="AK198" s="1329"/>
      <c r="AL198" s="1329"/>
      <c r="AM198" s="1329"/>
      <c r="AN198" s="1329"/>
      <c r="AO198" s="1329"/>
      <c r="AP198" s="1329"/>
      <c r="AQ198" s="1329"/>
      <c r="AR198" s="1329"/>
      <c r="AS198" s="1329"/>
      <c r="AT198" s="1329"/>
      <c r="AU198" s="1329"/>
      <c r="AV198" s="1329"/>
      <c r="AW198" s="1329"/>
      <c r="AX198" s="1329"/>
      <c r="AY198" s="1329"/>
      <c r="AZ198" s="1329"/>
      <c r="BA198" s="1329"/>
      <c r="BB198" s="1329"/>
      <c r="BC198" s="1329"/>
      <c r="BD198" s="1329"/>
      <c r="BE198" s="1329"/>
      <c r="BF198" s="1329"/>
      <c r="BG198" s="1329"/>
      <c r="BH198" s="1329"/>
      <c r="BI198" s="1329"/>
      <c r="BJ198" s="1329"/>
      <c r="BK198" s="1329"/>
      <c r="BL198" s="1329"/>
      <c r="BM198" s="1329"/>
    </row>
    <row r="199" spans="1:65" ht="12" hidden="1" customHeight="1">
      <c r="A199" s="1107"/>
      <c r="B199" s="4055" t="s">
        <v>1382</v>
      </c>
      <c r="C199" s="4055"/>
      <c r="D199" s="4055"/>
      <c r="E199" s="4055"/>
      <c r="F199" s="4055"/>
      <c r="G199" s="4055"/>
      <c r="H199" s="4055"/>
      <c r="I199" s="4055"/>
      <c r="J199" s="4055"/>
      <c r="K199" s="1194" t="s">
        <v>104</v>
      </c>
      <c r="L199" s="1107">
        <v>1175</v>
      </c>
      <c r="M199" s="1107">
        <v>344</v>
      </c>
      <c r="N199" s="1107">
        <v>2941</v>
      </c>
      <c r="O199" s="1107">
        <v>1375</v>
      </c>
      <c r="P199" s="1107">
        <v>11546</v>
      </c>
      <c r="Q199" s="1107">
        <v>41939</v>
      </c>
      <c r="R199" s="1107">
        <v>3511</v>
      </c>
      <c r="S199" s="1107">
        <v>3426</v>
      </c>
      <c r="T199" s="1107">
        <v>15681</v>
      </c>
      <c r="U199" s="1107">
        <v>21261</v>
      </c>
      <c r="V199" s="1107">
        <v>207</v>
      </c>
      <c r="W199" s="1107">
        <v>234</v>
      </c>
      <c r="X199" s="1107">
        <v>21</v>
      </c>
      <c r="Y199" s="1107">
        <v>0</v>
      </c>
      <c r="Z199" s="1107">
        <v>103661</v>
      </c>
      <c r="AK199" s="1329"/>
      <c r="AL199" s="1329"/>
      <c r="AM199" s="1329"/>
      <c r="AN199" s="1329"/>
      <c r="AO199" s="1329"/>
      <c r="AP199" s="1329"/>
      <c r="AQ199" s="1329"/>
      <c r="AR199" s="1329"/>
      <c r="AS199" s="1329"/>
      <c r="AT199" s="1329"/>
      <c r="AU199" s="1329"/>
      <c r="AV199" s="1329"/>
      <c r="AW199" s="1329"/>
      <c r="AX199" s="1329"/>
      <c r="AY199" s="1329"/>
      <c r="AZ199" s="1329"/>
      <c r="BA199" s="1329"/>
      <c r="BB199" s="1329"/>
      <c r="BC199" s="1329"/>
      <c r="BD199" s="1329"/>
      <c r="BE199" s="1329"/>
      <c r="BF199" s="1329"/>
      <c r="BG199" s="1329"/>
      <c r="BH199" s="1329"/>
      <c r="BI199" s="1329"/>
      <c r="BJ199" s="1329"/>
      <c r="BK199" s="1329"/>
      <c r="BL199" s="1329"/>
      <c r="BM199" s="1329"/>
    </row>
    <row r="200" spans="1:65" ht="12" hidden="1" customHeight="1">
      <c r="A200" s="1107"/>
      <c r="B200" s="3993" t="s">
        <v>1411</v>
      </c>
      <c r="C200" s="3993"/>
      <c r="D200" s="3993"/>
      <c r="E200" s="3993"/>
      <c r="F200" s="3993"/>
      <c r="G200" s="3993"/>
      <c r="H200" s="3993"/>
      <c r="I200" s="3993"/>
      <c r="J200" s="3993"/>
      <c r="K200" s="1194" t="s">
        <v>574</v>
      </c>
      <c r="L200" s="1107"/>
      <c r="M200" s="1107"/>
      <c r="N200" s="1107"/>
      <c r="O200" s="1107"/>
      <c r="P200" s="1107"/>
      <c r="Q200" s="1107"/>
      <c r="R200" s="1107"/>
      <c r="S200" s="1107"/>
      <c r="T200" s="1107"/>
      <c r="U200" s="1107"/>
      <c r="V200" s="1107"/>
      <c r="W200" s="1107"/>
      <c r="X200" s="1107"/>
      <c r="Y200" s="1107"/>
      <c r="Z200" s="1107"/>
      <c r="AK200" s="1329"/>
      <c r="AL200" s="1329"/>
      <c r="AM200" s="1329"/>
      <c r="AN200" s="1329"/>
      <c r="AO200" s="1329"/>
      <c r="AP200" s="1329"/>
      <c r="AQ200" s="1329"/>
      <c r="AR200" s="1329"/>
      <c r="AS200" s="1329"/>
      <c r="AT200" s="1329"/>
      <c r="AU200" s="1329"/>
      <c r="AV200" s="1329"/>
      <c r="AW200" s="1329"/>
      <c r="AX200" s="1329"/>
      <c r="AY200" s="1329"/>
      <c r="AZ200" s="1329"/>
      <c r="BA200" s="1329"/>
      <c r="BB200" s="1329"/>
      <c r="BC200" s="1329"/>
      <c r="BD200" s="1329"/>
      <c r="BE200" s="1329"/>
      <c r="BF200" s="1329"/>
      <c r="BG200" s="1329"/>
      <c r="BH200" s="1329"/>
      <c r="BI200" s="1329"/>
      <c r="BJ200" s="1329"/>
      <c r="BK200" s="1329"/>
      <c r="BL200" s="1329"/>
      <c r="BM200" s="1329"/>
    </row>
    <row r="201" spans="1:65" ht="12" hidden="1" customHeight="1">
      <c r="B201" s="1107"/>
      <c r="C201" s="1107"/>
      <c r="D201" s="1107"/>
      <c r="E201" s="1107"/>
      <c r="F201" s="1107"/>
      <c r="G201" s="1107"/>
      <c r="H201" s="1107"/>
      <c r="I201" s="1107"/>
      <c r="J201" s="1107"/>
      <c r="K201" s="1107"/>
      <c r="L201" s="1107"/>
      <c r="M201" s="1107"/>
      <c r="N201" s="1107"/>
      <c r="O201" s="1107"/>
      <c r="P201" s="1107"/>
      <c r="Q201" s="1107"/>
      <c r="R201" s="1107"/>
      <c r="S201" s="1107"/>
      <c r="T201" s="1107"/>
      <c r="U201" s="1107"/>
      <c r="V201" s="1107"/>
      <c r="W201" s="1107"/>
      <c r="X201" s="1107"/>
      <c r="Y201" s="1107"/>
      <c r="Z201" s="1107"/>
      <c r="AK201" s="1329"/>
      <c r="AL201" s="1329"/>
      <c r="AM201" s="1329"/>
      <c r="AN201" s="1329"/>
      <c r="AO201" s="1329"/>
      <c r="AP201" s="1329"/>
      <c r="AQ201" s="1329"/>
      <c r="AR201" s="1329"/>
      <c r="AS201" s="1329"/>
      <c r="AT201" s="1329"/>
      <c r="AU201" s="1329"/>
      <c r="AV201" s="1329"/>
      <c r="AW201" s="1329"/>
      <c r="AX201" s="1329"/>
      <c r="AY201" s="1329"/>
      <c r="AZ201" s="1329"/>
      <c r="BA201" s="1329"/>
      <c r="BB201" s="1329"/>
      <c r="BC201" s="1329"/>
      <c r="BD201" s="1329"/>
      <c r="BE201" s="1329"/>
      <c r="BF201" s="1329"/>
      <c r="BG201" s="1329"/>
      <c r="BH201" s="1329"/>
      <c r="BI201" s="1329"/>
      <c r="BJ201" s="1329"/>
      <c r="BK201" s="1329"/>
      <c r="BL201" s="1329"/>
      <c r="BM201" s="1329"/>
    </row>
    <row r="202" spans="1:65" ht="12" hidden="1" customHeight="1">
      <c r="AK202" s="1329"/>
      <c r="AL202" s="1329"/>
      <c r="AM202" s="1329"/>
      <c r="AN202" s="1329"/>
      <c r="AO202" s="1329"/>
      <c r="AP202" s="1329"/>
      <c r="AQ202" s="1329"/>
      <c r="AR202" s="1329"/>
      <c r="AS202" s="1329"/>
      <c r="AT202" s="1329"/>
      <c r="AU202" s="1329"/>
      <c r="AV202" s="1329"/>
      <c r="AW202" s="1329"/>
      <c r="AX202" s="1329"/>
      <c r="AY202" s="1329"/>
      <c r="AZ202" s="1329"/>
      <c r="BA202" s="1329"/>
      <c r="BB202" s="1329"/>
      <c r="BC202" s="1329"/>
      <c r="BD202" s="1329"/>
      <c r="BE202" s="1329"/>
      <c r="BF202" s="1329"/>
      <c r="BG202" s="1329"/>
      <c r="BH202" s="1329"/>
      <c r="BI202" s="1329"/>
      <c r="BJ202" s="1329"/>
      <c r="BK202" s="1329"/>
      <c r="BL202" s="1329"/>
      <c r="BM202" s="1329"/>
    </row>
    <row r="203" spans="1:65" ht="12" hidden="1" customHeight="1">
      <c r="AK203" s="1329"/>
      <c r="AL203" s="1329"/>
      <c r="AM203" s="1329"/>
      <c r="AN203" s="1329"/>
      <c r="AO203" s="1329"/>
      <c r="AP203" s="1329"/>
      <c r="AQ203" s="1329"/>
      <c r="AR203" s="1329"/>
      <c r="AS203" s="1329"/>
      <c r="AT203" s="1329"/>
      <c r="AU203" s="1329"/>
      <c r="AV203" s="1329"/>
      <c r="AW203" s="1329"/>
      <c r="AX203" s="1329"/>
      <c r="AY203" s="1329"/>
      <c r="AZ203" s="1329"/>
      <c r="BA203" s="1329"/>
      <c r="BB203" s="1329"/>
      <c r="BC203" s="1329"/>
      <c r="BD203" s="1329"/>
      <c r="BE203" s="1329"/>
      <c r="BF203" s="1329"/>
      <c r="BG203" s="1329"/>
      <c r="BH203" s="1329"/>
      <c r="BI203" s="1329"/>
      <c r="BJ203" s="1329"/>
      <c r="BK203" s="1329"/>
      <c r="BL203" s="1329"/>
      <c r="BM203" s="1329"/>
    </row>
    <row r="204" spans="1:65" ht="12" hidden="1" customHeight="1">
      <c r="B204" s="27" t="s">
        <v>1414</v>
      </c>
      <c r="C204" s="27"/>
      <c r="D204" s="27"/>
      <c r="E204" s="27"/>
      <c r="F204" s="27"/>
      <c r="G204" s="27"/>
      <c r="H204" s="27"/>
      <c r="I204" s="27"/>
      <c r="J204" s="27"/>
      <c r="K204" s="27"/>
      <c r="L204" s="27"/>
      <c r="M204" s="27"/>
      <c r="N204" s="27"/>
      <c r="O204" s="27"/>
      <c r="P204" s="1107"/>
      <c r="Q204" s="1107"/>
      <c r="R204" s="1107"/>
      <c r="S204" s="1107"/>
      <c r="T204" s="1107"/>
      <c r="U204" s="1107"/>
      <c r="V204" s="1107"/>
      <c r="W204" s="1107"/>
      <c r="X204" s="1107"/>
      <c r="Y204" s="1107"/>
      <c r="Z204" s="1107"/>
      <c r="AK204" s="1329"/>
      <c r="AL204" s="1329"/>
      <c r="AM204" s="1329"/>
      <c r="AN204" s="1329"/>
      <c r="AO204" s="1329"/>
      <c r="AP204" s="1329"/>
      <c r="AQ204" s="1329"/>
      <c r="AR204" s="1329"/>
      <c r="AS204" s="1329"/>
      <c r="AT204" s="1329"/>
      <c r="AU204" s="1329"/>
      <c r="AV204" s="1329"/>
      <c r="AW204" s="1329"/>
      <c r="AX204" s="1329"/>
      <c r="AY204" s="1329"/>
      <c r="AZ204" s="1329"/>
      <c r="BA204" s="1329"/>
      <c r="BB204" s="1329"/>
      <c r="BC204" s="1329"/>
      <c r="BD204" s="1329"/>
      <c r="BE204" s="1329"/>
      <c r="BF204" s="1329"/>
      <c r="BG204" s="1329"/>
      <c r="BH204" s="1329"/>
      <c r="BI204" s="1329"/>
      <c r="BJ204" s="1329"/>
      <c r="BK204" s="1329"/>
      <c r="BL204" s="1329"/>
      <c r="BM204" s="1329"/>
    </row>
    <row r="205" spans="1:65" ht="12" hidden="1" customHeight="1">
      <c r="B205" s="27" t="s">
        <v>1413</v>
      </c>
      <c r="C205" s="27"/>
      <c r="D205" s="27"/>
      <c r="E205" s="27"/>
      <c r="F205" s="27"/>
      <c r="G205" s="1110"/>
      <c r="H205" s="1110"/>
      <c r="I205" s="1110"/>
      <c r="J205" s="1110"/>
      <c r="K205" s="1110"/>
      <c r="L205" s="1110"/>
      <c r="M205" s="1110"/>
      <c r="N205" s="1110"/>
      <c r="O205" s="1110"/>
      <c r="P205" s="1110"/>
      <c r="Q205" s="1302"/>
      <c r="R205" s="1303"/>
      <c r="S205" s="1110"/>
      <c r="T205" s="1110"/>
      <c r="U205" s="1110"/>
      <c r="V205" s="1110"/>
      <c r="W205" s="1110"/>
      <c r="X205" s="1110"/>
      <c r="Y205" s="1110"/>
      <c r="Z205" s="1110"/>
      <c r="AK205" s="1329"/>
      <c r="AL205" s="1329"/>
      <c r="AM205" s="1329"/>
      <c r="AN205" s="1329"/>
      <c r="AO205" s="1329"/>
      <c r="AP205" s="1329"/>
      <c r="AQ205" s="1329"/>
      <c r="AR205" s="1329"/>
      <c r="AS205" s="1329"/>
      <c r="AT205" s="1329"/>
      <c r="AU205" s="1329"/>
      <c r="AV205" s="1329"/>
      <c r="AW205" s="1329"/>
      <c r="AX205" s="1329"/>
      <c r="AY205" s="1329"/>
      <c r="AZ205" s="1329"/>
      <c r="BA205" s="1329"/>
      <c r="BB205" s="1329"/>
      <c r="BC205" s="1329"/>
      <c r="BD205" s="1329"/>
      <c r="BE205" s="1329"/>
      <c r="BF205" s="1329"/>
      <c r="BG205" s="1329"/>
      <c r="BH205" s="1329"/>
      <c r="BI205" s="1329"/>
      <c r="BJ205" s="1329"/>
      <c r="BK205" s="1329"/>
      <c r="BL205" s="1329"/>
      <c r="BM205" s="1329"/>
    </row>
    <row r="206" spans="1:65" ht="12" hidden="1" customHeight="1">
      <c r="B206" s="1243"/>
      <c r="C206" s="1110"/>
      <c r="D206" s="1110"/>
      <c r="E206" s="1110"/>
      <c r="F206" s="1110"/>
      <c r="G206" s="1110"/>
      <c r="H206" s="1110"/>
      <c r="I206" s="1110"/>
      <c r="J206" s="1110"/>
      <c r="K206" s="1110"/>
      <c r="L206" s="1110"/>
      <c r="M206" s="1110"/>
      <c r="N206" s="1110"/>
      <c r="O206" s="1110"/>
      <c r="P206" s="1110"/>
      <c r="Q206" s="1302"/>
      <c r="R206" s="1110"/>
      <c r="S206" s="1110"/>
      <c r="T206" s="1110"/>
      <c r="U206" s="1110"/>
      <c r="V206" s="1110"/>
      <c r="W206" s="1110"/>
      <c r="X206" s="1110"/>
      <c r="Y206" s="1110"/>
      <c r="Z206" s="1110"/>
      <c r="AK206" s="1329"/>
      <c r="AL206" s="1329"/>
      <c r="AM206" s="1329"/>
      <c r="AN206" s="1329"/>
      <c r="AO206" s="1329"/>
      <c r="AP206" s="1329"/>
      <c r="AQ206" s="1329"/>
      <c r="AR206" s="1329"/>
      <c r="AS206" s="1329"/>
      <c r="AT206" s="1329"/>
      <c r="AU206" s="1329"/>
      <c r="AV206" s="1329"/>
      <c r="AW206" s="1329"/>
      <c r="AX206" s="1329"/>
      <c r="AY206" s="1329"/>
      <c r="AZ206" s="1329"/>
      <c r="BA206" s="1329"/>
      <c r="BB206" s="1329"/>
      <c r="BC206" s="1329"/>
      <c r="BD206" s="1329"/>
      <c r="BE206" s="1329"/>
      <c r="BF206" s="1329"/>
      <c r="BG206" s="1329"/>
      <c r="BH206" s="1329"/>
      <c r="BI206" s="1329"/>
      <c r="BJ206" s="1329"/>
      <c r="BK206" s="1329"/>
      <c r="BL206" s="1329"/>
      <c r="BM206" s="1329"/>
    </row>
    <row r="207" spans="1:65" ht="12" hidden="1" customHeight="1">
      <c r="B207" s="1107"/>
      <c r="C207" s="1107"/>
      <c r="D207" s="1107"/>
      <c r="E207" s="1107"/>
      <c r="F207" s="1107"/>
      <c r="G207" s="1107"/>
      <c r="H207" s="1107"/>
      <c r="I207" s="1107"/>
      <c r="J207" s="1107"/>
      <c r="K207" s="1107"/>
      <c r="L207" s="1107"/>
      <c r="M207" s="1107"/>
      <c r="N207" s="1107"/>
      <c r="O207" s="1107"/>
      <c r="P207" s="1107"/>
      <c r="Q207" s="1107"/>
      <c r="R207" s="1107"/>
      <c r="S207" s="1107"/>
      <c r="T207" s="1107"/>
      <c r="U207" s="1107"/>
      <c r="V207" s="1107"/>
      <c r="W207" s="1107"/>
      <c r="X207" s="1107"/>
      <c r="Y207" s="1107"/>
      <c r="Z207" s="1107"/>
      <c r="AK207" s="1329"/>
      <c r="AL207" s="1329"/>
      <c r="AM207" s="1329"/>
      <c r="AN207" s="1329"/>
      <c r="AO207" s="1329"/>
      <c r="AP207" s="1329"/>
      <c r="AQ207" s="1329"/>
      <c r="AR207" s="1329"/>
      <c r="AS207" s="1329"/>
      <c r="AT207" s="1329"/>
      <c r="AU207" s="1329"/>
      <c r="AV207" s="1329"/>
      <c r="AW207" s="1329"/>
      <c r="AX207" s="1329"/>
      <c r="AY207" s="1329"/>
      <c r="AZ207" s="1329"/>
      <c r="BA207" s="1329"/>
      <c r="BB207" s="1329"/>
      <c r="BC207" s="1329"/>
      <c r="BD207" s="1329"/>
      <c r="BE207" s="1329"/>
      <c r="BF207" s="1329"/>
      <c r="BG207" s="1329"/>
      <c r="BH207" s="1329"/>
      <c r="BI207" s="1329"/>
      <c r="BJ207" s="1329"/>
      <c r="BK207" s="1329"/>
      <c r="BL207" s="1329"/>
      <c r="BM207" s="1329"/>
    </row>
    <row r="208" spans="1:65" ht="12" hidden="1" customHeight="1">
      <c r="B208" s="1107"/>
      <c r="C208" s="1107"/>
      <c r="D208" s="1107"/>
      <c r="E208" s="1107"/>
      <c r="F208" s="1107"/>
      <c r="G208" s="1107"/>
      <c r="H208" s="1107"/>
      <c r="I208" s="1107"/>
      <c r="J208" s="1107"/>
      <c r="K208" s="1107"/>
      <c r="L208" s="1107"/>
      <c r="M208" s="1138" t="s">
        <v>40</v>
      </c>
      <c r="N208" s="1108"/>
      <c r="O208" s="1138" t="s">
        <v>41</v>
      </c>
      <c r="P208" s="1107"/>
      <c r="Q208" s="1107"/>
      <c r="R208" s="1107"/>
      <c r="S208" s="1107"/>
      <c r="T208" s="1107"/>
      <c r="U208" s="1331" t="s">
        <v>42</v>
      </c>
      <c r="V208" s="1107"/>
      <c r="W208" s="1332" t="s">
        <v>43</v>
      </c>
      <c r="X208" s="1107"/>
      <c r="Y208" s="1331" t="s">
        <v>44</v>
      </c>
      <c r="Z208" s="1332" t="s">
        <v>131</v>
      </c>
      <c r="AK208" s="1329"/>
      <c r="AL208" s="1329"/>
      <c r="AM208" s="1329"/>
      <c r="AN208" s="1329"/>
      <c r="AO208" s="1329"/>
      <c r="AP208" s="1329"/>
      <c r="AQ208" s="1329"/>
      <c r="AR208" s="1329"/>
      <c r="AS208" s="1329"/>
      <c r="AT208" s="1329"/>
      <c r="AU208" s="1329"/>
      <c r="AV208" s="1329"/>
      <c r="AW208" s="1329"/>
      <c r="AX208" s="1329"/>
      <c r="AY208" s="1329"/>
      <c r="AZ208" s="1329"/>
      <c r="BA208" s="1329"/>
      <c r="BB208" s="1329"/>
      <c r="BC208" s="1329"/>
      <c r="BD208" s="1329"/>
      <c r="BE208" s="1329"/>
      <c r="BF208" s="1329"/>
      <c r="BG208" s="1329"/>
      <c r="BH208" s="1329"/>
      <c r="BI208" s="1329"/>
      <c r="BJ208" s="1329"/>
      <c r="BK208" s="1329"/>
      <c r="BL208" s="1329"/>
      <c r="BM208" s="1329"/>
    </row>
    <row r="209" spans="1:65" ht="12" hidden="1" customHeight="1">
      <c r="B209" s="1107"/>
      <c r="C209" s="1107"/>
      <c r="D209" s="1107"/>
      <c r="E209" s="1107"/>
      <c r="F209" s="1107"/>
      <c r="G209" s="1107"/>
      <c r="H209" s="1107"/>
      <c r="I209" s="1107"/>
      <c r="J209" s="1107"/>
      <c r="K209" s="1107"/>
      <c r="L209" s="1138" t="s">
        <v>45</v>
      </c>
      <c r="M209" s="1138" t="s">
        <v>46</v>
      </c>
      <c r="N209" s="1138" t="s">
        <v>47</v>
      </c>
      <c r="O209" s="1138" t="s">
        <v>48</v>
      </c>
      <c r="P209" s="1138" t="s">
        <v>49</v>
      </c>
      <c r="Q209" s="1138" t="s">
        <v>50</v>
      </c>
      <c r="R209" s="1332" t="s">
        <v>51</v>
      </c>
      <c r="S209" s="1332" t="s">
        <v>52</v>
      </c>
      <c r="T209" s="1332" t="s">
        <v>83</v>
      </c>
      <c r="U209" s="1331" t="s">
        <v>84</v>
      </c>
      <c r="V209" s="1332" t="s">
        <v>85</v>
      </c>
      <c r="W209" s="1332" t="s">
        <v>86</v>
      </c>
      <c r="X209" s="1331" t="s">
        <v>87</v>
      </c>
      <c r="Y209" s="1332" t="s">
        <v>88</v>
      </c>
      <c r="Z209" s="1108"/>
      <c r="AK209" s="1329"/>
      <c r="AL209" s="1329"/>
      <c r="AM209" s="1329"/>
      <c r="AN209" s="1329"/>
      <c r="AO209" s="1329"/>
      <c r="AP209" s="1329"/>
      <c r="AQ209" s="1329"/>
      <c r="AR209" s="1329"/>
      <c r="AS209" s="1329"/>
      <c r="AT209" s="1329"/>
      <c r="AU209" s="1329"/>
      <c r="AV209" s="1329"/>
      <c r="AW209" s="1329"/>
      <c r="AX209" s="1329"/>
      <c r="AY209" s="1329"/>
      <c r="AZ209" s="1329"/>
      <c r="BA209" s="1329"/>
      <c r="BB209" s="1329"/>
      <c r="BC209" s="1329"/>
      <c r="BD209" s="1329"/>
      <c r="BE209" s="1329"/>
      <c r="BF209" s="1329"/>
      <c r="BG209" s="1329"/>
      <c r="BH209" s="1329"/>
      <c r="BI209" s="1329"/>
      <c r="BJ209" s="1329"/>
      <c r="BK209" s="1329"/>
      <c r="BL209" s="1329"/>
      <c r="BM209" s="1329"/>
    </row>
    <row r="210" spans="1:65" ht="12" hidden="1" customHeight="1">
      <c r="B210" s="4048" t="s">
        <v>1146</v>
      </c>
      <c r="C210" s="4048"/>
      <c r="D210" s="4048"/>
      <c r="E210" s="4048"/>
      <c r="F210" s="4048"/>
      <c r="G210" s="4048"/>
      <c r="H210" s="4048"/>
      <c r="I210" s="4048"/>
      <c r="J210" s="4048"/>
      <c r="K210" s="1110"/>
      <c r="L210" s="1138" t="s">
        <v>89</v>
      </c>
      <c r="M210" s="1138" t="s">
        <v>90</v>
      </c>
      <c r="N210" s="1108"/>
      <c r="O210" s="1108"/>
      <c r="P210" s="1108"/>
      <c r="Q210" s="1108"/>
      <c r="R210" s="1108"/>
      <c r="S210" s="1108"/>
      <c r="T210" s="1108"/>
      <c r="U210" s="1108"/>
      <c r="V210" s="1108"/>
      <c r="W210" s="1108"/>
      <c r="X210" s="1108"/>
      <c r="Y210" s="1108"/>
      <c r="Z210" s="1108"/>
      <c r="AK210" s="1329"/>
      <c r="AL210" s="1329"/>
      <c r="AM210" s="1329"/>
      <c r="AN210" s="1329"/>
      <c r="AO210" s="1329"/>
      <c r="AP210" s="1329"/>
      <c r="AQ210" s="1329"/>
      <c r="AR210" s="1329"/>
      <c r="AS210" s="1329"/>
      <c r="AT210" s="1329"/>
      <c r="AU210" s="1329"/>
      <c r="AV210" s="1329"/>
      <c r="AW210" s="1329"/>
      <c r="AX210" s="1329"/>
      <c r="AY210" s="1329"/>
      <c r="AZ210" s="1329"/>
      <c r="BA210" s="1329"/>
      <c r="BB210" s="1329"/>
      <c r="BC210" s="1329"/>
      <c r="BD210" s="1329"/>
      <c r="BE210" s="1329"/>
      <c r="BF210" s="1329"/>
      <c r="BG210" s="1329"/>
      <c r="BH210" s="1329"/>
      <c r="BI210" s="1329"/>
      <c r="BJ210" s="1329"/>
      <c r="BK210" s="1329"/>
      <c r="BL210" s="1329"/>
      <c r="BM210" s="1329"/>
    </row>
    <row r="211" spans="1:65" ht="12" hidden="1" customHeight="1">
      <c r="B211" s="1107"/>
      <c r="C211" s="1107"/>
      <c r="D211" s="1107"/>
      <c r="E211" s="1107"/>
      <c r="F211" s="1107"/>
      <c r="G211" s="1107"/>
      <c r="H211" s="1107"/>
      <c r="I211" s="1107"/>
      <c r="J211" s="1107"/>
      <c r="K211" s="1107"/>
      <c r="L211" s="1194" t="s">
        <v>125</v>
      </c>
      <c r="M211" s="1194" t="s">
        <v>126</v>
      </c>
      <c r="N211" s="1194" t="s">
        <v>127</v>
      </c>
      <c r="O211" s="1194" t="s">
        <v>139</v>
      </c>
      <c r="P211" s="1194" t="s">
        <v>140</v>
      </c>
      <c r="Q211" s="1194" t="s">
        <v>141</v>
      </c>
      <c r="R211" s="1331" t="s">
        <v>166</v>
      </c>
      <c r="S211" s="1331" t="s">
        <v>167</v>
      </c>
      <c r="T211" s="1331" t="s">
        <v>168</v>
      </c>
      <c r="U211" s="1331" t="s">
        <v>74</v>
      </c>
      <c r="V211" s="1331" t="s">
        <v>75</v>
      </c>
      <c r="W211" s="1331" t="s">
        <v>81</v>
      </c>
      <c r="X211" s="1331" t="s">
        <v>91</v>
      </c>
      <c r="Y211" s="1331" t="s">
        <v>92</v>
      </c>
      <c r="Z211" s="1331" t="s">
        <v>170</v>
      </c>
      <c r="AK211" s="1329"/>
      <c r="AL211" s="1329"/>
      <c r="AM211" s="1329"/>
      <c r="AN211" s="1329"/>
      <c r="AO211" s="1329"/>
      <c r="AP211" s="1329"/>
      <c r="AQ211" s="1329"/>
      <c r="AR211" s="1329"/>
      <c r="AS211" s="1329"/>
      <c r="AT211" s="1329"/>
      <c r="AU211" s="1329"/>
      <c r="AV211" s="1329"/>
      <c r="AW211" s="1329"/>
      <c r="AX211" s="1329"/>
      <c r="AY211" s="1329"/>
      <c r="AZ211" s="1329"/>
      <c r="BA211" s="1329"/>
      <c r="BB211" s="1329"/>
      <c r="BC211" s="1329"/>
      <c r="BD211" s="1329"/>
      <c r="BE211" s="1329"/>
      <c r="BF211" s="1329"/>
      <c r="BG211" s="1329"/>
      <c r="BH211" s="1329"/>
      <c r="BI211" s="1329"/>
      <c r="BJ211" s="1329"/>
      <c r="BK211" s="1329"/>
      <c r="BL211" s="1329"/>
      <c r="BM211" s="1329"/>
    </row>
    <row r="212" spans="1:65" ht="12" hidden="1" customHeight="1">
      <c r="A212" s="1107"/>
      <c r="C212" s="1107"/>
      <c r="D212" s="1107"/>
      <c r="E212" s="1107"/>
      <c r="F212" s="1107"/>
      <c r="G212" s="1107"/>
      <c r="H212" s="1107"/>
      <c r="I212" s="1107"/>
      <c r="J212" s="1107"/>
      <c r="K212" s="1352" t="s">
        <v>403</v>
      </c>
      <c r="L212" s="1107"/>
      <c r="M212" s="1107"/>
      <c r="N212" s="1107"/>
      <c r="O212" s="1107"/>
      <c r="P212" s="1107"/>
      <c r="Q212" s="1107"/>
      <c r="R212" s="1107"/>
      <c r="S212" s="1107"/>
      <c r="T212" s="1107"/>
      <c r="U212" s="1107"/>
      <c r="V212" s="1107"/>
      <c r="W212" s="1107"/>
      <c r="X212" s="1107"/>
      <c r="Y212" s="1392"/>
      <c r="Z212" s="1392"/>
      <c r="AK212" s="1329"/>
      <c r="AL212" s="1329"/>
      <c r="AM212" s="1329"/>
      <c r="AN212" s="1329"/>
      <c r="AO212" s="1329"/>
      <c r="AP212" s="1329"/>
      <c r="AQ212" s="1329"/>
      <c r="AR212" s="1329"/>
      <c r="AS212" s="1329"/>
      <c r="AT212" s="1329"/>
      <c r="AU212" s="1329"/>
      <c r="AV212" s="1329"/>
      <c r="AW212" s="1329"/>
      <c r="AX212" s="1329"/>
      <c r="AY212" s="1329"/>
      <c r="AZ212" s="1329"/>
      <c r="BA212" s="1329"/>
      <c r="BB212" s="1329"/>
      <c r="BC212" s="1329"/>
      <c r="BD212" s="1329"/>
      <c r="BE212" s="1329"/>
      <c r="BF212" s="1329"/>
      <c r="BG212" s="1329"/>
      <c r="BH212" s="1329"/>
      <c r="BI212" s="1329"/>
      <c r="BJ212" s="1329"/>
      <c r="BK212" s="1329"/>
      <c r="BL212" s="1329"/>
      <c r="BM212" s="1329"/>
    </row>
    <row r="213" spans="1:65" ht="12" hidden="1" customHeight="1">
      <c r="A213" s="1107"/>
      <c r="B213" s="3979" t="s">
        <v>22</v>
      </c>
      <c r="C213" s="3979"/>
      <c r="D213" s="3979"/>
      <c r="E213" s="1126" t="s">
        <v>1340</v>
      </c>
      <c r="F213" s="3993" t="s">
        <v>1405</v>
      </c>
      <c r="G213" s="3993"/>
      <c r="H213" s="3993"/>
      <c r="I213" s="3993"/>
      <c r="J213" s="3993"/>
      <c r="K213" s="1194" t="s">
        <v>192</v>
      </c>
      <c r="L213" s="1107">
        <v>54</v>
      </c>
      <c r="M213" s="1107">
        <v>19</v>
      </c>
      <c r="N213" s="1107">
        <v>136</v>
      </c>
      <c r="O213" s="1107">
        <v>53</v>
      </c>
      <c r="P213" s="1107">
        <v>36</v>
      </c>
      <c r="Q213" s="1107">
        <v>1592</v>
      </c>
      <c r="R213" s="1107">
        <v>172</v>
      </c>
      <c r="S213" s="1107">
        <v>136</v>
      </c>
      <c r="T213" s="1107">
        <v>463</v>
      </c>
      <c r="U213" s="1107">
        <v>905</v>
      </c>
      <c r="V213" s="1107">
        <v>17</v>
      </c>
      <c r="W213" s="1107">
        <v>8</v>
      </c>
      <c r="X213" s="1107">
        <v>2</v>
      </c>
      <c r="Y213" s="1107">
        <v>0</v>
      </c>
      <c r="Z213" s="1107">
        <v>3593</v>
      </c>
      <c r="AK213" s="1329"/>
      <c r="AL213" s="1329"/>
      <c r="AM213" s="1329"/>
      <c r="AN213" s="1329"/>
      <c r="AO213" s="1329"/>
      <c r="AP213" s="1329"/>
      <c r="AQ213" s="1329"/>
      <c r="AR213" s="1329"/>
      <c r="AS213" s="1329"/>
      <c r="AT213" s="1329"/>
      <c r="AU213" s="1329"/>
      <c r="AV213" s="1329"/>
      <c r="AW213" s="1329"/>
      <c r="AX213" s="1329"/>
      <c r="AY213" s="1329"/>
      <c r="AZ213" s="1329"/>
      <c r="BA213" s="1329"/>
      <c r="BB213" s="1329"/>
      <c r="BC213" s="1329"/>
      <c r="BD213" s="1329"/>
      <c r="BE213" s="1329"/>
      <c r="BF213" s="1329"/>
      <c r="BG213" s="1329"/>
      <c r="BH213" s="1329"/>
      <c r="BI213" s="1329"/>
      <c r="BJ213" s="1329"/>
      <c r="BK213" s="1329"/>
      <c r="BL213" s="1329"/>
      <c r="BM213" s="1329"/>
    </row>
    <row r="214" spans="1:65" ht="12" hidden="1" customHeight="1">
      <c r="A214" s="1107"/>
      <c r="F214" s="1137"/>
      <c r="G214" s="1137"/>
      <c r="H214" s="1137"/>
      <c r="I214" s="1137"/>
      <c r="J214" s="1137"/>
      <c r="K214" s="1194" t="s">
        <v>410</v>
      </c>
      <c r="L214" s="1107">
        <v>0</v>
      </c>
      <c r="M214" s="1107">
        <v>0</v>
      </c>
      <c r="N214" s="1107">
        <v>0</v>
      </c>
      <c r="O214" s="1107">
        <v>0</v>
      </c>
      <c r="P214" s="1107"/>
      <c r="Q214" s="1107">
        <v>0</v>
      </c>
      <c r="R214" s="1107">
        <v>0</v>
      </c>
      <c r="S214" s="1107">
        <v>0</v>
      </c>
      <c r="T214" s="1107">
        <v>0</v>
      </c>
      <c r="U214" s="1107">
        <v>0</v>
      </c>
      <c r="V214" s="1107">
        <v>0</v>
      </c>
      <c r="W214" s="1107">
        <v>0</v>
      </c>
      <c r="X214" s="1107">
        <v>0</v>
      </c>
      <c r="Y214" s="1107">
        <v>0</v>
      </c>
      <c r="Z214" s="1107">
        <v>0</v>
      </c>
      <c r="AK214" s="1329"/>
      <c r="AL214" s="1329"/>
      <c r="AM214" s="1329"/>
      <c r="AN214" s="1329"/>
      <c r="AO214" s="1329"/>
      <c r="AP214" s="1329"/>
      <c r="AQ214" s="1329"/>
      <c r="AR214" s="1329"/>
      <c r="AS214" s="1329"/>
      <c r="AT214" s="1329"/>
      <c r="AU214" s="1329"/>
      <c r="AV214" s="1329"/>
      <c r="AW214" s="1329"/>
      <c r="AX214" s="1329"/>
      <c r="AY214" s="1329"/>
      <c r="AZ214" s="1329"/>
      <c r="BA214" s="1329"/>
      <c r="BB214" s="1329"/>
      <c r="BC214" s="1329"/>
      <c r="BD214" s="1329"/>
      <c r="BE214" s="1329"/>
      <c r="BF214" s="1329"/>
      <c r="BG214" s="1329"/>
      <c r="BH214" s="1329"/>
      <c r="BI214" s="1329"/>
      <c r="BJ214" s="1329"/>
      <c r="BK214" s="1329"/>
      <c r="BL214" s="1329"/>
      <c r="BM214" s="1329"/>
    </row>
    <row r="215" spans="1:65" ht="12" hidden="1" customHeight="1">
      <c r="A215" s="1107"/>
      <c r="F215" s="1137"/>
      <c r="G215" s="1137"/>
      <c r="H215" s="1137"/>
      <c r="I215" s="1137"/>
      <c r="J215" s="1137"/>
      <c r="K215" s="1194" t="s">
        <v>413</v>
      </c>
      <c r="L215" s="1107">
        <v>0</v>
      </c>
      <c r="M215" s="1107">
        <v>0</v>
      </c>
      <c r="N215" s="1107">
        <v>0</v>
      </c>
      <c r="O215" s="1107">
        <v>0</v>
      </c>
      <c r="P215" s="1107"/>
      <c r="Q215" s="1107">
        <v>0</v>
      </c>
      <c r="R215" s="1107">
        <v>0</v>
      </c>
      <c r="S215" s="1107">
        <v>0</v>
      </c>
      <c r="T215" s="1107">
        <v>0</v>
      </c>
      <c r="U215" s="1107">
        <v>0</v>
      </c>
      <c r="V215" s="1107">
        <v>0</v>
      </c>
      <c r="W215" s="1107">
        <v>0</v>
      </c>
      <c r="X215" s="1107">
        <v>0</v>
      </c>
      <c r="Y215" s="1107">
        <v>0</v>
      </c>
      <c r="Z215" s="1107">
        <v>0</v>
      </c>
      <c r="AK215" s="1329"/>
      <c r="AL215" s="1329"/>
      <c r="AM215" s="1329"/>
      <c r="AN215" s="1329"/>
      <c r="AO215" s="1329"/>
      <c r="AP215" s="1329"/>
      <c r="AQ215" s="1329"/>
      <c r="AR215" s="1329"/>
      <c r="AS215" s="1329"/>
      <c r="AT215" s="1329"/>
      <c r="AU215" s="1329"/>
      <c r="AV215" s="1329"/>
      <c r="AW215" s="1329"/>
      <c r="AX215" s="1329"/>
      <c r="AY215" s="1329"/>
      <c r="AZ215" s="1329"/>
      <c r="BA215" s="1329"/>
      <c r="BB215" s="1329"/>
      <c r="BC215" s="1329"/>
      <c r="BD215" s="1329"/>
      <c r="BE215" s="1329"/>
      <c r="BF215" s="1329"/>
      <c r="BG215" s="1329"/>
      <c r="BH215" s="1329"/>
      <c r="BI215" s="1329"/>
      <c r="BJ215" s="1329"/>
      <c r="BK215" s="1329"/>
      <c r="BL215" s="1329"/>
      <c r="BM215" s="1329"/>
    </row>
    <row r="216" spans="1:65" ht="12" hidden="1" customHeight="1">
      <c r="A216" s="1107"/>
      <c r="F216" s="1137"/>
      <c r="G216" s="1137"/>
      <c r="H216" s="1137"/>
      <c r="I216" s="1137"/>
      <c r="J216" s="1137"/>
      <c r="K216" s="1194" t="s">
        <v>416</v>
      </c>
      <c r="L216" s="1107">
        <v>54</v>
      </c>
      <c r="M216" s="1107">
        <v>19</v>
      </c>
      <c r="N216" s="1107">
        <v>136</v>
      </c>
      <c r="O216" s="1107">
        <v>53</v>
      </c>
      <c r="P216" s="1107"/>
      <c r="Q216" s="1107">
        <v>1592</v>
      </c>
      <c r="R216" s="1107">
        <v>172</v>
      </c>
      <c r="S216" s="1107">
        <v>136</v>
      </c>
      <c r="T216" s="1107">
        <v>463</v>
      </c>
      <c r="U216" s="1107">
        <v>905</v>
      </c>
      <c r="V216" s="1107">
        <v>17</v>
      </c>
      <c r="W216" s="1107">
        <v>8</v>
      </c>
      <c r="X216" s="1107">
        <v>2</v>
      </c>
      <c r="Y216" s="1107">
        <v>0</v>
      </c>
      <c r="Z216" s="1107">
        <v>3593</v>
      </c>
      <c r="AK216" s="1329"/>
      <c r="AL216" s="1329"/>
      <c r="AM216" s="1329"/>
      <c r="AN216" s="1329"/>
      <c r="AO216" s="1329"/>
      <c r="AP216" s="1329"/>
      <c r="AQ216" s="1329"/>
      <c r="AR216" s="1329"/>
      <c r="AS216" s="1329"/>
      <c r="AT216" s="1329"/>
      <c r="AU216" s="1329"/>
      <c r="AV216" s="1329"/>
      <c r="AW216" s="1329"/>
      <c r="AX216" s="1329"/>
      <c r="AY216" s="1329"/>
      <c r="AZ216" s="1329"/>
      <c r="BA216" s="1329"/>
      <c r="BB216" s="1329"/>
      <c r="BC216" s="1329"/>
      <c r="BD216" s="1329"/>
      <c r="BE216" s="1329"/>
      <c r="BF216" s="1329"/>
      <c r="BG216" s="1329"/>
      <c r="BH216" s="1329"/>
      <c r="BI216" s="1329"/>
      <c r="BJ216" s="1329"/>
      <c r="BK216" s="1329"/>
      <c r="BL216" s="1329"/>
      <c r="BM216" s="1329"/>
    </row>
    <row r="217" spans="1:65" ht="12" hidden="1" customHeight="1">
      <c r="A217" s="1107"/>
      <c r="B217" s="1107"/>
      <c r="C217" s="1107"/>
      <c r="D217" s="1107"/>
      <c r="E217" s="1126" t="s">
        <v>1340</v>
      </c>
      <c r="F217" s="3993" t="s">
        <v>1396</v>
      </c>
      <c r="G217" s="3993"/>
      <c r="H217" s="3993"/>
      <c r="I217" s="3993"/>
      <c r="J217" s="3993"/>
      <c r="K217" s="1194" t="s">
        <v>106</v>
      </c>
      <c r="L217" s="1107">
        <v>0</v>
      </c>
      <c r="M217" s="1107">
        <v>0</v>
      </c>
      <c r="N217" s="1107">
        <v>0</v>
      </c>
      <c r="O217" s="1107">
        <v>0</v>
      </c>
      <c r="P217" s="1107">
        <v>0</v>
      </c>
      <c r="Q217" s="1107">
        <v>0</v>
      </c>
      <c r="R217" s="1107">
        <v>0</v>
      </c>
      <c r="S217" s="1107">
        <v>0</v>
      </c>
      <c r="T217" s="1107">
        <v>0</v>
      </c>
      <c r="U217" s="1107">
        <v>0</v>
      </c>
      <c r="V217" s="1107">
        <v>0</v>
      </c>
      <c r="W217" s="1107">
        <v>0</v>
      </c>
      <c r="X217" s="1107">
        <v>0</v>
      </c>
      <c r="Y217" s="1107">
        <v>0</v>
      </c>
      <c r="Z217" s="1107">
        <v>0</v>
      </c>
      <c r="AK217" s="1329"/>
      <c r="AL217" s="1329"/>
      <c r="AM217" s="1329"/>
      <c r="AN217" s="1329"/>
      <c r="AO217" s="1329"/>
      <c r="AP217" s="1329"/>
      <c r="AQ217" s="1329"/>
      <c r="AR217" s="1329"/>
      <c r="AS217" s="1329"/>
      <c r="AT217" s="1329"/>
      <c r="AU217" s="1329"/>
      <c r="AV217" s="1329"/>
      <c r="AW217" s="1329"/>
      <c r="AX217" s="1329"/>
      <c r="AY217" s="1329"/>
      <c r="AZ217" s="1329"/>
      <c r="BA217" s="1329"/>
      <c r="BB217" s="1329"/>
      <c r="BC217" s="1329"/>
      <c r="BD217" s="1329"/>
      <c r="BE217" s="1329"/>
      <c r="BF217" s="1329"/>
      <c r="BG217" s="1329"/>
      <c r="BH217" s="1329"/>
      <c r="BI217" s="1329"/>
      <c r="BJ217" s="1329"/>
      <c r="BK217" s="1329"/>
      <c r="BL217" s="1329"/>
      <c r="BM217" s="1329"/>
    </row>
    <row r="218" spans="1:65" ht="12" hidden="1" customHeight="1">
      <c r="A218" s="1107"/>
      <c r="B218" s="4055" t="s">
        <v>1365</v>
      </c>
      <c r="C218" s="4055"/>
      <c r="D218" s="4055"/>
      <c r="E218" s="4055"/>
      <c r="F218" s="4055"/>
      <c r="G218" s="4055"/>
      <c r="H218" s="4055"/>
      <c r="I218" s="4055"/>
      <c r="J218" s="4055"/>
      <c r="K218" s="1194" t="s">
        <v>102</v>
      </c>
      <c r="L218" s="1107">
        <v>54</v>
      </c>
      <c r="M218" s="1107">
        <v>19</v>
      </c>
      <c r="N218" s="1107">
        <v>136</v>
      </c>
      <c r="O218" s="1107">
        <v>53</v>
      </c>
      <c r="P218" s="1107">
        <v>36</v>
      </c>
      <c r="Q218" s="1107">
        <v>1592</v>
      </c>
      <c r="R218" s="1107">
        <v>172</v>
      </c>
      <c r="S218" s="1107">
        <v>136</v>
      </c>
      <c r="T218" s="1107">
        <v>463</v>
      </c>
      <c r="U218" s="1107">
        <v>905</v>
      </c>
      <c r="V218" s="1107">
        <v>17</v>
      </c>
      <c r="W218" s="1107">
        <v>8</v>
      </c>
      <c r="X218" s="1107">
        <v>2</v>
      </c>
      <c r="Y218" s="1107">
        <v>0</v>
      </c>
      <c r="Z218" s="1107">
        <v>3593</v>
      </c>
      <c r="AK218" s="1329"/>
      <c r="AL218" s="1329"/>
      <c r="AM218" s="1329"/>
      <c r="AN218" s="1329"/>
      <c r="AO218" s="1329"/>
      <c r="AP218" s="1329"/>
      <c r="AQ218" s="1329"/>
      <c r="AR218" s="1329"/>
      <c r="AS218" s="1329"/>
      <c r="AT218" s="1329"/>
      <c r="AU218" s="1329"/>
      <c r="AV218" s="1329"/>
      <c r="AW218" s="1329"/>
      <c r="AX218" s="1329"/>
      <c r="AY218" s="1329"/>
      <c r="AZ218" s="1329"/>
      <c r="BA218" s="1329"/>
      <c r="BB218" s="1329"/>
      <c r="BC218" s="1329"/>
      <c r="BD218" s="1329"/>
      <c r="BE218" s="1329"/>
      <c r="BF218" s="1329"/>
      <c r="BG218" s="1329"/>
      <c r="BH218" s="1329"/>
      <c r="BI218" s="1329"/>
      <c r="BJ218" s="1329"/>
      <c r="BK218" s="1329"/>
      <c r="BL218" s="1329"/>
      <c r="BM218" s="1329"/>
    </row>
    <row r="219" spans="1:65" ht="12" hidden="1" customHeight="1">
      <c r="A219" s="1107"/>
      <c r="B219" s="3993" t="s">
        <v>1344</v>
      </c>
      <c r="C219" s="3993"/>
      <c r="D219" s="3993"/>
      <c r="E219" s="3993"/>
      <c r="F219" s="3993"/>
      <c r="G219" s="3993"/>
      <c r="H219" s="3993"/>
      <c r="I219" s="3993"/>
      <c r="J219" s="3993"/>
      <c r="K219" s="1194" t="s">
        <v>107</v>
      </c>
      <c r="L219" s="1107">
        <v>0</v>
      </c>
      <c r="M219" s="1107">
        <v>0</v>
      </c>
      <c r="N219" s="1107">
        <v>0</v>
      </c>
      <c r="O219" s="1107">
        <v>0</v>
      </c>
      <c r="P219" s="1107">
        <v>0</v>
      </c>
      <c r="Q219" s="1107">
        <v>0</v>
      </c>
      <c r="R219" s="1107">
        <v>0</v>
      </c>
      <c r="S219" s="1107">
        <v>0</v>
      </c>
      <c r="T219" s="1107">
        <v>0</v>
      </c>
      <c r="U219" s="1107">
        <v>0</v>
      </c>
      <c r="V219" s="1107">
        <v>0</v>
      </c>
      <c r="W219" s="1107">
        <v>0</v>
      </c>
      <c r="X219" s="1107">
        <v>0</v>
      </c>
      <c r="Y219" s="1107">
        <v>0</v>
      </c>
      <c r="Z219" s="1107">
        <v>0</v>
      </c>
      <c r="AK219" s="1329"/>
      <c r="AL219" s="1329"/>
      <c r="AM219" s="1329"/>
      <c r="AN219" s="1329"/>
      <c r="AO219" s="1329"/>
      <c r="AP219" s="1329"/>
      <c r="AQ219" s="1329"/>
      <c r="AR219" s="1329"/>
      <c r="AS219" s="1329"/>
      <c r="AT219" s="1329"/>
      <c r="AU219" s="1329"/>
      <c r="AV219" s="1329"/>
      <c r="AW219" s="1329"/>
      <c r="AX219" s="1329"/>
      <c r="AY219" s="1329"/>
      <c r="AZ219" s="1329"/>
      <c r="BA219" s="1329"/>
      <c r="BB219" s="1329"/>
      <c r="BC219" s="1329"/>
      <c r="BD219" s="1329"/>
      <c r="BE219" s="1329"/>
      <c r="BF219" s="1329"/>
      <c r="BG219" s="1329"/>
      <c r="BH219" s="1329"/>
      <c r="BI219" s="1329"/>
      <c r="BJ219" s="1329"/>
      <c r="BK219" s="1329"/>
      <c r="BL219" s="1329"/>
      <c r="BM219" s="1329"/>
    </row>
    <row r="220" spans="1:65" ht="12" hidden="1" customHeight="1">
      <c r="A220" s="1107"/>
      <c r="B220" s="3983" t="s">
        <v>188</v>
      </c>
      <c r="C220" s="3993"/>
      <c r="D220" s="3993"/>
      <c r="E220" s="3993"/>
      <c r="F220" s="3993"/>
      <c r="G220" s="3993"/>
      <c r="H220" s="3993"/>
      <c r="I220" s="3993"/>
      <c r="J220" s="3993"/>
      <c r="K220" s="1194"/>
      <c r="L220" s="1107"/>
      <c r="M220" s="1107"/>
      <c r="N220" s="1107"/>
      <c r="O220" s="1107"/>
      <c r="P220" s="1107"/>
      <c r="Q220" s="1107"/>
      <c r="R220" s="1107"/>
      <c r="S220" s="1107"/>
      <c r="T220" s="1107"/>
      <c r="U220" s="1107"/>
      <c r="V220" s="1107"/>
      <c r="W220" s="1107"/>
      <c r="X220" s="1107"/>
      <c r="Y220" s="1107"/>
      <c r="Z220" s="1107"/>
      <c r="AK220" s="1329"/>
      <c r="AL220" s="1329"/>
      <c r="AM220" s="1329"/>
      <c r="AN220" s="1329"/>
      <c r="AO220" s="1329"/>
      <c r="AP220" s="1329"/>
      <c r="AQ220" s="1329"/>
      <c r="AR220" s="1329"/>
      <c r="AS220" s="1329"/>
      <c r="AT220" s="1329"/>
      <c r="AU220" s="1329"/>
      <c r="AV220" s="1329"/>
      <c r="AW220" s="1329"/>
      <c r="AX220" s="1329"/>
      <c r="AY220" s="1329"/>
      <c r="AZ220" s="1329"/>
      <c r="BA220" s="1329"/>
      <c r="BB220" s="1329"/>
      <c r="BC220" s="1329"/>
      <c r="BD220" s="1329"/>
      <c r="BE220" s="1329"/>
      <c r="BF220" s="1329"/>
      <c r="BG220" s="1329"/>
      <c r="BH220" s="1329"/>
      <c r="BI220" s="1329"/>
      <c r="BJ220" s="1329"/>
      <c r="BK220" s="1329"/>
      <c r="BL220" s="1329"/>
      <c r="BM220" s="1329"/>
    </row>
    <row r="221" spans="1:65" ht="12" hidden="1" customHeight="1">
      <c r="A221" s="1107"/>
      <c r="B221" s="1137"/>
      <c r="C221" s="3983" t="s">
        <v>1153</v>
      </c>
      <c r="D221" s="3993"/>
      <c r="E221" s="3993"/>
      <c r="F221" s="3993"/>
      <c r="G221" s="3993"/>
      <c r="H221" s="3993" t="s">
        <v>176</v>
      </c>
      <c r="I221" s="3993"/>
      <c r="J221" s="3993"/>
      <c r="K221" s="1194" t="s">
        <v>422</v>
      </c>
      <c r="L221" s="1107">
        <v>0</v>
      </c>
      <c r="M221" s="1107">
        <v>0</v>
      </c>
      <c r="N221" s="1107">
        <v>0</v>
      </c>
      <c r="O221" s="1107">
        <v>0</v>
      </c>
      <c r="P221" s="1107">
        <v>0</v>
      </c>
      <c r="Q221" s="1107">
        <v>0</v>
      </c>
      <c r="R221" s="1107">
        <v>0</v>
      </c>
      <c r="S221" s="1107">
        <v>0</v>
      </c>
      <c r="T221" s="1107">
        <v>0</v>
      </c>
      <c r="U221" s="1107">
        <v>0</v>
      </c>
      <c r="V221" s="1107">
        <v>0</v>
      </c>
      <c r="W221" s="1107">
        <v>0</v>
      </c>
      <c r="X221" s="1107">
        <v>0</v>
      </c>
      <c r="Y221" s="1107">
        <v>0</v>
      </c>
      <c r="Z221" s="1107">
        <v>0</v>
      </c>
      <c r="AK221" s="1329"/>
      <c r="AL221" s="1329"/>
      <c r="AM221" s="1329"/>
      <c r="AN221" s="1329"/>
      <c r="AO221" s="1329"/>
      <c r="AP221" s="1329"/>
      <c r="AQ221" s="1329"/>
      <c r="AR221" s="1329"/>
      <c r="AS221" s="1329"/>
      <c r="AT221" s="1329"/>
      <c r="AU221" s="1329"/>
      <c r="AV221" s="1329"/>
      <c r="AW221" s="1329"/>
      <c r="AX221" s="1329"/>
      <c r="AY221" s="1329"/>
      <c r="AZ221" s="1329"/>
      <c r="BA221" s="1329"/>
      <c r="BB221" s="1329"/>
      <c r="BC221" s="1329"/>
      <c r="BD221" s="1329"/>
      <c r="BE221" s="1329"/>
      <c r="BF221" s="1329"/>
      <c r="BG221" s="1329"/>
      <c r="BH221" s="1329"/>
      <c r="BI221" s="1329"/>
      <c r="BJ221" s="1329"/>
      <c r="BK221" s="1329"/>
      <c r="BL221" s="1329"/>
      <c r="BM221" s="1329"/>
    </row>
    <row r="222" spans="1:65" ht="12" hidden="1" customHeight="1">
      <c r="A222" s="1107"/>
      <c r="B222" s="1137"/>
      <c r="C222" s="1137"/>
      <c r="D222" s="1137"/>
      <c r="E222" s="1137"/>
      <c r="F222" s="1137"/>
      <c r="G222" s="1137"/>
      <c r="H222" s="3993" t="s">
        <v>130</v>
      </c>
      <c r="I222" s="3993"/>
      <c r="J222" s="3993"/>
      <c r="K222" s="1194" t="s">
        <v>425</v>
      </c>
      <c r="L222" s="1107">
        <v>0</v>
      </c>
      <c r="M222" s="1107">
        <v>0</v>
      </c>
      <c r="N222" s="1107">
        <v>0</v>
      </c>
      <c r="O222" s="1107">
        <v>0</v>
      </c>
      <c r="P222" s="1107">
        <v>0</v>
      </c>
      <c r="Q222" s="1107">
        <v>0</v>
      </c>
      <c r="R222" s="1107">
        <v>0</v>
      </c>
      <c r="S222" s="1107">
        <v>0</v>
      </c>
      <c r="T222" s="1107">
        <v>0</v>
      </c>
      <c r="U222" s="1107">
        <v>0</v>
      </c>
      <c r="V222" s="1107">
        <v>0</v>
      </c>
      <c r="W222" s="1107">
        <v>0</v>
      </c>
      <c r="X222" s="1107">
        <v>0</v>
      </c>
      <c r="Y222" s="1107">
        <v>0</v>
      </c>
      <c r="Z222" s="1107">
        <v>0</v>
      </c>
      <c r="AK222" s="1329"/>
      <c r="AL222" s="1329"/>
      <c r="AM222" s="1329"/>
      <c r="AN222" s="1329"/>
      <c r="AO222" s="1329"/>
      <c r="AP222" s="1329"/>
      <c r="AQ222" s="1329"/>
      <c r="AR222" s="1329"/>
      <c r="AS222" s="1329"/>
      <c r="AT222" s="1329"/>
      <c r="AU222" s="1329"/>
      <c r="AV222" s="1329"/>
      <c r="AW222" s="1329"/>
      <c r="AX222" s="1329"/>
      <c r="AY222" s="1329"/>
      <c r="AZ222" s="1329"/>
      <c r="BA222" s="1329"/>
      <c r="BB222" s="1329"/>
      <c r="BC222" s="1329"/>
      <c r="BD222" s="1329"/>
      <c r="BE222" s="1329"/>
      <c r="BF222" s="1329"/>
      <c r="BG222" s="1329"/>
      <c r="BH222" s="1329"/>
      <c r="BI222" s="1329"/>
      <c r="BJ222" s="1329"/>
      <c r="BK222" s="1329"/>
      <c r="BL222" s="1329"/>
      <c r="BM222" s="1329"/>
    </row>
    <row r="223" spans="1:65" ht="12" hidden="1" customHeight="1">
      <c r="A223" s="1107"/>
      <c r="B223" s="1137"/>
      <c r="C223" s="1137"/>
      <c r="D223" s="1137"/>
      <c r="E223" s="1137"/>
      <c r="F223" s="1137"/>
      <c r="G223" s="1137"/>
      <c r="H223" s="3993" t="s">
        <v>177</v>
      </c>
      <c r="I223" s="3993"/>
      <c r="J223" s="3993"/>
      <c r="K223" s="1194" t="s">
        <v>428</v>
      </c>
      <c r="L223" s="1107">
        <v>0</v>
      </c>
      <c r="M223" s="1107">
        <v>0</v>
      </c>
      <c r="N223" s="1107">
        <v>0</v>
      </c>
      <c r="O223" s="1107">
        <v>0</v>
      </c>
      <c r="P223" s="1107">
        <v>0</v>
      </c>
      <c r="Q223" s="1107">
        <v>0</v>
      </c>
      <c r="R223" s="1107">
        <v>0</v>
      </c>
      <c r="S223" s="1107">
        <v>0</v>
      </c>
      <c r="T223" s="1107">
        <v>0</v>
      </c>
      <c r="U223" s="1107">
        <v>0</v>
      </c>
      <c r="V223" s="1107">
        <v>0</v>
      </c>
      <c r="W223" s="1107">
        <v>0</v>
      </c>
      <c r="X223" s="1107">
        <v>0</v>
      </c>
      <c r="Y223" s="1107">
        <v>0</v>
      </c>
      <c r="Z223" s="1107">
        <v>0</v>
      </c>
      <c r="AK223" s="1329"/>
      <c r="AL223" s="1329"/>
      <c r="AM223" s="1329"/>
      <c r="AN223" s="1329"/>
      <c r="AO223" s="1329"/>
      <c r="AP223" s="1329"/>
      <c r="AQ223" s="1329"/>
      <c r="AR223" s="1329"/>
      <c r="AS223" s="1329"/>
      <c r="AT223" s="1329"/>
      <c r="AU223" s="1329"/>
      <c r="AV223" s="1329"/>
      <c r="AW223" s="1329"/>
      <c r="AX223" s="1329"/>
      <c r="AY223" s="1329"/>
      <c r="AZ223" s="1329"/>
      <c r="BA223" s="1329"/>
      <c r="BB223" s="1329"/>
      <c r="BC223" s="1329"/>
      <c r="BD223" s="1329"/>
      <c r="BE223" s="1329"/>
      <c r="BF223" s="1329"/>
      <c r="BG223" s="1329"/>
      <c r="BH223" s="1329"/>
      <c r="BI223" s="1329"/>
      <c r="BJ223" s="1329"/>
      <c r="BK223" s="1329"/>
      <c r="BL223" s="1329"/>
      <c r="BM223" s="1329"/>
    </row>
    <row r="224" spans="1:65" ht="12" hidden="1" customHeight="1">
      <c r="A224" s="1107"/>
      <c r="B224" s="1137"/>
      <c r="C224" s="3983" t="s">
        <v>1154</v>
      </c>
      <c r="D224" s="3993"/>
      <c r="E224" s="3993"/>
      <c r="F224" s="3993"/>
      <c r="G224" s="3993"/>
      <c r="H224" s="3993"/>
      <c r="I224" s="3993"/>
      <c r="J224" s="3993"/>
      <c r="K224" s="1194" t="s">
        <v>431</v>
      </c>
      <c r="L224" s="1107">
        <v>0</v>
      </c>
      <c r="M224" s="1107">
        <v>0</v>
      </c>
      <c r="N224" s="1107">
        <v>0</v>
      </c>
      <c r="O224" s="1107">
        <v>0</v>
      </c>
      <c r="P224" s="1107">
        <v>0</v>
      </c>
      <c r="Q224" s="1107">
        <v>0</v>
      </c>
      <c r="R224" s="1107">
        <v>0</v>
      </c>
      <c r="S224" s="1107">
        <v>0</v>
      </c>
      <c r="T224" s="1107">
        <v>0</v>
      </c>
      <c r="U224" s="1107">
        <v>0</v>
      </c>
      <c r="V224" s="1107">
        <v>0</v>
      </c>
      <c r="W224" s="1107">
        <v>0</v>
      </c>
      <c r="X224" s="1107">
        <v>0</v>
      </c>
      <c r="Y224" s="1107">
        <v>0</v>
      </c>
      <c r="Z224" s="1107">
        <v>0</v>
      </c>
      <c r="AK224" s="1329"/>
      <c r="AL224" s="1329"/>
      <c r="AM224" s="1329"/>
      <c r="AN224" s="1329"/>
      <c r="AO224" s="1329"/>
      <c r="AP224" s="1329"/>
      <c r="AQ224" s="1329"/>
      <c r="AR224" s="1329"/>
      <c r="AS224" s="1329"/>
      <c r="AT224" s="1329"/>
      <c r="AU224" s="1329"/>
      <c r="AV224" s="1329"/>
      <c r="AW224" s="1329"/>
      <c r="AX224" s="1329"/>
      <c r="AY224" s="1329"/>
      <c r="AZ224" s="1329"/>
      <c r="BA224" s="1329"/>
      <c r="BB224" s="1329"/>
      <c r="BC224" s="1329"/>
      <c r="BD224" s="1329"/>
      <c r="BE224" s="1329"/>
      <c r="BF224" s="1329"/>
      <c r="BG224" s="1329"/>
      <c r="BH224" s="1329"/>
      <c r="BI224" s="1329"/>
      <c r="BJ224" s="1329"/>
      <c r="BK224" s="1329"/>
      <c r="BL224" s="1329"/>
      <c r="BM224" s="1329"/>
    </row>
    <row r="225" spans="1:65" ht="12" hidden="1" customHeight="1">
      <c r="A225" s="1107"/>
      <c r="B225" s="1137"/>
      <c r="C225" s="3983" t="s">
        <v>1155</v>
      </c>
      <c r="D225" s="3993"/>
      <c r="E225" s="3993"/>
      <c r="F225" s="3993"/>
      <c r="G225" s="3993"/>
      <c r="H225" s="3993" t="s">
        <v>176</v>
      </c>
      <c r="I225" s="3993"/>
      <c r="J225" s="3993"/>
      <c r="K225" s="1194" t="s">
        <v>435</v>
      </c>
      <c r="L225" s="1107">
        <v>0</v>
      </c>
      <c r="M225" s="1107">
        <v>0</v>
      </c>
      <c r="N225" s="1107">
        <v>0</v>
      </c>
      <c r="O225" s="1107">
        <v>0</v>
      </c>
      <c r="P225" s="1107">
        <v>0</v>
      </c>
      <c r="Q225" s="1107">
        <v>0</v>
      </c>
      <c r="R225" s="1107">
        <v>0</v>
      </c>
      <c r="S225" s="1107">
        <v>0</v>
      </c>
      <c r="T225" s="1107">
        <v>0</v>
      </c>
      <c r="U225" s="1107">
        <v>0</v>
      </c>
      <c r="V225" s="1107">
        <v>0</v>
      </c>
      <c r="W225" s="1107">
        <v>0</v>
      </c>
      <c r="X225" s="1107">
        <v>0</v>
      </c>
      <c r="Y225" s="1107">
        <v>0</v>
      </c>
      <c r="Z225" s="1107">
        <v>0</v>
      </c>
      <c r="AK225" s="1329"/>
      <c r="AL225" s="1329"/>
      <c r="AM225" s="1329"/>
      <c r="AN225" s="1329"/>
      <c r="AO225" s="1329"/>
      <c r="AP225" s="1329"/>
      <c r="AQ225" s="1329"/>
      <c r="AR225" s="1329"/>
      <c r="AS225" s="1329"/>
      <c r="AT225" s="1329"/>
      <c r="AU225" s="1329"/>
      <c r="AV225" s="1329"/>
      <c r="AW225" s="1329"/>
      <c r="AX225" s="1329"/>
      <c r="AY225" s="1329"/>
      <c r="AZ225" s="1329"/>
      <c r="BA225" s="1329"/>
      <c r="BB225" s="1329"/>
      <c r="BC225" s="1329"/>
      <c r="BD225" s="1329"/>
      <c r="BE225" s="1329"/>
      <c r="BF225" s="1329"/>
      <c r="BG225" s="1329"/>
      <c r="BH225" s="1329"/>
      <c r="BI225" s="1329"/>
      <c r="BJ225" s="1329"/>
      <c r="BK225" s="1329"/>
      <c r="BL225" s="1329"/>
      <c r="BM225" s="1329"/>
    </row>
    <row r="226" spans="1:65" ht="12" hidden="1" customHeight="1">
      <c r="A226" s="1107"/>
      <c r="B226" s="1137"/>
      <c r="C226" s="1137"/>
      <c r="D226" s="1137"/>
      <c r="E226" s="1137"/>
      <c r="F226" s="1137"/>
      <c r="G226" s="1137"/>
      <c r="H226" s="3993" t="s">
        <v>130</v>
      </c>
      <c r="I226" s="3993"/>
      <c r="J226" s="3993"/>
      <c r="K226" s="1194" t="s">
        <v>503</v>
      </c>
      <c r="L226" s="1107">
        <v>0</v>
      </c>
      <c r="M226" s="1107">
        <v>0</v>
      </c>
      <c r="N226" s="1107">
        <v>0</v>
      </c>
      <c r="O226" s="1107">
        <v>0</v>
      </c>
      <c r="P226" s="1107">
        <v>0</v>
      </c>
      <c r="Q226" s="1107">
        <v>0</v>
      </c>
      <c r="R226" s="1107">
        <v>0</v>
      </c>
      <c r="S226" s="1107">
        <v>0</v>
      </c>
      <c r="T226" s="1107">
        <v>0</v>
      </c>
      <c r="U226" s="1107">
        <v>0</v>
      </c>
      <c r="V226" s="1107">
        <v>0</v>
      </c>
      <c r="W226" s="1107">
        <v>0</v>
      </c>
      <c r="X226" s="1107">
        <v>0</v>
      </c>
      <c r="Y226" s="1107">
        <v>0</v>
      </c>
      <c r="Z226" s="1107">
        <v>0</v>
      </c>
      <c r="AK226" s="1329"/>
      <c r="AL226" s="1329"/>
      <c r="AM226" s="1329"/>
      <c r="AN226" s="1329"/>
      <c r="AO226" s="1329"/>
      <c r="AP226" s="1329"/>
      <c r="AQ226" s="1329"/>
      <c r="AR226" s="1329"/>
      <c r="AS226" s="1329"/>
      <c r="AT226" s="1329"/>
      <c r="AU226" s="1329"/>
      <c r="AV226" s="1329"/>
      <c r="AW226" s="1329"/>
      <c r="AX226" s="1329"/>
      <c r="AY226" s="1329"/>
      <c r="AZ226" s="1329"/>
      <c r="BA226" s="1329"/>
      <c r="BB226" s="1329"/>
      <c r="BC226" s="1329"/>
      <c r="BD226" s="1329"/>
      <c r="BE226" s="1329"/>
      <c r="BF226" s="1329"/>
      <c r="BG226" s="1329"/>
      <c r="BH226" s="1329"/>
      <c r="BI226" s="1329"/>
      <c r="BJ226" s="1329"/>
      <c r="BK226" s="1329"/>
      <c r="BL226" s="1329"/>
      <c r="BM226" s="1329"/>
    </row>
    <row r="227" spans="1:65" ht="12" hidden="1" customHeight="1">
      <c r="A227" s="1107"/>
      <c r="B227" s="1137"/>
      <c r="C227" s="1137"/>
      <c r="D227" s="1137"/>
      <c r="E227" s="1137"/>
      <c r="F227" s="1137"/>
      <c r="G227" s="1137"/>
      <c r="H227" s="3993" t="s">
        <v>177</v>
      </c>
      <c r="I227" s="3993"/>
      <c r="J227" s="3993"/>
      <c r="K227" s="1194" t="s">
        <v>437</v>
      </c>
      <c r="L227" s="1107">
        <v>0</v>
      </c>
      <c r="M227" s="1107">
        <v>0</v>
      </c>
      <c r="N227" s="1107">
        <v>0</v>
      </c>
      <c r="O227" s="1107">
        <v>0</v>
      </c>
      <c r="P227" s="1107">
        <v>0</v>
      </c>
      <c r="Q227" s="1107">
        <v>0</v>
      </c>
      <c r="R227" s="1107">
        <v>0</v>
      </c>
      <c r="S227" s="1107">
        <v>0</v>
      </c>
      <c r="T227" s="1107">
        <v>0</v>
      </c>
      <c r="U227" s="1107">
        <v>0</v>
      </c>
      <c r="V227" s="1107">
        <v>0</v>
      </c>
      <c r="W227" s="1107">
        <v>0</v>
      </c>
      <c r="X227" s="1107">
        <v>0</v>
      </c>
      <c r="Y227" s="1107">
        <v>0</v>
      </c>
      <c r="Z227" s="1107">
        <v>0</v>
      </c>
      <c r="AK227" s="1329"/>
      <c r="AL227" s="1329"/>
      <c r="AM227" s="1329"/>
      <c r="AN227" s="1329"/>
      <c r="AO227" s="1329"/>
      <c r="AP227" s="1329"/>
      <c r="AQ227" s="1329"/>
      <c r="AR227" s="1329"/>
      <c r="AS227" s="1329"/>
      <c r="AT227" s="1329"/>
      <c r="AU227" s="1329"/>
      <c r="AV227" s="1329"/>
      <c r="AW227" s="1329"/>
      <c r="AX227" s="1329"/>
      <c r="AY227" s="1329"/>
      <c r="AZ227" s="1329"/>
      <c r="BA227" s="1329"/>
      <c r="BB227" s="1329"/>
      <c r="BC227" s="1329"/>
      <c r="BD227" s="1329"/>
      <c r="BE227" s="1329"/>
      <c r="BF227" s="1329"/>
      <c r="BG227" s="1329"/>
      <c r="BH227" s="1329"/>
      <c r="BI227" s="1329"/>
      <c r="BJ227" s="1329"/>
      <c r="BK227" s="1329"/>
      <c r="BL227" s="1329"/>
      <c r="BM227" s="1329"/>
    </row>
    <row r="228" spans="1:65" ht="12" hidden="1" customHeight="1">
      <c r="A228" s="1107"/>
      <c r="B228" s="1137"/>
      <c r="C228" s="3983" t="s">
        <v>1156</v>
      </c>
      <c r="D228" s="3993"/>
      <c r="E228" s="3993"/>
      <c r="F228" s="3993"/>
      <c r="G228" s="3993"/>
      <c r="H228" s="3993"/>
      <c r="I228" s="3993"/>
      <c r="J228" s="3993"/>
      <c r="K228" s="1194" t="s">
        <v>439</v>
      </c>
      <c r="L228" s="1107">
        <v>0</v>
      </c>
      <c r="M228" s="1107">
        <v>0</v>
      </c>
      <c r="N228" s="1107">
        <v>0</v>
      </c>
      <c r="O228" s="1107">
        <v>0</v>
      </c>
      <c r="P228" s="1107">
        <v>0</v>
      </c>
      <c r="Q228" s="1107">
        <v>0</v>
      </c>
      <c r="R228" s="1107">
        <v>0</v>
      </c>
      <c r="S228" s="1107">
        <v>0</v>
      </c>
      <c r="T228" s="1107">
        <v>0</v>
      </c>
      <c r="U228" s="1107">
        <v>0</v>
      </c>
      <c r="V228" s="1107">
        <v>0</v>
      </c>
      <c r="W228" s="1107">
        <v>0</v>
      </c>
      <c r="X228" s="1107">
        <v>0</v>
      </c>
      <c r="Y228" s="1107">
        <v>0</v>
      </c>
      <c r="Z228" s="1107">
        <v>0</v>
      </c>
      <c r="AK228" s="1329"/>
      <c r="AL228" s="1329"/>
      <c r="AM228" s="1329"/>
      <c r="AN228" s="1329"/>
      <c r="AO228" s="1329"/>
      <c r="AP228" s="1329"/>
      <c r="AQ228" s="1329"/>
      <c r="AR228" s="1329"/>
      <c r="AS228" s="1329"/>
      <c r="AT228" s="1329"/>
      <c r="AU228" s="1329"/>
      <c r="AV228" s="1329"/>
      <c r="AW228" s="1329"/>
      <c r="AX228" s="1329"/>
      <c r="AY228" s="1329"/>
      <c r="AZ228" s="1329"/>
      <c r="BA228" s="1329"/>
      <c r="BB228" s="1329"/>
      <c r="BC228" s="1329"/>
      <c r="BD228" s="1329"/>
      <c r="BE228" s="1329"/>
      <c r="BF228" s="1329"/>
      <c r="BG228" s="1329"/>
      <c r="BH228" s="1329"/>
      <c r="BI228" s="1329"/>
      <c r="BJ228" s="1329"/>
      <c r="BK228" s="1329"/>
      <c r="BL228" s="1329"/>
      <c r="BM228" s="1329"/>
    </row>
    <row r="229" spans="1:65" ht="12" hidden="1" customHeight="1">
      <c r="A229" s="1107"/>
      <c r="B229" s="1137"/>
      <c r="C229" s="3983" t="s">
        <v>1157</v>
      </c>
      <c r="D229" s="3993"/>
      <c r="E229" s="3993"/>
      <c r="F229" s="3993"/>
      <c r="G229" s="3993"/>
      <c r="H229" s="3993" t="s">
        <v>176</v>
      </c>
      <c r="I229" s="3993"/>
      <c r="J229" s="3993"/>
      <c r="K229" s="1194" t="s">
        <v>442</v>
      </c>
      <c r="L229" s="1107">
        <v>0</v>
      </c>
      <c r="M229" s="1107">
        <v>0</v>
      </c>
      <c r="N229" s="1107">
        <v>0</v>
      </c>
      <c r="O229" s="1107">
        <v>0</v>
      </c>
      <c r="P229" s="1107"/>
      <c r="Q229" s="1107">
        <v>0</v>
      </c>
      <c r="R229" s="1107">
        <v>0</v>
      </c>
      <c r="S229" s="1107">
        <v>0</v>
      </c>
      <c r="T229" s="1107">
        <v>0</v>
      </c>
      <c r="U229" s="1107"/>
      <c r="V229" s="1107">
        <v>0</v>
      </c>
      <c r="W229" s="1107">
        <v>0</v>
      </c>
      <c r="X229" s="1107">
        <v>0</v>
      </c>
      <c r="Y229" s="1107">
        <v>0</v>
      </c>
      <c r="Z229" s="1107">
        <v>0</v>
      </c>
      <c r="AK229" s="1329"/>
      <c r="AL229" s="1329"/>
      <c r="AM229" s="1329"/>
      <c r="AN229" s="1329"/>
      <c r="AO229" s="1329"/>
      <c r="AP229" s="1329"/>
      <c r="AQ229" s="1329"/>
      <c r="AR229" s="1329"/>
      <c r="AS229" s="1329"/>
      <c r="AT229" s="1329"/>
      <c r="AU229" s="1329"/>
      <c r="AV229" s="1329"/>
      <c r="AW229" s="1329"/>
      <c r="AX229" s="1329"/>
      <c r="AY229" s="1329"/>
      <c r="AZ229" s="1329"/>
      <c r="BA229" s="1329"/>
      <c r="BB229" s="1329"/>
      <c r="BC229" s="1329"/>
      <c r="BD229" s="1329"/>
      <c r="BE229" s="1329"/>
      <c r="BF229" s="1329"/>
      <c r="BG229" s="1329"/>
      <c r="BH229" s="1329"/>
      <c r="BI229" s="1329"/>
      <c r="BJ229" s="1329"/>
      <c r="BK229" s="1329"/>
      <c r="BL229" s="1329"/>
      <c r="BM229" s="1329"/>
    </row>
    <row r="230" spans="1:65" ht="12" hidden="1" customHeight="1">
      <c r="A230" s="1107"/>
      <c r="B230" s="1137"/>
      <c r="C230" s="1137"/>
      <c r="D230" s="1137"/>
      <c r="E230" s="1137"/>
      <c r="F230" s="1137"/>
      <c r="G230" s="1137"/>
      <c r="H230" s="3993" t="s">
        <v>130</v>
      </c>
      <c r="I230" s="3993"/>
      <c r="J230" s="3993"/>
      <c r="K230" s="1194" t="s">
        <v>444</v>
      </c>
      <c r="L230" s="1107">
        <v>0</v>
      </c>
      <c r="M230" s="1107">
        <v>0</v>
      </c>
      <c r="N230" s="1107">
        <v>0</v>
      </c>
      <c r="O230" s="1107">
        <v>0</v>
      </c>
      <c r="P230" s="1107"/>
      <c r="Q230" s="1107">
        <v>0</v>
      </c>
      <c r="R230" s="1107">
        <v>0</v>
      </c>
      <c r="S230" s="1107">
        <v>0</v>
      </c>
      <c r="T230" s="1107">
        <v>0</v>
      </c>
      <c r="U230" s="1107"/>
      <c r="V230" s="1107">
        <v>0</v>
      </c>
      <c r="W230" s="1107">
        <v>0</v>
      </c>
      <c r="X230" s="1107">
        <v>0</v>
      </c>
      <c r="Y230" s="1107">
        <v>0</v>
      </c>
      <c r="Z230" s="1107">
        <v>0</v>
      </c>
      <c r="AK230" s="1329"/>
      <c r="AL230" s="1329"/>
      <c r="AM230" s="1329"/>
      <c r="AN230" s="1329"/>
      <c r="AO230" s="1329"/>
      <c r="AP230" s="1329"/>
      <c r="AQ230" s="1329"/>
      <c r="AR230" s="1329"/>
      <c r="AS230" s="1329"/>
      <c r="AT230" s="1329"/>
      <c r="AU230" s="1329"/>
      <c r="AV230" s="1329"/>
      <c r="AW230" s="1329"/>
      <c r="AX230" s="1329"/>
      <c r="AY230" s="1329"/>
      <c r="AZ230" s="1329"/>
      <c r="BA230" s="1329"/>
      <c r="BB230" s="1329"/>
      <c r="BC230" s="1329"/>
      <c r="BD230" s="1329"/>
      <c r="BE230" s="1329"/>
      <c r="BF230" s="1329"/>
      <c r="BG230" s="1329"/>
      <c r="BH230" s="1329"/>
      <c r="BI230" s="1329"/>
      <c r="BJ230" s="1329"/>
      <c r="BK230" s="1329"/>
      <c r="BL230" s="1329"/>
      <c r="BM230" s="1329"/>
    </row>
    <row r="231" spans="1:65" ht="12" hidden="1" customHeight="1">
      <c r="A231" s="1107"/>
      <c r="B231" s="1137"/>
      <c r="C231" s="1137"/>
      <c r="D231" s="1137"/>
      <c r="E231" s="1137"/>
      <c r="F231" s="1137"/>
      <c r="G231" s="1137"/>
      <c r="H231" s="3993" t="s">
        <v>177</v>
      </c>
      <c r="I231" s="3993"/>
      <c r="J231" s="3993"/>
      <c r="K231" s="1194" t="s">
        <v>446</v>
      </c>
      <c r="L231" s="1107">
        <v>0</v>
      </c>
      <c r="M231" s="1107">
        <v>0</v>
      </c>
      <c r="N231" s="1107">
        <v>0</v>
      </c>
      <c r="O231" s="1107">
        <v>0</v>
      </c>
      <c r="P231" s="1107"/>
      <c r="Q231" s="1107">
        <v>0</v>
      </c>
      <c r="R231" s="1107">
        <v>0</v>
      </c>
      <c r="S231" s="1107">
        <v>0</v>
      </c>
      <c r="T231" s="1107">
        <v>0</v>
      </c>
      <c r="U231" s="1107"/>
      <c r="V231" s="1107">
        <v>0</v>
      </c>
      <c r="W231" s="1107">
        <v>0</v>
      </c>
      <c r="X231" s="1107">
        <v>0</v>
      </c>
      <c r="Y231" s="1107">
        <v>0</v>
      </c>
      <c r="Z231" s="1107">
        <v>0</v>
      </c>
      <c r="AK231" s="1329"/>
      <c r="AL231" s="1329"/>
      <c r="AM231" s="1329"/>
      <c r="AN231" s="1329"/>
      <c r="AO231" s="1329"/>
      <c r="AP231" s="1329"/>
      <c r="AQ231" s="1329"/>
      <c r="AR231" s="1329"/>
      <c r="AS231" s="1329"/>
      <c r="AT231" s="1329"/>
      <c r="AU231" s="1329"/>
      <c r="AV231" s="1329"/>
      <c r="AW231" s="1329"/>
      <c r="AX231" s="1329"/>
      <c r="AY231" s="1329"/>
      <c r="AZ231" s="1329"/>
      <c r="BA231" s="1329"/>
      <c r="BB231" s="1329"/>
      <c r="BC231" s="1329"/>
      <c r="BD231" s="1329"/>
      <c r="BE231" s="1329"/>
      <c r="BF231" s="1329"/>
      <c r="BG231" s="1329"/>
      <c r="BH231" s="1329"/>
      <c r="BI231" s="1329"/>
      <c r="BJ231" s="1329"/>
      <c r="BK231" s="1329"/>
      <c r="BL231" s="1329"/>
      <c r="BM231" s="1329"/>
    </row>
    <row r="232" spans="1:65" ht="12" hidden="1" customHeight="1">
      <c r="A232" s="1107"/>
      <c r="B232" s="1137"/>
      <c r="C232" s="3983" t="s">
        <v>1398</v>
      </c>
      <c r="D232" s="3983"/>
      <c r="E232" s="3983"/>
      <c r="F232" s="3983"/>
      <c r="G232" s="3983"/>
      <c r="H232" s="3983"/>
      <c r="I232" s="3983"/>
      <c r="J232" s="3983"/>
      <c r="K232" s="1194" t="s">
        <v>448</v>
      </c>
      <c r="L232" s="1107">
        <v>0</v>
      </c>
      <c r="M232" s="1107">
        <v>0</v>
      </c>
      <c r="N232" s="1107">
        <v>0</v>
      </c>
      <c r="O232" s="1107">
        <v>0</v>
      </c>
      <c r="P232" s="1107"/>
      <c r="Q232" s="1107">
        <v>0</v>
      </c>
      <c r="R232" s="1107">
        <v>0</v>
      </c>
      <c r="S232" s="1107">
        <v>0</v>
      </c>
      <c r="T232" s="1107">
        <v>0</v>
      </c>
      <c r="U232" s="1107"/>
      <c r="V232" s="1107">
        <v>0</v>
      </c>
      <c r="W232" s="1107">
        <v>0</v>
      </c>
      <c r="X232" s="1107">
        <v>0</v>
      </c>
      <c r="Y232" s="1107">
        <v>0</v>
      </c>
      <c r="Z232" s="1107">
        <v>0</v>
      </c>
      <c r="AK232" s="1329"/>
      <c r="AL232" s="1329"/>
      <c r="AM232" s="1329"/>
      <c r="AN232" s="1329"/>
      <c r="AO232" s="1329"/>
      <c r="AP232" s="1329"/>
      <c r="AQ232" s="1329"/>
      <c r="AR232" s="1329"/>
      <c r="AS232" s="1329"/>
      <c r="AT232" s="1329"/>
      <c r="AU232" s="1329"/>
      <c r="AV232" s="1329"/>
      <c r="AW232" s="1329"/>
      <c r="AX232" s="1329"/>
      <c r="AY232" s="1329"/>
      <c r="AZ232" s="1329"/>
      <c r="BA232" s="1329"/>
      <c r="BB232" s="1329"/>
      <c r="BC232" s="1329"/>
      <c r="BD232" s="1329"/>
      <c r="BE232" s="1329"/>
      <c r="BF232" s="1329"/>
      <c r="BG232" s="1329"/>
      <c r="BH232" s="1329"/>
      <c r="BI232" s="1329"/>
      <c r="BJ232" s="1329"/>
      <c r="BK232" s="1329"/>
      <c r="BL232" s="1329"/>
      <c r="BM232" s="1329"/>
    </row>
    <row r="233" spans="1:65" ht="12" hidden="1" customHeight="1">
      <c r="A233" s="1107"/>
      <c r="B233" s="3979" t="s">
        <v>188</v>
      </c>
      <c r="C233" s="3979"/>
      <c r="D233" s="3979"/>
      <c r="E233" s="1126" t="s">
        <v>1340</v>
      </c>
      <c r="F233" s="3993" t="s">
        <v>1406</v>
      </c>
      <c r="G233" s="3993"/>
      <c r="H233" s="1107"/>
      <c r="I233" s="1107"/>
      <c r="J233" s="1107"/>
      <c r="K233" s="1194" t="s">
        <v>108</v>
      </c>
      <c r="L233" s="1107">
        <v>0</v>
      </c>
      <c r="M233" s="1107">
        <v>0</v>
      </c>
      <c r="N233" s="1107">
        <v>0</v>
      </c>
      <c r="O233" s="1107">
        <v>0</v>
      </c>
      <c r="P233" s="1107">
        <v>0</v>
      </c>
      <c r="Q233" s="1107">
        <v>0</v>
      </c>
      <c r="R233" s="1107">
        <v>0</v>
      </c>
      <c r="S233" s="1107">
        <v>0</v>
      </c>
      <c r="T233" s="1107">
        <v>0</v>
      </c>
      <c r="U233" s="1107">
        <v>0</v>
      </c>
      <c r="V233" s="1107">
        <v>0</v>
      </c>
      <c r="W233" s="1107">
        <v>0</v>
      </c>
      <c r="X233" s="1107">
        <v>0</v>
      </c>
      <c r="Y233" s="1107">
        <v>0</v>
      </c>
      <c r="Z233" s="1107">
        <v>0</v>
      </c>
      <c r="AK233" s="1329"/>
      <c r="AL233" s="1329"/>
      <c r="AM233" s="1329"/>
      <c r="AN233" s="1329"/>
      <c r="AO233" s="1329"/>
      <c r="AP233" s="1329"/>
      <c r="AQ233" s="1329"/>
      <c r="AR233" s="1329"/>
      <c r="AS233" s="1329"/>
      <c r="AT233" s="1329"/>
      <c r="AU233" s="1329"/>
      <c r="AV233" s="1329"/>
      <c r="AW233" s="1329"/>
      <c r="AX233" s="1329"/>
      <c r="AY233" s="1329"/>
      <c r="AZ233" s="1329"/>
      <c r="BA233" s="1329"/>
      <c r="BB233" s="1329"/>
      <c r="BC233" s="1329"/>
      <c r="BD233" s="1329"/>
      <c r="BE233" s="1329"/>
      <c r="BF233" s="1329"/>
      <c r="BG233" s="1329"/>
      <c r="BH233" s="1329"/>
      <c r="BI233" s="1329"/>
      <c r="BJ233" s="1329"/>
      <c r="BK233" s="1329"/>
      <c r="BL233" s="1329"/>
      <c r="BM233" s="1329"/>
    </row>
    <row r="234" spans="1:65" ht="12" hidden="1" customHeight="1">
      <c r="A234" s="1107"/>
      <c r="B234" s="1107"/>
      <c r="C234" s="1107"/>
      <c r="D234" s="1107"/>
      <c r="E234" s="1126" t="s">
        <v>1340</v>
      </c>
      <c r="F234" s="3993" t="s">
        <v>1407</v>
      </c>
      <c r="G234" s="3993"/>
      <c r="H234" s="1107"/>
      <c r="I234" s="1107"/>
      <c r="J234" s="1107"/>
      <c r="K234" s="1194" t="s">
        <v>109</v>
      </c>
      <c r="L234" s="1107">
        <v>0</v>
      </c>
      <c r="M234" s="1107">
        <v>0</v>
      </c>
      <c r="N234" s="1107">
        <v>0</v>
      </c>
      <c r="O234" s="1107">
        <v>0</v>
      </c>
      <c r="P234" s="1107">
        <v>0</v>
      </c>
      <c r="Q234" s="1107">
        <v>0</v>
      </c>
      <c r="R234" s="1107">
        <v>0</v>
      </c>
      <c r="S234" s="1107">
        <v>0</v>
      </c>
      <c r="T234" s="1107">
        <v>0</v>
      </c>
      <c r="U234" s="1107">
        <v>0</v>
      </c>
      <c r="V234" s="1107">
        <v>0</v>
      </c>
      <c r="W234" s="1107">
        <v>0</v>
      </c>
      <c r="X234" s="1107">
        <v>0</v>
      </c>
      <c r="Y234" s="1107">
        <v>0</v>
      </c>
      <c r="Z234" s="1107">
        <v>0</v>
      </c>
      <c r="AK234" s="1329"/>
      <c r="AL234" s="1329"/>
      <c r="AM234" s="1329"/>
      <c r="AN234" s="1329"/>
      <c r="AO234" s="1329"/>
      <c r="AP234" s="1329"/>
      <c r="AQ234" s="1329"/>
      <c r="AR234" s="1329"/>
      <c r="AS234" s="1329"/>
      <c r="AT234" s="1329"/>
      <c r="AU234" s="1329"/>
      <c r="AV234" s="1329"/>
      <c r="AW234" s="1329"/>
      <c r="AX234" s="1329"/>
      <c r="AY234" s="1329"/>
      <c r="AZ234" s="1329"/>
      <c r="BA234" s="1329"/>
      <c r="BB234" s="1329"/>
      <c r="BC234" s="1329"/>
      <c r="BD234" s="1329"/>
      <c r="BE234" s="1329"/>
      <c r="BF234" s="1329"/>
      <c r="BG234" s="1329"/>
      <c r="BH234" s="1329"/>
      <c r="BI234" s="1329"/>
      <c r="BJ234" s="1329"/>
      <c r="BK234" s="1329"/>
      <c r="BL234" s="1329"/>
      <c r="BM234" s="1329"/>
    </row>
    <row r="235" spans="1:65" ht="12" hidden="1" customHeight="1">
      <c r="A235" s="1107"/>
      <c r="B235" s="1107"/>
      <c r="C235" s="1107"/>
      <c r="D235" s="1107"/>
      <c r="E235" s="1126" t="s">
        <v>1340</v>
      </c>
      <c r="F235" s="3993" t="s">
        <v>1408</v>
      </c>
      <c r="G235" s="3993"/>
      <c r="H235" s="1107"/>
      <c r="I235" s="1107"/>
      <c r="J235" s="1107"/>
      <c r="K235" s="1194" t="s">
        <v>110</v>
      </c>
      <c r="L235" s="1107">
        <v>0</v>
      </c>
      <c r="M235" s="1107">
        <v>0</v>
      </c>
      <c r="N235" s="1107">
        <v>0</v>
      </c>
      <c r="O235" s="1107">
        <v>0</v>
      </c>
      <c r="P235" s="1107">
        <v>0</v>
      </c>
      <c r="Q235" s="1107">
        <v>0</v>
      </c>
      <c r="R235" s="1107">
        <v>0</v>
      </c>
      <c r="S235" s="1107">
        <v>0</v>
      </c>
      <c r="T235" s="1107">
        <v>0</v>
      </c>
      <c r="U235" s="1107">
        <v>0</v>
      </c>
      <c r="V235" s="1107">
        <v>0</v>
      </c>
      <c r="W235" s="1107">
        <v>0</v>
      </c>
      <c r="X235" s="1107">
        <v>0</v>
      </c>
      <c r="Y235" s="1107">
        <v>0</v>
      </c>
      <c r="Z235" s="1107">
        <v>0</v>
      </c>
      <c r="AK235" s="1329"/>
      <c r="AL235" s="1329"/>
      <c r="AM235" s="1329"/>
      <c r="AN235" s="1329"/>
      <c r="AO235" s="1329"/>
      <c r="AP235" s="1329"/>
      <c r="AQ235" s="1329"/>
      <c r="AR235" s="1329"/>
      <c r="AS235" s="1329"/>
      <c r="AT235" s="1329"/>
      <c r="AU235" s="1329"/>
      <c r="AV235" s="1329"/>
      <c r="AW235" s="1329"/>
      <c r="AX235" s="1329"/>
      <c r="AY235" s="1329"/>
      <c r="AZ235" s="1329"/>
      <c r="BA235" s="1329"/>
      <c r="BB235" s="1329"/>
      <c r="BC235" s="1329"/>
      <c r="BD235" s="1329"/>
      <c r="BE235" s="1329"/>
      <c r="BF235" s="1329"/>
      <c r="BG235" s="1329"/>
      <c r="BH235" s="1329"/>
      <c r="BI235" s="1329"/>
      <c r="BJ235" s="1329"/>
      <c r="BK235" s="1329"/>
      <c r="BL235" s="1329"/>
      <c r="BM235" s="1329"/>
    </row>
    <row r="236" spans="1:65" ht="12" hidden="1" customHeight="1">
      <c r="A236" s="1107"/>
      <c r="B236" s="4055" t="s">
        <v>1367</v>
      </c>
      <c r="C236" s="4055"/>
      <c r="D236" s="4055"/>
      <c r="E236" s="4055"/>
      <c r="F236" s="4055"/>
      <c r="G236" s="4055"/>
      <c r="H236" s="4055"/>
      <c r="I236" s="4055"/>
      <c r="J236" s="4055"/>
      <c r="K236" s="1194" t="s">
        <v>194</v>
      </c>
      <c r="L236" s="1107">
        <v>0</v>
      </c>
      <c r="M236" s="1107">
        <v>0</v>
      </c>
      <c r="N236" s="1107">
        <v>0</v>
      </c>
      <c r="O236" s="1107">
        <v>0</v>
      </c>
      <c r="P236" s="1107">
        <v>0</v>
      </c>
      <c r="Q236" s="1107">
        <v>0</v>
      </c>
      <c r="R236" s="1107">
        <v>0</v>
      </c>
      <c r="S236" s="1107">
        <v>0</v>
      </c>
      <c r="T236" s="1107">
        <v>0</v>
      </c>
      <c r="U236" s="1107">
        <v>0</v>
      </c>
      <c r="V236" s="1107">
        <v>0</v>
      </c>
      <c r="W236" s="1107">
        <v>0</v>
      </c>
      <c r="X236" s="1107">
        <v>0</v>
      </c>
      <c r="Y236" s="1107">
        <v>0</v>
      </c>
      <c r="Z236" s="1107">
        <v>0</v>
      </c>
      <c r="AK236" s="1329"/>
      <c r="AL236" s="1329"/>
      <c r="AM236" s="1329"/>
      <c r="AN236" s="1329"/>
      <c r="AO236" s="1329"/>
      <c r="AP236" s="1329"/>
      <c r="AQ236" s="1329"/>
      <c r="AR236" s="1329"/>
      <c r="AS236" s="1329"/>
      <c r="AT236" s="1329"/>
      <c r="AU236" s="1329"/>
      <c r="AV236" s="1329"/>
      <c r="AW236" s="1329"/>
      <c r="AX236" s="1329"/>
      <c r="AY236" s="1329"/>
      <c r="AZ236" s="1329"/>
      <c r="BA236" s="1329"/>
      <c r="BB236" s="1329"/>
      <c r="BC236" s="1329"/>
      <c r="BD236" s="1329"/>
      <c r="BE236" s="1329"/>
      <c r="BF236" s="1329"/>
      <c r="BG236" s="1329"/>
      <c r="BH236" s="1329"/>
      <c r="BI236" s="1329"/>
      <c r="BJ236" s="1329"/>
      <c r="BK236" s="1329"/>
      <c r="BL236" s="1329"/>
      <c r="BM236" s="1329"/>
    </row>
    <row r="237" spans="1:65" ht="12" hidden="1" customHeight="1">
      <c r="A237" s="1107"/>
      <c r="B237" s="3993" t="s">
        <v>1368</v>
      </c>
      <c r="C237" s="3993"/>
      <c r="D237" s="3993"/>
      <c r="E237" s="3993"/>
      <c r="F237" s="3993"/>
      <c r="G237" s="3993"/>
      <c r="H237" s="3993"/>
      <c r="I237" s="3993"/>
      <c r="J237" s="3993"/>
      <c r="K237" s="1194" t="s">
        <v>15</v>
      </c>
      <c r="L237" s="1107">
        <v>0</v>
      </c>
      <c r="M237" s="1107">
        <v>0</v>
      </c>
      <c r="N237" s="1107">
        <v>0</v>
      </c>
      <c r="O237" s="1107">
        <v>0</v>
      </c>
      <c r="P237" s="1107">
        <v>0</v>
      </c>
      <c r="Q237" s="1107">
        <v>0</v>
      </c>
      <c r="R237" s="1107">
        <v>0</v>
      </c>
      <c r="S237" s="1107">
        <v>0</v>
      </c>
      <c r="T237" s="1107">
        <v>0</v>
      </c>
      <c r="U237" s="1107">
        <v>0</v>
      </c>
      <c r="V237" s="1107">
        <v>0</v>
      </c>
      <c r="W237" s="1107">
        <v>0</v>
      </c>
      <c r="X237" s="1107">
        <v>0</v>
      </c>
      <c r="Y237" s="1107">
        <v>0</v>
      </c>
      <c r="Z237" s="1107">
        <v>0</v>
      </c>
      <c r="AK237" s="1329"/>
      <c r="AL237" s="1329"/>
      <c r="AM237" s="1329"/>
      <c r="AN237" s="1329"/>
      <c r="AO237" s="1329"/>
      <c r="AP237" s="1329"/>
      <c r="AQ237" s="1329"/>
      <c r="AR237" s="1329"/>
      <c r="AS237" s="1329"/>
      <c r="AT237" s="1329"/>
      <c r="AU237" s="1329"/>
      <c r="AV237" s="1329"/>
      <c r="AW237" s="1329"/>
      <c r="AX237" s="1329"/>
      <c r="AY237" s="1329"/>
      <c r="AZ237" s="1329"/>
      <c r="BA237" s="1329"/>
      <c r="BB237" s="1329"/>
      <c r="BC237" s="1329"/>
      <c r="BD237" s="1329"/>
      <c r="BE237" s="1329"/>
      <c r="BF237" s="1329"/>
      <c r="BG237" s="1329"/>
      <c r="BH237" s="1329"/>
      <c r="BI237" s="1329"/>
      <c r="BJ237" s="1329"/>
      <c r="BK237" s="1329"/>
      <c r="BL237" s="1329"/>
      <c r="BM237" s="1329"/>
    </row>
    <row r="238" spans="1:65" ht="12" hidden="1" customHeight="1">
      <c r="A238" s="1107"/>
      <c r="B238" s="1137"/>
      <c r="C238" s="1137"/>
      <c r="D238" s="1137"/>
      <c r="E238" s="1137"/>
      <c r="F238" s="1137"/>
      <c r="G238" s="1137"/>
      <c r="H238" s="1137"/>
      <c r="I238" s="1137"/>
      <c r="J238" s="1137"/>
      <c r="K238" s="1194" t="s">
        <v>458</v>
      </c>
      <c r="L238" s="1107">
        <v>0</v>
      </c>
      <c r="M238" s="1107">
        <v>0</v>
      </c>
      <c r="N238" s="1107">
        <v>0</v>
      </c>
      <c r="O238" s="1107">
        <v>0</v>
      </c>
      <c r="P238" s="1107"/>
      <c r="Q238" s="1107">
        <v>0</v>
      </c>
      <c r="R238" s="1107">
        <v>0</v>
      </c>
      <c r="S238" s="1107">
        <v>0</v>
      </c>
      <c r="T238" s="1107">
        <v>0</v>
      </c>
      <c r="U238" s="1107">
        <v>0</v>
      </c>
      <c r="V238" s="1107">
        <v>0</v>
      </c>
      <c r="W238" s="1107">
        <v>0</v>
      </c>
      <c r="X238" s="1107">
        <v>0</v>
      </c>
      <c r="Y238" s="1107">
        <v>0</v>
      </c>
      <c r="Z238" s="1107">
        <v>0</v>
      </c>
      <c r="AK238" s="1329"/>
      <c r="AL238" s="1329"/>
      <c r="AM238" s="1329"/>
      <c r="AN238" s="1329"/>
      <c r="AO238" s="1329"/>
      <c r="AP238" s="1329"/>
      <c r="AQ238" s="1329"/>
      <c r="AR238" s="1329"/>
      <c r="AS238" s="1329"/>
      <c r="AT238" s="1329"/>
      <c r="AU238" s="1329"/>
      <c r="AV238" s="1329"/>
      <c r="AW238" s="1329"/>
      <c r="AX238" s="1329"/>
      <c r="AY238" s="1329"/>
      <c r="AZ238" s="1329"/>
      <c r="BA238" s="1329"/>
      <c r="BB238" s="1329"/>
      <c r="BC238" s="1329"/>
      <c r="BD238" s="1329"/>
      <c r="BE238" s="1329"/>
      <c r="BF238" s="1329"/>
      <c r="BG238" s="1329"/>
      <c r="BH238" s="1329"/>
      <c r="BI238" s="1329"/>
      <c r="BJ238" s="1329"/>
      <c r="BK238" s="1329"/>
      <c r="BL238" s="1329"/>
      <c r="BM238" s="1329"/>
    </row>
    <row r="239" spans="1:65" ht="12" hidden="1" customHeight="1">
      <c r="A239" s="1107"/>
      <c r="B239" s="3993" t="s">
        <v>1347</v>
      </c>
      <c r="C239" s="3993"/>
      <c r="D239" s="3993"/>
      <c r="E239" s="3993"/>
      <c r="F239" s="3993"/>
      <c r="G239" s="3993"/>
      <c r="H239" s="3993"/>
      <c r="I239" s="3993"/>
      <c r="J239" s="3993"/>
      <c r="K239" s="1194" t="s">
        <v>16</v>
      </c>
      <c r="L239" s="1107">
        <v>0</v>
      </c>
      <c r="M239" s="1107">
        <v>0</v>
      </c>
      <c r="N239" s="1107">
        <v>0</v>
      </c>
      <c r="O239" s="1107">
        <v>0</v>
      </c>
      <c r="P239" s="1107">
        <v>0</v>
      </c>
      <c r="Q239" s="1107">
        <v>0</v>
      </c>
      <c r="R239" s="1107">
        <v>0</v>
      </c>
      <c r="S239" s="1107">
        <v>0</v>
      </c>
      <c r="T239" s="1107">
        <v>0</v>
      </c>
      <c r="U239" s="1107">
        <v>0</v>
      </c>
      <c r="V239" s="1107">
        <v>0</v>
      </c>
      <c r="W239" s="1107">
        <v>0</v>
      </c>
      <c r="X239" s="1107">
        <v>0</v>
      </c>
      <c r="Y239" s="1107">
        <v>0</v>
      </c>
      <c r="Z239" s="1107">
        <v>0</v>
      </c>
      <c r="AK239" s="1329"/>
      <c r="AL239" s="1329"/>
      <c r="AM239" s="1329"/>
      <c r="AN239" s="1329"/>
      <c r="AO239" s="1329"/>
      <c r="AP239" s="1329"/>
      <c r="AQ239" s="1329"/>
      <c r="AR239" s="1329"/>
      <c r="AS239" s="1329"/>
      <c r="AT239" s="1329"/>
      <c r="AU239" s="1329"/>
      <c r="AV239" s="1329"/>
      <c r="AW239" s="1329"/>
      <c r="AX239" s="1329"/>
      <c r="AY239" s="1329"/>
      <c r="AZ239" s="1329"/>
      <c r="BA239" s="1329"/>
      <c r="BB239" s="1329"/>
      <c r="BC239" s="1329"/>
      <c r="BD239" s="1329"/>
      <c r="BE239" s="1329"/>
      <c r="BF239" s="1329"/>
      <c r="BG239" s="1329"/>
      <c r="BH239" s="1329"/>
      <c r="BI239" s="1329"/>
      <c r="BJ239" s="1329"/>
      <c r="BK239" s="1329"/>
      <c r="BL239" s="1329"/>
      <c r="BM239" s="1329"/>
    </row>
    <row r="240" spans="1:65" ht="12" hidden="1" customHeight="1">
      <c r="A240" s="1107"/>
      <c r="B240" s="3983" t="s">
        <v>1401</v>
      </c>
      <c r="C240" s="3983"/>
      <c r="D240" s="3983"/>
      <c r="E240" s="3983"/>
      <c r="F240" s="3983"/>
      <c r="G240" s="3983"/>
      <c r="H240" s="3983"/>
      <c r="I240" s="3983"/>
      <c r="J240" s="3983"/>
      <c r="K240" s="1194" t="s">
        <v>17</v>
      </c>
      <c r="L240" s="1107">
        <v>0</v>
      </c>
      <c r="M240" s="1107">
        <v>0</v>
      </c>
      <c r="N240" s="1107">
        <v>0</v>
      </c>
      <c r="O240" s="1107">
        <v>0</v>
      </c>
      <c r="P240" s="1107">
        <v>0</v>
      </c>
      <c r="Q240" s="1107">
        <v>0</v>
      </c>
      <c r="R240" s="1107">
        <v>0</v>
      </c>
      <c r="S240" s="1107">
        <v>0</v>
      </c>
      <c r="T240" s="1107">
        <v>0</v>
      </c>
      <c r="U240" s="1107">
        <v>0</v>
      </c>
      <c r="V240" s="1107">
        <v>0</v>
      </c>
      <c r="W240" s="1107">
        <v>0</v>
      </c>
      <c r="X240" s="1107">
        <v>0</v>
      </c>
      <c r="Y240" s="1107">
        <v>0</v>
      </c>
      <c r="Z240" s="1107">
        <v>0</v>
      </c>
      <c r="AK240" s="1329"/>
      <c r="AL240" s="1329"/>
      <c r="AM240" s="1329"/>
      <c r="AN240" s="1329"/>
      <c r="AO240" s="1329"/>
      <c r="AP240" s="1329"/>
      <c r="AQ240" s="1329"/>
      <c r="AR240" s="1329"/>
      <c r="AS240" s="1329"/>
      <c r="AT240" s="1329"/>
      <c r="AU240" s="1329"/>
      <c r="AV240" s="1329"/>
      <c r="AW240" s="1329"/>
      <c r="AX240" s="1329"/>
      <c r="AY240" s="1329"/>
      <c r="AZ240" s="1329"/>
      <c r="BA240" s="1329"/>
      <c r="BB240" s="1329"/>
      <c r="BC240" s="1329"/>
      <c r="BD240" s="1329"/>
      <c r="BE240" s="1329"/>
      <c r="BF240" s="1329"/>
      <c r="BG240" s="1329"/>
      <c r="BH240" s="1329"/>
      <c r="BI240" s="1329"/>
      <c r="BJ240" s="1329"/>
      <c r="BK240" s="1329"/>
      <c r="BL240" s="1329"/>
      <c r="BM240" s="1329"/>
    </row>
    <row r="241" spans="1:65" ht="12" hidden="1" customHeight="1">
      <c r="A241" s="1107"/>
      <c r="B241" s="3993" t="s">
        <v>1369</v>
      </c>
      <c r="C241" s="3993"/>
      <c r="D241" s="3993"/>
      <c r="E241" s="3993"/>
      <c r="F241" s="3993"/>
      <c r="G241" s="3993"/>
      <c r="H241" s="3993"/>
      <c r="I241" s="3993"/>
      <c r="J241" s="3993"/>
      <c r="K241" s="1194" t="s">
        <v>71</v>
      </c>
      <c r="L241" s="1107">
        <v>0</v>
      </c>
      <c r="M241" s="1107">
        <v>0</v>
      </c>
      <c r="N241" s="1107">
        <v>0</v>
      </c>
      <c r="O241" s="1107">
        <v>0</v>
      </c>
      <c r="P241" s="1107">
        <v>0</v>
      </c>
      <c r="Q241" s="1107">
        <v>0</v>
      </c>
      <c r="R241" s="1107">
        <v>0</v>
      </c>
      <c r="S241" s="1107">
        <v>0</v>
      </c>
      <c r="T241" s="1107">
        <v>0</v>
      </c>
      <c r="U241" s="1107">
        <v>0</v>
      </c>
      <c r="V241" s="1107">
        <v>0</v>
      </c>
      <c r="W241" s="1107">
        <v>0</v>
      </c>
      <c r="X241" s="1107">
        <v>0</v>
      </c>
      <c r="Y241" s="1107">
        <v>0</v>
      </c>
      <c r="Z241" s="1107">
        <v>0</v>
      </c>
      <c r="AK241" s="1329"/>
      <c r="AL241" s="1329"/>
      <c r="AM241" s="1329"/>
      <c r="AN241" s="1329"/>
      <c r="AO241" s="1329"/>
      <c r="AP241" s="1329"/>
      <c r="AQ241" s="1329"/>
      <c r="AR241" s="1329"/>
      <c r="AS241" s="1329"/>
      <c r="AT241" s="1329"/>
      <c r="AU241" s="1329"/>
      <c r="AV241" s="1329"/>
      <c r="AW241" s="1329"/>
      <c r="AX241" s="1329"/>
      <c r="AY241" s="1329"/>
      <c r="AZ241" s="1329"/>
      <c r="BA241" s="1329"/>
      <c r="BB241" s="1329"/>
      <c r="BC241" s="1329"/>
      <c r="BD241" s="1329"/>
      <c r="BE241" s="1329"/>
      <c r="BF241" s="1329"/>
      <c r="BG241" s="1329"/>
      <c r="BH241" s="1329"/>
      <c r="BI241" s="1329"/>
      <c r="BJ241" s="1329"/>
      <c r="BK241" s="1329"/>
      <c r="BL241" s="1329"/>
      <c r="BM241" s="1329"/>
    </row>
    <row r="242" spans="1:65" ht="12" hidden="1" customHeight="1">
      <c r="A242" s="1107"/>
      <c r="B242" s="3993" t="s">
        <v>1370</v>
      </c>
      <c r="C242" s="3993"/>
      <c r="D242" s="3993"/>
      <c r="E242" s="3993"/>
      <c r="F242" s="3993"/>
      <c r="G242" s="3993"/>
      <c r="H242" s="3993"/>
      <c r="I242" s="3993"/>
      <c r="J242" s="3993"/>
      <c r="K242" s="1194" t="s">
        <v>72</v>
      </c>
      <c r="L242" s="1107">
        <v>0</v>
      </c>
      <c r="M242" s="1107">
        <v>0</v>
      </c>
      <c r="N242" s="1107">
        <v>0</v>
      </c>
      <c r="O242" s="1107">
        <v>0</v>
      </c>
      <c r="P242" s="1107">
        <v>0</v>
      </c>
      <c r="Q242" s="1107">
        <v>0</v>
      </c>
      <c r="R242" s="1107">
        <v>0</v>
      </c>
      <c r="S242" s="1107">
        <v>0</v>
      </c>
      <c r="T242" s="1107">
        <v>0</v>
      </c>
      <c r="U242" s="1107">
        <v>0</v>
      </c>
      <c r="V242" s="1107">
        <v>0</v>
      </c>
      <c r="W242" s="1107">
        <v>0</v>
      </c>
      <c r="X242" s="1107">
        <v>0</v>
      </c>
      <c r="Y242" s="1107">
        <v>0</v>
      </c>
      <c r="Z242" s="1107">
        <v>0</v>
      </c>
      <c r="AK242" s="1329"/>
      <c r="AL242" s="1329"/>
      <c r="AM242" s="1329"/>
      <c r="AN242" s="1329"/>
      <c r="AO242" s="1329"/>
      <c r="AP242" s="1329"/>
      <c r="AQ242" s="1329"/>
      <c r="AR242" s="1329"/>
      <c r="AS242" s="1329"/>
      <c r="AT242" s="1329"/>
      <c r="AU242" s="1329"/>
      <c r="AV242" s="1329"/>
      <c r="AW242" s="1329"/>
      <c r="AX242" s="1329"/>
      <c r="AY242" s="1329"/>
      <c r="AZ242" s="1329"/>
      <c r="BA242" s="1329"/>
      <c r="BB242" s="1329"/>
      <c r="BC242" s="1329"/>
      <c r="BD242" s="1329"/>
      <c r="BE242" s="1329"/>
      <c r="BF242" s="1329"/>
      <c r="BG242" s="1329"/>
      <c r="BH242" s="1329"/>
      <c r="BI242" s="1329"/>
      <c r="BJ242" s="1329"/>
      <c r="BK242" s="1329"/>
      <c r="BL242" s="1329"/>
      <c r="BM242" s="1329"/>
    </row>
    <row r="243" spans="1:65" ht="12" hidden="1" customHeight="1">
      <c r="A243" s="1107"/>
      <c r="B243" s="3993" t="s">
        <v>748</v>
      </c>
      <c r="C243" s="3993"/>
      <c r="D243" s="3993"/>
      <c r="E243" s="3993"/>
      <c r="F243" s="3993"/>
      <c r="G243" s="3993"/>
      <c r="H243" s="3993"/>
      <c r="I243" s="3993"/>
      <c r="J243" s="3993"/>
      <c r="K243" s="1194" t="s">
        <v>193</v>
      </c>
      <c r="L243" s="1107">
        <v>0</v>
      </c>
      <c r="M243" s="1107">
        <v>0</v>
      </c>
      <c r="N243" s="1107">
        <v>0</v>
      </c>
      <c r="O243" s="1107">
        <v>0</v>
      </c>
      <c r="P243" s="1107">
        <v>0</v>
      </c>
      <c r="Q243" s="1107">
        <v>0</v>
      </c>
      <c r="R243" s="1107">
        <v>0</v>
      </c>
      <c r="S243" s="1107">
        <v>0</v>
      </c>
      <c r="T243" s="1107">
        <v>0</v>
      </c>
      <c r="U243" s="1107">
        <v>0</v>
      </c>
      <c r="V243" s="1107">
        <v>0</v>
      </c>
      <c r="W243" s="1107">
        <v>0</v>
      </c>
      <c r="X243" s="1107">
        <v>0</v>
      </c>
      <c r="Y243" s="1107">
        <v>0</v>
      </c>
      <c r="Z243" s="1107">
        <v>0</v>
      </c>
      <c r="AK243" s="1329"/>
      <c r="AL243" s="1329"/>
      <c r="AM243" s="1329"/>
      <c r="AN243" s="1329"/>
      <c r="AO243" s="1329"/>
      <c r="AP243" s="1329"/>
      <c r="AQ243" s="1329"/>
      <c r="AR243" s="1329"/>
      <c r="AS243" s="1329"/>
      <c r="AT243" s="1329"/>
      <c r="AU243" s="1329"/>
      <c r="AV243" s="1329"/>
      <c r="AW243" s="1329"/>
      <c r="AX243" s="1329"/>
      <c r="AY243" s="1329"/>
      <c r="AZ243" s="1329"/>
      <c r="BA243" s="1329"/>
      <c r="BB243" s="1329"/>
      <c r="BC243" s="1329"/>
      <c r="BD243" s="1329"/>
      <c r="BE243" s="1329"/>
      <c r="BF243" s="1329"/>
      <c r="BG243" s="1329"/>
      <c r="BH243" s="1329"/>
      <c r="BI243" s="1329"/>
      <c r="BJ243" s="1329"/>
      <c r="BK243" s="1329"/>
      <c r="BL243" s="1329"/>
      <c r="BM243" s="1329"/>
    </row>
    <row r="244" spans="1:65" ht="12" hidden="1" customHeight="1">
      <c r="A244" s="1107"/>
      <c r="B244" s="1137"/>
      <c r="C244" s="1137"/>
      <c r="D244" s="1137"/>
      <c r="E244" s="1137"/>
      <c r="F244" s="1137"/>
      <c r="G244" s="1137"/>
      <c r="H244" s="1137"/>
      <c r="I244" s="1137"/>
      <c r="J244" s="1137"/>
      <c r="K244" s="1194"/>
      <c r="L244" s="1107"/>
      <c r="M244" s="1107"/>
      <c r="N244" s="1107"/>
      <c r="O244" s="1107"/>
      <c r="P244" s="1107"/>
      <c r="Q244" s="1107"/>
      <c r="R244" s="1107"/>
      <c r="S244" s="1107"/>
      <c r="T244" s="1107"/>
      <c r="U244" s="1107"/>
      <c r="V244" s="1107"/>
      <c r="W244" s="1107"/>
      <c r="X244" s="1107"/>
      <c r="Y244" s="1107"/>
      <c r="Z244" s="1107"/>
      <c r="AK244" s="1329"/>
      <c r="AL244" s="1329"/>
      <c r="AM244" s="1329"/>
      <c r="AN244" s="1329"/>
      <c r="AO244" s="1329"/>
      <c r="AP244" s="1329"/>
      <c r="AQ244" s="1329"/>
      <c r="AR244" s="1329"/>
      <c r="AS244" s="1329"/>
      <c r="AT244" s="1329"/>
      <c r="AU244" s="1329"/>
      <c r="AV244" s="1329"/>
      <c r="AW244" s="1329"/>
      <c r="AX244" s="1329"/>
      <c r="AY244" s="1329"/>
      <c r="AZ244" s="1329"/>
      <c r="BA244" s="1329"/>
      <c r="BB244" s="1329"/>
      <c r="BC244" s="1329"/>
      <c r="BD244" s="1329"/>
      <c r="BE244" s="1329"/>
      <c r="BF244" s="1329"/>
      <c r="BG244" s="1329"/>
      <c r="BH244" s="1329"/>
      <c r="BI244" s="1329"/>
      <c r="BJ244" s="1329"/>
      <c r="BK244" s="1329"/>
      <c r="BL244" s="1329"/>
      <c r="BM244" s="1329"/>
    </row>
    <row r="245" spans="1:65" ht="12" hidden="1" customHeight="1">
      <c r="A245" s="1107"/>
      <c r="B245" s="1137"/>
      <c r="C245" s="1137"/>
      <c r="D245" s="1137"/>
      <c r="E245" s="1137"/>
      <c r="F245" s="1137"/>
      <c r="G245" s="1137"/>
      <c r="H245" s="1137"/>
      <c r="I245" s="1137"/>
      <c r="J245" s="1137"/>
      <c r="K245" s="1194" t="s">
        <v>528</v>
      </c>
      <c r="L245" s="1107">
        <v>0</v>
      </c>
      <c r="M245" s="1107">
        <v>0</v>
      </c>
      <c r="N245" s="1107">
        <v>0</v>
      </c>
      <c r="O245" s="1107">
        <v>0</v>
      </c>
      <c r="P245" s="1107">
        <v>0</v>
      </c>
      <c r="Q245" s="1107">
        <v>0</v>
      </c>
      <c r="R245" s="1107">
        <v>0</v>
      </c>
      <c r="S245" s="1107">
        <v>0</v>
      </c>
      <c r="T245" s="1107">
        <v>0</v>
      </c>
      <c r="U245" s="1107">
        <v>0</v>
      </c>
      <c r="V245" s="1107">
        <v>0</v>
      </c>
      <c r="W245" s="1107">
        <v>0</v>
      </c>
      <c r="X245" s="1107">
        <v>0</v>
      </c>
      <c r="Y245" s="1107">
        <v>0</v>
      </c>
      <c r="Z245" s="1107">
        <v>0</v>
      </c>
      <c r="AK245" s="1329"/>
      <c r="AL245" s="1329"/>
      <c r="AM245" s="1329"/>
      <c r="AN245" s="1329"/>
      <c r="AO245" s="1329"/>
      <c r="AP245" s="1329"/>
      <c r="AQ245" s="1329"/>
      <c r="AR245" s="1329"/>
      <c r="AS245" s="1329"/>
      <c r="AT245" s="1329"/>
      <c r="AU245" s="1329"/>
      <c r="AV245" s="1329"/>
      <c r="AW245" s="1329"/>
      <c r="AX245" s="1329"/>
      <c r="AY245" s="1329"/>
      <c r="AZ245" s="1329"/>
      <c r="BA245" s="1329"/>
      <c r="BB245" s="1329"/>
      <c r="BC245" s="1329"/>
      <c r="BD245" s="1329"/>
      <c r="BE245" s="1329"/>
      <c r="BF245" s="1329"/>
      <c r="BG245" s="1329"/>
      <c r="BH245" s="1329"/>
      <c r="BI245" s="1329"/>
      <c r="BJ245" s="1329"/>
      <c r="BK245" s="1329"/>
      <c r="BL245" s="1329"/>
      <c r="BM245" s="1329"/>
    </row>
    <row r="246" spans="1:65" ht="12" hidden="1" customHeight="1">
      <c r="A246" s="1107"/>
      <c r="B246" s="1137"/>
      <c r="C246" s="1137"/>
      <c r="D246" s="1137"/>
      <c r="E246" s="1137"/>
      <c r="F246" s="1137"/>
      <c r="G246" s="1137"/>
      <c r="H246" s="1137"/>
      <c r="I246" s="1137"/>
      <c r="J246" s="1137"/>
      <c r="K246" s="1194" t="s">
        <v>466</v>
      </c>
      <c r="L246" s="1107">
        <v>0</v>
      </c>
      <c r="M246" s="1107">
        <v>0</v>
      </c>
      <c r="N246" s="1107">
        <v>0</v>
      </c>
      <c r="O246" s="1107">
        <v>0</v>
      </c>
      <c r="P246" s="1107">
        <v>0</v>
      </c>
      <c r="Q246" s="1107">
        <v>0</v>
      </c>
      <c r="R246" s="1107">
        <v>0</v>
      </c>
      <c r="S246" s="1107">
        <v>0</v>
      </c>
      <c r="T246" s="1107">
        <v>0</v>
      </c>
      <c r="U246" s="1107">
        <v>0</v>
      </c>
      <c r="V246" s="1107">
        <v>0</v>
      </c>
      <c r="W246" s="1107">
        <v>0</v>
      </c>
      <c r="X246" s="1107">
        <v>0</v>
      </c>
      <c r="Y246" s="1107">
        <v>0</v>
      </c>
      <c r="Z246" s="1107">
        <v>0</v>
      </c>
      <c r="AK246" s="1329"/>
      <c r="AL246" s="1329"/>
      <c r="AM246" s="1329"/>
      <c r="AN246" s="1329"/>
      <c r="AO246" s="1329"/>
      <c r="AP246" s="1329"/>
      <c r="AQ246" s="1329"/>
      <c r="AR246" s="1329"/>
      <c r="AS246" s="1329"/>
      <c r="AT246" s="1329"/>
      <c r="AU246" s="1329"/>
      <c r="AV246" s="1329"/>
      <c r="AW246" s="1329"/>
      <c r="AX246" s="1329"/>
      <c r="AY246" s="1329"/>
      <c r="AZ246" s="1329"/>
      <c r="BA246" s="1329"/>
      <c r="BB246" s="1329"/>
      <c r="BC246" s="1329"/>
      <c r="BD246" s="1329"/>
      <c r="BE246" s="1329"/>
      <c r="BF246" s="1329"/>
      <c r="BG246" s="1329"/>
      <c r="BH246" s="1329"/>
      <c r="BI246" s="1329"/>
      <c r="BJ246" s="1329"/>
      <c r="BK246" s="1329"/>
      <c r="BL246" s="1329"/>
      <c r="BM246" s="1329"/>
    </row>
    <row r="247" spans="1:65" ht="12" hidden="1" customHeight="1">
      <c r="A247" s="1107"/>
      <c r="B247" s="1137"/>
      <c r="C247" s="1137"/>
      <c r="D247" s="1137"/>
      <c r="E247" s="1137"/>
      <c r="F247" s="1137"/>
      <c r="G247" s="1137"/>
      <c r="H247" s="1137"/>
      <c r="I247" s="1137"/>
      <c r="J247" s="1137"/>
      <c r="K247" s="1194" t="s">
        <v>607</v>
      </c>
      <c r="L247" s="1107">
        <v>0</v>
      </c>
      <c r="M247" s="1107">
        <v>0</v>
      </c>
      <c r="N247" s="1107">
        <v>0</v>
      </c>
      <c r="O247" s="1107">
        <v>0</v>
      </c>
      <c r="P247" s="1107">
        <v>0</v>
      </c>
      <c r="Q247" s="1107">
        <v>0</v>
      </c>
      <c r="R247" s="1107">
        <v>0</v>
      </c>
      <c r="S247" s="1107">
        <v>0</v>
      </c>
      <c r="T247" s="1107">
        <v>0</v>
      </c>
      <c r="U247" s="1107">
        <v>0</v>
      </c>
      <c r="V247" s="1107">
        <v>0</v>
      </c>
      <c r="W247" s="1107">
        <v>0</v>
      </c>
      <c r="X247" s="1107">
        <v>0</v>
      </c>
      <c r="Y247" s="1107">
        <v>0</v>
      </c>
      <c r="Z247" s="1107">
        <v>0</v>
      </c>
      <c r="AK247" s="1329"/>
      <c r="AL247" s="1329"/>
      <c r="AM247" s="1329"/>
      <c r="AN247" s="1329"/>
      <c r="AO247" s="1329"/>
      <c r="AP247" s="1329"/>
      <c r="AQ247" s="1329"/>
      <c r="AR247" s="1329"/>
      <c r="AS247" s="1329"/>
      <c r="AT247" s="1329"/>
      <c r="AU247" s="1329"/>
      <c r="AV247" s="1329"/>
      <c r="AW247" s="1329"/>
      <c r="AX247" s="1329"/>
      <c r="AY247" s="1329"/>
      <c r="AZ247" s="1329"/>
      <c r="BA247" s="1329"/>
      <c r="BB247" s="1329"/>
      <c r="BC247" s="1329"/>
      <c r="BD247" s="1329"/>
      <c r="BE247" s="1329"/>
      <c r="BF247" s="1329"/>
      <c r="BG247" s="1329"/>
      <c r="BH247" s="1329"/>
      <c r="BI247" s="1329"/>
      <c r="BJ247" s="1329"/>
      <c r="BK247" s="1329"/>
      <c r="BL247" s="1329"/>
      <c r="BM247" s="1329"/>
    </row>
    <row r="248" spans="1:65" ht="12" hidden="1" customHeight="1">
      <c r="A248" s="1107"/>
      <c r="B248" s="1137"/>
      <c r="C248" s="1137"/>
      <c r="D248" s="1137"/>
      <c r="E248" s="1137"/>
      <c r="F248" s="1137"/>
      <c r="G248" s="1137"/>
      <c r="H248" s="1137"/>
      <c r="I248" s="1137"/>
      <c r="J248" s="1137"/>
      <c r="K248" s="1194" t="s">
        <v>753</v>
      </c>
      <c r="L248" s="1107">
        <v>0</v>
      </c>
      <c r="M248" s="1107">
        <v>0</v>
      </c>
      <c r="N248" s="1107">
        <v>0</v>
      </c>
      <c r="O248" s="1107">
        <v>0</v>
      </c>
      <c r="P248" s="1107">
        <v>0</v>
      </c>
      <c r="Q248" s="1107">
        <v>0</v>
      </c>
      <c r="R248" s="1107">
        <v>0</v>
      </c>
      <c r="S248" s="1107">
        <v>0</v>
      </c>
      <c r="T248" s="1107">
        <v>0</v>
      </c>
      <c r="U248" s="1107">
        <v>0</v>
      </c>
      <c r="V248" s="1107">
        <v>0</v>
      </c>
      <c r="W248" s="1107">
        <v>0</v>
      </c>
      <c r="X248" s="1107">
        <v>0</v>
      </c>
      <c r="Y248" s="1107">
        <v>0</v>
      </c>
      <c r="Z248" s="1107">
        <v>0</v>
      </c>
      <c r="AK248" s="1329"/>
      <c r="AL248" s="1329"/>
      <c r="AM248" s="1329"/>
      <c r="AN248" s="1329"/>
      <c r="AO248" s="1329"/>
      <c r="AP248" s="1329"/>
      <c r="AQ248" s="1329"/>
      <c r="AR248" s="1329"/>
      <c r="AS248" s="1329"/>
      <c r="AT248" s="1329"/>
      <c r="AU248" s="1329"/>
      <c r="AV248" s="1329"/>
      <c r="AW248" s="1329"/>
      <c r="AX248" s="1329"/>
      <c r="AY248" s="1329"/>
      <c r="AZ248" s="1329"/>
      <c r="BA248" s="1329"/>
      <c r="BB248" s="1329"/>
      <c r="BC248" s="1329"/>
      <c r="BD248" s="1329"/>
      <c r="BE248" s="1329"/>
      <c r="BF248" s="1329"/>
      <c r="BG248" s="1329"/>
      <c r="BH248" s="1329"/>
      <c r="BI248" s="1329"/>
      <c r="BJ248" s="1329"/>
      <c r="BK248" s="1329"/>
      <c r="BL248" s="1329"/>
      <c r="BM248" s="1329"/>
    </row>
    <row r="249" spans="1:65" ht="12" hidden="1" customHeight="1">
      <c r="A249" s="1107"/>
      <c r="B249" s="1137"/>
      <c r="C249" s="1137"/>
      <c r="D249" s="1137"/>
      <c r="E249" s="1137"/>
      <c r="F249" s="1137"/>
      <c r="G249" s="1137"/>
      <c r="H249" s="1137"/>
      <c r="I249" s="1137"/>
      <c r="J249" s="1137"/>
      <c r="K249" s="1194" t="s">
        <v>755</v>
      </c>
      <c r="L249" s="1107">
        <v>0</v>
      </c>
      <c r="M249" s="1107">
        <v>0</v>
      </c>
      <c r="N249" s="1107">
        <v>0</v>
      </c>
      <c r="O249" s="1107">
        <v>0</v>
      </c>
      <c r="P249" s="1107">
        <v>0</v>
      </c>
      <c r="Q249" s="1107">
        <v>0</v>
      </c>
      <c r="R249" s="1107">
        <v>0</v>
      </c>
      <c r="S249" s="1107">
        <v>0</v>
      </c>
      <c r="T249" s="1107">
        <v>0</v>
      </c>
      <c r="U249" s="1107">
        <v>0</v>
      </c>
      <c r="V249" s="1107">
        <v>0</v>
      </c>
      <c r="W249" s="1107">
        <v>0</v>
      </c>
      <c r="X249" s="1107">
        <v>0</v>
      </c>
      <c r="Y249" s="1107">
        <v>0</v>
      </c>
      <c r="Z249" s="1107">
        <v>0</v>
      </c>
      <c r="AK249" s="1329"/>
      <c r="AL249" s="1329"/>
      <c r="AM249" s="1329"/>
      <c r="AN249" s="1329"/>
      <c r="AO249" s="1329"/>
      <c r="AP249" s="1329"/>
      <c r="AQ249" s="1329"/>
      <c r="AR249" s="1329"/>
      <c r="AS249" s="1329"/>
      <c r="AT249" s="1329"/>
      <c r="AU249" s="1329"/>
      <c r="AV249" s="1329"/>
      <c r="AW249" s="1329"/>
      <c r="AX249" s="1329"/>
      <c r="AY249" s="1329"/>
      <c r="AZ249" s="1329"/>
      <c r="BA249" s="1329"/>
      <c r="BB249" s="1329"/>
      <c r="BC249" s="1329"/>
      <c r="BD249" s="1329"/>
      <c r="BE249" s="1329"/>
      <c r="BF249" s="1329"/>
      <c r="BG249" s="1329"/>
      <c r="BH249" s="1329"/>
      <c r="BI249" s="1329"/>
      <c r="BJ249" s="1329"/>
      <c r="BK249" s="1329"/>
      <c r="BL249" s="1329"/>
      <c r="BM249" s="1329"/>
    </row>
    <row r="250" spans="1:65" ht="12" hidden="1" customHeight="1">
      <c r="A250" s="1107"/>
      <c r="B250" s="1137"/>
      <c r="C250" s="1137"/>
      <c r="D250" s="1137"/>
      <c r="E250" s="1137"/>
      <c r="F250" s="1137"/>
      <c r="G250" s="1137"/>
      <c r="H250" s="1137"/>
      <c r="I250" s="1137"/>
      <c r="J250" s="1137"/>
      <c r="K250" s="1194" t="s">
        <v>757</v>
      </c>
      <c r="L250" s="1107">
        <v>0</v>
      </c>
      <c r="M250" s="1107">
        <v>0</v>
      </c>
      <c r="N250" s="1107">
        <v>0</v>
      </c>
      <c r="O250" s="1107">
        <v>0</v>
      </c>
      <c r="P250" s="1107">
        <v>0</v>
      </c>
      <c r="Q250" s="1107">
        <v>0</v>
      </c>
      <c r="R250" s="1107">
        <v>0</v>
      </c>
      <c r="S250" s="1107">
        <v>0</v>
      </c>
      <c r="T250" s="1107">
        <v>0</v>
      </c>
      <c r="U250" s="1107">
        <v>0</v>
      </c>
      <c r="V250" s="1107">
        <v>0</v>
      </c>
      <c r="W250" s="1107">
        <v>0</v>
      </c>
      <c r="X250" s="1107">
        <v>0</v>
      </c>
      <c r="Y250" s="1107">
        <v>0</v>
      </c>
      <c r="Z250" s="1107">
        <v>0</v>
      </c>
      <c r="AK250" s="1329"/>
      <c r="AL250" s="1329"/>
      <c r="AM250" s="1329"/>
      <c r="AN250" s="1329"/>
      <c r="AO250" s="1329"/>
      <c r="AP250" s="1329"/>
      <c r="AQ250" s="1329"/>
      <c r="AR250" s="1329"/>
      <c r="AS250" s="1329"/>
      <c r="AT250" s="1329"/>
      <c r="AU250" s="1329"/>
      <c r="AV250" s="1329"/>
      <c r="AW250" s="1329"/>
      <c r="AX250" s="1329"/>
      <c r="AY250" s="1329"/>
      <c r="AZ250" s="1329"/>
      <c r="BA250" s="1329"/>
      <c r="BB250" s="1329"/>
      <c r="BC250" s="1329"/>
      <c r="BD250" s="1329"/>
      <c r="BE250" s="1329"/>
      <c r="BF250" s="1329"/>
      <c r="BG250" s="1329"/>
      <c r="BH250" s="1329"/>
      <c r="BI250" s="1329"/>
      <c r="BJ250" s="1329"/>
      <c r="BK250" s="1329"/>
      <c r="BL250" s="1329"/>
      <c r="BM250" s="1329"/>
    </row>
    <row r="251" spans="1:65" ht="12" hidden="1" customHeight="1">
      <c r="A251" s="1107"/>
      <c r="B251" s="1137"/>
      <c r="C251" s="1137"/>
      <c r="D251" s="1137"/>
      <c r="E251" s="1137"/>
      <c r="F251" s="1137"/>
      <c r="G251" s="1137"/>
      <c r="H251" s="1137"/>
      <c r="I251" s="1137"/>
      <c r="J251" s="1137"/>
      <c r="K251" s="1194" t="s">
        <v>759</v>
      </c>
      <c r="L251" s="1107">
        <v>0</v>
      </c>
      <c r="M251" s="1107">
        <v>0</v>
      </c>
      <c r="N251" s="1107">
        <v>0</v>
      </c>
      <c r="O251" s="1107">
        <v>0</v>
      </c>
      <c r="P251" s="1107">
        <v>0</v>
      </c>
      <c r="Q251" s="1107">
        <v>0</v>
      </c>
      <c r="R251" s="1107">
        <v>0</v>
      </c>
      <c r="S251" s="1107">
        <v>0</v>
      </c>
      <c r="T251" s="1107">
        <v>0</v>
      </c>
      <c r="U251" s="1107">
        <v>0</v>
      </c>
      <c r="V251" s="1107">
        <v>0</v>
      </c>
      <c r="W251" s="1107">
        <v>0</v>
      </c>
      <c r="X251" s="1107">
        <v>0</v>
      </c>
      <c r="Y251" s="1107">
        <v>0</v>
      </c>
      <c r="Z251" s="1107">
        <v>0</v>
      </c>
      <c r="AK251" s="1329"/>
      <c r="AL251" s="1329"/>
      <c r="AM251" s="1329"/>
      <c r="AN251" s="1329"/>
      <c r="AO251" s="1329"/>
      <c r="AP251" s="1329"/>
      <c r="AQ251" s="1329"/>
      <c r="AR251" s="1329"/>
      <c r="AS251" s="1329"/>
      <c r="AT251" s="1329"/>
      <c r="AU251" s="1329"/>
      <c r="AV251" s="1329"/>
      <c r="AW251" s="1329"/>
      <c r="AX251" s="1329"/>
      <c r="AY251" s="1329"/>
      <c r="AZ251" s="1329"/>
      <c r="BA251" s="1329"/>
      <c r="BB251" s="1329"/>
      <c r="BC251" s="1329"/>
      <c r="BD251" s="1329"/>
      <c r="BE251" s="1329"/>
      <c r="BF251" s="1329"/>
      <c r="BG251" s="1329"/>
      <c r="BH251" s="1329"/>
      <c r="BI251" s="1329"/>
      <c r="BJ251" s="1329"/>
      <c r="BK251" s="1329"/>
      <c r="BL251" s="1329"/>
      <c r="BM251" s="1329"/>
    </row>
    <row r="252" spans="1:65" ht="12" hidden="1" customHeight="1">
      <c r="A252" s="1107"/>
      <c r="B252" s="1137"/>
      <c r="C252" s="1137"/>
      <c r="D252" s="1137"/>
      <c r="E252" s="1137"/>
      <c r="F252" s="1137"/>
      <c r="G252" s="1137"/>
      <c r="H252" s="1137"/>
      <c r="I252" s="1137"/>
      <c r="J252" s="1137"/>
      <c r="K252" s="1194" t="s">
        <v>761</v>
      </c>
      <c r="L252" s="1107">
        <v>0</v>
      </c>
      <c r="M252" s="1107">
        <v>0</v>
      </c>
      <c r="N252" s="1107">
        <v>0</v>
      </c>
      <c r="O252" s="1107">
        <v>0</v>
      </c>
      <c r="P252" s="1107">
        <v>0</v>
      </c>
      <c r="Q252" s="1107">
        <v>0</v>
      </c>
      <c r="R252" s="1107">
        <v>0</v>
      </c>
      <c r="S252" s="1107">
        <v>0</v>
      </c>
      <c r="T252" s="1107">
        <v>0</v>
      </c>
      <c r="U252" s="1107">
        <v>0</v>
      </c>
      <c r="V252" s="1107">
        <v>0</v>
      </c>
      <c r="W252" s="1107">
        <v>0</v>
      </c>
      <c r="X252" s="1107">
        <v>0</v>
      </c>
      <c r="Y252" s="1107">
        <v>0</v>
      </c>
      <c r="Z252" s="1107">
        <v>0</v>
      </c>
      <c r="AK252" s="1329"/>
      <c r="AL252" s="1329"/>
      <c r="AM252" s="1329"/>
      <c r="AN252" s="1329"/>
      <c r="AO252" s="1329"/>
      <c r="AP252" s="1329"/>
      <c r="AQ252" s="1329"/>
      <c r="AR252" s="1329"/>
      <c r="AS252" s="1329"/>
      <c r="AT252" s="1329"/>
      <c r="AU252" s="1329"/>
      <c r="AV252" s="1329"/>
      <c r="AW252" s="1329"/>
      <c r="AX252" s="1329"/>
      <c r="AY252" s="1329"/>
      <c r="AZ252" s="1329"/>
      <c r="BA252" s="1329"/>
      <c r="BB252" s="1329"/>
      <c r="BC252" s="1329"/>
      <c r="BD252" s="1329"/>
      <c r="BE252" s="1329"/>
      <c r="BF252" s="1329"/>
      <c r="BG252" s="1329"/>
      <c r="BH252" s="1329"/>
      <c r="BI252" s="1329"/>
      <c r="BJ252" s="1329"/>
      <c r="BK252" s="1329"/>
      <c r="BL252" s="1329"/>
      <c r="BM252" s="1329"/>
    </row>
    <row r="253" spans="1:65" ht="12" hidden="1" customHeight="1">
      <c r="A253" s="1107"/>
      <c r="B253" s="1137"/>
      <c r="C253" s="1137"/>
      <c r="D253" s="1137"/>
      <c r="E253" s="1137"/>
      <c r="F253" s="1137"/>
      <c r="G253" s="1137"/>
      <c r="H253" s="1137"/>
      <c r="I253" s="1137"/>
      <c r="J253" s="1137"/>
      <c r="K253" s="1194" t="s">
        <v>763</v>
      </c>
      <c r="L253" s="1107">
        <v>0</v>
      </c>
      <c r="M253" s="1107">
        <v>0</v>
      </c>
      <c r="N253" s="1107">
        <v>0</v>
      </c>
      <c r="O253" s="1107">
        <v>0</v>
      </c>
      <c r="P253" s="1107">
        <v>0</v>
      </c>
      <c r="Q253" s="1107">
        <v>0</v>
      </c>
      <c r="R253" s="1107">
        <v>0</v>
      </c>
      <c r="S253" s="1107">
        <v>0</v>
      </c>
      <c r="T253" s="1107">
        <v>0</v>
      </c>
      <c r="U253" s="1107">
        <v>0</v>
      </c>
      <c r="V253" s="1107">
        <v>0</v>
      </c>
      <c r="W253" s="1107">
        <v>0</v>
      </c>
      <c r="X253" s="1107">
        <v>0</v>
      </c>
      <c r="Y253" s="1107">
        <v>0</v>
      </c>
      <c r="Z253" s="1107">
        <v>0</v>
      </c>
      <c r="AK253" s="1329"/>
      <c r="AL253" s="1329"/>
      <c r="AM253" s="1329"/>
      <c r="AN253" s="1329"/>
      <c r="AO253" s="1329"/>
      <c r="AP253" s="1329"/>
      <c r="AQ253" s="1329"/>
      <c r="AR253" s="1329"/>
      <c r="AS253" s="1329"/>
      <c r="AT253" s="1329"/>
      <c r="AU253" s="1329"/>
      <c r="AV253" s="1329"/>
      <c r="AW253" s="1329"/>
      <c r="AX253" s="1329"/>
      <c r="AY253" s="1329"/>
      <c r="AZ253" s="1329"/>
      <c r="BA253" s="1329"/>
      <c r="BB253" s="1329"/>
      <c r="BC253" s="1329"/>
      <c r="BD253" s="1329"/>
      <c r="BE253" s="1329"/>
      <c r="BF253" s="1329"/>
      <c r="BG253" s="1329"/>
      <c r="BH253" s="1329"/>
      <c r="BI253" s="1329"/>
      <c r="BJ253" s="1329"/>
      <c r="BK253" s="1329"/>
      <c r="BL253" s="1329"/>
      <c r="BM253" s="1329"/>
    </row>
    <row r="254" spans="1:65" ht="12" hidden="1" customHeight="1">
      <c r="A254" s="1107"/>
      <c r="B254" s="3993" t="s">
        <v>1352</v>
      </c>
      <c r="C254" s="3993"/>
      <c r="D254" s="3993"/>
      <c r="E254" s="3993"/>
      <c r="F254" s="3993"/>
      <c r="G254" s="3993"/>
      <c r="H254" s="3993"/>
      <c r="I254" s="3993"/>
      <c r="J254" s="3993"/>
      <c r="K254" s="1194" t="s">
        <v>136</v>
      </c>
      <c r="L254" s="1107">
        <v>0</v>
      </c>
      <c r="M254" s="1107">
        <v>0</v>
      </c>
      <c r="N254" s="1107">
        <v>0</v>
      </c>
      <c r="O254" s="1107">
        <v>0</v>
      </c>
      <c r="P254" s="1107">
        <v>0</v>
      </c>
      <c r="Q254" s="1107">
        <v>0</v>
      </c>
      <c r="R254" s="1107">
        <v>0</v>
      </c>
      <c r="S254" s="1107">
        <v>0</v>
      </c>
      <c r="T254" s="1107">
        <v>0</v>
      </c>
      <c r="U254" s="1107">
        <v>0</v>
      </c>
      <c r="V254" s="1107">
        <v>0</v>
      </c>
      <c r="W254" s="1107">
        <v>0</v>
      </c>
      <c r="X254" s="1107">
        <v>0</v>
      </c>
      <c r="Y254" s="1107">
        <v>0</v>
      </c>
      <c r="Z254" s="1107">
        <v>0</v>
      </c>
      <c r="AK254" s="1329"/>
      <c r="AL254" s="1329"/>
      <c r="AM254" s="1329"/>
      <c r="AN254" s="1329"/>
      <c r="AO254" s="1329"/>
      <c r="AP254" s="1329"/>
      <c r="AQ254" s="1329"/>
      <c r="AR254" s="1329"/>
      <c r="AS254" s="1329"/>
      <c r="AT254" s="1329"/>
      <c r="AU254" s="1329"/>
      <c r="AV254" s="1329"/>
      <c r="AW254" s="1329"/>
      <c r="AX254" s="1329"/>
      <c r="AY254" s="1329"/>
      <c r="AZ254" s="1329"/>
      <c r="BA254" s="1329"/>
      <c r="BB254" s="1329"/>
      <c r="BC254" s="1329"/>
      <c r="BD254" s="1329"/>
      <c r="BE254" s="1329"/>
      <c r="BF254" s="1329"/>
      <c r="BG254" s="1329"/>
      <c r="BH254" s="1329"/>
      <c r="BI254" s="1329"/>
      <c r="BJ254" s="1329"/>
      <c r="BK254" s="1329"/>
      <c r="BL254" s="1329"/>
      <c r="BM254" s="1329"/>
    </row>
    <row r="255" spans="1:65" ht="12" hidden="1" customHeight="1">
      <c r="A255" s="1107"/>
      <c r="B255" s="3993" t="s">
        <v>1377</v>
      </c>
      <c r="C255" s="3993"/>
      <c r="D255" s="3993"/>
      <c r="E255" s="3993"/>
      <c r="F255" s="3993"/>
      <c r="G255" s="3993"/>
      <c r="H255" s="3993"/>
      <c r="I255" s="3993"/>
      <c r="J255" s="3993"/>
      <c r="K255" s="1194" t="s">
        <v>142</v>
      </c>
      <c r="L255" s="1107">
        <v>0</v>
      </c>
      <c r="M255" s="1107">
        <v>0</v>
      </c>
      <c r="N255" s="1107">
        <v>0</v>
      </c>
      <c r="O255" s="1107">
        <v>0</v>
      </c>
      <c r="P255" s="1107">
        <v>0</v>
      </c>
      <c r="Q255" s="1107">
        <v>0</v>
      </c>
      <c r="R255" s="1107">
        <v>0</v>
      </c>
      <c r="S255" s="1107">
        <v>0</v>
      </c>
      <c r="T255" s="1107">
        <v>0</v>
      </c>
      <c r="U255" s="1107">
        <v>0</v>
      </c>
      <c r="V255" s="1107">
        <v>0</v>
      </c>
      <c r="W255" s="1107">
        <v>0</v>
      </c>
      <c r="X255" s="1107">
        <v>0</v>
      </c>
      <c r="Y255" s="1107">
        <v>0</v>
      </c>
      <c r="Z255" s="1107">
        <v>0</v>
      </c>
      <c r="AK255" s="1329"/>
      <c r="AL255" s="1329"/>
      <c r="AM255" s="1329"/>
      <c r="AN255" s="1329"/>
      <c r="AO255" s="1329"/>
      <c r="AP255" s="1329"/>
      <c r="AQ255" s="1329"/>
      <c r="AR255" s="1329"/>
      <c r="AS255" s="1329"/>
      <c r="AT255" s="1329"/>
      <c r="AU255" s="1329"/>
      <c r="AV255" s="1329"/>
      <c r="AW255" s="1329"/>
      <c r="AX255" s="1329"/>
      <c r="AY255" s="1329"/>
      <c r="AZ255" s="1329"/>
      <c r="BA255" s="1329"/>
      <c r="BB255" s="1329"/>
      <c r="BC255" s="1329"/>
      <c r="BD255" s="1329"/>
      <c r="BE255" s="1329"/>
      <c r="BF255" s="1329"/>
      <c r="BG255" s="1329"/>
      <c r="BH255" s="1329"/>
      <c r="BI255" s="1329"/>
      <c r="BJ255" s="1329"/>
      <c r="BK255" s="1329"/>
      <c r="BL255" s="1329"/>
      <c r="BM255" s="1329"/>
    </row>
    <row r="256" spans="1:65" ht="12" hidden="1" customHeight="1">
      <c r="A256" s="1107"/>
      <c r="B256" s="3983" t="s">
        <v>1409</v>
      </c>
      <c r="C256" s="3983"/>
      <c r="D256" s="3983"/>
      <c r="E256" s="3983"/>
      <c r="F256" s="3983"/>
      <c r="G256" s="3983"/>
      <c r="H256" s="3983"/>
      <c r="I256" s="3983"/>
      <c r="J256" s="3983"/>
      <c r="K256" s="1194" t="s">
        <v>143</v>
      </c>
      <c r="L256" s="1107">
        <v>0</v>
      </c>
      <c r="M256" s="1107">
        <v>0</v>
      </c>
      <c r="N256" s="1107">
        <v>0</v>
      </c>
      <c r="O256" s="1107">
        <v>0</v>
      </c>
      <c r="P256" s="1107"/>
      <c r="Q256" s="1107">
        <v>0</v>
      </c>
      <c r="R256" s="1107">
        <v>0</v>
      </c>
      <c r="S256" s="1107">
        <v>0</v>
      </c>
      <c r="T256" s="1107">
        <v>0</v>
      </c>
      <c r="U256" s="1107">
        <v>0</v>
      </c>
      <c r="V256" s="1107">
        <v>0</v>
      </c>
      <c r="W256" s="1107">
        <v>0</v>
      </c>
      <c r="X256" s="1107">
        <v>0</v>
      </c>
      <c r="Y256" s="1107">
        <v>0</v>
      </c>
      <c r="Z256" s="1107">
        <v>0</v>
      </c>
      <c r="AK256" s="1329"/>
      <c r="AL256" s="1329"/>
      <c r="AM256" s="1329"/>
      <c r="AN256" s="1329"/>
      <c r="AO256" s="1329"/>
      <c r="AP256" s="1329"/>
      <c r="AQ256" s="1329"/>
      <c r="AR256" s="1329"/>
      <c r="AS256" s="1329"/>
      <c r="AT256" s="1329"/>
      <c r="AU256" s="1329"/>
      <c r="AV256" s="1329"/>
      <c r="AW256" s="1329"/>
      <c r="AX256" s="1329"/>
      <c r="AY256" s="1329"/>
      <c r="AZ256" s="1329"/>
      <c r="BA256" s="1329"/>
      <c r="BB256" s="1329"/>
      <c r="BC256" s="1329"/>
      <c r="BD256" s="1329"/>
      <c r="BE256" s="1329"/>
      <c r="BF256" s="1329"/>
      <c r="BG256" s="1329"/>
      <c r="BH256" s="1329"/>
      <c r="BI256" s="1329"/>
      <c r="BJ256" s="1329"/>
      <c r="BK256" s="1329"/>
      <c r="BL256" s="1329"/>
      <c r="BM256" s="1329"/>
    </row>
    <row r="257" spans="1:65" ht="12" hidden="1" customHeight="1">
      <c r="A257" s="1107"/>
      <c r="B257" s="1165"/>
      <c r="C257" s="1165"/>
      <c r="D257" s="1165"/>
      <c r="E257" s="1165"/>
      <c r="F257" s="1165"/>
      <c r="G257" s="1165"/>
      <c r="H257" s="1165"/>
      <c r="I257" s="1165"/>
      <c r="J257" s="1165"/>
      <c r="K257" s="1194"/>
      <c r="L257" s="1107"/>
      <c r="M257" s="1107"/>
      <c r="N257" s="1107"/>
      <c r="O257" s="1107"/>
      <c r="P257" s="1107"/>
      <c r="Q257" s="1107"/>
      <c r="R257" s="1107"/>
      <c r="S257" s="1107"/>
      <c r="T257" s="1107"/>
      <c r="U257" s="1107"/>
      <c r="V257" s="1107"/>
      <c r="W257" s="1107"/>
      <c r="X257" s="1107"/>
      <c r="Y257" s="1107"/>
      <c r="Z257" s="1107"/>
      <c r="AK257" s="1329"/>
      <c r="AL257" s="1329"/>
      <c r="AM257" s="1329"/>
      <c r="AN257" s="1329"/>
      <c r="AO257" s="1329"/>
      <c r="AP257" s="1329"/>
      <c r="AQ257" s="1329"/>
      <c r="AR257" s="1329"/>
      <c r="AS257" s="1329"/>
      <c r="AT257" s="1329"/>
      <c r="AU257" s="1329"/>
      <c r="AV257" s="1329"/>
      <c r="AW257" s="1329"/>
      <c r="AX257" s="1329"/>
      <c r="AY257" s="1329"/>
      <c r="AZ257" s="1329"/>
      <c r="BA257" s="1329"/>
      <c r="BB257" s="1329"/>
      <c r="BC257" s="1329"/>
      <c r="BD257" s="1329"/>
      <c r="BE257" s="1329"/>
      <c r="BF257" s="1329"/>
      <c r="BG257" s="1329"/>
      <c r="BH257" s="1329"/>
      <c r="BI257" s="1329"/>
      <c r="BJ257" s="1329"/>
      <c r="BK257" s="1329"/>
      <c r="BL257" s="1329"/>
      <c r="BM257" s="1329"/>
    </row>
    <row r="258" spans="1:65" ht="12" hidden="1" customHeight="1">
      <c r="A258" s="1107"/>
      <c r="B258" s="1165"/>
      <c r="C258" s="1165"/>
      <c r="D258" s="1165"/>
      <c r="E258" s="1165"/>
      <c r="F258" s="1165"/>
      <c r="G258" s="1165"/>
      <c r="H258" s="1165"/>
      <c r="I258" s="1165"/>
      <c r="J258" s="1165"/>
      <c r="K258" s="1194" t="s">
        <v>610</v>
      </c>
      <c r="L258" s="1107">
        <v>0</v>
      </c>
      <c r="M258" s="1107">
        <v>0</v>
      </c>
      <c r="N258" s="1107">
        <v>0</v>
      </c>
      <c r="O258" s="1107">
        <v>0</v>
      </c>
      <c r="P258" s="1107">
        <v>0</v>
      </c>
      <c r="Q258" s="1107">
        <v>0</v>
      </c>
      <c r="R258" s="1107">
        <v>0</v>
      </c>
      <c r="S258" s="1107">
        <v>0</v>
      </c>
      <c r="T258" s="1107">
        <v>0</v>
      </c>
      <c r="U258" s="1107">
        <v>0</v>
      </c>
      <c r="V258" s="1107">
        <v>0</v>
      </c>
      <c r="W258" s="1107">
        <v>0</v>
      </c>
      <c r="X258" s="1107">
        <v>0</v>
      </c>
      <c r="Y258" s="1107">
        <v>0</v>
      </c>
      <c r="Z258" s="1107">
        <v>0</v>
      </c>
      <c r="AK258" s="1329"/>
      <c r="AL258" s="1329"/>
      <c r="AM258" s="1329"/>
      <c r="AN258" s="1329"/>
      <c r="AO258" s="1329"/>
      <c r="AP258" s="1329"/>
      <c r="AQ258" s="1329"/>
      <c r="AR258" s="1329"/>
      <c r="AS258" s="1329"/>
      <c r="AT258" s="1329"/>
      <c r="AU258" s="1329"/>
      <c r="AV258" s="1329"/>
      <c r="AW258" s="1329"/>
      <c r="AX258" s="1329"/>
      <c r="AY258" s="1329"/>
      <c r="AZ258" s="1329"/>
      <c r="BA258" s="1329"/>
      <c r="BB258" s="1329"/>
      <c r="BC258" s="1329"/>
      <c r="BD258" s="1329"/>
      <c r="BE258" s="1329"/>
      <c r="BF258" s="1329"/>
      <c r="BG258" s="1329"/>
      <c r="BH258" s="1329"/>
      <c r="BI258" s="1329"/>
      <c r="BJ258" s="1329"/>
      <c r="BK258" s="1329"/>
      <c r="BL258" s="1329"/>
      <c r="BM258" s="1329"/>
    </row>
    <row r="259" spans="1:65" ht="12" hidden="1" customHeight="1">
      <c r="A259" s="1107"/>
      <c r="B259" s="1165"/>
      <c r="C259" s="1165"/>
      <c r="D259" s="1165"/>
      <c r="E259" s="1165"/>
      <c r="F259" s="1165"/>
      <c r="G259" s="1165"/>
      <c r="H259" s="1165"/>
      <c r="I259" s="1165"/>
      <c r="J259" s="1165"/>
      <c r="K259" s="1194" t="s">
        <v>671</v>
      </c>
      <c r="L259" s="1107"/>
      <c r="M259" s="1107"/>
      <c r="N259" s="1107"/>
      <c r="O259" s="1107"/>
      <c r="P259" s="1107"/>
      <c r="Q259" s="1107"/>
      <c r="R259" s="1107"/>
      <c r="S259" s="1107"/>
      <c r="T259" s="1107"/>
      <c r="U259" s="1107"/>
      <c r="V259" s="1107"/>
      <c r="W259" s="1107"/>
      <c r="X259" s="1107"/>
      <c r="Y259" s="1107"/>
      <c r="Z259" s="1107"/>
      <c r="AK259" s="1329"/>
      <c r="AL259" s="1329"/>
      <c r="AM259" s="1329"/>
      <c r="AN259" s="1329"/>
      <c r="AO259" s="1329"/>
      <c r="AP259" s="1329"/>
      <c r="AQ259" s="1329"/>
      <c r="AR259" s="1329"/>
      <c r="AS259" s="1329"/>
      <c r="AT259" s="1329"/>
      <c r="AU259" s="1329"/>
      <c r="AV259" s="1329"/>
      <c r="AW259" s="1329"/>
      <c r="AX259" s="1329"/>
      <c r="AY259" s="1329"/>
      <c r="AZ259" s="1329"/>
      <c r="BA259" s="1329"/>
      <c r="BB259" s="1329"/>
      <c r="BC259" s="1329"/>
      <c r="BD259" s="1329"/>
      <c r="BE259" s="1329"/>
      <c r="BF259" s="1329"/>
      <c r="BG259" s="1329"/>
      <c r="BH259" s="1329"/>
      <c r="BI259" s="1329"/>
      <c r="BJ259" s="1329"/>
      <c r="BK259" s="1329"/>
      <c r="BL259" s="1329"/>
      <c r="BM259" s="1329"/>
    </row>
    <row r="260" spans="1:65" ht="12" hidden="1" customHeight="1">
      <c r="A260" s="1107"/>
      <c r="B260" s="3993" t="s">
        <v>1378</v>
      </c>
      <c r="C260" s="3993"/>
      <c r="D260" s="3993"/>
      <c r="E260" s="3993"/>
      <c r="F260" s="3993"/>
      <c r="G260" s="3993"/>
      <c r="H260" s="3993"/>
      <c r="I260" s="3993"/>
      <c r="J260" s="3993"/>
      <c r="K260" s="1194" t="s">
        <v>144</v>
      </c>
      <c r="L260" s="1107">
        <v>0</v>
      </c>
      <c r="M260" s="1107">
        <v>0</v>
      </c>
      <c r="N260" s="1107">
        <v>0</v>
      </c>
      <c r="O260" s="1107">
        <v>0</v>
      </c>
      <c r="P260" s="1107">
        <v>0</v>
      </c>
      <c r="Q260" s="1107">
        <v>0</v>
      </c>
      <c r="R260" s="1107">
        <v>0</v>
      </c>
      <c r="S260" s="1107">
        <v>0</v>
      </c>
      <c r="T260" s="1107">
        <v>0</v>
      </c>
      <c r="U260" s="1107">
        <v>0</v>
      </c>
      <c r="V260" s="1107">
        <v>0</v>
      </c>
      <c r="W260" s="1107">
        <v>0</v>
      </c>
      <c r="X260" s="1107">
        <v>0</v>
      </c>
      <c r="Y260" s="1107">
        <v>0</v>
      </c>
      <c r="Z260" s="1107">
        <v>0</v>
      </c>
      <c r="AK260" s="1329"/>
      <c r="AL260" s="1329"/>
      <c r="AM260" s="1329"/>
      <c r="AN260" s="1329"/>
      <c r="AO260" s="1329"/>
      <c r="AP260" s="1329"/>
      <c r="AQ260" s="1329"/>
      <c r="AR260" s="1329"/>
      <c r="AS260" s="1329"/>
      <c r="AT260" s="1329"/>
      <c r="AU260" s="1329"/>
      <c r="AV260" s="1329"/>
      <c r="AW260" s="1329"/>
      <c r="AX260" s="1329"/>
      <c r="AY260" s="1329"/>
      <c r="AZ260" s="1329"/>
      <c r="BA260" s="1329"/>
      <c r="BB260" s="1329"/>
      <c r="BC260" s="1329"/>
      <c r="BD260" s="1329"/>
      <c r="BE260" s="1329"/>
      <c r="BF260" s="1329"/>
      <c r="BG260" s="1329"/>
      <c r="BH260" s="1329"/>
      <c r="BI260" s="1329"/>
      <c r="BJ260" s="1329"/>
      <c r="BK260" s="1329"/>
      <c r="BL260" s="1329"/>
      <c r="BM260" s="1329"/>
    </row>
    <row r="261" spans="1:65" ht="12" hidden="1" customHeight="1">
      <c r="A261" s="1107"/>
      <c r="B261" s="3993" t="s">
        <v>78</v>
      </c>
      <c r="C261" s="3993"/>
      <c r="D261" s="3993"/>
      <c r="E261" s="3993"/>
      <c r="F261" s="3993"/>
      <c r="G261" s="3993"/>
      <c r="H261" s="3993"/>
      <c r="I261" s="3993"/>
      <c r="J261" s="3993"/>
      <c r="K261" s="1194" t="s">
        <v>189</v>
      </c>
      <c r="L261" s="1107">
        <v>0</v>
      </c>
      <c r="M261" s="1107">
        <v>0</v>
      </c>
      <c r="N261" s="1107">
        <v>0</v>
      </c>
      <c r="O261" s="1107">
        <v>0</v>
      </c>
      <c r="P261" s="1107">
        <v>0</v>
      </c>
      <c r="Q261" s="1107">
        <v>0</v>
      </c>
      <c r="R261" s="1107">
        <v>0</v>
      </c>
      <c r="S261" s="1107">
        <v>0</v>
      </c>
      <c r="T261" s="1107">
        <v>0</v>
      </c>
      <c r="U261" s="1107">
        <v>0</v>
      </c>
      <c r="V261" s="1107">
        <v>0</v>
      </c>
      <c r="W261" s="1107">
        <v>0</v>
      </c>
      <c r="X261" s="1107">
        <v>0</v>
      </c>
      <c r="Y261" s="1107">
        <v>0</v>
      </c>
      <c r="Z261" s="1107">
        <v>0</v>
      </c>
      <c r="AK261" s="1329"/>
      <c r="AL261" s="1329"/>
      <c r="AM261" s="1329"/>
      <c r="AN261" s="1329"/>
      <c r="AO261" s="1329"/>
      <c r="AP261" s="1329"/>
      <c r="AQ261" s="1329"/>
      <c r="AR261" s="1329"/>
      <c r="AS261" s="1329"/>
      <c r="AT261" s="1329"/>
      <c r="AU261" s="1329"/>
      <c r="AV261" s="1329"/>
      <c r="AW261" s="1329"/>
      <c r="AX261" s="1329"/>
      <c r="AY261" s="1329"/>
      <c r="AZ261" s="1329"/>
      <c r="BA261" s="1329"/>
      <c r="BB261" s="1329"/>
      <c r="BC261" s="1329"/>
      <c r="BD261" s="1329"/>
      <c r="BE261" s="1329"/>
      <c r="BF261" s="1329"/>
      <c r="BG261" s="1329"/>
      <c r="BH261" s="1329"/>
      <c r="BI261" s="1329"/>
      <c r="BJ261" s="1329"/>
      <c r="BK261" s="1329"/>
      <c r="BL261" s="1329"/>
      <c r="BM261" s="1329"/>
    </row>
    <row r="262" spans="1:65" ht="12" hidden="1" customHeight="1">
      <c r="A262" s="1107"/>
      <c r="B262" s="3993" t="s">
        <v>1357</v>
      </c>
      <c r="C262" s="3993"/>
      <c r="D262" s="3993"/>
      <c r="E262" s="3993"/>
      <c r="F262" s="3993"/>
      <c r="G262" s="3993"/>
      <c r="H262" s="3993"/>
      <c r="I262" s="3993"/>
      <c r="J262" s="3993"/>
      <c r="K262" s="1194" t="s">
        <v>190</v>
      </c>
      <c r="L262" s="1107">
        <v>0</v>
      </c>
      <c r="M262" s="1107">
        <v>0</v>
      </c>
      <c r="N262" s="1107">
        <v>0</v>
      </c>
      <c r="O262" s="1107">
        <v>0</v>
      </c>
      <c r="P262" s="1107">
        <v>0</v>
      </c>
      <c r="Q262" s="1107">
        <v>0</v>
      </c>
      <c r="R262" s="1107">
        <v>0</v>
      </c>
      <c r="S262" s="1107">
        <v>0</v>
      </c>
      <c r="T262" s="1107">
        <v>0</v>
      </c>
      <c r="U262" s="1107">
        <v>0</v>
      </c>
      <c r="V262" s="1107">
        <v>0</v>
      </c>
      <c r="W262" s="1107">
        <v>0</v>
      </c>
      <c r="X262" s="1107">
        <v>0</v>
      </c>
      <c r="Y262" s="1107">
        <v>0</v>
      </c>
      <c r="Z262" s="1107">
        <v>0</v>
      </c>
      <c r="AK262" s="1329"/>
      <c r="AL262" s="1329"/>
      <c r="AM262" s="1329"/>
      <c r="AN262" s="1329"/>
      <c r="AO262" s="1329"/>
      <c r="AP262" s="1329"/>
      <c r="AQ262" s="1329"/>
      <c r="AR262" s="1329"/>
      <c r="AS262" s="1329"/>
      <c r="AT262" s="1329"/>
      <c r="AU262" s="1329"/>
      <c r="AV262" s="1329"/>
      <c r="AW262" s="1329"/>
      <c r="AX262" s="1329"/>
      <c r="AY262" s="1329"/>
      <c r="AZ262" s="1329"/>
      <c r="BA262" s="1329"/>
      <c r="BB262" s="1329"/>
      <c r="BC262" s="1329"/>
      <c r="BD262" s="1329"/>
      <c r="BE262" s="1329"/>
      <c r="BF262" s="1329"/>
      <c r="BG262" s="1329"/>
      <c r="BH262" s="1329"/>
      <c r="BI262" s="1329"/>
      <c r="BJ262" s="1329"/>
      <c r="BK262" s="1329"/>
      <c r="BL262" s="1329"/>
      <c r="BM262" s="1329"/>
    </row>
    <row r="263" spans="1:65" ht="12" hidden="1" customHeight="1">
      <c r="A263" s="1107"/>
      <c r="B263" s="3993" t="s">
        <v>1379</v>
      </c>
      <c r="C263" s="3993"/>
      <c r="D263" s="3993"/>
      <c r="E263" s="3993"/>
      <c r="F263" s="3993"/>
      <c r="G263" s="3993"/>
      <c r="H263" s="3993"/>
      <c r="I263" s="3993"/>
      <c r="J263" s="3993"/>
      <c r="K263" s="1194" t="s">
        <v>191</v>
      </c>
      <c r="L263" s="1107">
        <v>412</v>
      </c>
      <c r="M263" s="1107">
        <v>92</v>
      </c>
      <c r="N263" s="1107">
        <v>831</v>
      </c>
      <c r="O263" s="1107">
        <v>1096</v>
      </c>
      <c r="P263" s="1107">
        <v>4665</v>
      </c>
      <c r="Q263" s="1107">
        <v>19738</v>
      </c>
      <c r="R263" s="1107">
        <v>1006</v>
      </c>
      <c r="S263" s="1107">
        <v>824</v>
      </c>
      <c r="T263" s="1107">
        <v>4206</v>
      </c>
      <c r="U263" s="1107">
        <v>8690</v>
      </c>
      <c r="V263" s="1107">
        <v>275</v>
      </c>
      <c r="W263" s="1107">
        <v>18</v>
      </c>
      <c r="X263" s="1107">
        <v>7</v>
      </c>
      <c r="Y263" s="1107">
        <v>0</v>
      </c>
      <c r="Z263" s="1107">
        <v>41860</v>
      </c>
      <c r="AK263" s="1329"/>
      <c r="AL263" s="1329"/>
      <c r="AM263" s="1329"/>
      <c r="AN263" s="1329"/>
      <c r="AO263" s="1329"/>
      <c r="AP263" s="1329"/>
      <c r="AQ263" s="1329"/>
      <c r="AR263" s="1329"/>
      <c r="AS263" s="1329"/>
      <c r="AT263" s="1329"/>
      <c r="AU263" s="1329"/>
      <c r="AV263" s="1329"/>
      <c r="AW263" s="1329"/>
      <c r="AX263" s="1329"/>
      <c r="AY263" s="1329"/>
      <c r="AZ263" s="1329"/>
      <c r="BA263" s="1329"/>
      <c r="BB263" s="1329"/>
      <c r="BC263" s="1329"/>
      <c r="BD263" s="1329"/>
      <c r="BE263" s="1329"/>
      <c r="BF263" s="1329"/>
      <c r="BG263" s="1329"/>
      <c r="BH263" s="1329"/>
      <c r="BI263" s="1329"/>
      <c r="BJ263" s="1329"/>
      <c r="BK263" s="1329"/>
      <c r="BL263" s="1329"/>
      <c r="BM263" s="1329"/>
    </row>
    <row r="264" spans="1:65" ht="12" hidden="1" customHeight="1">
      <c r="A264" s="1107"/>
      <c r="B264" s="4055" t="s">
        <v>1410</v>
      </c>
      <c r="C264" s="4055"/>
      <c r="D264" s="4055"/>
      <c r="E264" s="4055"/>
      <c r="F264" s="4055"/>
      <c r="G264" s="4055"/>
      <c r="H264" s="4055"/>
      <c r="I264" s="4055"/>
      <c r="J264" s="4055"/>
      <c r="K264" s="1194" t="s">
        <v>70</v>
      </c>
      <c r="L264" s="1107">
        <v>466</v>
      </c>
      <c r="M264" s="1107">
        <v>111</v>
      </c>
      <c r="N264" s="1107">
        <v>967</v>
      </c>
      <c r="O264" s="1107">
        <v>1149</v>
      </c>
      <c r="P264" s="1107">
        <v>4701</v>
      </c>
      <c r="Q264" s="1107">
        <v>21330</v>
      </c>
      <c r="R264" s="1107">
        <v>1178</v>
      </c>
      <c r="S264" s="1107">
        <v>960</v>
      </c>
      <c r="T264" s="1107">
        <v>4669</v>
      </c>
      <c r="U264" s="1107">
        <v>9595</v>
      </c>
      <c r="V264" s="1107">
        <v>292</v>
      </c>
      <c r="W264" s="1107">
        <v>26</v>
      </c>
      <c r="X264" s="1107">
        <v>9</v>
      </c>
      <c r="Y264" s="1107">
        <v>0</v>
      </c>
      <c r="Z264" s="1107">
        <v>45453</v>
      </c>
      <c r="AK264" s="1329"/>
      <c r="AL264" s="1329"/>
      <c r="AM264" s="1329"/>
      <c r="AN264" s="1329"/>
      <c r="AO264" s="1329"/>
      <c r="AP264" s="1329"/>
      <c r="AQ264" s="1329"/>
      <c r="AR264" s="1329"/>
      <c r="AS264" s="1329"/>
      <c r="AT264" s="1329"/>
      <c r="AU264" s="1329"/>
      <c r="AV264" s="1329"/>
      <c r="AW264" s="1329"/>
      <c r="AX264" s="1329"/>
      <c r="AY264" s="1329"/>
      <c r="AZ264" s="1329"/>
      <c r="BA264" s="1329"/>
      <c r="BB264" s="1329"/>
      <c r="BC264" s="1329"/>
      <c r="BD264" s="1329"/>
      <c r="BE264" s="1329"/>
      <c r="BF264" s="1329"/>
      <c r="BG264" s="1329"/>
      <c r="BH264" s="1329"/>
      <c r="BI264" s="1329"/>
      <c r="BJ264" s="1329"/>
      <c r="BK264" s="1329"/>
      <c r="BL264" s="1329"/>
      <c r="BM264" s="1329"/>
    </row>
    <row r="265" spans="1:65" ht="12" hidden="1" customHeight="1">
      <c r="A265" s="1107"/>
      <c r="B265" s="3993" t="s">
        <v>1381</v>
      </c>
      <c r="C265" s="3993"/>
      <c r="D265" s="3993"/>
      <c r="E265" s="3993"/>
      <c r="F265" s="3993"/>
      <c r="G265" s="3993"/>
      <c r="H265" s="3993"/>
      <c r="I265" s="3993"/>
      <c r="J265" s="3993"/>
      <c r="K265" s="1194" t="s">
        <v>7</v>
      </c>
      <c r="L265" s="1107">
        <v>0</v>
      </c>
      <c r="M265" s="1107">
        <v>0</v>
      </c>
      <c r="N265" s="1107">
        <v>0</v>
      </c>
      <c r="O265" s="1107">
        <v>0</v>
      </c>
      <c r="P265" s="1107">
        <v>348</v>
      </c>
      <c r="Q265" s="1107">
        <v>0</v>
      </c>
      <c r="R265" s="1107">
        <v>0</v>
      </c>
      <c r="S265" s="1107">
        <v>0</v>
      </c>
      <c r="T265" s="1107">
        <v>0</v>
      </c>
      <c r="U265" s="1107">
        <v>0</v>
      </c>
      <c r="V265" s="1107">
        <v>0</v>
      </c>
      <c r="W265" s="1107">
        <v>0</v>
      </c>
      <c r="X265" s="1107">
        <v>0</v>
      </c>
      <c r="Y265" s="1107">
        <v>0</v>
      </c>
      <c r="Z265" s="1107">
        <v>348</v>
      </c>
      <c r="AK265" s="1329"/>
      <c r="AL265" s="1329"/>
      <c r="AM265" s="1329"/>
      <c r="AN265" s="1329"/>
      <c r="AO265" s="1329"/>
      <c r="AP265" s="1329"/>
      <c r="AQ265" s="1329"/>
      <c r="AR265" s="1329"/>
      <c r="AS265" s="1329"/>
      <c r="AT265" s="1329"/>
      <c r="AU265" s="1329"/>
      <c r="AV265" s="1329"/>
      <c r="AW265" s="1329"/>
      <c r="AX265" s="1329"/>
      <c r="AY265" s="1329"/>
      <c r="AZ265" s="1329"/>
      <c r="BA265" s="1329"/>
      <c r="BB265" s="1329"/>
      <c r="BC265" s="1329"/>
      <c r="BD265" s="1329"/>
      <c r="BE265" s="1329"/>
      <c r="BF265" s="1329"/>
      <c r="BG265" s="1329"/>
      <c r="BH265" s="1329"/>
      <c r="BI265" s="1329"/>
      <c r="BJ265" s="1329"/>
      <c r="BK265" s="1329"/>
      <c r="BL265" s="1329"/>
      <c r="BM265" s="1329"/>
    </row>
    <row r="266" spans="1:65" ht="12" hidden="1" customHeight="1">
      <c r="A266" s="1107"/>
      <c r="B266" s="3993" t="s">
        <v>1374</v>
      </c>
      <c r="C266" s="3993"/>
      <c r="D266" s="3993"/>
      <c r="E266" s="3993"/>
      <c r="F266" s="3993"/>
      <c r="G266" s="3993"/>
      <c r="H266" s="3993"/>
      <c r="I266" s="3993"/>
      <c r="J266" s="3993"/>
      <c r="K266" s="1194" t="s">
        <v>103</v>
      </c>
      <c r="L266" s="1107">
        <v>0</v>
      </c>
      <c r="M266" s="1107">
        <v>0</v>
      </c>
      <c r="N266" s="1107">
        <v>0</v>
      </c>
      <c r="O266" s="1107">
        <v>0</v>
      </c>
      <c r="P266" s="1107">
        <v>0</v>
      </c>
      <c r="Q266" s="1107">
        <v>0</v>
      </c>
      <c r="R266" s="1107">
        <v>0</v>
      </c>
      <c r="S266" s="1107">
        <v>0</v>
      </c>
      <c r="T266" s="1107">
        <v>-13</v>
      </c>
      <c r="U266" s="1107">
        <v>0</v>
      </c>
      <c r="V266" s="1107">
        <v>0</v>
      </c>
      <c r="W266" s="1107">
        <v>0</v>
      </c>
      <c r="X266" s="1107">
        <v>0</v>
      </c>
      <c r="Y266" s="1107">
        <v>0</v>
      </c>
      <c r="Z266" s="1107">
        <v>-13</v>
      </c>
      <c r="AK266" s="1329"/>
      <c r="AL266" s="1329"/>
      <c r="AM266" s="1329"/>
      <c r="AN266" s="1329"/>
      <c r="AO266" s="1329"/>
      <c r="AP266" s="1329"/>
      <c r="AQ266" s="1329"/>
      <c r="AR266" s="1329"/>
      <c r="AS266" s="1329"/>
      <c r="AT266" s="1329"/>
      <c r="AU266" s="1329"/>
      <c r="AV266" s="1329"/>
      <c r="AW266" s="1329"/>
      <c r="AX266" s="1329"/>
      <c r="AY266" s="1329"/>
      <c r="AZ266" s="1329"/>
      <c r="BA266" s="1329"/>
      <c r="BB266" s="1329"/>
      <c r="BC266" s="1329"/>
      <c r="BD266" s="1329"/>
      <c r="BE266" s="1329"/>
      <c r="BF266" s="1329"/>
      <c r="BG266" s="1329"/>
      <c r="BH266" s="1329"/>
      <c r="BI266" s="1329"/>
      <c r="BJ266" s="1329"/>
      <c r="BK266" s="1329"/>
      <c r="BL266" s="1329"/>
      <c r="BM266" s="1329"/>
    </row>
    <row r="267" spans="1:65" ht="12" hidden="1" customHeight="1">
      <c r="A267" s="1107"/>
      <c r="B267" s="4055" t="s">
        <v>1382</v>
      </c>
      <c r="C267" s="4055"/>
      <c r="D267" s="4055"/>
      <c r="E267" s="4055"/>
      <c r="F267" s="4055"/>
      <c r="G267" s="4055"/>
      <c r="H267" s="4055"/>
      <c r="I267" s="4055"/>
      <c r="J267" s="4055"/>
      <c r="K267" s="1194" t="s">
        <v>104</v>
      </c>
      <c r="L267" s="1107">
        <v>466</v>
      </c>
      <c r="M267" s="1107">
        <v>111</v>
      </c>
      <c r="N267" s="1107">
        <v>967</v>
      </c>
      <c r="O267" s="1107">
        <v>1149</v>
      </c>
      <c r="P267" s="1107">
        <v>5049</v>
      </c>
      <c r="Q267" s="1107">
        <v>21330</v>
      </c>
      <c r="R267" s="1107">
        <v>1178</v>
      </c>
      <c r="S267" s="1107">
        <v>960</v>
      </c>
      <c r="T267" s="1107">
        <v>4682</v>
      </c>
      <c r="U267" s="1107">
        <v>9595</v>
      </c>
      <c r="V267" s="1107">
        <v>292</v>
      </c>
      <c r="W267" s="1107">
        <v>26</v>
      </c>
      <c r="X267" s="1107">
        <v>9</v>
      </c>
      <c r="Y267" s="1107">
        <v>0</v>
      </c>
      <c r="Z267" s="1107">
        <v>45814</v>
      </c>
      <c r="AK267" s="1329"/>
      <c r="AL267" s="1329"/>
      <c r="AM267" s="1329"/>
      <c r="AN267" s="1329"/>
      <c r="AO267" s="1329"/>
      <c r="AP267" s="1329"/>
      <c r="AQ267" s="1329"/>
      <c r="AR267" s="1329"/>
      <c r="AS267" s="1329"/>
      <c r="AT267" s="1329"/>
      <c r="AU267" s="1329"/>
      <c r="AV267" s="1329"/>
      <c r="AW267" s="1329"/>
      <c r="AX267" s="1329"/>
      <c r="AY267" s="1329"/>
      <c r="AZ267" s="1329"/>
      <c r="BA267" s="1329"/>
      <c r="BB267" s="1329"/>
      <c r="BC267" s="1329"/>
      <c r="BD267" s="1329"/>
      <c r="BE267" s="1329"/>
      <c r="BF267" s="1329"/>
      <c r="BG267" s="1329"/>
      <c r="BH267" s="1329"/>
      <c r="BI267" s="1329"/>
      <c r="BJ267" s="1329"/>
      <c r="BK267" s="1329"/>
      <c r="BL267" s="1329"/>
      <c r="BM267" s="1329"/>
    </row>
    <row r="268" spans="1:65" ht="12" hidden="1" customHeight="1">
      <c r="A268" s="1107"/>
      <c r="B268" s="3993" t="s">
        <v>1411</v>
      </c>
      <c r="C268" s="3993"/>
      <c r="D268" s="3993"/>
      <c r="E268" s="3993"/>
      <c r="F268" s="3993"/>
      <c r="G268" s="3993"/>
      <c r="H268" s="3993"/>
      <c r="I268" s="3993"/>
      <c r="J268" s="3993"/>
      <c r="K268" s="1194" t="s">
        <v>574</v>
      </c>
      <c r="L268" s="1107"/>
      <c r="M268" s="1107"/>
      <c r="N268" s="1107"/>
      <c r="O268" s="1107"/>
      <c r="P268" s="1107"/>
      <c r="Q268" s="1107"/>
      <c r="R268" s="1107"/>
      <c r="S268" s="1107"/>
      <c r="T268" s="1107"/>
      <c r="U268" s="1107"/>
      <c r="V268" s="1107"/>
      <c r="W268" s="1107"/>
      <c r="X268" s="1107"/>
      <c r="Y268" s="1107"/>
      <c r="Z268" s="1107"/>
      <c r="AK268" s="1329"/>
      <c r="AL268" s="1329"/>
      <c r="AM268" s="1329"/>
      <c r="AN268" s="1329"/>
      <c r="AO268" s="1329"/>
      <c r="AP268" s="1329"/>
      <c r="AQ268" s="1329"/>
      <c r="AR268" s="1329"/>
      <c r="AS268" s="1329"/>
      <c r="AT268" s="1329"/>
      <c r="AU268" s="1329"/>
      <c r="AV268" s="1329"/>
      <c r="AW268" s="1329"/>
      <c r="AX268" s="1329"/>
      <c r="AY268" s="1329"/>
      <c r="AZ268" s="1329"/>
      <c r="BA268" s="1329"/>
      <c r="BB268" s="1329"/>
      <c r="BC268" s="1329"/>
      <c r="BD268" s="1329"/>
      <c r="BE268" s="1329"/>
      <c r="BF268" s="1329"/>
      <c r="BG268" s="1329"/>
      <c r="BH268" s="1329"/>
      <c r="BI268" s="1329"/>
      <c r="BJ268" s="1329"/>
      <c r="BK268" s="1329"/>
      <c r="BL268" s="1329"/>
      <c r="BM268" s="1329"/>
    </row>
    <row r="269" spans="1:65" ht="12" hidden="1" customHeight="1">
      <c r="B269" s="1107"/>
      <c r="C269" s="1107"/>
      <c r="D269" s="1107"/>
      <c r="E269" s="1107"/>
      <c r="F269" s="1107"/>
      <c r="G269" s="1107"/>
      <c r="H269" s="1107"/>
      <c r="I269" s="1107"/>
      <c r="J269" s="1107"/>
      <c r="K269" s="1107"/>
      <c r="L269" s="1107"/>
      <c r="M269" s="1107"/>
      <c r="N269" s="1107"/>
      <c r="O269" s="1107"/>
      <c r="P269" s="1107"/>
      <c r="Q269" s="1107"/>
      <c r="R269" s="1107"/>
      <c r="S269" s="1107"/>
      <c r="T269" s="1107"/>
      <c r="U269" s="1107"/>
      <c r="V269" s="1107"/>
      <c r="W269" s="1107"/>
      <c r="X269" s="1107"/>
      <c r="Y269" s="1107"/>
      <c r="Z269" s="1107"/>
      <c r="AK269" s="1329"/>
      <c r="AL269" s="1329"/>
      <c r="AM269" s="1329"/>
      <c r="AN269" s="1329"/>
      <c r="AO269" s="1329"/>
      <c r="AP269" s="1329"/>
      <c r="AQ269" s="1329"/>
      <c r="AR269" s="1329"/>
      <c r="AS269" s="1329"/>
      <c r="AT269" s="1329"/>
      <c r="AU269" s="1329"/>
      <c r="AV269" s="1329"/>
      <c r="AW269" s="1329"/>
      <c r="AX269" s="1329"/>
      <c r="AY269" s="1329"/>
      <c r="AZ269" s="1329"/>
      <c r="BA269" s="1329"/>
      <c r="BB269" s="1329"/>
      <c r="BC269" s="1329"/>
      <c r="BD269" s="1329"/>
      <c r="BE269" s="1329"/>
      <c r="BF269" s="1329"/>
      <c r="BG269" s="1329"/>
      <c r="BH269" s="1329"/>
      <c r="BI269" s="1329"/>
      <c r="BJ269" s="1329"/>
      <c r="BK269" s="1329"/>
      <c r="BL269" s="1329"/>
      <c r="BM269" s="1329"/>
    </row>
    <row r="270" spans="1:65" ht="12" hidden="1" customHeight="1">
      <c r="AK270" s="1329"/>
      <c r="AL270" s="1329"/>
      <c r="AM270" s="1329"/>
      <c r="AN270" s="1329"/>
      <c r="AO270" s="1329"/>
      <c r="AP270" s="1329"/>
      <c r="AQ270" s="1329"/>
      <c r="AR270" s="1329"/>
      <c r="AS270" s="1329"/>
      <c r="AT270" s="1329"/>
      <c r="AU270" s="1329"/>
      <c r="AV270" s="1329"/>
      <c r="AW270" s="1329"/>
      <c r="AX270" s="1329"/>
      <c r="AY270" s="1329"/>
      <c r="AZ270" s="1329"/>
      <c r="BA270" s="1329"/>
      <c r="BB270" s="1329"/>
      <c r="BC270" s="1329"/>
      <c r="BD270" s="1329"/>
      <c r="BE270" s="1329"/>
      <c r="BF270" s="1329"/>
      <c r="BG270" s="1329"/>
      <c r="BH270" s="1329"/>
      <c r="BI270" s="1329"/>
      <c r="BJ270" s="1329"/>
      <c r="BK270" s="1329"/>
      <c r="BL270" s="1329"/>
      <c r="BM270" s="1329"/>
    </row>
    <row r="271" spans="1:65" ht="12" hidden="1" customHeight="1">
      <c r="AK271" s="1329"/>
      <c r="AL271" s="1329"/>
      <c r="AM271" s="1329"/>
      <c r="AN271" s="1329"/>
      <c r="AO271" s="1329"/>
      <c r="AP271" s="1329"/>
      <c r="AQ271" s="1329"/>
      <c r="AR271" s="1329"/>
      <c r="AS271" s="1329"/>
      <c r="AT271" s="1329"/>
      <c r="AU271" s="1329"/>
      <c r="AV271" s="1329"/>
      <c r="AW271" s="1329"/>
      <c r="AX271" s="1329"/>
      <c r="AY271" s="1329"/>
      <c r="AZ271" s="1329"/>
      <c r="BA271" s="1329"/>
      <c r="BB271" s="1329"/>
      <c r="BC271" s="1329"/>
      <c r="BD271" s="1329"/>
      <c r="BE271" s="1329"/>
      <c r="BF271" s="1329"/>
      <c r="BG271" s="1329"/>
      <c r="BH271" s="1329"/>
      <c r="BI271" s="1329"/>
      <c r="BJ271" s="1329"/>
      <c r="BK271" s="1329"/>
      <c r="BL271" s="1329"/>
      <c r="BM271" s="1329"/>
    </row>
    <row r="272" spans="1:65" ht="12" customHeight="1">
      <c r="AK272" s="1329"/>
      <c r="AL272" s="1329"/>
      <c r="AM272" s="1329"/>
      <c r="AN272" s="1329"/>
      <c r="AO272" s="1329"/>
      <c r="AP272" s="1329"/>
      <c r="AQ272" s="1329"/>
      <c r="AR272" s="1329"/>
      <c r="AS272" s="1329"/>
      <c r="AT272" s="1329"/>
      <c r="AU272" s="1329"/>
      <c r="AV272" s="1329"/>
      <c r="AW272" s="1329"/>
      <c r="AX272" s="1329"/>
      <c r="AY272" s="1329"/>
      <c r="AZ272" s="1329"/>
      <c r="BA272" s="1329"/>
      <c r="BB272" s="1329"/>
      <c r="BC272" s="1329"/>
      <c r="BD272" s="1329"/>
      <c r="BE272" s="1329"/>
      <c r="BF272" s="1329"/>
      <c r="BG272" s="1329"/>
      <c r="BH272" s="1329"/>
      <c r="BI272" s="1329"/>
      <c r="BJ272" s="1329"/>
      <c r="BK272" s="1329"/>
      <c r="BL272" s="1329"/>
      <c r="BM272" s="1329"/>
    </row>
    <row r="273" spans="2:65" ht="12" customHeight="1">
      <c r="B273" s="3967" t="s">
        <v>105</v>
      </c>
      <c r="C273" s="3967"/>
      <c r="D273" s="3967"/>
      <c r="E273" s="3967"/>
      <c r="F273" s="3967"/>
      <c r="G273" s="3967"/>
      <c r="H273" s="3967"/>
      <c r="I273" s="3967"/>
      <c r="J273" s="3967"/>
      <c r="K273" s="3967"/>
      <c r="L273" s="3967"/>
      <c r="M273" s="3967"/>
      <c r="N273" s="3967"/>
      <c r="O273" s="3967"/>
      <c r="P273" s="3967"/>
      <c r="Q273" s="3967"/>
      <c r="R273" s="3967"/>
      <c r="S273" s="3967"/>
      <c r="AK273" s="1329"/>
      <c r="AL273" s="1329"/>
      <c r="AM273" s="1329"/>
      <c r="AN273" s="1329"/>
      <c r="AO273" s="1329"/>
      <c r="AP273" s="1329"/>
      <c r="AQ273" s="1329"/>
      <c r="AR273" s="1329"/>
      <c r="AS273" s="1329"/>
      <c r="AT273" s="1329"/>
      <c r="AU273" s="1329"/>
      <c r="AV273" s="1329"/>
      <c r="AW273" s="1329"/>
      <c r="AX273" s="1329"/>
      <c r="AY273" s="1329"/>
      <c r="AZ273" s="1329"/>
      <c r="BA273" s="1329"/>
      <c r="BB273" s="1329"/>
      <c r="BC273" s="1329"/>
      <c r="BD273" s="1329"/>
      <c r="BE273" s="1329"/>
      <c r="BF273" s="1329"/>
      <c r="BG273" s="1329"/>
      <c r="BH273" s="1329"/>
      <c r="BI273" s="1329"/>
      <c r="BJ273" s="1329"/>
      <c r="BK273" s="1329"/>
      <c r="BL273" s="1329"/>
      <c r="BM273" s="1329"/>
    </row>
    <row r="274" spans="2:65" ht="12" customHeight="1">
      <c r="B274" s="4054" t="s">
        <v>477</v>
      </c>
      <c r="C274" s="4054"/>
      <c r="D274" s="4054"/>
      <c r="E274" s="4054"/>
      <c r="F274" s="4054"/>
      <c r="G274" s="4054"/>
      <c r="H274" s="4054"/>
      <c r="I274" s="4054"/>
      <c r="J274" s="4054"/>
      <c r="K274" s="4054"/>
      <c r="L274" s="4054"/>
      <c r="M274" s="4054"/>
      <c r="N274" s="4054"/>
      <c r="O274" s="4054"/>
      <c r="P274" s="4054"/>
      <c r="Q274" s="4054"/>
      <c r="R274" s="4054"/>
      <c r="S274" s="4054"/>
      <c r="AK274" s="1329"/>
      <c r="AL274" s="1329"/>
      <c r="AM274" s="1329"/>
      <c r="AN274" s="1329"/>
      <c r="AO274" s="1329"/>
      <c r="AP274" s="1329"/>
      <c r="AQ274" s="1329"/>
      <c r="AR274" s="1329"/>
      <c r="AS274" s="1329"/>
      <c r="AT274" s="1329"/>
      <c r="AU274" s="1329"/>
      <c r="AV274" s="1329"/>
      <c r="AW274" s="1329"/>
      <c r="AX274" s="1329"/>
      <c r="AY274" s="1329"/>
      <c r="AZ274" s="1329"/>
      <c r="BA274" s="1329"/>
      <c r="BB274" s="1329"/>
      <c r="BC274" s="1329"/>
      <c r="BD274" s="1329"/>
      <c r="BE274" s="1329"/>
      <c r="BF274" s="1329"/>
      <c r="BG274" s="1329"/>
      <c r="BH274" s="1329"/>
      <c r="BI274" s="1329"/>
      <c r="BJ274" s="1329"/>
      <c r="BK274" s="1329"/>
      <c r="BL274" s="1329"/>
      <c r="BM274" s="1329"/>
    </row>
    <row r="275" spans="2:65" ht="12" customHeight="1">
      <c r="AK275" s="1329"/>
      <c r="AL275" s="1329"/>
      <c r="AM275" s="1329"/>
      <c r="AN275" s="1329"/>
      <c r="AO275" s="1329"/>
      <c r="AP275" s="1329"/>
      <c r="AQ275" s="1329"/>
      <c r="AR275" s="1329"/>
      <c r="AS275" s="1329"/>
      <c r="AT275" s="1329"/>
      <c r="AU275" s="1329"/>
      <c r="AV275" s="1329"/>
      <c r="AW275" s="1329"/>
      <c r="AX275" s="1329"/>
      <c r="AY275" s="1329"/>
      <c r="AZ275" s="1329"/>
      <c r="BA275" s="1329"/>
      <c r="BB275" s="1329"/>
      <c r="BC275" s="1329"/>
      <c r="BD275" s="1329"/>
      <c r="BE275" s="1329"/>
      <c r="BF275" s="1329"/>
      <c r="BG275" s="1329"/>
      <c r="BH275" s="1329"/>
      <c r="BI275" s="1329"/>
      <c r="BJ275" s="1329"/>
      <c r="BK275" s="1329"/>
      <c r="BL275" s="1329"/>
      <c r="BM275" s="1329"/>
    </row>
    <row r="276" spans="2:65" ht="12" customHeight="1">
      <c r="AK276" s="1329"/>
      <c r="AL276" s="1329"/>
      <c r="AM276" s="1329"/>
      <c r="AN276" s="1329"/>
      <c r="AO276" s="1329"/>
      <c r="AP276" s="1329"/>
      <c r="AQ276" s="1329"/>
      <c r="AR276" s="1329"/>
      <c r="AS276" s="1329"/>
      <c r="AT276" s="1329"/>
      <c r="AU276" s="1329"/>
      <c r="AV276" s="1329"/>
      <c r="AW276" s="1329"/>
      <c r="AX276" s="1329"/>
      <c r="AY276" s="1329"/>
      <c r="AZ276" s="1329"/>
      <c r="BA276" s="1329"/>
      <c r="BB276" s="1329"/>
      <c r="BC276" s="1329"/>
      <c r="BD276" s="1329"/>
      <c r="BE276" s="1329"/>
      <c r="BF276" s="1329"/>
      <c r="BG276" s="1329"/>
      <c r="BH276" s="1329"/>
      <c r="BI276" s="1329"/>
      <c r="BJ276" s="1329"/>
      <c r="BK276" s="1329"/>
      <c r="BL276" s="1329"/>
      <c r="BM276" s="1329"/>
    </row>
    <row r="277" spans="2:65" ht="12" customHeight="1">
      <c r="AK277" s="1329"/>
      <c r="AL277" s="1329"/>
      <c r="AM277" s="1329"/>
      <c r="AN277" s="1329"/>
      <c r="AO277" s="1329"/>
      <c r="AP277" s="1329"/>
      <c r="AQ277" s="1329"/>
      <c r="AR277" s="1329"/>
      <c r="AS277" s="1329"/>
      <c r="AT277" s="1329"/>
      <c r="AU277" s="1329"/>
      <c r="AV277" s="1329"/>
      <c r="AW277" s="1329"/>
      <c r="AX277" s="1329"/>
      <c r="AY277" s="1329"/>
      <c r="AZ277" s="1329"/>
      <c r="BA277" s="1329"/>
      <c r="BB277" s="1329"/>
      <c r="BC277" s="1329"/>
      <c r="BD277" s="1329"/>
      <c r="BE277" s="1329"/>
      <c r="BF277" s="1329"/>
      <c r="BG277" s="1329"/>
      <c r="BH277" s="1329"/>
      <c r="BI277" s="1329"/>
      <c r="BJ277" s="1329"/>
      <c r="BK277" s="1329"/>
      <c r="BL277" s="1329"/>
      <c r="BM277" s="1329"/>
    </row>
    <row r="278" spans="2:65" ht="12" customHeight="1">
      <c r="AK278" s="1329"/>
      <c r="AL278" s="1329"/>
      <c r="AM278" s="1329"/>
      <c r="AN278" s="1329"/>
      <c r="AO278" s="1329"/>
      <c r="AP278" s="1329"/>
      <c r="AQ278" s="1329"/>
      <c r="AR278" s="1329"/>
      <c r="AS278" s="1329"/>
      <c r="AT278" s="1329"/>
      <c r="AU278" s="1329"/>
      <c r="AV278" s="1329"/>
      <c r="AW278" s="1329"/>
      <c r="AX278" s="1329"/>
      <c r="AY278" s="1329"/>
      <c r="AZ278" s="1329"/>
      <c r="BA278" s="1329"/>
      <c r="BB278" s="1329"/>
      <c r="BC278" s="1329"/>
      <c r="BD278" s="1329"/>
      <c r="BE278" s="1329"/>
      <c r="BF278" s="1329"/>
      <c r="BG278" s="1329"/>
      <c r="BH278" s="1329"/>
      <c r="BI278" s="1329"/>
      <c r="BJ278" s="1329"/>
      <c r="BK278" s="1329"/>
      <c r="BL278" s="1329"/>
      <c r="BM278" s="1329"/>
    </row>
    <row r="279" spans="2:65" ht="12" customHeight="1">
      <c r="AK279" s="1329"/>
      <c r="AL279" s="1329"/>
      <c r="AM279" s="1329"/>
      <c r="AN279" s="1329"/>
      <c r="AO279" s="1329"/>
      <c r="AP279" s="1329"/>
      <c r="AQ279" s="1329"/>
      <c r="AR279" s="1329"/>
      <c r="AS279" s="1329"/>
      <c r="AT279" s="1329"/>
      <c r="AU279" s="1329"/>
      <c r="AV279" s="1329"/>
      <c r="AW279" s="1329"/>
      <c r="AX279" s="1329"/>
      <c r="AY279" s="1329"/>
      <c r="AZ279" s="1329"/>
      <c r="BA279" s="1329"/>
      <c r="BB279" s="1329"/>
      <c r="BC279" s="1329"/>
      <c r="BD279" s="1329"/>
      <c r="BE279" s="1329"/>
      <c r="BF279" s="1329"/>
      <c r="BG279" s="1329"/>
      <c r="BH279" s="1329"/>
      <c r="BI279" s="1329"/>
      <c r="BJ279" s="1329"/>
      <c r="BK279" s="1329"/>
      <c r="BL279" s="1329"/>
      <c r="BM279" s="1329"/>
    </row>
    <row r="280" spans="2:65" ht="12" customHeight="1">
      <c r="AK280" s="1329"/>
      <c r="AL280" s="1329"/>
      <c r="AM280" s="1329"/>
      <c r="AN280" s="1329"/>
      <c r="AO280" s="1329"/>
      <c r="AP280" s="1329"/>
      <c r="AQ280" s="1329"/>
      <c r="AR280" s="1329"/>
      <c r="AS280" s="1329"/>
      <c r="AT280" s="1329"/>
      <c r="AU280" s="1329"/>
      <c r="AV280" s="1329"/>
      <c r="AW280" s="1329"/>
      <c r="AX280" s="1329"/>
      <c r="AY280" s="1329"/>
      <c r="AZ280" s="1329"/>
      <c r="BA280" s="1329"/>
      <c r="BB280" s="1329"/>
      <c r="BC280" s="1329"/>
      <c r="BD280" s="1329"/>
      <c r="BE280" s="1329"/>
      <c r="BF280" s="1329"/>
      <c r="BG280" s="1329"/>
      <c r="BH280" s="1329"/>
      <c r="BI280" s="1329"/>
      <c r="BJ280" s="1329"/>
      <c r="BK280" s="1329"/>
      <c r="BL280" s="1329"/>
      <c r="BM280" s="1329"/>
    </row>
    <row r="281" spans="2:65" ht="12" customHeight="1">
      <c r="AK281" s="1329"/>
      <c r="AL281" s="1329"/>
      <c r="AM281" s="1329"/>
      <c r="AN281" s="1329"/>
      <c r="AO281" s="1329"/>
      <c r="AP281" s="1329"/>
      <c r="AQ281" s="1329"/>
      <c r="AR281" s="1329"/>
      <c r="AS281" s="1329"/>
      <c r="AT281" s="1329"/>
      <c r="AU281" s="1329"/>
      <c r="AV281" s="1329"/>
      <c r="AW281" s="1329"/>
      <c r="AX281" s="1329"/>
      <c r="AY281" s="1329"/>
      <c r="AZ281" s="1329"/>
      <c r="BA281" s="1329"/>
      <c r="BB281" s="1329"/>
      <c r="BC281" s="1329"/>
      <c r="BD281" s="1329"/>
      <c r="BE281" s="1329"/>
      <c r="BF281" s="1329"/>
      <c r="BG281" s="1329"/>
      <c r="BH281" s="1329"/>
      <c r="BI281" s="1329"/>
      <c r="BJ281" s="1329"/>
      <c r="BK281" s="1329"/>
      <c r="BL281" s="1329"/>
      <c r="BM281" s="1329"/>
    </row>
    <row r="282" spans="2:65" ht="12" customHeight="1">
      <c r="AK282" s="1329"/>
      <c r="AL282" s="1329"/>
      <c r="AM282" s="1329"/>
      <c r="AN282" s="1329"/>
      <c r="AO282" s="1329"/>
      <c r="AP282" s="1329"/>
      <c r="AQ282" s="1329"/>
      <c r="AR282" s="1329"/>
      <c r="AS282" s="1329"/>
      <c r="AT282" s="1329"/>
      <c r="AU282" s="1329"/>
      <c r="AV282" s="1329"/>
      <c r="AW282" s="1329"/>
      <c r="AX282" s="1329"/>
      <c r="AY282" s="1329"/>
      <c r="AZ282" s="1329"/>
      <c r="BA282" s="1329"/>
      <c r="BB282" s="1329"/>
      <c r="BC282" s="1329"/>
      <c r="BD282" s="1329"/>
      <c r="BE282" s="1329"/>
      <c r="BF282" s="1329"/>
      <c r="BG282" s="1329"/>
      <c r="BH282" s="1329"/>
      <c r="BI282" s="1329"/>
      <c r="BJ282" s="1329"/>
      <c r="BK282" s="1329"/>
      <c r="BL282" s="1329"/>
      <c r="BM282" s="1329"/>
    </row>
    <row r="283" spans="2:65" ht="12" customHeight="1">
      <c r="AK283" s="1329"/>
      <c r="AL283" s="1329"/>
      <c r="AM283" s="1329"/>
      <c r="AN283" s="1329"/>
      <c r="AO283" s="1329"/>
      <c r="AP283" s="1329"/>
      <c r="AQ283" s="1329"/>
      <c r="AR283" s="1329"/>
      <c r="AS283" s="1329"/>
      <c r="AT283" s="1329"/>
      <c r="AU283" s="1329"/>
      <c r="AV283" s="1329"/>
      <c r="AW283" s="1329"/>
      <c r="AX283" s="1329"/>
      <c r="AY283" s="1329"/>
      <c r="AZ283" s="1329"/>
      <c r="BA283" s="1329"/>
      <c r="BB283" s="1329"/>
      <c r="BC283" s="1329"/>
      <c r="BD283" s="1329"/>
      <c r="BE283" s="1329"/>
      <c r="BF283" s="1329"/>
      <c r="BG283" s="1329"/>
      <c r="BH283" s="1329"/>
      <c r="BI283" s="1329"/>
      <c r="BJ283" s="1329"/>
      <c r="BK283" s="1329"/>
      <c r="BL283" s="1329"/>
      <c r="BM283" s="1329"/>
    </row>
    <row r="284" spans="2:65" ht="12" customHeight="1">
      <c r="AK284" s="1329"/>
      <c r="AL284" s="1329"/>
      <c r="AM284" s="1329"/>
      <c r="AN284" s="1329"/>
      <c r="AO284" s="1329"/>
      <c r="AP284" s="1329"/>
      <c r="AQ284" s="1329"/>
      <c r="AR284" s="1329"/>
      <c r="AS284" s="1329"/>
      <c r="AT284" s="1329"/>
      <c r="AU284" s="1329"/>
      <c r="AV284" s="1329"/>
      <c r="AW284" s="1329"/>
      <c r="AX284" s="1329"/>
      <c r="AY284" s="1329"/>
      <c r="AZ284" s="1329"/>
      <c r="BA284" s="1329"/>
      <c r="BB284" s="1329"/>
      <c r="BC284" s="1329"/>
      <c r="BD284" s="1329"/>
      <c r="BE284" s="1329"/>
      <c r="BF284" s="1329"/>
      <c r="BG284" s="1329"/>
      <c r="BH284" s="1329"/>
      <c r="BI284" s="1329"/>
      <c r="BJ284" s="1329"/>
      <c r="BK284" s="1329"/>
      <c r="BL284" s="1329"/>
      <c r="BM284" s="1329"/>
    </row>
    <row r="285" spans="2:65" ht="12" customHeight="1">
      <c r="AK285" s="1329"/>
      <c r="AL285" s="1329"/>
      <c r="AM285" s="1329"/>
      <c r="AN285" s="1329"/>
      <c r="AO285" s="1329"/>
      <c r="AP285" s="1329"/>
      <c r="AQ285" s="1329"/>
      <c r="AR285" s="1329"/>
      <c r="AS285" s="1329"/>
      <c r="AT285" s="1329"/>
      <c r="AU285" s="1329"/>
      <c r="AV285" s="1329"/>
      <c r="AW285" s="1329"/>
      <c r="AX285" s="1329"/>
      <c r="AY285" s="1329"/>
      <c r="AZ285" s="1329"/>
      <c r="BA285" s="1329"/>
      <c r="BB285" s="1329"/>
      <c r="BC285" s="1329"/>
      <c r="BD285" s="1329"/>
      <c r="BE285" s="1329"/>
      <c r="BF285" s="1329"/>
      <c r="BG285" s="1329"/>
      <c r="BH285" s="1329"/>
      <c r="BI285" s="1329"/>
      <c r="BJ285" s="1329"/>
      <c r="BK285" s="1329"/>
      <c r="BL285" s="1329"/>
      <c r="BM285" s="1329"/>
    </row>
    <row r="286" spans="2:65" ht="12" customHeight="1">
      <c r="AK286" s="1329"/>
      <c r="AL286" s="1329"/>
      <c r="AM286" s="1329"/>
      <c r="AN286" s="1329"/>
      <c r="AO286" s="1329"/>
      <c r="AP286" s="1329"/>
      <c r="AQ286" s="1329"/>
      <c r="AR286" s="1329"/>
      <c r="AS286" s="1329"/>
      <c r="AT286" s="1329"/>
      <c r="AU286" s="1329"/>
      <c r="AV286" s="1329"/>
      <c r="AW286" s="1329"/>
      <c r="AX286" s="1329"/>
      <c r="AY286" s="1329"/>
      <c r="AZ286" s="1329"/>
      <c r="BA286" s="1329"/>
      <c r="BB286" s="1329"/>
      <c r="BC286" s="1329"/>
      <c r="BD286" s="1329"/>
      <c r="BE286" s="1329"/>
      <c r="BF286" s="1329"/>
      <c r="BG286" s="1329"/>
      <c r="BH286" s="1329"/>
      <c r="BI286" s="1329"/>
      <c r="BJ286" s="1329"/>
      <c r="BK286" s="1329"/>
      <c r="BL286" s="1329"/>
      <c r="BM286" s="1329"/>
    </row>
    <row r="287" spans="2:65" ht="12" customHeight="1">
      <c r="AK287" s="1329"/>
      <c r="AL287" s="1329"/>
      <c r="AM287" s="1329"/>
      <c r="AN287" s="1329"/>
      <c r="AO287" s="1329"/>
      <c r="AP287" s="1329"/>
      <c r="AQ287" s="1329"/>
      <c r="AR287" s="1329"/>
      <c r="AS287" s="1329"/>
      <c r="AT287" s="1329"/>
      <c r="AU287" s="1329"/>
      <c r="AV287" s="1329"/>
      <c r="AW287" s="1329"/>
      <c r="AX287" s="1329"/>
      <c r="AY287" s="1329"/>
      <c r="AZ287" s="1329"/>
      <c r="BA287" s="1329"/>
      <c r="BB287" s="1329"/>
      <c r="BC287" s="1329"/>
      <c r="BD287" s="1329"/>
      <c r="BE287" s="1329"/>
      <c r="BF287" s="1329"/>
      <c r="BG287" s="1329"/>
      <c r="BH287" s="1329"/>
      <c r="BI287" s="1329"/>
      <c r="BJ287" s="1329"/>
      <c r="BK287" s="1329"/>
      <c r="BL287" s="1329"/>
      <c r="BM287" s="1329"/>
    </row>
    <row r="288" spans="2:65" ht="12" customHeight="1">
      <c r="AK288" s="1329"/>
      <c r="AL288" s="1329"/>
      <c r="AM288" s="1329"/>
      <c r="AN288" s="1329"/>
      <c r="AO288" s="1329"/>
      <c r="AP288" s="1329"/>
      <c r="AQ288" s="1329"/>
      <c r="AR288" s="1329"/>
      <c r="AS288" s="1329"/>
      <c r="AT288" s="1329"/>
      <c r="AU288" s="1329"/>
      <c r="AV288" s="1329"/>
      <c r="AW288" s="1329"/>
      <c r="AX288" s="1329"/>
      <c r="AY288" s="1329"/>
      <c r="AZ288" s="1329"/>
      <c r="BA288" s="1329"/>
      <c r="BB288" s="1329"/>
      <c r="BC288" s="1329"/>
      <c r="BD288" s="1329"/>
      <c r="BE288" s="1329"/>
      <c r="BF288" s="1329"/>
      <c r="BG288" s="1329"/>
      <c r="BH288" s="1329"/>
      <c r="BI288" s="1329"/>
      <c r="BJ288" s="1329"/>
      <c r="BK288" s="1329"/>
      <c r="BL288" s="1329"/>
      <c r="BM288" s="1329"/>
    </row>
    <row r="289" spans="37:65" ht="12" customHeight="1">
      <c r="AK289" s="1329"/>
      <c r="AL289" s="1329"/>
      <c r="AM289" s="1329"/>
      <c r="AN289" s="1329"/>
      <c r="AO289" s="1329"/>
      <c r="AP289" s="1329"/>
      <c r="AQ289" s="1329"/>
      <c r="AR289" s="1329"/>
      <c r="AS289" s="1329"/>
      <c r="AT289" s="1329"/>
      <c r="AU289" s="1329"/>
      <c r="AV289" s="1329"/>
      <c r="AW289" s="1329"/>
      <c r="AX289" s="1329"/>
      <c r="AY289" s="1329"/>
      <c r="AZ289" s="1329"/>
      <c r="BA289" s="1329"/>
      <c r="BB289" s="1329"/>
      <c r="BC289" s="1329"/>
      <c r="BD289" s="1329"/>
      <c r="BE289" s="1329"/>
      <c r="BF289" s="1329"/>
      <c r="BG289" s="1329"/>
      <c r="BH289" s="1329"/>
      <c r="BI289" s="1329"/>
      <c r="BJ289" s="1329"/>
      <c r="BK289" s="1329"/>
      <c r="BL289" s="1329"/>
      <c r="BM289" s="1329"/>
    </row>
    <row r="290" spans="37:65" ht="12" customHeight="1">
      <c r="AK290" s="1329"/>
      <c r="AL290" s="1329"/>
      <c r="AM290" s="1329"/>
      <c r="AN290" s="1329"/>
      <c r="AO290" s="1329"/>
      <c r="AP290" s="1329"/>
      <c r="AQ290" s="1329"/>
      <c r="AR290" s="1329"/>
      <c r="AS290" s="1329"/>
      <c r="AT290" s="1329"/>
      <c r="AU290" s="1329"/>
      <c r="AV290" s="1329"/>
      <c r="AW290" s="1329"/>
      <c r="AX290" s="1329"/>
      <c r="AY290" s="1329"/>
      <c r="AZ290" s="1329"/>
      <c r="BA290" s="1329"/>
      <c r="BB290" s="1329"/>
      <c r="BC290" s="1329"/>
      <c r="BD290" s="1329"/>
      <c r="BE290" s="1329"/>
      <c r="BF290" s="1329"/>
      <c r="BG290" s="1329"/>
      <c r="BH290" s="1329"/>
      <c r="BI290" s="1329"/>
      <c r="BJ290" s="1329"/>
      <c r="BK290" s="1329"/>
      <c r="BL290" s="1329"/>
      <c r="BM290" s="1329"/>
    </row>
    <row r="291" spans="37:65" ht="12" customHeight="1">
      <c r="AK291" s="1329"/>
      <c r="AL291" s="1329"/>
      <c r="AM291" s="1329"/>
      <c r="AN291" s="1329"/>
      <c r="AO291" s="1329"/>
      <c r="AP291" s="1329"/>
      <c r="AQ291" s="1329"/>
      <c r="AR291" s="1329"/>
      <c r="AS291" s="1329"/>
      <c r="AT291" s="1329"/>
      <c r="AU291" s="1329"/>
      <c r="AV291" s="1329"/>
      <c r="AW291" s="1329"/>
      <c r="AX291" s="1329"/>
      <c r="AY291" s="1329"/>
      <c r="AZ291" s="1329"/>
      <c r="BA291" s="1329"/>
      <c r="BB291" s="1329"/>
      <c r="BC291" s="1329"/>
      <c r="BD291" s="1329"/>
      <c r="BE291" s="1329"/>
      <c r="BF291" s="1329"/>
      <c r="BG291" s="1329"/>
      <c r="BH291" s="1329"/>
      <c r="BI291" s="1329"/>
      <c r="BJ291" s="1329"/>
      <c r="BK291" s="1329"/>
      <c r="BL291" s="1329"/>
      <c r="BM291" s="1329"/>
    </row>
    <row r="292" spans="37:65" ht="12" customHeight="1">
      <c r="AK292" s="1329"/>
      <c r="AL292" s="1329"/>
      <c r="AM292" s="1329"/>
      <c r="AN292" s="1329"/>
      <c r="AO292" s="1329"/>
      <c r="AP292" s="1329"/>
      <c r="AQ292" s="1329"/>
      <c r="AR292" s="1329"/>
      <c r="AS292" s="1329"/>
      <c r="AT292" s="1329"/>
      <c r="AU292" s="1329"/>
      <c r="AV292" s="1329"/>
      <c r="AW292" s="1329"/>
      <c r="AX292" s="1329"/>
      <c r="AY292" s="1329"/>
      <c r="AZ292" s="1329"/>
      <c r="BA292" s="1329"/>
      <c r="BB292" s="1329"/>
      <c r="BC292" s="1329"/>
      <c r="BD292" s="1329"/>
      <c r="BE292" s="1329"/>
      <c r="BF292" s="1329"/>
      <c r="BG292" s="1329"/>
      <c r="BH292" s="1329"/>
      <c r="BI292" s="1329"/>
      <c r="BJ292" s="1329"/>
      <c r="BK292" s="1329"/>
      <c r="BL292" s="1329"/>
      <c r="BM292" s="1329"/>
    </row>
    <row r="293" spans="37:65" ht="12" customHeight="1">
      <c r="AK293" s="1329"/>
      <c r="AL293" s="1329"/>
      <c r="AM293" s="1329"/>
      <c r="AN293" s="1329"/>
      <c r="AO293" s="1329"/>
      <c r="AP293" s="1329"/>
      <c r="AQ293" s="1329"/>
      <c r="AR293" s="1329"/>
      <c r="AS293" s="1329"/>
      <c r="AT293" s="1329"/>
      <c r="AU293" s="1329"/>
      <c r="AV293" s="1329"/>
      <c r="AW293" s="1329"/>
      <c r="AX293" s="1329"/>
      <c r="AY293" s="1329"/>
      <c r="AZ293" s="1329"/>
      <c r="BA293" s="1329"/>
      <c r="BB293" s="1329"/>
      <c r="BC293" s="1329"/>
      <c r="BD293" s="1329"/>
      <c r="BE293" s="1329"/>
      <c r="BF293" s="1329"/>
      <c r="BG293" s="1329"/>
      <c r="BH293" s="1329"/>
      <c r="BI293" s="1329"/>
      <c r="BJ293" s="1329"/>
      <c r="BK293" s="1329"/>
      <c r="BL293" s="1329"/>
      <c r="BM293" s="1329"/>
    </row>
    <row r="294" spans="37:65" ht="12" customHeight="1">
      <c r="AK294" s="1329"/>
      <c r="AL294" s="1329"/>
      <c r="AM294" s="1329"/>
      <c r="AN294" s="1329"/>
      <c r="AO294" s="1329"/>
      <c r="AP294" s="1329"/>
      <c r="AQ294" s="1329"/>
      <c r="AR294" s="1329"/>
      <c r="AS294" s="1329"/>
      <c r="AT294" s="1329"/>
      <c r="AU294" s="1329"/>
      <c r="AV294" s="1329"/>
      <c r="AW294" s="1329"/>
      <c r="AX294" s="1329"/>
      <c r="AY294" s="1329"/>
      <c r="AZ294" s="1329"/>
      <c r="BA294" s="1329"/>
      <c r="BB294" s="1329"/>
      <c r="BC294" s="1329"/>
      <c r="BD294" s="1329"/>
      <c r="BE294" s="1329"/>
      <c r="BF294" s="1329"/>
      <c r="BG294" s="1329"/>
      <c r="BH294" s="1329"/>
      <c r="BI294" s="1329"/>
      <c r="BJ294" s="1329"/>
      <c r="BK294" s="1329"/>
      <c r="BL294" s="1329"/>
      <c r="BM294" s="1329"/>
    </row>
    <row r="295" spans="37:65" ht="12" customHeight="1">
      <c r="AK295" s="1329"/>
      <c r="AL295" s="1329"/>
      <c r="AM295" s="1329"/>
      <c r="AN295" s="1329"/>
      <c r="AO295" s="1329"/>
      <c r="AP295" s="1329"/>
      <c r="AQ295" s="1329"/>
      <c r="AR295" s="1329"/>
      <c r="AS295" s="1329"/>
      <c r="AT295" s="1329"/>
      <c r="AU295" s="1329"/>
      <c r="AV295" s="1329"/>
      <c r="AW295" s="1329"/>
      <c r="AX295" s="1329"/>
      <c r="AY295" s="1329"/>
      <c r="AZ295" s="1329"/>
      <c r="BA295" s="1329"/>
      <c r="BB295" s="1329"/>
      <c r="BC295" s="1329"/>
      <c r="BD295" s="1329"/>
      <c r="BE295" s="1329"/>
      <c r="BF295" s="1329"/>
      <c r="BG295" s="1329"/>
      <c r="BH295" s="1329"/>
      <c r="BI295" s="1329"/>
      <c r="BJ295" s="1329"/>
      <c r="BK295" s="1329"/>
      <c r="BL295" s="1329"/>
      <c r="BM295" s="1329"/>
    </row>
    <row r="296" spans="37:65" ht="12" customHeight="1">
      <c r="AK296" s="1329"/>
      <c r="AL296" s="1329"/>
      <c r="AM296" s="1329"/>
      <c r="AN296" s="1329"/>
      <c r="AO296" s="1329"/>
      <c r="AP296" s="1329"/>
      <c r="AQ296" s="1329"/>
      <c r="AR296" s="1329"/>
      <c r="AS296" s="1329"/>
      <c r="AT296" s="1329"/>
      <c r="AU296" s="1329"/>
      <c r="AV296" s="1329"/>
      <c r="AW296" s="1329"/>
      <c r="AX296" s="1329"/>
      <c r="AY296" s="1329"/>
      <c r="AZ296" s="1329"/>
      <c r="BA296" s="1329"/>
      <c r="BB296" s="1329"/>
      <c r="BC296" s="1329"/>
      <c r="BD296" s="1329"/>
      <c r="BE296" s="1329"/>
      <c r="BF296" s="1329"/>
      <c r="BG296" s="1329"/>
      <c r="BH296" s="1329"/>
      <c r="BI296" s="1329"/>
      <c r="BJ296" s="1329"/>
      <c r="BK296" s="1329"/>
      <c r="BL296" s="1329"/>
      <c r="BM296" s="1329"/>
    </row>
    <row r="297" spans="37:65" ht="12" customHeight="1">
      <c r="AK297" s="1329"/>
      <c r="AL297" s="1329"/>
      <c r="AM297" s="1329"/>
      <c r="AN297" s="1329"/>
      <c r="AO297" s="1329"/>
      <c r="AP297" s="1329"/>
      <c r="AQ297" s="1329"/>
      <c r="AR297" s="1329"/>
      <c r="AS297" s="1329"/>
      <c r="AT297" s="1329"/>
      <c r="AU297" s="1329"/>
      <c r="AV297" s="1329"/>
      <c r="AW297" s="1329"/>
      <c r="AX297" s="1329"/>
      <c r="AY297" s="1329"/>
      <c r="AZ297" s="1329"/>
      <c r="BA297" s="1329"/>
      <c r="BB297" s="1329"/>
      <c r="BC297" s="1329"/>
      <c r="BD297" s="1329"/>
      <c r="BE297" s="1329"/>
      <c r="BF297" s="1329"/>
      <c r="BG297" s="1329"/>
      <c r="BH297" s="1329"/>
      <c r="BI297" s="1329"/>
      <c r="BJ297" s="1329"/>
      <c r="BK297" s="1329"/>
      <c r="BL297" s="1329"/>
      <c r="BM297" s="1329"/>
    </row>
    <row r="298" spans="37:65" ht="12" customHeight="1">
      <c r="AK298" s="1329"/>
      <c r="AL298" s="1329"/>
      <c r="AM298" s="1329"/>
      <c r="AN298" s="1329"/>
      <c r="AO298" s="1329"/>
      <c r="AP298" s="1329"/>
      <c r="AQ298" s="1329"/>
      <c r="AR298" s="1329"/>
      <c r="AS298" s="1329"/>
      <c r="AT298" s="1329"/>
      <c r="AU298" s="1329"/>
      <c r="AV298" s="1329"/>
      <c r="AW298" s="1329"/>
      <c r="AX298" s="1329"/>
      <c r="AY298" s="1329"/>
      <c r="AZ298" s="1329"/>
      <c r="BA298" s="1329"/>
      <c r="BB298" s="1329"/>
      <c r="BC298" s="1329"/>
      <c r="BD298" s="1329"/>
      <c r="BE298" s="1329"/>
      <c r="BF298" s="1329"/>
      <c r="BG298" s="1329"/>
      <c r="BH298" s="1329"/>
      <c r="BI298" s="1329"/>
      <c r="BJ298" s="1329"/>
      <c r="BK298" s="1329"/>
      <c r="BL298" s="1329"/>
      <c r="BM298" s="1329"/>
    </row>
    <row r="299" spans="37:65" ht="12" customHeight="1">
      <c r="AK299" s="1329"/>
      <c r="AL299" s="1329"/>
      <c r="AM299" s="1329"/>
      <c r="AN299" s="1329"/>
      <c r="AO299" s="1329"/>
      <c r="AP299" s="1329"/>
      <c r="AQ299" s="1329"/>
      <c r="AR299" s="1329"/>
      <c r="AS299" s="1329"/>
      <c r="AT299" s="1329"/>
      <c r="AU299" s="1329"/>
      <c r="AV299" s="1329"/>
      <c r="AW299" s="1329"/>
      <c r="AX299" s="1329"/>
      <c r="AY299" s="1329"/>
      <c r="AZ299" s="1329"/>
      <c r="BA299" s="1329"/>
      <c r="BB299" s="1329"/>
      <c r="BC299" s="1329"/>
      <c r="BD299" s="1329"/>
      <c r="BE299" s="1329"/>
      <c r="BF299" s="1329"/>
      <c r="BG299" s="1329"/>
      <c r="BH299" s="1329"/>
      <c r="BI299" s="1329"/>
      <c r="BJ299" s="1329"/>
      <c r="BK299" s="1329"/>
      <c r="BL299" s="1329"/>
      <c r="BM299" s="1329"/>
    </row>
    <row r="300" spans="37:65" ht="12" customHeight="1">
      <c r="AK300" s="1329"/>
      <c r="AL300" s="1329"/>
      <c r="AM300" s="1329"/>
      <c r="AN300" s="1329"/>
      <c r="AO300" s="1329"/>
      <c r="AP300" s="1329"/>
      <c r="AQ300" s="1329"/>
      <c r="AR300" s="1329"/>
      <c r="AS300" s="1329"/>
      <c r="AT300" s="1329"/>
      <c r="AU300" s="1329"/>
      <c r="AV300" s="1329"/>
      <c r="AW300" s="1329"/>
      <c r="AX300" s="1329"/>
      <c r="AY300" s="1329"/>
      <c r="AZ300" s="1329"/>
      <c r="BA300" s="1329"/>
      <c r="BB300" s="1329"/>
      <c r="BC300" s="1329"/>
      <c r="BD300" s="1329"/>
      <c r="BE300" s="1329"/>
      <c r="BF300" s="1329"/>
      <c r="BG300" s="1329"/>
      <c r="BH300" s="1329"/>
      <c r="BI300" s="1329"/>
      <c r="BJ300" s="1329"/>
      <c r="BK300" s="1329"/>
      <c r="BL300" s="1329"/>
      <c r="BM300" s="1329"/>
    </row>
    <row r="301" spans="37:65" ht="12" customHeight="1">
      <c r="AK301" s="1329"/>
      <c r="AL301" s="1329"/>
      <c r="AM301" s="1329"/>
      <c r="AN301" s="1329"/>
      <c r="AO301" s="1329"/>
      <c r="AP301" s="1329"/>
      <c r="AQ301" s="1329"/>
      <c r="AR301" s="1329"/>
      <c r="AS301" s="1329"/>
      <c r="AT301" s="1329"/>
      <c r="AU301" s="1329"/>
      <c r="AV301" s="1329"/>
      <c r="AW301" s="1329"/>
      <c r="AX301" s="1329"/>
      <c r="AY301" s="1329"/>
      <c r="AZ301" s="1329"/>
      <c r="BA301" s="1329"/>
      <c r="BB301" s="1329"/>
      <c r="BC301" s="1329"/>
      <c r="BD301" s="1329"/>
      <c r="BE301" s="1329"/>
      <c r="BF301" s="1329"/>
      <c r="BG301" s="1329"/>
      <c r="BH301" s="1329"/>
      <c r="BI301" s="1329"/>
      <c r="BJ301" s="1329"/>
      <c r="BK301" s="1329"/>
      <c r="BL301" s="1329"/>
      <c r="BM301" s="1329"/>
    </row>
    <row r="302" spans="37:65" ht="12" customHeight="1">
      <c r="AK302" s="1329"/>
      <c r="AL302" s="1329"/>
      <c r="AM302" s="1329"/>
      <c r="AN302" s="1329"/>
      <c r="AO302" s="1329"/>
      <c r="AP302" s="1329"/>
      <c r="AQ302" s="1329"/>
      <c r="AR302" s="1329"/>
      <c r="AS302" s="1329"/>
      <c r="AT302" s="1329"/>
      <c r="AU302" s="1329"/>
      <c r="AV302" s="1329"/>
      <c r="AW302" s="1329"/>
      <c r="AX302" s="1329"/>
      <c r="AY302" s="1329"/>
      <c r="AZ302" s="1329"/>
      <c r="BA302" s="1329"/>
      <c r="BB302" s="1329"/>
      <c r="BC302" s="1329"/>
      <c r="BD302" s="1329"/>
      <c r="BE302" s="1329"/>
      <c r="BF302" s="1329"/>
      <c r="BG302" s="1329"/>
      <c r="BH302" s="1329"/>
      <c r="BI302" s="1329"/>
      <c r="BJ302" s="1329"/>
      <c r="BK302" s="1329"/>
      <c r="BL302" s="1329"/>
      <c r="BM302" s="1329"/>
    </row>
    <row r="303" spans="37:65" ht="12" customHeight="1">
      <c r="AK303" s="1329"/>
      <c r="AL303" s="1329"/>
      <c r="AM303" s="1329"/>
      <c r="AN303" s="1329"/>
      <c r="AO303" s="1329"/>
      <c r="AP303" s="1329"/>
      <c r="AQ303" s="1329"/>
      <c r="AR303" s="1329"/>
      <c r="AS303" s="1329"/>
      <c r="AT303" s="1329"/>
      <c r="AU303" s="1329"/>
      <c r="AV303" s="1329"/>
      <c r="AW303" s="1329"/>
      <c r="AX303" s="1329"/>
      <c r="AY303" s="1329"/>
      <c r="AZ303" s="1329"/>
      <c r="BA303" s="1329"/>
      <c r="BB303" s="1329"/>
      <c r="BC303" s="1329"/>
      <c r="BD303" s="1329"/>
      <c r="BE303" s="1329"/>
      <c r="BF303" s="1329"/>
      <c r="BG303" s="1329"/>
      <c r="BH303" s="1329"/>
      <c r="BI303" s="1329"/>
      <c r="BJ303" s="1329"/>
      <c r="BK303" s="1329"/>
      <c r="BL303" s="1329"/>
      <c r="BM303" s="1329"/>
    </row>
    <row r="304" spans="37:65" ht="12" customHeight="1">
      <c r="AK304" s="1329"/>
      <c r="AL304" s="1329"/>
      <c r="AM304" s="1329"/>
      <c r="AN304" s="1329"/>
      <c r="AO304" s="1329"/>
      <c r="AP304" s="1329"/>
      <c r="AQ304" s="1329"/>
      <c r="AR304" s="1329"/>
      <c r="AS304" s="1329"/>
      <c r="AT304" s="1329"/>
      <c r="AU304" s="1329"/>
      <c r="AV304" s="1329"/>
      <c r="AW304" s="1329"/>
      <c r="AX304" s="1329"/>
      <c r="AY304" s="1329"/>
      <c r="AZ304" s="1329"/>
      <c r="BA304" s="1329"/>
      <c r="BB304" s="1329"/>
      <c r="BC304" s="1329"/>
      <c r="BD304" s="1329"/>
      <c r="BE304" s="1329"/>
      <c r="BF304" s="1329"/>
      <c r="BG304" s="1329"/>
      <c r="BH304" s="1329"/>
      <c r="BI304" s="1329"/>
      <c r="BJ304" s="1329"/>
      <c r="BK304" s="1329"/>
      <c r="BL304" s="1329"/>
      <c r="BM304" s="1329"/>
    </row>
    <row r="305" spans="37:65" ht="12" customHeight="1">
      <c r="AK305" s="1329"/>
      <c r="AL305" s="1329"/>
      <c r="AM305" s="1329"/>
      <c r="AN305" s="1329"/>
      <c r="AO305" s="1329"/>
      <c r="AP305" s="1329"/>
      <c r="AQ305" s="1329"/>
      <c r="AR305" s="1329"/>
      <c r="AS305" s="1329"/>
      <c r="AT305" s="1329"/>
      <c r="AU305" s="1329"/>
      <c r="AV305" s="1329"/>
      <c r="AW305" s="1329"/>
      <c r="AX305" s="1329"/>
      <c r="AY305" s="1329"/>
      <c r="AZ305" s="1329"/>
      <c r="BA305" s="1329"/>
      <c r="BB305" s="1329"/>
      <c r="BC305" s="1329"/>
      <c r="BD305" s="1329"/>
      <c r="BE305" s="1329"/>
      <c r="BF305" s="1329"/>
      <c r="BG305" s="1329"/>
      <c r="BH305" s="1329"/>
      <c r="BI305" s="1329"/>
      <c r="BJ305" s="1329"/>
      <c r="BK305" s="1329"/>
      <c r="BL305" s="1329"/>
      <c r="BM305" s="1329"/>
    </row>
    <row r="306" spans="37:65" ht="12" customHeight="1">
      <c r="AK306" s="1329"/>
      <c r="AL306" s="1329"/>
      <c r="AM306" s="1329"/>
      <c r="AN306" s="1329"/>
      <c r="AO306" s="1329"/>
      <c r="AP306" s="1329"/>
      <c r="AQ306" s="1329"/>
      <c r="AR306" s="1329"/>
      <c r="AS306" s="1329"/>
      <c r="AT306" s="1329"/>
      <c r="AU306" s="1329"/>
      <c r="AV306" s="1329"/>
      <c r="AW306" s="1329"/>
      <c r="AX306" s="1329"/>
      <c r="AY306" s="1329"/>
      <c r="AZ306" s="1329"/>
      <c r="BA306" s="1329"/>
      <c r="BB306" s="1329"/>
      <c r="BC306" s="1329"/>
      <c r="BD306" s="1329"/>
      <c r="BE306" s="1329"/>
      <c r="BF306" s="1329"/>
      <c r="BG306" s="1329"/>
      <c r="BH306" s="1329"/>
      <c r="BI306" s="1329"/>
      <c r="BJ306" s="1329"/>
      <c r="BK306" s="1329"/>
      <c r="BL306" s="1329"/>
      <c r="BM306" s="1329"/>
    </row>
    <row r="307" spans="37:65" ht="12" customHeight="1">
      <c r="AK307" s="1329"/>
      <c r="AL307" s="1329"/>
      <c r="AM307" s="1329"/>
      <c r="AN307" s="1329"/>
      <c r="AO307" s="1329"/>
      <c r="AP307" s="1329"/>
      <c r="AQ307" s="1329"/>
      <c r="AR307" s="1329"/>
      <c r="AS307" s="1329"/>
      <c r="AT307" s="1329"/>
      <c r="AU307" s="1329"/>
      <c r="AV307" s="1329"/>
      <c r="AW307" s="1329"/>
      <c r="AX307" s="1329"/>
      <c r="AY307" s="1329"/>
      <c r="AZ307" s="1329"/>
      <c r="BA307" s="1329"/>
      <c r="BB307" s="1329"/>
      <c r="BC307" s="1329"/>
      <c r="BD307" s="1329"/>
      <c r="BE307" s="1329"/>
      <c r="BF307" s="1329"/>
      <c r="BG307" s="1329"/>
      <c r="BH307" s="1329"/>
      <c r="BI307" s="1329"/>
      <c r="BJ307" s="1329"/>
      <c r="BK307" s="1329"/>
      <c r="BL307" s="1329"/>
      <c r="BM307" s="1329"/>
    </row>
    <row r="308" spans="37:65" ht="12" customHeight="1">
      <c r="AK308" s="1329"/>
      <c r="AL308" s="1329"/>
      <c r="AM308" s="1329"/>
      <c r="AN308" s="1329"/>
      <c r="AO308" s="1329"/>
      <c r="AP308" s="1329"/>
      <c r="AQ308" s="1329"/>
      <c r="AR308" s="1329"/>
      <c r="AS308" s="1329"/>
      <c r="AT308" s="1329"/>
      <c r="AU308" s="1329"/>
      <c r="AV308" s="1329"/>
      <c r="AW308" s="1329"/>
      <c r="AX308" s="1329"/>
      <c r="AY308" s="1329"/>
      <c r="AZ308" s="1329"/>
      <c r="BA308" s="1329"/>
      <c r="BB308" s="1329"/>
      <c r="BC308" s="1329"/>
      <c r="BD308" s="1329"/>
      <c r="BE308" s="1329"/>
      <c r="BF308" s="1329"/>
      <c r="BG308" s="1329"/>
      <c r="BH308" s="1329"/>
      <c r="BI308" s="1329"/>
      <c r="BJ308" s="1329"/>
      <c r="BK308" s="1329"/>
      <c r="BL308" s="1329"/>
      <c r="BM308" s="1329"/>
    </row>
    <row r="309" spans="37:65" ht="12" customHeight="1">
      <c r="AK309" s="1329"/>
      <c r="AL309" s="1329"/>
      <c r="AM309" s="1329"/>
      <c r="AN309" s="1329"/>
      <c r="AO309" s="1329"/>
      <c r="AP309" s="1329"/>
      <c r="AQ309" s="1329"/>
      <c r="AR309" s="1329"/>
      <c r="AS309" s="1329"/>
      <c r="AT309" s="1329"/>
      <c r="AU309" s="1329"/>
      <c r="AV309" s="1329"/>
      <c r="AW309" s="1329"/>
      <c r="AX309" s="1329"/>
      <c r="AY309" s="1329"/>
      <c r="AZ309" s="1329"/>
      <c r="BA309" s="1329"/>
      <c r="BB309" s="1329"/>
      <c r="BC309" s="1329"/>
      <c r="BD309" s="1329"/>
      <c r="BE309" s="1329"/>
      <c r="BF309" s="1329"/>
      <c r="BG309" s="1329"/>
      <c r="BH309" s="1329"/>
      <c r="BI309" s="1329"/>
      <c r="BJ309" s="1329"/>
      <c r="BK309" s="1329"/>
      <c r="BL309" s="1329"/>
      <c r="BM309" s="1329"/>
    </row>
    <row r="310" spans="37:65" ht="12" customHeight="1">
      <c r="AK310" s="1329"/>
      <c r="AL310" s="1329"/>
      <c r="AM310" s="1329"/>
      <c r="AN310" s="1329"/>
      <c r="AO310" s="1329"/>
      <c r="AP310" s="1329"/>
      <c r="AQ310" s="1329"/>
      <c r="AR310" s="1329"/>
      <c r="AS310" s="1329"/>
      <c r="AT310" s="1329"/>
      <c r="AU310" s="1329"/>
      <c r="AV310" s="1329"/>
      <c r="AW310" s="1329"/>
      <c r="AX310" s="1329"/>
      <c r="AY310" s="1329"/>
      <c r="AZ310" s="1329"/>
      <c r="BA310" s="1329"/>
      <c r="BB310" s="1329"/>
      <c r="BC310" s="1329"/>
      <c r="BD310" s="1329"/>
      <c r="BE310" s="1329"/>
      <c r="BF310" s="1329"/>
      <c r="BG310" s="1329"/>
      <c r="BH310" s="1329"/>
      <c r="BI310" s="1329"/>
      <c r="BJ310" s="1329"/>
      <c r="BK310" s="1329"/>
      <c r="BL310" s="1329"/>
      <c r="BM310" s="1329"/>
    </row>
    <row r="311" spans="37:65" ht="12" customHeight="1">
      <c r="AK311" s="1329"/>
      <c r="AL311" s="1329"/>
      <c r="AM311" s="1329"/>
      <c r="AN311" s="1329"/>
      <c r="AO311" s="1329"/>
      <c r="AP311" s="1329"/>
      <c r="AQ311" s="1329"/>
      <c r="AR311" s="1329"/>
      <c r="AS311" s="1329"/>
      <c r="AT311" s="1329"/>
      <c r="AU311" s="1329"/>
      <c r="AV311" s="1329"/>
      <c r="AW311" s="1329"/>
      <c r="AX311" s="1329"/>
      <c r="AY311" s="1329"/>
      <c r="AZ311" s="1329"/>
      <c r="BA311" s="1329"/>
      <c r="BB311" s="1329"/>
      <c r="BC311" s="1329"/>
      <c r="BD311" s="1329"/>
      <c r="BE311" s="1329"/>
      <c r="BF311" s="1329"/>
      <c r="BG311" s="1329"/>
      <c r="BH311" s="1329"/>
      <c r="BI311" s="1329"/>
      <c r="BJ311" s="1329"/>
      <c r="BK311" s="1329"/>
      <c r="BL311" s="1329"/>
      <c r="BM311" s="1329"/>
    </row>
    <row r="312" spans="37:65" ht="12" customHeight="1">
      <c r="AK312" s="1329"/>
      <c r="AL312" s="1329"/>
      <c r="AM312" s="1329"/>
      <c r="AN312" s="1329"/>
      <c r="AO312" s="1329"/>
      <c r="AP312" s="1329"/>
      <c r="AQ312" s="1329"/>
      <c r="AR312" s="1329"/>
      <c r="AS312" s="1329"/>
      <c r="AT312" s="1329"/>
      <c r="AU312" s="1329"/>
      <c r="AV312" s="1329"/>
      <c r="AW312" s="1329"/>
      <c r="AX312" s="1329"/>
      <c r="AY312" s="1329"/>
      <c r="AZ312" s="1329"/>
      <c r="BA312" s="1329"/>
      <c r="BB312" s="1329"/>
      <c r="BC312" s="1329"/>
      <c r="BD312" s="1329"/>
      <c r="BE312" s="1329"/>
      <c r="BF312" s="1329"/>
      <c r="BG312" s="1329"/>
      <c r="BH312" s="1329"/>
      <c r="BI312" s="1329"/>
      <c r="BJ312" s="1329"/>
      <c r="BK312" s="1329"/>
      <c r="BL312" s="1329"/>
      <c r="BM312" s="1329"/>
    </row>
    <row r="313" spans="37:65" ht="12" customHeight="1">
      <c r="AK313" s="1329"/>
      <c r="AL313" s="1329"/>
      <c r="AM313" s="1329"/>
      <c r="AN313" s="1329"/>
      <c r="AO313" s="1329"/>
      <c r="AP313" s="1329"/>
      <c r="AQ313" s="1329"/>
      <c r="AR313" s="1329"/>
      <c r="AS313" s="1329"/>
      <c r="AT313" s="1329"/>
      <c r="AU313" s="1329"/>
      <c r="AV313" s="1329"/>
      <c r="AW313" s="1329"/>
      <c r="AX313" s="1329"/>
      <c r="AY313" s="1329"/>
      <c r="AZ313" s="1329"/>
      <c r="BA313" s="1329"/>
      <c r="BB313" s="1329"/>
      <c r="BC313" s="1329"/>
      <c r="BD313" s="1329"/>
      <c r="BE313" s="1329"/>
      <c r="BF313" s="1329"/>
      <c r="BG313" s="1329"/>
      <c r="BH313" s="1329"/>
      <c r="BI313" s="1329"/>
      <c r="BJ313" s="1329"/>
      <c r="BK313" s="1329"/>
      <c r="BL313" s="1329"/>
      <c r="BM313" s="1329"/>
    </row>
    <row r="314" spans="37:65" ht="12" customHeight="1">
      <c r="AK314" s="1329"/>
      <c r="AL314" s="1329"/>
      <c r="AM314" s="1329"/>
      <c r="AN314" s="1329"/>
      <c r="AO314" s="1329"/>
      <c r="AP314" s="1329"/>
      <c r="AQ314" s="1329"/>
      <c r="AR314" s="1329"/>
      <c r="AS314" s="1329"/>
      <c r="AT314" s="1329"/>
      <c r="AU314" s="1329"/>
      <c r="AV314" s="1329"/>
      <c r="AW314" s="1329"/>
      <c r="AX314" s="1329"/>
      <c r="AY314" s="1329"/>
      <c r="AZ314" s="1329"/>
      <c r="BA314" s="1329"/>
      <c r="BB314" s="1329"/>
      <c r="BC314" s="1329"/>
      <c r="BD314" s="1329"/>
      <c r="BE314" s="1329"/>
      <c r="BF314" s="1329"/>
      <c r="BG314" s="1329"/>
      <c r="BH314" s="1329"/>
      <c r="BI314" s="1329"/>
      <c r="BJ314" s="1329"/>
      <c r="BK314" s="1329"/>
      <c r="BL314" s="1329"/>
      <c r="BM314" s="1329"/>
    </row>
    <row r="315" spans="37:65" ht="12" customHeight="1">
      <c r="AK315" s="1329"/>
      <c r="AL315" s="1329"/>
      <c r="AM315" s="1329"/>
      <c r="AN315" s="1329"/>
      <c r="AO315" s="1329"/>
      <c r="AP315" s="1329"/>
      <c r="AQ315" s="1329"/>
      <c r="AR315" s="1329"/>
      <c r="AS315" s="1329"/>
      <c r="AT315" s="1329"/>
      <c r="AU315" s="1329"/>
      <c r="AV315" s="1329"/>
      <c r="AW315" s="1329"/>
      <c r="AX315" s="1329"/>
      <c r="AY315" s="1329"/>
      <c r="AZ315" s="1329"/>
      <c r="BA315" s="1329"/>
      <c r="BB315" s="1329"/>
      <c r="BC315" s="1329"/>
      <c r="BD315" s="1329"/>
      <c r="BE315" s="1329"/>
      <c r="BF315" s="1329"/>
      <c r="BG315" s="1329"/>
      <c r="BH315" s="1329"/>
      <c r="BI315" s="1329"/>
      <c r="BJ315" s="1329"/>
      <c r="BK315" s="1329"/>
      <c r="BL315" s="1329"/>
      <c r="BM315" s="1329"/>
    </row>
    <row r="316" spans="37:65" ht="12" customHeight="1">
      <c r="AK316" s="1329"/>
      <c r="AL316" s="1329"/>
      <c r="AM316" s="1329"/>
      <c r="AN316" s="1329"/>
      <c r="AO316" s="1329"/>
      <c r="AP316" s="1329"/>
      <c r="AQ316" s="1329"/>
      <c r="AR316" s="1329"/>
      <c r="AS316" s="1329"/>
      <c r="AT316" s="1329"/>
      <c r="AU316" s="1329"/>
      <c r="AV316" s="1329"/>
      <c r="AW316" s="1329"/>
      <c r="AX316" s="1329"/>
      <c r="AY316" s="1329"/>
      <c r="AZ316" s="1329"/>
      <c r="BA316" s="1329"/>
      <c r="BB316" s="1329"/>
      <c r="BC316" s="1329"/>
      <c r="BD316" s="1329"/>
      <c r="BE316" s="1329"/>
      <c r="BF316" s="1329"/>
      <c r="BG316" s="1329"/>
      <c r="BH316" s="1329"/>
      <c r="BI316" s="1329"/>
      <c r="BJ316" s="1329"/>
      <c r="BK316" s="1329"/>
      <c r="BL316" s="1329"/>
      <c r="BM316" s="1329"/>
    </row>
    <row r="317" spans="37:65" ht="12" customHeight="1">
      <c r="AK317" s="1329"/>
      <c r="AL317" s="1329"/>
      <c r="AM317" s="1329"/>
      <c r="AN317" s="1329"/>
      <c r="AO317" s="1329"/>
      <c r="AP317" s="1329"/>
      <c r="AQ317" s="1329"/>
      <c r="AR317" s="1329"/>
      <c r="AS317" s="1329"/>
      <c r="AT317" s="1329"/>
      <c r="AU317" s="1329"/>
      <c r="AV317" s="1329"/>
      <c r="AW317" s="1329"/>
      <c r="AX317" s="1329"/>
      <c r="AY317" s="1329"/>
      <c r="AZ317" s="1329"/>
      <c r="BA317" s="1329"/>
      <c r="BB317" s="1329"/>
      <c r="BC317" s="1329"/>
      <c r="BD317" s="1329"/>
      <c r="BE317" s="1329"/>
      <c r="BF317" s="1329"/>
      <c r="BG317" s="1329"/>
      <c r="BH317" s="1329"/>
      <c r="BI317" s="1329"/>
      <c r="BJ317" s="1329"/>
      <c r="BK317" s="1329"/>
      <c r="BL317" s="1329"/>
      <c r="BM317" s="1329"/>
    </row>
    <row r="318" spans="37:65" ht="12" customHeight="1">
      <c r="AK318" s="1329"/>
      <c r="AL318" s="1329"/>
      <c r="AM318" s="1329"/>
      <c r="AN318" s="1329"/>
      <c r="AO318" s="1329"/>
      <c r="AP318" s="1329"/>
      <c r="AQ318" s="1329"/>
      <c r="AR318" s="1329"/>
      <c r="AS318" s="1329"/>
      <c r="AT318" s="1329"/>
      <c r="AU318" s="1329"/>
      <c r="AV318" s="1329"/>
      <c r="AW318" s="1329"/>
      <c r="AX318" s="1329"/>
      <c r="AY318" s="1329"/>
      <c r="AZ318" s="1329"/>
      <c r="BA318" s="1329"/>
      <c r="BB318" s="1329"/>
      <c r="BC318" s="1329"/>
      <c r="BD318" s="1329"/>
      <c r="BE318" s="1329"/>
      <c r="BF318" s="1329"/>
      <c r="BG318" s="1329"/>
      <c r="BH318" s="1329"/>
      <c r="BI318" s="1329"/>
      <c r="BJ318" s="1329"/>
      <c r="BK318" s="1329"/>
      <c r="BL318" s="1329"/>
      <c r="BM318" s="1329"/>
    </row>
    <row r="319" spans="37:65" ht="12" customHeight="1">
      <c r="AK319" s="1329"/>
      <c r="AL319" s="1329"/>
      <c r="AM319" s="1329"/>
      <c r="AN319" s="1329"/>
      <c r="AO319" s="1329"/>
      <c r="AP319" s="1329"/>
      <c r="AQ319" s="1329"/>
      <c r="AR319" s="1329"/>
      <c r="AS319" s="1329"/>
      <c r="AT319" s="1329"/>
      <c r="AU319" s="1329"/>
      <c r="AV319" s="1329"/>
      <c r="AW319" s="1329"/>
      <c r="AX319" s="1329"/>
      <c r="AY319" s="1329"/>
      <c r="AZ319" s="1329"/>
      <c r="BA319" s="1329"/>
      <c r="BB319" s="1329"/>
      <c r="BC319" s="1329"/>
      <c r="BD319" s="1329"/>
      <c r="BE319" s="1329"/>
      <c r="BF319" s="1329"/>
      <c r="BG319" s="1329"/>
      <c r="BH319" s="1329"/>
      <c r="BI319" s="1329"/>
      <c r="BJ319" s="1329"/>
      <c r="BK319" s="1329"/>
      <c r="BL319" s="1329"/>
      <c r="BM319" s="1329"/>
    </row>
    <row r="320" spans="37:65" ht="12" customHeight="1">
      <c r="AK320" s="1329"/>
      <c r="AL320" s="1329"/>
      <c r="AM320" s="1329"/>
      <c r="AN320" s="1329"/>
      <c r="AO320" s="1329"/>
      <c r="AP320" s="1329"/>
      <c r="AQ320" s="1329"/>
      <c r="AR320" s="1329"/>
      <c r="AS320" s="1329"/>
      <c r="AT320" s="1329"/>
      <c r="AU320" s="1329"/>
      <c r="AV320" s="1329"/>
      <c r="AW320" s="1329"/>
      <c r="AX320" s="1329"/>
      <c r="AY320" s="1329"/>
      <c r="AZ320" s="1329"/>
      <c r="BA320" s="1329"/>
      <c r="BB320" s="1329"/>
      <c r="BC320" s="1329"/>
      <c r="BD320" s="1329"/>
      <c r="BE320" s="1329"/>
      <c r="BF320" s="1329"/>
      <c r="BG320" s="1329"/>
      <c r="BH320" s="1329"/>
      <c r="BI320" s="1329"/>
      <c r="BJ320" s="1329"/>
      <c r="BK320" s="1329"/>
      <c r="BL320" s="1329"/>
      <c r="BM320" s="1329"/>
    </row>
    <row r="321" spans="37:65" ht="12" customHeight="1">
      <c r="AK321" s="1329"/>
      <c r="AL321" s="1329"/>
      <c r="AM321" s="1329"/>
      <c r="AN321" s="1329"/>
      <c r="AO321" s="1329"/>
      <c r="AP321" s="1329"/>
      <c r="AQ321" s="1329"/>
      <c r="AR321" s="1329"/>
      <c r="AS321" s="1329"/>
      <c r="AT321" s="1329"/>
      <c r="AU321" s="1329"/>
      <c r="AV321" s="1329"/>
      <c r="AW321" s="1329"/>
      <c r="AX321" s="1329"/>
      <c r="AY321" s="1329"/>
      <c r="AZ321" s="1329"/>
      <c r="BA321" s="1329"/>
      <c r="BB321" s="1329"/>
      <c r="BC321" s="1329"/>
      <c r="BD321" s="1329"/>
      <c r="BE321" s="1329"/>
      <c r="BF321" s="1329"/>
      <c r="BG321" s="1329"/>
      <c r="BH321" s="1329"/>
      <c r="BI321" s="1329"/>
      <c r="BJ321" s="1329"/>
      <c r="BK321" s="1329"/>
      <c r="BL321" s="1329"/>
      <c r="BM321" s="1329"/>
    </row>
    <row r="322" spans="37:65" ht="12" customHeight="1">
      <c r="AK322" s="1329"/>
      <c r="AL322" s="1329"/>
      <c r="AM322" s="1329"/>
      <c r="AN322" s="1329"/>
      <c r="AO322" s="1329"/>
      <c r="AP322" s="1329"/>
      <c r="AQ322" s="1329"/>
      <c r="AR322" s="1329"/>
      <c r="AS322" s="1329"/>
      <c r="AT322" s="1329"/>
      <c r="AU322" s="1329"/>
      <c r="AV322" s="1329"/>
      <c r="AW322" s="1329"/>
      <c r="AX322" s="1329"/>
      <c r="AY322" s="1329"/>
      <c r="AZ322" s="1329"/>
      <c r="BA322" s="1329"/>
      <c r="BB322" s="1329"/>
      <c r="BC322" s="1329"/>
      <c r="BD322" s="1329"/>
      <c r="BE322" s="1329"/>
      <c r="BF322" s="1329"/>
      <c r="BG322" s="1329"/>
      <c r="BH322" s="1329"/>
      <c r="BI322" s="1329"/>
      <c r="BJ322" s="1329"/>
      <c r="BK322" s="1329"/>
      <c r="BL322" s="1329"/>
      <c r="BM322" s="1329"/>
    </row>
    <row r="323" spans="37:65" ht="12" customHeight="1">
      <c r="AK323" s="1329"/>
      <c r="AL323" s="1329"/>
      <c r="AM323" s="1329"/>
      <c r="AN323" s="1329"/>
      <c r="AO323" s="1329"/>
      <c r="AP323" s="1329"/>
      <c r="AQ323" s="1329"/>
      <c r="AR323" s="1329"/>
      <c r="AS323" s="1329"/>
      <c r="AT323" s="1329"/>
      <c r="AU323" s="1329"/>
      <c r="AV323" s="1329"/>
      <c r="AW323" s="1329"/>
      <c r="AX323" s="1329"/>
      <c r="AY323" s="1329"/>
      <c r="AZ323" s="1329"/>
      <c r="BA323" s="1329"/>
      <c r="BB323" s="1329"/>
      <c r="BC323" s="1329"/>
      <c r="BD323" s="1329"/>
      <c r="BE323" s="1329"/>
      <c r="BF323" s="1329"/>
      <c r="BG323" s="1329"/>
      <c r="BH323" s="1329"/>
      <c r="BI323" s="1329"/>
      <c r="BJ323" s="1329"/>
      <c r="BK323" s="1329"/>
      <c r="BL323" s="1329"/>
      <c r="BM323" s="1329"/>
    </row>
    <row r="324" spans="37:65" ht="12" customHeight="1">
      <c r="AK324" s="1329"/>
      <c r="AL324" s="1329"/>
      <c r="AM324" s="1329"/>
      <c r="AN324" s="1329"/>
      <c r="AO324" s="1329"/>
      <c r="AP324" s="1329"/>
      <c r="AQ324" s="1329"/>
      <c r="AR324" s="1329"/>
      <c r="AS324" s="1329"/>
      <c r="AT324" s="1329"/>
      <c r="AU324" s="1329"/>
      <c r="AV324" s="1329"/>
      <c r="AW324" s="1329"/>
      <c r="AX324" s="1329"/>
      <c r="AY324" s="1329"/>
      <c r="AZ324" s="1329"/>
      <c r="BA324" s="1329"/>
      <c r="BB324" s="1329"/>
      <c r="BC324" s="1329"/>
      <c r="BD324" s="1329"/>
      <c r="BE324" s="1329"/>
      <c r="BF324" s="1329"/>
      <c r="BG324" s="1329"/>
      <c r="BH324" s="1329"/>
      <c r="BI324" s="1329"/>
      <c r="BJ324" s="1329"/>
      <c r="BK324" s="1329"/>
      <c r="BL324" s="1329"/>
      <c r="BM324" s="1329"/>
    </row>
    <row r="325" spans="37:65" ht="12" customHeight="1">
      <c r="AK325" s="1329"/>
      <c r="AL325" s="1329"/>
      <c r="AM325" s="1329"/>
      <c r="AN325" s="1329"/>
      <c r="AO325" s="1329"/>
      <c r="AP325" s="1329"/>
      <c r="AQ325" s="1329"/>
      <c r="AR325" s="1329"/>
      <c r="AS325" s="1329"/>
      <c r="AT325" s="1329"/>
      <c r="AU325" s="1329"/>
      <c r="AV325" s="1329"/>
      <c r="AW325" s="1329"/>
      <c r="AX325" s="1329"/>
      <c r="AY325" s="1329"/>
      <c r="AZ325" s="1329"/>
      <c r="BA325" s="1329"/>
      <c r="BB325" s="1329"/>
      <c r="BC325" s="1329"/>
      <c r="BD325" s="1329"/>
      <c r="BE325" s="1329"/>
      <c r="BF325" s="1329"/>
      <c r="BG325" s="1329"/>
      <c r="BH325" s="1329"/>
      <c r="BI325" s="1329"/>
      <c r="BJ325" s="1329"/>
      <c r="BK325" s="1329"/>
      <c r="BL325" s="1329"/>
      <c r="BM325" s="1329"/>
    </row>
    <row r="326" spans="37:65" ht="12" customHeight="1">
      <c r="AK326" s="1329"/>
      <c r="AL326" s="1329"/>
      <c r="AM326" s="1329"/>
      <c r="AN326" s="1329"/>
      <c r="AO326" s="1329"/>
      <c r="AP326" s="1329"/>
      <c r="AQ326" s="1329"/>
      <c r="AR326" s="1329"/>
      <c r="AS326" s="1329"/>
      <c r="AT326" s="1329"/>
      <c r="AU326" s="1329"/>
      <c r="AV326" s="1329"/>
      <c r="AW326" s="1329"/>
      <c r="AX326" s="1329"/>
      <c r="AY326" s="1329"/>
      <c r="AZ326" s="1329"/>
      <c r="BA326" s="1329"/>
      <c r="BB326" s="1329"/>
      <c r="BC326" s="1329"/>
      <c r="BD326" s="1329"/>
      <c r="BE326" s="1329"/>
      <c r="BF326" s="1329"/>
      <c r="BG326" s="1329"/>
      <c r="BH326" s="1329"/>
      <c r="BI326" s="1329"/>
      <c r="BJ326" s="1329"/>
      <c r="BK326" s="1329"/>
      <c r="BL326" s="1329"/>
      <c r="BM326" s="1329"/>
    </row>
    <row r="327" spans="37:65" ht="12" customHeight="1">
      <c r="AK327" s="1329"/>
      <c r="AL327" s="1329"/>
      <c r="AM327" s="1329"/>
      <c r="AN327" s="1329"/>
      <c r="AO327" s="1329"/>
      <c r="AP327" s="1329"/>
      <c r="AQ327" s="1329"/>
      <c r="AR327" s="1329"/>
      <c r="AS327" s="1329"/>
      <c r="AT327" s="1329"/>
      <c r="AU327" s="1329"/>
      <c r="AV327" s="1329"/>
      <c r="AW327" s="1329"/>
      <c r="AX327" s="1329"/>
      <c r="AY327" s="1329"/>
      <c r="AZ327" s="1329"/>
      <c r="BA327" s="1329"/>
      <c r="BB327" s="1329"/>
      <c r="BC327" s="1329"/>
      <c r="BD327" s="1329"/>
      <c r="BE327" s="1329"/>
      <c r="BF327" s="1329"/>
      <c r="BG327" s="1329"/>
      <c r="BH327" s="1329"/>
      <c r="BI327" s="1329"/>
      <c r="BJ327" s="1329"/>
      <c r="BK327" s="1329"/>
      <c r="BL327" s="1329"/>
      <c r="BM327" s="1329"/>
    </row>
    <row r="328" spans="37:65" ht="12" customHeight="1">
      <c r="AK328" s="1329"/>
      <c r="AL328" s="1329"/>
      <c r="AM328" s="1329"/>
      <c r="AN328" s="1329"/>
      <c r="AO328" s="1329"/>
      <c r="AP328" s="1329"/>
      <c r="AQ328" s="1329"/>
      <c r="AR328" s="1329"/>
      <c r="AS328" s="1329"/>
      <c r="AT328" s="1329"/>
      <c r="AU328" s="1329"/>
      <c r="AV328" s="1329"/>
      <c r="AW328" s="1329"/>
      <c r="AX328" s="1329"/>
      <c r="AY328" s="1329"/>
      <c r="AZ328" s="1329"/>
      <c r="BA328" s="1329"/>
      <c r="BB328" s="1329"/>
      <c r="BC328" s="1329"/>
      <c r="BD328" s="1329"/>
      <c r="BE328" s="1329"/>
      <c r="BF328" s="1329"/>
      <c r="BG328" s="1329"/>
      <c r="BH328" s="1329"/>
      <c r="BI328" s="1329"/>
      <c r="BJ328" s="1329"/>
      <c r="BK328" s="1329"/>
      <c r="BL328" s="1329"/>
      <c r="BM328" s="1329"/>
    </row>
  </sheetData>
  <mergeCells count="216">
    <mergeCell ref="B2:F2"/>
    <mergeCell ref="B274:S274"/>
    <mergeCell ref="H230:J230"/>
    <mergeCell ref="H231:J231"/>
    <mergeCell ref="C232:J232"/>
    <mergeCell ref="B273:S273"/>
    <mergeCell ref="B267:J267"/>
    <mergeCell ref="B265:J265"/>
    <mergeCell ref="B218:J218"/>
    <mergeCell ref="C156:J156"/>
    <mergeCell ref="C225:G225"/>
    <mergeCell ref="C161:G161"/>
    <mergeCell ref="H163:J163"/>
    <mergeCell ref="C164:J164"/>
    <mergeCell ref="H158:J158"/>
    <mergeCell ref="H162:J162"/>
    <mergeCell ref="B236:J236"/>
    <mergeCell ref="H221:J221"/>
    <mergeCell ref="H222:J222"/>
    <mergeCell ref="H227:J227"/>
    <mergeCell ref="C228:J228"/>
    <mergeCell ref="H223:J223"/>
    <mergeCell ref="F233:G233"/>
    <mergeCell ref="H226:J226"/>
    <mergeCell ref="C224:J224"/>
    <mergeCell ref="B268:J268"/>
    <mergeCell ref="B261:J261"/>
    <mergeCell ref="B263:J263"/>
    <mergeCell ref="B266:J266"/>
    <mergeCell ref="B264:J264"/>
    <mergeCell ref="B262:J262"/>
    <mergeCell ref="C229:G229"/>
    <mergeCell ref="F234:G234"/>
    <mergeCell ref="C221:G221"/>
    <mergeCell ref="B233:D233"/>
    <mergeCell ref="AD7:AI8"/>
    <mergeCell ref="AA71:AF72"/>
    <mergeCell ref="AG71:AJ72"/>
    <mergeCell ref="C45:J45"/>
    <mergeCell ref="F15:J15"/>
    <mergeCell ref="B43:J43"/>
    <mergeCell ref="C31:J31"/>
    <mergeCell ref="B53:J53"/>
    <mergeCell ref="B151:J151"/>
    <mergeCell ref="B150:J150"/>
    <mergeCell ref="B143:J143"/>
    <mergeCell ref="B145:D145"/>
    <mergeCell ref="B35:J35"/>
    <mergeCell ref="B36:J36"/>
    <mergeCell ref="B56:J56"/>
    <mergeCell ref="C57:J57"/>
    <mergeCell ref="B39:J39"/>
    <mergeCell ref="C49:J49"/>
    <mergeCell ref="C50:J50"/>
    <mergeCell ref="C46:J46"/>
    <mergeCell ref="B40:J40"/>
    <mergeCell ref="B41:J41"/>
    <mergeCell ref="F98:G98"/>
    <mergeCell ref="B130:J130"/>
    <mergeCell ref="X7:AC8"/>
    <mergeCell ref="H33:J33"/>
    <mergeCell ref="H28:J28"/>
    <mergeCell ref="H29:J29"/>
    <mergeCell ref="H30:J30"/>
    <mergeCell ref="B11:J11"/>
    <mergeCell ref="B18:J18"/>
    <mergeCell ref="H32:J32"/>
    <mergeCell ref="B19:J19"/>
    <mergeCell ref="C20:G20"/>
    <mergeCell ref="H21:J21"/>
    <mergeCell ref="C27:J27"/>
    <mergeCell ref="H22:J22"/>
    <mergeCell ref="B38:J38"/>
    <mergeCell ref="C32:G32"/>
    <mergeCell ref="B64:J64"/>
    <mergeCell ref="C52:J52"/>
    <mergeCell ref="B54:J54"/>
    <mergeCell ref="C47:J47"/>
    <mergeCell ref="C58:J58"/>
    <mergeCell ref="B12:D12"/>
    <mergeCell ref="F12:J12"/>
    <mergeCell ref="C23:J23"/>
    <mergeCell ref="H26:J26"/>
    <mergeCell ref="C24:G24"/>
    <mergeCell ref="H24:J24"/>
    <mergeCell ref="H20:J20"/>
    <mergeCell ref="F13:J13"/>
    <mergeCell ref="F14:J14"/>
    <mergeCell ref="F16:J16"/>
    <mergeCell ref="B17:J17"/>
    <mergeCell ref="H34:J34"/>
    <mergeCell ref="B4:E4"/>
    <mergeCell ref="B5:E5"/>
    <mergeCell ref="B9:K9"/>
    <mergeCell ref="G4:W4"/>
    <mergeCell ref="R7:W8"/>
    <mergeCell ref="L7:Q8"/>
    <mergeCell ref="E37:J37"/>
    <mergeCell ref="C28:G28"/>
    <mergeCell ref="H25:J25"/>
    <mergeCell ref="B42:J42"/>
    <mergeCell ref="C48:J48"/>
    <mergeCell ref="B59:J59"/>
    <mergeCell ref="B55:J55"/>
    <mergeCell ref="B60:J60"/>
    <mergeCell ref="C51:J51"/>
    <mergeCell ref="C44:J44"/>
    <mergeCell ref="B186:J186"/>
    <mergeCell ref="B171:J171"/>
    <mergeCell ref="B173:J173"/>
    <mergeCell ref="F166:G166"/>
    <mergeCell ref="B168:J168"/>
    <mergeCell ref="B169:J169"/>
    <mergeCell ref="B174:J174"/>
    <mergeCell ref="F145:J145"/>
    <mergeCell ref="B131:J131"/>
    <mergeCell ref="B118:J118"/>
    <mergeCell ref="B124:J124"/>
    <mergeCell ref="B127:J127"/>
    <mergeCell ref="B138:G138"/>
    <mergeCell ref="F149:J149"/>
    <mergeCell ref="B152:J152"/>
    <mergeCell ref="C153:G153"/>
    <mergeCell ref="H159:J159"/>
    <mergeCell ref="B260:J260"/>
    <mergeCell ref="B239:J239"/>
    <mergeCell ref="B241:J241"/>
    <mergeCell ref="B240:J240"/>
    <mergeCell ref="B242:J242"/>
    <mergeCell ref="B243:J243"/>
    <mergeCell ref="B255:J255"/>
    <mergeCell ref="B256:J256"/>
    <mergeCell ref="B254:J254"/>
    <mergeCell ref="B237:J237"/>
    <mergeCell ref="F217:J217"/>
    <mergeCell ref="B204:O204"/>
    <mergeCell ref="B220:J220"/>
    <mergeCell ref="H229:J229"/>
    <mergeCell ref="F235:G235"/>
    <mergeCell ref="B219:J219"/>
    <mergeCell ref="B205:F205"/>
    <mergeCell ref="F213:J213"/>
    <mergeCell ref="H225:J225"/>
    <mergeCell ref="B195:J195"/>
    <mergeCell ref="B213:D213"/>
    <mergeCell ref="B210:J210"/>
    <mergeCell ref="B197:J197"/>
    <mergeCell ref="B194:J194"/>
    <mergeCell ref="B198:J198"/>
    <mergeCell ref="B199:J199"/>
    <mergeCell ref="B200:J200"/>
    <mergeCell ref="B196:J196"/>
    <mergeCell ref="B103:J103"/>
    <mergeCell ref="B104:J104"/>
    <mergeCell ref="B132:J132"/>
    <mergeCell ref="C96:J96"/>
    <mergeCell ref="B172:J172"/>
    <mergeCell ref="B175:J175"/>
    <mergeCell ref="B107:J107"/>
    <mergeCell ref="F99:G99"/>
    <mergeCell ref="B125:J125"/>
    <mergeCell ref="B119:J119"/>
    <mergeCell ref="H161:J161"/>
    <mergeCell ref="H153:J153"/>
    <mergeCell ref="C160:J160"/>
    <mergeCell ref="H155:J155"/>
    <mergeCell ref="C157:G157"/>
    <mergeCell ref="H157:J157"/>
    <mergeCell ref="H154:J154"/>
    <mergeCell ref="B105:J105"/>
    <mergeCell ref="B126:J126"/>
    <mergeCell ref="B135:U135"/>
    <mergeCell ref="B100:J100"/>
    <mergeCell ref="B101:J101"/>
    <mergeCell ref="B106:J106"/>
    <mergeCell ref="B128:J128"/>
    <mergeCell ref="B192:J192"/>
    <mergeCell ref="B193:J193"/>
    <mergeCell ref="B137:P137"/>
    <mergeCell ref="B120:J120"/>
    <mergeCell ref="B134:U134"/>
    <mergeCell ref="B165:D165"/>
    <mergeCell ref="B187:J187"/>
    <mergeCell ref="B188:J188"/>
    <mergeCell ref="F167:G167"/>
    <mergeCell ref="F165:G165"/>
    <mergeCell ref="B129:J129"/>
    <mergeCell ref="B61:J61"/>
    <mergeCell ref="B83:J83"/>
    <mergeCell ref="B77:D77"/>
    <mergeCell ref="F77:J77"/>
    <mergeCell ref="B62:J62"/>
    <mergeCell ref="B73:J73"/>
    <mergeCell ref="B67:J67"/>
    <mergeCell ref="B63:J63"/>
    <mergeCell ref="B65:J65"/>
    <mergeCell ref="B66:J66"/>
    <mergeCell ref="F81:J81"/>
    <mergeCell ref="B82:J82"/>
    <mergeCell ref="F97:G97"/>
    <mergeCell ref="H87:J87"/>
    <mergeCell ref="C88:J88"/>
    <mergeCell ref="H90:J90"/>
    <mergeCell ref="H95:J95"/>
    <mergeCell ref="B97:D97"/>
    <mergeCell ref="H94:J94"/>
    <mergeCell ref="C93:G93"/>
    <mergeCell ref="H93:J93"/>
    <mergeCell ref="C92:J92"/>
    <mergeCell ref="B84:J84"/>
    <mergeCell ref="C85:G85"/>
    <mergeCell ref="H85:J85"/>
    <mergeCell ref="H86:J86"/>
    <mergeCell ref="C89:G89"/>
    <mergeCell ref="H89:J89"/>
    <mergeCell ref="H91:J91"/>
  </mergeCells>
  <hyperlinks>
    <hyperlink ref="B135" r:id="rId1" xr:uid="{00000000-0004-0000-2000-000000000000}"/>
    <hyperlink ref="B274" r:id="rId2" xr:uid="{00000000-0004-0000-2000-000001000000}"/>
  </hyperlinks>
  <pageMargins left="0.7" right="0.7" top="0.75" bottom="0.75" header="0.3" footer="0.3"/>
  <pageSetup scale="10" orientation="landscape"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
    <pageSetUpPr fitToPage="1"/>
  </sheetPr>
  <dimension ref="B2:AL65"/>
  <sheetViews>
    <sheetView showGridLines="0" workbookViewId="0"/>
  </sheetViews>
  <sheetFormatPr defaultColWidth="8" defaultRowHeight="12" customHeight="1"/>
  <cols>
    <col min="1" max="1" width="1.5546875" customWidth="1"/>
    <col min="2" max="2" width="2.44140625" customWidth="1"/>
    <col min="3" max="3" width="3.27734375" customWidth="1"/>
    <col min="4" max="4" width="2.44140625" customWidth="1"/>
    <col min="5" max="5" width="2.71875" customWidth="1"/>
    <col min="6" max="6" width="3" customWidth="1"/>
    <col min="7" max="8" width="3.27734375" customWidth="1"/>
    <col min="9" max="9" width="18.1640625" customWidth="1"/>
    <col min="10" max="10" width="8.71875" customWidth="1"/>
    <col min="11" max="11" width="16.1640625" customWidth="1"/>
    <col min="12" max="12" width="3.27734375" customWidth="1"/>
    <col min="13" max="27" width="11.83203125" customWidth="1"/>
    <col min="28" max="28" width="8" customWidth="1"/>
  </cols>
  <sheetData>
    <row r="2" spans="2:38" ht="15" customHeight="1">
      <c r="B2" s="10" t="s">
        <v>478</v>
      </c>
      <c r="C2" s="9"/>
      <c r="D2" s="9"/>
      <c r="E2" s="9"/>
      <c r="F2" s="9"/>
    </row>
    <row r="4" spans="2:38" ht="12" customHeight="1">
      <c r="B4" s="29" t="s">
        <v>1415</v>
      </c>
      <c r="C4" s="28"/>
      <c r="D4" s="28"/>
      <c r="E4" s="28"/>
      <c r="F4" s="28"/>
      <c r="G4" s="28"/>
      <c r="H4" s="28"/>
      <c r="I4" s="28"/>
      <c r="J4" s="28"/>
      <c r="K4" s="150"/>
      <c r="L4" s="150"/>
      <c r="M4" s="12" t="s">
        <v>852</v>
      </c>
      <c r="N4" s="12"/>
      <c r="O4" s="12"/>
      <c r="P4" s="12"/>
      <c r="Q4" s="12"/>
      <c r="R4" s="12"/>
      <c r="S4" s="12"/>
      <c r="T4" s="152"/>
      <c r="U4" s="152"/>
      <c r="V4" s="152"/>
      <c r="W4" s="152"/>
      <c r="X4" s="152"/>
      <c r="Y4" s="152"/>
      <c r="Z4" s="152"/>
      <c r="AA4" s="152"/>
      <c r="AB4" s="152"/>
      <c r="AC4" s="152"/>
      <c r="AD4" s="152"/>
      <c r="AE4" s="152"/>
      <c r="AF4" s="152"/>
      <c r="AG4" s="152"/>
      <c r="AH4" s="152"/>
      <c r="AI4" s="152"/>
      <c r="AJ4" s="152"/>
      <c r="AK4" s="152"/>
      <c r="AL4" s="152"/>
    </row>
    <row r="5" spans="2:38" ht="12" customHeight="1">
      <c r="B5" s="27">
        <v>2023.4</v>
      </c>
      <c r="C5" s="14"/>
      <c r="D5" s="14"/>
      <c r="E5" s="14"/>
      <c r="F5" s="14"/>
      <c r="G5" s="14"/>
      <c r="H5" s="14"/>
      <c r="I5" s="14"/>
      <c r="J5" s="14"/>
      <c r="K5" s="150"/>
      <c r="L5" s="150"/>
      <c r="M5" s="14" t="s">
        <v>1416</v>
      </c>
      <c r="N5" s="14"/>
      <c r="O5" s="14"/>
      <c r="P5" s="14"/>
      <c r="Q5" s="14"/>
      <c r="R5" s="14"/>
      <c r="S5" s="14"/>
      <c r="T5" s="179"/>
      <c r="U5" s="179"/>
      <c r="V5" s="179"/>
      <c r="W5" s="179"/>
      <c r="X5" s="179"/>
      <c r="Y5" s="179"/>
      <c r="Z5" s="179"/>
      <c r="AA5" s="179"/>
      <c r="AB5" s="179"/>
      <c r="AC5" s="154"/>
      <c r="AD5" s="176"/>
      <c r="AE5" s="179"/>
      <c r="AF5" s="179"/>
      <c r="AG5" s="179"/>
      <c r="AH5" s="179"/>
      <c r="AI5" s="179"/>
      <c r="AJ5" s="179"/>
      <c r="AK5" s="179"/>
      <c r="AL5" s="179"/>
    </row>
    <row r="6" spans="2:38" ht="12" customHeight="1">
      <c r="M6" s="154"/>
      <c r="N6" s="179"/>
      <c r="O6" s="179"/>
      <c r="P6" s="179"/>
      <c r="Q6" s="179"/>
      <c r="R6" s="179"/>
      <c r="S6" s="179"/>
      <c r="T6" s="179"/>
      <c r="U6" s="179"/>
      <c r="V6" s="179"/>
      <c r="W6" s="179"/>
      <c r="X6" s="179"/>
      <c r="Y6" s="179"/>
      <c r="Z6" s="179"/>
      <c r="AA6" s="179"/>
      <c r="AB6" s="179"/>
      <c r="AC6" s="154"/>
      <c r="AD6" s="179"/>
      <c r="AE6" s="179"/>
      <c r="AF6" s="179"/>
      <c r="AG6" s="179"/>
      <c r="AH6" s="179"/>
      <c r="AI6" s="179"/>
      <c r="AJ6" s="179"/>
      <c r="AK6" s="179"/>
      <c r="AL6" s="179"/>
    </row>
    <row r="7" spans="2:38" ht="12" customHeight="1">
      <c r="B7" s="1024"/>
      <c r="C7" s="1025"/>
      <c r="D7" s="1025"/>
      <c r="E7" s="1025"/>
      <c r="F7" s="1025"/>
      <c r="G7" s="1025"/>
      <c r="H7" s="1025"/>
      <c r="I7" s="1025"/>
      <c r="J7" s="1025"/>
      <c r="K7" s="1025"/>
      <c r="L7" s="1025"/>
      <c r="M7" s="1276"/>
      <c r="N7" s="1222" t="s">
        <v>40</v>
      </c>
      <c r="O7" s="1222"/>
      <c r="P7" s="1222" t="s">
        <v>41</v>
      </c>
      <c r="Q7" s="1276"/>
      <c r="R7" s="1276"/>
      <c r="S7" s="1276"/>
      <c r="T7" s="1276"/>
      <c r="U7" s="1276"/>
      <c r="V7" s="1219" t="s">
        <v>42</v>
      </c>
      <c r="W7" s="1276"/>
      <c r="X7" s="1222" t="s">
        <v>43</v>
      </c>
      <c r="Y7" s="1276"/>
      <c r="Z7" s="1219" t="s">
        <v>44</v>
      </c>
      <c r="AA7" s="1277" t="s">
        <v>131</v>
      </c>
    </row>
    <row r="8" spans="2:38" ht="12" customHeight="1">
      <c r="B8" s="1028"/>
      <c r="M8" s="1278" t="s">
        <v>45</v>
      </c>
      <c r="N8" s="1278" t="s">
        <v>46</v>
      </c>
      <c r="O8" s="1278" t="s">
        <v>47</v>
      </c>
      <c r="P8" s="1278" t="s">
        <v>48</v>
      </c>
      <c r="Q8" s="1278" t="s">
        <v>49</v>
      </c>
      <c r="R8" s="1278" t="s">
        <v>50</v>
      </c>
      <c r="S8" s="1278" t="s">
        <v>51</v>
      </c>
      <c r="T8" s="1278" t="s">
        <v>52</v>
      </c>
      <c r="U8" s="1278" t="s">
        <v>83</v>
      </c>
      <c r="V8" s="1279" t="s">
        <v>84</v>
      </c>
      <c r="W8" s="1278" t="s">
        <v>85</v>
      </c>
      <c r="X8" s="1278" t="s">
        <v>86</v>
      </c>
      <c r="Y8" s="1279" t="s">
        <v>87</v>
      </c>
      <c r="Z8" s="1278" t="s">
        <v>88</v>
      </c>
      <c r="AA8" s="1031"/>
    </row>
    <row r="9" spans="2:38" ht="12" customHeight="1">
      <c r="B9" s="3954" t="s">
        <v>1146</v>
      </c>
      <c r="C9" s="3721"/>
      <c r="D9" s="3721"/>
      <c r="E9" s="3721"/>
      <c r="F9" s="3721"/>
      <c r="G9" s="3721"/>
      <c r="H9" s="3721"/>
      <c r="I9" s="3721"/>
      <c r="J9" s="3721"/>
      <c r="K9" s="3721"/>
      <c r="L9" s="259"/>
      <c r="M9" s="1278" t="s">
        <v>89</v>
      </c>
      <c r="N9" s="1278" t="s">
        <v>90</v>
      </c>
      <c r="O9" s="1278"/>
      <c r="P9" s="1278"/>
      <c r="Q9" s="1278"/>
      <c r="R9" s="1278"/>
      <c r="S9" s="1278"/>
      <c r="T9" s="1278"/>
      <c r="U9" s="1278"/>
      <c r="V9" s="1278"/>
      <c r="W9" s="1278"/>
      <c r="X9" s="1278"/>
      <c r="Y9" s="1278"/>
      <c r="Z9" s="1278"/>
      <c r="AA9" s="1031"/>
    </row>
    <row r="10" spans="2:38" ht="12" customHeight="1">
      <c r="B10" s="1032"/>
      <c r="C10" s="192"/>
      <c r="D10" s="192"/>
      <c r="E10" s="192"/>
      <c r="F10" s="192"/>
      <c r="G10" s="192"/>
      <c r="H10" s="192"/>
      <c r="I10" s="192"/>
      <c r="J10" s="192"/>
      <c r="K10" s="192"/>
      <c r="L10" s="192"/>
      <c r="M10" s="1280" t="s">
        <v>125</v>
      </c>
      <c r="N10" s="1280" t="s">
        <v>126</v>
      </c>
      <c r="O10" s="1280" t="s">
        <v>127</v>
      </c>
      <c r="P10" s="1280" t="s">
        <v>139</v>
      </c>
      <c r="Q10" s="1280" t="s">
        <v>140</v>
      </c>
      <c r="R10" s="1280" t="s">
        <v>141</v>
      </c>
      <c r="S10" s="1280" t="s">
        <v>166</v>
      </c>
      <c r="T10" s="1280" t="s">
        <v>167</v>
      </c>
      <c r="U10" s="1280" t="s">
        <v>168</v>
      </c>
      <c r="V10" s="1280" t="s">
        <v>74</v>
      </c>
      <c r="W10" s="1280" t="s">
        <v>75</v>
      </c>
      <c r="X10" s="1280" t="s">
        <v>81</v>
      </c>
      <c r="Y10" s="1280" t="s">
        <v>91</v>
      </c>
      <c r="Z10" s="1280" t="s">
        <v>92</v>
      </c>
      <c r="AA10" s="1281" t="s">
        <v>170</v>
      </c>
    </row>
    <row r="11" spans="2:38" ht="12" customHeight="1">
      <c r="B11" s="4042" t="s">
        <v>22</v>
      </c>
      <c r="C11" s="11"/>
      <c r="D11" s="11"/>
      <c r="E11" s="11"/>
      <c r="F11" s="11"/>
      <c r="G11" s="11"/>
      <c r="H11" s="11"/>
      <c r="I11" s="43" t="s">
        <v>1148</v>
      </c>
      <c r="J11" s="43"/>
      <c r="K11" s="43"/>
      <c r="L11" s="171" t="s">
        <v>192</v>
      </c>
      <c r="M11" s="1393"/>
      <c r="N11" s="1393"/>
      <c r="O11" s="1393"/>
      <c r="P11" s="1393"/>
      <c r="Q11" s="1393"/>
      <c r="R11" s="1393"/>
      <c r="S11" s="1393"/>
      <c r="T11" s="1393"/>
      <c r="U11" s="1393"/>
      <c r="V11" s="1393"/>
      <c r="W11" s="1393"/>
      <c r="X11" s="1393"/>
      <c r="Y11" s="1393"/>
      <c r="Z11" s="1393"/>
      <c r="AA11" s="1394"/>
    </row>
    <row r="12" spans="2:38" ht="12" customHeight="1">
      <c r="B12" s="1045"/>
      <c r="C12" s="173"/>
      <c r="D12" s="173"/>
      <c r="F12" s="173"/>
      <c r="G12" s="173"/>
      <c r="H12" s="173"/>
      <c r="I12" s="3939" t="s">
        <v>738</v>
      </c>
      <c r="J12" s="8"/>
      <c r="K12" s="8"/>
      <c r="L12" s="171" t="s">
        <v>410</v>
      </c>
      <c r="M12" s="1393"/>
      <c r="N12" s="1393"/>
      <c r="O12" s="1393"/>
      <c r="P12" s="1393"/>
      <c r="Q12" s="1393"/>
      <c r="R12" s="1393"/>
      <c r="S12" s="1393"/>
      <c r="T12" s="1393"/>
      <c r="U12" s="1393"/>
      <c r="V12" s="1393"/>
      <c r="W12" s="1393"/>
      <c r="X12" s="1393"/>
      <c r="Y12" s="1393"/>
      <c r="Z12" s="1393"/>
      <c r="AA12" s="1394"/>
    </row>
    <row r="13" spans="2:38" ht="12" customHeight="1">
      <c r="B13" s="1045"/>
      <c r="C13" s="173"/>
      <c r="D13" s="173"/>
      <c r="F13" s="173"/>
      <c r="G13" s="173"/>
      <c r="H13" s="173"/>
      <c r="I13" s="3939" t="s">
        <v>739</v>
      </c>
      <c r="J13" s="8"/>
      <c r="K13" s="8"/>
      <c r="L13" s="171" t="s">
        <v>413</v>
      </c>
      <c r="M13" s="1393"/>
      <c r="N13" s="1393"/>
      <c r="O13" s="1393"/>
      <c r="P13" s="1393"/>
      <c r="Q13" s="1393"/>
      <c r="R13" s="1393"/>
      <c r="S13" s="1393"/>
      <c r="T13" s="1393"/>
      <c r="U13" s="1393"/>
      <c r="V13" s="1393"/>
      <c r="W13" s="1393"/>
      <c r="X13" s="1393"/>
      <c r="Y13" s="1393"/>
      <c r="Z13" s="1393"/>
      <c r="AA13" s="1394"/>
    </row>
    <row r="14" spans="2:38" ht="12" customHeight="1">
      <c r="B14" s="1045"/>
      <c r="C14" s="173"/>
      <c r="D14" s="173"/>
      <c r="F14" s="173"/>
      <c r="G14" s="173"/>
      <c r="H14" s="173"/>
      <c r="I14" s="3939" t="s">
        <v>740</v>
      </c>
      <c r="J14" s="3939"/>
      <c r="K14" s="3939"/>
      <c r="L14" s="171" t="s">
        <v>416</v>
      </c>
      <c r="M14" s="1395"/>
      <c r="N14" s="1395"/>
      <c r="O14" s="1395"/>
      <c r="P14" s="1395"/>
      <c r="Q14" s="1395"/>
      <c r="R14" s="1395"/>
      <c r="S14" s="1395"/>
      <c r="T14" s="1395"/>
      <c r="U14" s="1395"/>
      <c r="V14" s="1395"/>
      <c r="W14" s="1395"/>
      <c r="X14" s="1395"/>
      <c r="Y14" s="1395"/>
      <c r="Z14" s="1395"/>
      <c r="AA14" s="1394"/>
    </row>
    <row r="15" spans="2:38" ht="12" customHeight="1">
      <c r="B15" s="1039"/>
      <c r="C15" s="169"/>
      <c r="D15" s="169"/>
      <c r="F15" s="169"/>
      <c r="G15" s="169"/>
      <c r="H15" s="169"/>
      <c r="I15" s="43" t="s">
        <v>1149</v>
      </c>
      <c r="J15" s="43"/>
      <c r="K15" s="43"/>
      <c r="L15" s="171" t="s">
        <v>106</v>
      </c>
      <c r="M15" s="1395"/>
      <c r="N15" s="1395"/>
      <c r="O15" s="1395"/>
      <c r="P15" s="1395"/>
      <c r="Q15" s="1395"/>
      <c r="R15" s="1395"/>
      <c r="S15" s="1395"/>
      <c r="T15" s="1395"/>
      <c r="U15" s="1395"/>
      <c r="V15" s="1395"/>
      <c r="W15" s="1395"/>
      <c r="X15" s="1395"/>
      <c r="Y15" s="1395"/>
      <c r="Z15" s="1395"/>
      <c r="AA15" s="1394"/>
    </row>
    <row r="16" spans="2:38" ht="12" customHeight="1">
      <c r="B16" s="4031" t="s">
        <v>1324</v>
      </c>
      <c r="C16" s="42"/>
      <c r="D16" s="42"/>
      <c r="E16" s="42"/>
      <c r="F16" s="42"/>
      <c r="G16" s="42"/>
      <c r="H16" s="42"/>
      <c r="I16" s="42"/>
      <c r="J16" s="42"/>
      <c r="K16" s="42"/>
      <c r="L16" s="171" t="s">
        <v>102</v>
      </c>
      <c r="M16" s="1395"/>
      <c r="N16" s="1395"/>
      <c r="O16" s="1395"/>
      <c r="P16" s="1395"/>
      <c r="Q16" s="1395"/>
      <c r="R16" s="1395"/>
      <c r="S16" s="1395"/>
      <c r="T16" s="1395"/>
      <c r="U16" s="1395"/>
      <c r="V16" s="1395"/>
      <c r="W16" s="1395"/>
      <c r="X16" s="1395"/>
      <c r="Y16" s="1395"/>
      <c r="Z16" s="1395"/>
      <c r="AA16" s="1394"/>
    </row>
    <row r="17" spans="2:27" ht="12" customHeight="1">
      <c r="B17" s="3952" t="s">
        <v>183</v>
      </c>
      <c r="C17" s="43"/>
      <c r="D17" s="43"/>
      <c r="E17" s="43"/>
      <c r="F17" s="43"/>
      <c r="G17" s="43"/>
      <c r="H17" s="43"/>
      <c r="I17" s="43"/>
      <c r="J17" s="43"/>
      <c r="K17" s="43"/>
      <c r="L17" s="171" t="s">
        <v>107</v>
      </c>
      <c r="M17" s="1396"/>
      <c r="N17" s="1396"/>
      <c r="O17" s="1396"/>
      <c r="P17" s="1396"/>
      <c r="Q17" s="1396"/>
      <c r="R17" s="1396"/>
      <c r="S17" s="1396"/>
      <c r="T17" s="1396"/>
      <c r="U17" s="1396"/>
      <c r="V17" s="1396"/>
      <c r="W17" s="1396"/>
      <c r="X17" s="1396"/>
      <c r="Y17" s="1396"/>
      <c r="Z17" s="1396"/>
      <c r="AA17" s="1397"/>
    </row>
    <row r="18" spans="2:27" ht="12" customHeight="1">
      <c r="B18" s="3949" t="s">
        <v>1210</v>
      </c>
      <c r="C18" s="3950"/>
      <c r="D18" s="3950"/>
      <c r="E18" s="3950"/>
      <c r="F18" s="3950"/>
      <c r="G18" s="3950"/>
      <c r="H18" s="3950"/>
      <c r="I18" s="3950"/>
      <c r="J18" s="3950"/>
      <c r="K18" s="3950"/>
      <c r="L18" s="190"/>
      <c r="M18" s="1398"/>
      <c r="N18" s="1398"/>
      <c r="O18" s="1398"/>
      <c r="P18" s="1398"/>
      <c r="Q18" s="1398"/>
      <c r="R18" s="1398"/>
      <c r="S18" s="1398"/>
      <c r="T18" s="1398"/>
      <c r="U18" s="1398"/>
      <c r="V18" s="1398"/>
      <c r="W18" s="1398"/>
      <c r="X18" s="1398"/>
      <c r="Y18" s="1398"/>
      <c r="Z18" s="1398"/>
      <c r="AA18" s="1399"/>
    </row>
    <row r="19" spans="2:27" ht="12" customHeight="1">
      <c r="B19" s="1230"/>
      <c r="C19" s="3942" t="s">
        <v>1153</v>
      </c>
      <c r="D19" s="3942"/>
      <c r="E19" s="3942"/>
      <c r="F19" s="3942"/>
      <c r="G19" s="3942"/>
      <c r="H19" s="3942"/>
      <c r="I19" s="3942"/>
      <c r="J19" s="3948" t="s">
        <v>176</v>
      </c>
      <c r="K19" s="3948"/>
      <c r="L19" s="166" t="s">
        <v>422</v>
      </c>
      <c r="M19" s="1398"/>
      <c r="N19" s="1398"/>
      <c r="O19" s="1398"/>
      <c r="P19" s="1398"/>
      <c r="Q19" s="1398"/>
      <c r="R19" s="1398"/>
      <c r="S19" s="1398"/>
      <c r="T19" s="1398"/>
      <c r="U19" s="1398"/>
      <c r="V19" s="1398"/>
      <c r="W19" s="1398"/>
      <c r="X19" s="1398"/>
      <c r="Y19" s="1398"/>
      <c r="Z19" s="1398"/>
      <c r="AA19" s="1399"/>
    </row>
    <row r="20" spans="2:27" ht="12" customHeight="1">
      <c r="B20" s="1090"/>
      <c r="C20" s="173"/>
      <c r="D20" s="173"/>
      <c r="E20" s="173"/>
      <c r="F20" s="173"/>
      <c r="G20" s="173"/>
      <c r="I20" s="173"/>
      <c r="J20" s="3939" t="s">
        <v>130</v>
      </c>
      <c r="K20" s="3939"/>
      <c r="L20" s="171" t="s">
        <v>425</v>
      </c>
      <c r="M20" s="1395"/>
      <c r="N20" s="1395"/>
      <c r="O20" s="1395"/>
      <c r="P20" s="1395"/>
      <c r="Q20" s="1395"/>
      <c r="R20" s="1395"/>
      <c r="S20" s="1395"/>
      <c r="T20" s="1395"/>
      <c r="U20" s="1395"/>
      <c r="V20" s="1395"/>
      <c r="W20" s="1395"/>
      <c r="X20" s="1395"/>
      <c r="Y20" s="1395"/>
      <c r="Z20" s="1395"/>
      <c r="AA20" s="1394"/>
    </row>
    <row r="21" spans="2:27" ht="12" customHeight="1">
      <c r="B21" s="1090"/>
      <c r="J21" s="3939" t="s">
        <v>177</v>
      </c>
      <c r="K21" s="3939"/>
      <c r="L21" s="171" t="s">
        <v>428</v>
      </c>
      <c r="M21" s="1398"/>
      <c r="N21" s="1398"/>
      <c r="O21" s="1398"/>
      <c r="P21" s="1398"/>
      <c r="Q21" s="1398"/>
      <c r="R21" s="1398"/>
      <c r="S21" s="1398"/>
      <c r="T21" s="1398"/>
      <c r="U21" s="1398"/>
      <c r="V21" s="1398"/>
      <c r="W21" s="1398"/>
      <c r="X21" s="1398"/>
      <c r="Y21" s="1398"/>
      <c r="Z21" s="1398"/>
      <c r="AA21" s="1399"/>
    </row>
    <row r="22" spans="2:27" ht="12" customHeight="1">
      <c r="B22" s="1230"/>
      <c r="C22" s="4018" t="s">
        <v>1154</v>
      </c>
      <c r="D22" s="4018"/>
      <c r="E22" s="4018"/>
      <c r="F22" s="4018"/>
      <c r="G22" s="4018"/>
      <c r="H22" s="4018"/>
      <c r="I22" s="4018"/>
      <c r="J22" s="31"/>
      <c r="K22" s="31"/>
      <c r="L22" s="171" t="s">
        <v>431</v>
      </c>
      <c r="M22" s="1395"/>
      <c r="N22" s="1395"/>
      <c r="O22" s="1395"/>
      <c r="P22" s="1395"/>
      <c r="Q22" s="1395"/>
      <c r="R22" s="1395"/>
      <c r="S22" s="1395"/>
      <c r="T22" s="1395"/>
      <c r="U22" s="1395"/>
      <c r="V22" s="1395"/>
      <c r="W22" s="1395"/>
      <c r="X22" s="1395"/>
      <c r="Y22" s="1395"/>
      <c r="Z22" s="1395"/>
      <c r="AA22" s="1394"/>
    </row>
    <row r="23" spans="2:27" ht="12" customHeight="1">
      <c r="B23" s="1230"/>
      <c r="C23" s="31" t="s">
        <v>1155</v>
      </c>
      <c r="D23" s="31"/>
      <c r="E23" s="31"/>
      <c r="F23" s="31"/>
      <c r="G23" s="31"/>
      <c r="H23" s="31"/>
      <c r="I23" s="31"/>
      <c r="J23" s="3939" t="s">
        <v>176</v>
      </c>
      <c r="K23" s="3939"/>
      <c r="L23" s="171" t="s">
        <v>435</v>
      </c>
      <c r="M23" s="1398"/>
      <c r="N23" s="1398"/>
      <c r="O23" s="1398"/>
      <c r="P23" s="1398"/>
      <c r="Q23" s="1398"/>
      <c r="R23" s="1398"/>
      <c r="S23" s="1398"/>
      <c r="T23" s="1398"/>
      <c r="U23" s="1398"/>
      <c r="V23" s="1398"/>
      <c r="W23" s="1398"/>
      <c r="X23" s="1398"/>
      <c r="Y23" s="1398"/>
      <c r="Z23" s="1398"/>
      <c r="AA23" s="1399"/>
    </row>
    <row r="24" spans="2:27" ht="12" customHeight="1">
      <c r="B24" s="1230"/>
      <c r="C24" s="173"/>
      <c r="D24" s="173"/>
      <c r="E24" s="173"/>
      <c r="F24" s="173"/>
      <c r="G24" s="173"/>
      <c r="H24" s="173"/>
      <c r="I24" s="173"/>
      <c r="J24" s="3939" t="s">
        <v>130</v>
      </c>
      <c r="K24" s="3939"/>
      <c r="L24" s="171" t="s">
        <v>503</v>
      </c>
      <c r="M24" s="1395"/>
      <c r="N24" s="1395"/>
      <c r="O24" s="1395"/>
      <c r="P24" s="1395"/>
      <c r="Q24" s="1395"/>
      <c r="R24" s="1395"/>
      <c r="S24" s="1395"/>
      <c r="T24" s="1395"/>
      <c r="U24" s="1395"/>
      <c r="V24" s="1395"/>
      <c r="W24" s="1395"/>
      <c r="X24" s="1395"/>
      <c r="Y24" s="1395"/>
      <c r="Z24" s="1395"/>
      <c r="AA24" s="1394"/>
    </row>
    <row r="25" spans="2:27" ht="12" customHeight="1">
      <c r="B25" s="1090"/>
      <c r="J25" s="3939" t="s">
        <v>177</v>
      </c>
      <c r="K25" s="3939"/>
      <c r="L25" s="171" t="s">
        <v>437</v>
      </c>
      <c r="M25" s="1398"/>
      <c r="N25" s="1398"/>
      <c r="O25" s="1398"/>
      <c r="P25" s="1398"/>
      <c r="Q25" s="1398"/>
      <c r="R25" s="1398"/>
      <c r="S25" s="1398"/>
      <c r="T25" s="1398"/>
      <c r="U25" s="1398"/>
      <c r="V25" s="1398"/>
      <c r="W25" s="1398"/>
      <c r="X25" s="1398"/>
      <c r="Y25" s="1398"/>
      <c r="Z25" s="1398"/>
      <c r="AA25" s="1399"/>
    </row>
    <row r="26" spans="2:27" ht="12" customHeight="1">
      <c r="B26" s="1090"/>
      <c r="C26" s="4018" t="s">
        <v>1156</v>
      </c>
      <c r="D26" s="4018"/>
      <c r="E26" s="4018"/>
      <c r="F26" s="4018"/>
      <c r="G26" s="4018"/>
      <c r="H26" s="4018"/>
      <c r="I26" s="4018"/>
      <c r="J26" s="31"/>
      <c r="K26" s="31"/>
      <c r="L26" s="171" t="s">
        <v>439</v>
      </c>
      <c r="M26" s="1395"/>
      <c r="N26" s="1395"/>
      <c r="O26" s="1395"/>
      <c r="P26" s="1395"/>
      <c r="Q26" s="1395"/>
      <c r="R26" s="1395"/>
      <c r="S26" s="1395"/>
      <c r="T26" s="1395"/>
      <c r="U26" s="1395"/>
      <c r="V26" s="1395"/>
      <c r="W26" s="1395"/>
      <c r="X26" s="1395"/>
      <c r="Y26" s="1395"/>
      <c r="Z26" s="1395"/>
      <c r="AA26" s="1394"/>
    </row>
    <row r="27" spans="2:27" ht="12" customHeight="1">
      <c r="B27" s="1090"/>
      <c r="C27" s="8" t="s">
        <v>1157</v>
      </c>
      <c r="D27" s="8"/>
      <c r="E27" s="8"/>
      <c r="F27" s="8"/>
      <c r="G27" s="8"/>
      <c r="H27" s="8"/>
      <c r="I27" s="8"/>
      <c r="J27" s="3939" t="s">
        <v>176</v>
      </c>
      <c r="K27" s="3939"/>
      <c r="L27" s="171" t="s">
        <v>442</v>
      </c>
      <c r="M27" s="1398"/>
      <c r="N27" s="1398"/>
      <c r="O27" s="1398"/>
      <c r="P27" s="1398"/>
      <c r="Q27" s="1398"/>
      <c r="R27" s="1398"/>
      <c r="S27" s="1398"/>
      <c r="T27" s="1398"/>
      <c r="U27" s="1398"/>
      <c r="V27" s="1398"/>
      <c r="W27" s="1398"/>
      <c r="X27" s="1398"/>
      <c r="Y27" s="1398"/>
      <c r="Z27" s="1398"/>
      <c r="AA27" s="1399"/>
    </row>
    <row r="28" spans="2:27" ht="12" customHeight="1">
      <c r="B28" s="1090"/>
      <c r="C28" s="173"/>
      <c r="D28" s="173"/>
      <c r="E28" s="173"/>
      <c r="F28" s="173"/>
      <c r="G28" s="173"/>
      <c r="H28" s="173"/>
      <c r="I28" s="173"/>
      <c r="J28" s="3939" t="s">
        <v>130</v>
      </c>
      <c r="K28" s="3939"/>
      <c r="L28" s="171" t="s">
        <v>444</v>
      </c>
      <c r="M28" s="1395"/>
      <c r="N28" s="1395"/>
      <c r="O28" s="1395"/>
      <c r="P28" s="1395"/>
      <c r="Q28" s="1395"/>
      <c r="R28" s="1395"/>
      <c r="S28" s="1395"/>
      <c r="T28" s="1395"/>
      <c r="U28" s="1395"/>
      <c r="V28" s="1395"/>
      <c r="W28" s="1395"/>
      <c r="X28" s="1395"/>
      <c r="Y28" s="1395"/>
      <c r="Z28" s="1395"/>
      <c r="AA28" s="1394"/>
    </row>
    <row r="29" spans="2:27" ht="12" customHeight="1">
      <c r="B29" s="1090"/>
      <c r="J29" s="3939" t="s">
        <v>177</v>
      </c>
      <c r="K29" s="3939"/>
      <c r="L29" s="171" t="s">
        <v>446</v>
      </c>
      <c r="M29" s="1398"/>
      <c r="N29" s="1398"/>
      <c r="O29" s="1398"/>
      <c r="P29" s="1398"/>
      <c r="Q29" s="1398"/>
      <c r="R29" s="1398"/>
      <c r="S29" s="1398"/>
      <c r="T29" s="1398"/>
      <c r="U29" s="1398"/>
      <c r="V29" s="1398"/>
      <c r="W29" s="1398"/>
      <c r="X29" s="1398"/>
      <c r="Y29" s="1398"/>
      <c r="Z29" s="1398"/>
      <c r="AA29" s="1399"/>
    </row>
    <row r="30" spans="2:27" ht="12" customHeight="1">
      <c r="B30" s="1090"/>
      <c r="C30" s="7" t="s">
        <v>1158</v>
      </c>
      <c r="D30" s="7"/>
      <c r="E30" s="7"/>
      <c r="F30" s="7"/>
      <c r="G30" s="7"/>
      <c r="H30" s="7"/>
      <c r="I30" s="7"/>
      <c r="J30" s="8"/>
      <c r="K30" s="8"/>
      <c r="L30" s="171" t="s">
        <v>448</v>
      </c>
      <c r="M30" s="1395"/>
      <c r="N30" s="1395"/>
      <c r="O30" s="1395"/>
      <c r="P30" s="1395"/>
      <c r="Q30" s="1395"/>
      <c r="R30" s="1395"/>
      <c r="S30" s="1395"/>
      <c r="T30" s="1395"/>
      <c r="U30" s="1395"/>
      <c r="V30" s="1395"/>
      <c r="W30" s="1395"/>
      <c r="X30" s="1395"/>
      <c r="Y30" s="1395"/>
      <c r="Z30" s="1395"/>
      <c r="AA30" s="1394"/>
    </row>
    <row r="31" spans="2:27" ht="12" customHeight="1">
      <c r="B31" s="1090"/>
      <c r="C31" s="3719" t="s">
        <v>1159</v>
      </c>
      <c r="D31" s="3719"/>
      <c r="E31" s="3719"/>
      <c r="F31" s="3719"/>
      <c r="G31" s="3719"/>
      <c r="H31" s="3719"/>
      <c r="I31" s="3719"/>
      <c r="J31" s="3939" t="s">
        <v>176</v>
      </c>
      <c r="K31" s="3939"/>
      <c r="L31" s="171" t="s">
        <v>108</v>
      </c>
      <c r="M31" s="1398"/>
      <c r="N31" s="1398"/>
      <c r="O31" s="1398"/>
      <c r="P31" s="1398"/>
      <c r="Q31" s="1398"/>
      <c r="R31" s="1398"/>
      <c r="S31" s="1398"/>
      <c r="T31" s="1398"/>
      <c r="U31" s="1398"/>
      <c r="V31" s="1398"/>
      <c r="W31" s="1398"/>
      <c r="X31" s="1398"/>
      <c r="Y31" s="1398"/>
      <c r="Z31" s="1398"/>
      <c r="AA31" s="1399"/>
    </row>
    <row r="32" spans="2:27" ht="12" customHeight="1">
      <c r="B32" s="1028"/>
      <c r="C32" s="173"/>
      <c r="D32" s="173"/>
      <c r="E32" s="173"/>
      <c r="F32" s="266"/>
      <c r="G32" s="173"/>
      <c r="H32" s="173"/>
      <c r="J32" s="3939" t="s">
        <v>130</v>
      </c>
      <c r="K32" s="3939"/>
      <c r="L32" s="171" t="s">
        <v>109</v>
      </c>
      <c r="M32" s="1395"/>
      <c r="N32" s="1395"/>
      <c r="O32" s="1395"/>
      <c r="P32" s="1395"/>
      <c r="Q32" s="1395"/>
      <c r="R32" s="1395"/>
      <c r="S32" s="1395"/>
      <c r="T32" s="1395"/>
      <c r="U32" s="1395"/>
      <c r="V32" s="1395"/>
      <c r="W32" s="1395"/>
      <c r="X32" s="1395"/>
      <c r="Y32" s="1395"/>
      <c r="Z32" s="1395"/>
      <c r="AA32" s="1394"/>
    </row>
    <row r="33" spans="2:27" ht="12" customHeight="1">
      <c r="B33" s="1028"/>
      <c r="F33" s="176"/>
      <c r="J33" s="3939" t="s">
        <v>177</v>
      </c>
      <c r="K33" s="3939"/>
      <c r="L33" s="171" t="s">
        <v>110</v>
      </c>
      <c r="M33" s="1400"/>
      <c r="N33" s="1400"/>
      <c r="O33" s="1400"/>
      <c r="P33" s="1400"/>
      <c r="Q33" s="1400"/>
      <c r="R33" s="1400"/>
      <c r="S33" s="1400"/>
      <c r="T33" s="1400"/>
      <c r="U33" s="1400"/>
      <c r="V33" s="1400"/>
      <c r="W33" s="1400"/>
      <c r="X33" s="1400"/>
      <c r="Y33" s="1400"/>
      <c r="Z33" s="1400"/>
      <c r="AA33" s="1401"/>
    </row>
    <row r="34" spans="2:27" ht="12" customHeight="1">
      <c r="B34" s="3951" t="s">
        <v>1325</v>
      </c>
      <c r="C34" s="41"/>
      <c r="D34" s="41"/>
      <c r="E34" s="41"/>
      <c r="F34" s="41"/>
      <c r="G34" s="41"/>
      <c r="H34" s="41"/>
      <c r="I34" s="41"/>
      <c r="J34" s="42"/>
      <c r="K34" s="42"/>
      <c r="L34" s="171" t="s">
        <v>194</v>
      </c>
      <c r="M34" s="1395"/>
      <c r="N34" s="1395"/>
      <c r="O34" s="1395"/>
      <c r="P34" s="1395"/>
      <c r="Q34" s="1395"/>
      <c r="R34" s="1395"/>
      <c r="S34" s="1395"/>
      <c r="T34" s="1395"/>
      <c r="U34" s="1395"/>
      <c r="V34" s="1395"/>
      <c r="W34" s="1395"/>
      <c r="X34" s="1395"/>
      <c r="Y34" s="1395"/>
      <c r="Z34" s="1395"/>
      <c r="AA34" s="1394"/>
    </row>
    <row r="35" spans="2:27" ht="12" customHeight="1">
      <c r="B35" s="3952" t="s">
        <v>1326</v>
      </c>
      <c r="C35" s="43"/>
      <c r="D35" s="43"/>
      <c r="E35" s="43"/>
      <c r="F35" s="43"/>
      <c r="G35" s="43"/>
      <c r="H35" s="43"/>
      <c r="I35" s="43"/>
      <c r="J35" s="43"/>
      <c r="K35" s="43"/>
      <c r="L35" s="171" t="s">
        <v>15</v>
      </c>
      <c r="M35" s="1393"/>
      <c r="N35" s="1393"/>
      <c r="O35" s="1393"/>
      <c r="P35" s="1393"/>
      <c r="Q35" s="1393"/>
      <c r="R35" s="1393"/>
      <c r="S35" s="1393"/>
      <c r="T35" s="1393"/>
      <c r="U35" s="1393"/>
      <c r="V35" s="1393"/>
      <c r="W35" s="1393"/>
      <c r="X35" s="1393"/>
      <c r="Y35" s="1393"/>
      <c r="Z35" s="1393"/>
      <c r="AA35" s="1394"/>
    </row>
    <row r="36" spans="2:27" ht="12" customHeight="1">
      <c r="B36" s="1093"/>
      <c r="C36" s="170"/>
      <c r="D36" s="170"/>
      <c r="E36" s="170"/>
      <c r="F36" s="170"/>
      <c r="G36" s="170"/>
      <c r="H36" s="170"/>
      <c r="I36" s="43" t="s">
        <v>746</v>
      </c>
      <c r="J36" s="43"/>
      <c r="K36" s="43"/>
      <c r="L36" s="171" t="s">
        <v>458</v>
      </c>
      <c r="M36" s="1393"/>
      <c r="N36" s="1393"/>
      <c r="O36" s="1393"/>
      <c r="P36" s="1393"/>
      <c r="Q36" s="1393"/>
      <c r="R36" s="1393"/>
      <c r="S36" s="1393"/>
      <c r="T36" s="1393"/>
      <c r="U36" s="1393"/>
      <c r="V36" s="1393"/>
      <c r="W36" s="1393"/>
      <c r="X36" s="1393"/>
      <c r="Y36" s="1393"/>
      <c r="Z36" s="1393"/>
      <c r="AA36" s="1394"/>
    </row>
    <row r="37" spans="2:27" ht="12" customHeight="1">
      <c r="B37" s="3952" t="s">
        <v>186</v>
      </c>
      <c r="C37" s="43"/>
      <c r="D37" s="43"/>
      <c r="E37" s="43"/>
      <c r="F37" s="43"/>
      <c r="G37" s="43"/>
      <c r="H37" s="43"/>
      <c r="I37" s="43"/>
      <c r="J37" s="43"/>
      <c r="K37" s="43"/>
      <c r="L37" s="171" t="s">
        <v>16</v>
      </c>
      <c r="M37" s="1395"/>
      <c r="N37" s="1395"/>
      <c r="O37" s="1395"/>
      <c r="P37" s="1395"/>
      <c r="Q37" s="1395"/>
      <c r="R37" s="1395"/>
      <c r="S37" s="1395"/>
      <c r="T37" s="1395"/>
      <c r="U37" s="1395"/>
      <c r="V37" s="1395"/>
      <c r="W37" s="1395"/>
      <c r="X37" s="1395"/>
      <c r="Y37" s="1395"/>
      <c r="Z37" s="1395"/>
      <c r="AA37" s="1394"/>
    </row>
    <row r="38" spans="2:27" ht="12" customHeight="1">
      <c r="B38" s="3960" t="s">
        <v>747</v>
      </c>
      <c r="C38" s="31"/>
      <c r="D38" s="31"/>
      <c r="E38" s="31"/>
      <c r="F38" s="31"/>
      <c r="G38" s="31"/>
      <c r="H38" s="31"/>
      <c r="I38" s="31"/>
      <c r="J38" s="31"/>
      <c r="K38" s="31"/>
      <c r="L38" s="171" t="s">
        <v>17</v>
      </c>
      <c r="M38" s="1395"/>
      <c r="N38" s="1395"/>
      <c r="O38" s="1395"/>
      <c r="P38" s="1395"/>
      <c r="Q38" s="1395"/>
      <c r="R38" s="1395"/>
      <c r="S38" s="1395"/>
      <c r="T38" s="1395"/>
      <c r="U38" s="1395"/>
      <c r="V38" s="1395"/>
      <c r="W38" s="1395"/>
      <c r="X38" s="1395"/>
      <c r="Y38" s="1395"/>
      <c r="Z38" s="1395"/>
      <c r="AA38" s="1394"/>
    </row>
    <row r="39" spans="2:27" ht="12" customHeight="1">
      <c r="B39" s="3952" t="s">
        <v>119</v>
      </c>
      <c r="C39" s="43"/>
      <c r="D39" s="43"/>
      <c r="E39" s="43"/>
      <c r="F39" s="43"/>
      <c r="G39" s="43"/>
      <c r="H39" s="43"/>
      <c r="I39" s="43"/>
      <c r="J39" s="43"/>
      <c r="K39" s="43"/>
      <c r="L39" s="171" t="s">
        <v>71</v>
      </c>
      <c r="M39" s="1395"/>
      <c r="N39" s="1395"/>
      <c r="O39" s="1395"/>
      <c r="P39" s="1395"/>
      <c r="Q39" s="1395"/>
      <c r="R39" s="1395"/>
      <c r="S39" s="1395"/>
      <c r="T39" s="1395"/>
      <c r="U39" s="1395"/>
      <c r="V39" s="1395"/>
      <c r="W39" s="1395"/>
      <c r="X39" s="1395"/>
      <c r="Y39" s="1395"/>
      <c r="Z39" s="1395"/>
      <c r="AA39" s="1394"/>
    </row>
    <row r="40" spans="2:27" ht="12" customHeight="1">
      <c r="B40" s="3952" t="s">
        <v>120</v>
      </c>
      <c r="C40" s="43"/>
      <c r="D40" s="43"/>
      <c r="E40" s="43"/>
      <c r="F40" s="43"/>
      <c r="G40" s="43"/>
      <c r="H40" s="43"/>
      <c r="I40" s="43"/>
      <c r="J40" s="43"/>
      <c r="K40" s="43"/>
      <c r="L40" s="171" t="s">
        <v>72</v>
      </c>
      <c r="M40" s="1395"/>
      <c r="N40" s="1395"/>
      <c r="O40" s="1395"/>
      <c r="P40" s="1395"/>
      <c r="Q40" s="1395"/>
      <c r="R40" s="1395"/>
      <c r="S40" s="1395"/>
      <c r="T40" s="1395"/>
      <c r="U40" s="1395"/>
      <c r="V40" s="1395"/>
      <c r="W40" s="1395"/>
      <c r="X40" s="1395"/>
      <c r="Y40" s="1395"/>
      <c r="Z40" s="1395"/>
      <c r="AA40" s="1394"/>
    </row>
    <row r="41" spans="2:27" ht="12" customHeight="1">
      <c r="B41" s="3952" t="s">
        <v>748</v>
      </c>
      <c r="C41" s="43"/>
      <c r="D41" s="43"/>
      <c r="E41" s="43"/>
      <c r="F41" s="43"/>
      <c r="G41" s="43"/>
      <c r="H41" s="43"/>
      <c r="I41" s="43"/>
      <c r="J41" s="43"/>
      <c r="K41" s="43"/>
      <c r="L41" s="171" t="s">
        <v>193</v>
      </c>
      <c r="M41" s="1395"/>
      <c r="N41" s="1395"/>
      <c r="O41" s="1395"/>
      <c r="P41" s="1395"/>
      <c r="Q41" s="1395"/>
      <c r="R41" s="1395"/>
      <c r="S41" s="1395"/>
      <c r="T41" s="1395"/>
      <c r="U41" s="1395"/>
      <c r="V41" s="1395"/>
      <c r="W41" s="1395"/>
      <c r="X41" s="1395"/>
      <c r="Y41" s="1395"/>
      <c r="Z41" s="1395"/>
      <c r="AA41" s="1394"/>
    </row>
    <row r="42" spans="2:27" ht="12" customHeight="1">
      <c r="B42" s="4019" t="s">
        <v>112</v>
      </c>
      <c r="C42" s="3719"/>
      <c r="D42" s="3719"/>
      <c r="E42" s="3719"/>
      <c r="F42" s="3719"/>
      <c r="G42" s="3719"/>
      <c r="H42" s="3719"/>
      <c r="I42" s="3719"/>
      <c r="J42" s="3719"/>
      <c r="K42" s="3719"/>
      <c r="L42" s="1046"/>
      <c r="M42" s="1402"/>
      <c r="N42" s="1402"/>
      <c r="O42" s="1402"/>
      <c r="P42" s="1402"/>
      <c r="Q42" s="1402"/>
      <c r="R42" s="1402"/>
      <c r="S42" s="1402"/>
      <c r="T42" s="1402"/>
      <c r="U42" s="1402"/>
      <c r="V42" s="1402"/>
      <c r="W42" s="1402"/>
      <c r="X42" s="1402"/>
      <c r="Y42" s="1402"/>
      <c r="Z42" s="1402"/>
      <c r="AA42" s="1403"/>
    </row>
    <row r="43" spans="2:27" ht="12" customHeight="1">
      <c r="B43" s="1090"/>
      <c r="C43" s="40" t="s">
        <v>749</v>
      </c>
      <c r="D43" s="40"/>
      <c r="E43" s="40"/>
      <c r="F43" s="40"/>
      <c r="G43" s="40"/>
      <c r="H43" s="40"/>
      <c r="I43" s="40"/>
      <c r="J43" s="40"/>
      <c r="K43" s="40"/>
      <c r="L43" s="166" t="s">
        <v>528</v>
      </c>
      <c r="M43" s="1396"/>
      <c r="N43" s="1396"/>
      <c r="O43" s="1396"/>
      <c r="P43" s="1396"/>
      <c r="Q43" s="1396"/>
      <c r="R43" s="1396"/>
      <c r="S43" s="1396"/>
      <c r="T43" s="1396"/>
      <c r="U43" s="1396"/>
      <c r="V43" s="1396"/>
      <c r="W43" s="1396"/>
      <c r="X43" s="1396"/>
      <c r="Y43" s="1396"/>
      <c r="Z43" s="1396"/>
      <c r="AA43" s="1397"/>
    </row>
    <row r="44" spans="2:27" ht="12" customHeight="1">
      <c r="B44" s="1090"/>
      <c r="C44" s="43" t="s">
        <v>750</v>
      </c>
      <c r="D44" s="43"/>
      <c r="E44" s="43"/>
      <c r="F44" s="43"/>
      <c r="G44" s="43"/>
      <c r="H44" s="43"/>
      <c r="I44" s="43"/>
      <c r="J44" s="43"/>
      <c r="K44" s="43"/>
      <c r="L44" s="171" t="s">
        <v>466</v>
      </c>
      <c r="M44" s="1395"/>
      <c r="N44" s="1395"/>
      <c r="O44" s="1395"/>
      <c r="P44" s="1395"/>
      <c r="Q44" s="1395"/>
      <c r="R44" s="1395"/>
      <c r="S44" s="1395"/>
      <c r="T44" s="1395"/>
      <c r="U44" s="1395"/>
      <c r="V44" s="1395"/>
      <c r="W44" s="1395"/>
      <c r="X44" s="1395"/>
      <c r="Y44" s="1395"/>
      <c r="Z44" s="1395"/>
      <c r="AA44" s="1394"/>
    </row>
    <row r="45" spans="2:27" ht="12" customHeight="1">
      <c r="B45" s="1090"/>
      <c r="C45" s="43" t="s">
        <v>751</v>
      </c>
      <c r="D45" s="43"/>
      <c r="E45" s="43"/>
      <c r="F45" s="43"/>
      <c r="G45" s="43"/>
      <c r="H45" s="43"/>
      <c r="I45" s="43"/>
      <c r="J45" s="43"/>
      <c r="K45" s="43"/>
      <c r="L45" s="171" t="s">
        <v>607</v>
      </c>
      <c r="M45" s="1395"/>
      <c r="N45" s="1395"/>
      <c r="O45" s="1395"/>
      <c r="P45" s="1395"/>
      <c r="Q45" s="1395"/>
      <c r="R45" s="1395"/>
      <c r="S45" s="1395"/>
      <c r="T45" s="1395"/>
      <c r="U45" s="1395"/>
      <c r="V45" s="1395"/>
      <c r="W45" s="1395"/>
      <c r="X45" s="1395"/>
      <c r="Y45" s="1395"/>
      <c r="Z45" s="1395"/>
      <c r="AA45" s="1394"/>
    </row>
    <row r="46" spans="2:27" ht="12" customHeight="1">
      <c r="B46" s="1090"/>
      <c r="C46" s="43" t="s">
        <v>752</v>
      </c>
      <c r="D46" s="43"/>
      <c r="E46" s="43"/>
      <c r="F46" s="43"/>
      <c r="G46" s="43"/>
      <c r="H46" s="43"/>
      <c r="I46" s="43"/>
      <c r="J46" s="43"/>
      <c r="K46" s="43"/>
      <c r="L46" s="171" t="s">
        <v>753</v>
      </c>
      <c r="M46" s="1395"/>
      <c r="N46" s="1395"/>
      <c r="O46" s="1395"/>
      <c r="P46" s="1395"/>
      <c r="Q46" s="1395"/>
      <c r="R46" s="1395"/>
      <c r="S46" s="1395"/>
      <c r="T46" s="1395"/>
      <c r="U46" s="1395"/>
      <c r="V46" s="1395"/>
      <c r="W46" s="1395"/>
      <c r="X46" s="1395"/>
      <c r="Y46" s="1395"/>
      <c r="Z46" s="1395"/>
      <c r="AA46" s="1394"/>
    </row>
    <row r="47" spans="2:27" ht="12" customHeight="1">
      <c r="B47" s="1090"/>
      <c r="C47" s="43" t="s">
        <v>754</v>
      </c>
      <c r="D47" s="43"/>
      <c r="E47" s="43"/>
      <c r="F47" s="43"/>
      <c r="G47" s="43"/>
      <c r="H47" s="43"/>
      <c r="I47" s="43"/>
      <c r="J47" s="43"/>
      <c r="K47" s="43"/>
      <c r="L47" s="171" t="s">
        <v>755</v>
      </c>
      <c r="M47" s="1395"/>
      <c r="N47" s="1395"/>
      <c r="O47" s="1395"/>
      <c r="P47" s="1395"/>
      <c r="Q47" s="1395"/>
      <c r="R47" s="1395"/>
      <c r="S47" s="1395"/>
      <c r="T47" s="1395"/>
      <c r="U47" s="1395"/>
      <c r="V47" s="1395"/>
      <c r="W47" s="1395"/>
      <c r="X47" s="1395"/>
      <c r="Y47" s="1395"/>
      <c r="Z47" s="1395"/>
      <c r="AA47" s="1394"/>
    </row>
    <row r="48" spans="2:27" ht="12" customHeight="1">
      <c r="B48" s="1090"/>
      <c r="C48" s="43" t="s">
        <v>756</v>
      </c>
      <c r="D48" s="43"/>
      <c r="E48" s="43"/>
      <c r="F48" s="43"/>
      <c r="G48" s="43"/>
      <c r="H48" s="43"/>
      <c r="I48" s="43"/>
      <c r="J48" s="43"/>
      <c r="K48" s="43"/>
      <c r="L48" s="171" t="s">
        <v>757</v>
      </c>
      <c r="M48" s="1395"/>
      <c r="N48" s="1395"/>
      <c r="O48" s="1395"/>
      <c r="P48" s="1395"/>
      <c r="Q48" s="1395"/>
      <c r="R48" s="1395"/>
      <c r="S48" s="1395"/>
      <c r="T48" s="1395"/>
      <c r="U48" s="1395"/>
      <c r="V48" s="1395"/>
      <c r="W48" s="1395"/>
      <c r="X48" s="1395"/>
      <c r="Y48" s="1395"/>
      <c r="Z48" s="1395"/>
      <c r="AA48" s="1394"/>
    </row>
    <row r="49" spans="2:27" ht="12" customHeight="1">
      <c r="B49" s="1090"/>
      <c r="C49" s="43" t="s">
        <v>758</v>
      </c>
      <c r="D49" s="43"/>
      <c r="E49" s="43"/>
      <c r="F49" s="43"/>
      <c r="G49" s="43"/>
      <c r="H49" s="43"/>
      <c r="I49" s="43"/>
      <c r="J49" s="43"/>
      <c r="K49" s="43"/>
      <c r="L49" s="171" t="s">
        <v>759</v>
      </c>
      <c r="M49" s="1395"/>
      <c r="N49" s="1395"/>
      <c r="O49" s="1395"/>
      <c r="P49" s="1395"/>
      <c r="Q49" s="1395"/>
      <c r="R49" s="1395"/>
      <c r="S49" s="1395"/>
      <c r="T49" s="1395"/>
      <c r="U49" s="1395"/>
      <c r="V49" s="1395"/>
      <c r="W49" s="1395"/>
      <c r="X49" s="1395"/>
      <c r="Y49" s="1395"/>
      <c r="Z49" s="1395"/>
      <c r="AA49" s="1394"/>
    </row>
    <row r="50" spans="2:27" ht="12" customHeight="1">
      <c r="B50" s="1090"/>
      <c r="C50" s="43" t="s">
        <v>760</v>
      </c>
      <c r="D50" s="43"/>
      <c r="E50" s="43"/>
      <c r="F50" s="43"/>
      <c r="G50" s="43"/>
      <c r="H50" s="43"/>
      <c r="I50" s="43"/>
      <c r="J50" s="43"/>
      <c r="K50" s="43"/>
      <c r="L50" s="171" t="s">
        <v>761</v>
      </c>
      <c r="M50" s="1395"/>
      <c r="N50" s="1395"/>
      <c r="O50" s="1395"/>
      <c r="P50" s="1395"/>
      <c r="Q50" s="1395"/>
      <c r="R50" s="1395"/>
      <c r="S50" s="1395"/>
      <c r="T50" s="1395"/>
      <c r="U50" s="1395"/>
      <c r="V50" s="1395"/>
      <c r="W50" s="1395"/>
      <c r="X50" s="1395"/>
      <c r="Y50" s="1395"/>
      <c r="Z50" s="1395"/>
      <c r="AA50" s="1394"/>
    </row>
    <row r="51" spans="2:27" ht="12" customHeight="1">
      <c r="B51" s="1090"/>
      <c r="C51" s="43" t="s">
        <v>762</v>
      </c>
      <c r="D51" s="43"/>
      <c r="E51" s="43"/>
      <c r="F51" s="43"/>
      <c r="G51" s="43"/>
      <c r="H51" s="43"/>
      <c r="I51" s="43"/>
      <c r="J51" s="43"/>
      <c r="K51" s="43"/>
      <c r="L51" s="171" t="s">
        <v>763</v>
      </c>
      <c r="M51" s="1395"/>
      <c r="N51" s="1395"/>
      <c r="O51" s="1395"/>
      <c r="P51" s="1395"/>
      <c r="Q51" s="1395"/>
      <c r="R51" s="1395"/>
      <c r="S51" s="1395"/>
      <c r="T51" s="1395"/>
      <c r="U51" s="1395"/>
      <c r="V51" s="1395"/>
      <c r="W51" s="1395"/>
      <c r="X51" s="1395"/>
      <c r="Y51" s="1395"/>
      <c r="Z51" s="1395"/>
      <c r="AA51" s="1394"/>
    </row>
    <row r="52" spans="2:27" ht="12" customHeight="1">
      <c r="B52" s="3957" t="s">
        <v>764</v>
      </c>
      <c r="C52" s="43"/>
      <c r="D52" s="43"/>
      <c r="E52" s="43"/>
      <c r="F52" s="43"/>
      <c r="G52" s="43"/>
      <c r="H52" s="43"/>
      <c r="I52" s="43"/>
      <c r="J52" s="43"/>
      <c r="K52" s="43"/>
      <c r="L52" s="171" t="s">
        <v>136</v>
      </c>
      <c r="M52" s="1395"/>
      <c r="N52" s="1395"/>
      <c r="O52" s="1395"/>
      <c r="P52" s="1395"/>
      <c r="Q52" s="1395"/>
      <c r="R52" s="1395"/>
      <c r="S52" s="1395"/>
      <c r="T52" s="1395"/>
      <c r="U52" s="1395"/>
      <c r="V52" s="1395"/>
      <c r="W52" s="1395"/>
      <c r="X52" s="1395"/>
      <c r="Y52" s="1395"/>
      <c r="Z52" s="1395"/>
      <c r="AA52" s="1394"/>
    </row>
    <row r="53" spans="2:27" ht="12" customHeight="1">
      <c r="B53" s="3952" t="s">
        <v>113</v>
      </c>
      <c r="C53" s="43"/>
      <c r="D53" s="43"/>
      <c r="E53" s="43"/>
      <c r="F53" s="43"/>
      <c r="G53" s="43"/>
      <c r="H53" s="43"/>
      <c r="I53" s="43"/>
      <c r="J53" s="43"/>
      <c r="K53" s="43"/>
      <c r="L53" s="171" t="s">
        <v>142</v>
      </c>
      <c r="M53" s="1395"/>
      <c r="N53" s="1395"/>
      <c r="O53" s="1395"/>
      <c r="P53" s="1395"/>
      <c r="Q53" s="1395"/>
      <c r="R53" s="1395"/>
      <c r="S53" s="1395"/>
      <c r="T53" s="1395"/>
      <c r="U53" s="1395"/>
      <c r="V53" s="1395"/>
      <c r="W53" s="1395"/>
      <c r="X53" s="1395"/>
      <c r="Y53" s="1395"/>
      <c r="Z53" s="1395"/>
      <c r="AA53" s="1394"/>
    </row>
    <row r="54" spans="2:27" ht="12" customHeight="1">
      <c r="B54" s="3960" t="s">
        <v>765</v>
      </c>
      <c r="C54" s="31"/>
      <c r="D54" s="31"/>
      <c r="E54" s="31"/>
      <c r="F54" s="31"/>
      <c r="G54" s="31"/>
      <c r="H54" s="31"/>
      <c r="I54" s="31"/>
      <c r="J54" s="31"/>
      <c r="K54" s="31"/>
      <c r="L54" s="171" t="s">
        <v>143</v>
      </c>
      <c r="M54" s="1395"/>
      <c r="N54" s="1395"/>
      <c r="O54" s="1395"/>
      <c r="P54" s="1395"/>
      <c r="Q54" s="1395"/>
      <c r="R54" s="1395"/>
      <c r="S54" s="1395"/>
      <c r="T54" s="1395"/>
      <c r="U54" s="1395"/>
      <c r="V54" s="1395"/>
      <c r="W54" s="1395"/>
      <c r="X54" s="1395"/>
      <c r="Y54" s="1395"/>
      <c r="Z54" s="1395"/>
      <c r="AA54" s="1394"/>
    </row>
    <row r="55" spans="2:27" ht="12" customHeight="1">
      <c r="B55" s="4019" t="s">
        <v>115</v>
      </c>
      <c r="C55" s="3719"/>
      <c r="D55" s="3719"/>
      <c r="E55" s="3719"/>
      <c r="F55" s="3719"/>
      <c r="G55" s="3719"/>
      <c r="H55" s="3719"/>
      <c r="I55" s="3719"/>
      <c r="J55" s="3719"/>
      <c r="K55" s="3719"/>
      <c r="L55" s="1046"/>
      <c r="M55" s="1402"/>
      <c r="N55" s="1402"/>
      <c r="O55" s="1402"/>
      <c r="P55" s="1402"/>
      <c r="Q55" s="1402"/>
      <c r="R55" s="1402"/>
      <c r="S55" s="1402"/>
      <c r="T55" s="1402"/>
      <c r="U55" s="1402"/>
      <c r="V55" s="1402"/>
      <c r="W55" s="1402"/>
      <c r="X55" s="1402"/>
      <c r="Y55" s="1402"/>
      <c r="Z55" s="1402"/>
      <c r="AA55" s="1403"/>
    </row>
    <row r="56" spans="2:27" ht="12" customHeight="1">
      <c r="B56" s="1095"/>
      <c r="C56" s="40" t="s">
        <v>766</v>
      </c>
      <c r="D56" s="4018"/>
      <c r="E56" s="4018"/>
      <c r="F56" s="4018"/>
      <c r="G56" s="4018"/>
      <c r="H56" s="4018"/>
      <c r="I56" s="4018"/>
      <c r="J56" s="4018"/>
      <c r="K56" s="4018"/>
      <c r="L56" s="166" t="s">
        <v>610</v>
      </c>
      <c r="M56" s="1396"/>
      <c r="N56" s="1396"/>
      <c r="O56" s="1396"/>
      <c r="P56" s="1396"/>
      <c r="Q56" s="1396"/>
      <c r="R56" s="1396"/>
      <c r="S56" s="1396"/>
      <c r="T56" s="1396"/>
      <c r="U56" s="1396"/>
      <c r="V56" s="1396"/>
      <c r="W56" s="1396"/>
      <c r="X56" s="1396"/>
      <c r="Y56" s="1396"/>
      <c r="Z56" s="1396"/>
      <c r="AA56" s="1397"/>
    </row>
    <row r="57" spans="2:27" ht="12" customHeight="1">
      <c r="B57" s="1097"/>
      <c r="C57" s="43" t="s">
        <v>767</v>
      </c>
      <c r="D57" s="31"/>
      <c r="E57" s="31"/>
      <c r="F57" s="31"/>
      <c r="G57" s="31"/>
      <c r="H57" s="31"/>
      <c r="I57" s="31"/>
      <c r="J57" s="31"/>
      <c r="K57" s="31"/>
      <c r="L57" s="171" t="s">
        <v>671</v>
      </c>
      <c r="M57" s="1395"/>
      <c r="N57" s="1395"/>
      <c r="O57" s="1395"/>
      <c r="P57" s="1395"/>
      <c r="Q57" s="1395"/>
      <c r="R57" s="1395"/>
      <c r="S57" s="1395"/>
      <c r="T57" s="1395"/>
      <c r="U57" s="1395"/>
      <c r="V57" s="1395"/>
      <c r="W57" s="1395"/>
      <c r="X57" s="1395"/>
      <c r="Y57" s="1395"/>
      <c r="Z57" s="1395"/>
      <c r="AA57" s="1394"/>
    </row>
    <row r="58" spans="2:27" ht="12" customHeight="1">
      <c r="B58" s="3952" t="s">
        <v>768</v>
      </c>
      <c r="C58" s="43"/>
      <c r="D58" s="43"/>
      <c r="E58" s="43"/>
      <c r="F58" s="43"/>
      <c r="G58" s="43"/>
      <c r="H58" s="43"/>
      <c r="I58" s="43"/>
      <c r="J58" s="43"/>
      <c r="K58" s="43"/>
      <c r="L58" s="171" t="s">
        <v>144</v>
      </c>
      <c r="M58" s="1395"/>
      <c r="N58" s="1395"/>
      <c r="O58" s="1395"/>
      <c r="P58" s="1395"/>
      <c r="Q58" s="1395"/>
      <c r="R58" s="1395"/>
      <c r="S58" s="1395"/>
      <c r="T58" s="1395"/>
      <c r="U58" s="1395"/>
      <c r="V58" s="1395"/>
      <c r="W58" s="1395"/>
      <c r="X58" s="1395"/>
      <c r="Y58" s="1395"/>
      <c r="Z58" s="1395"/>
      <c r="AA58" s="1394"/>
    </row>
    <row r="59" spans="2:27" ht="12" customHeight="1">
      <c r="B59" s="3952" t="s">
        <v>78</v>
      </c>
      <c r="C59" s="43"/>
      <c r="D59" s="43"/>
      <c r="E59" s="43"/>
      <c r="F59" s="43"/>
      <c r="G59" s="43"/>
      <c r="H59" s="43"/>
      <c r="I59" s="43"/>
      <c r="J59" s="43"/>
      <c r="K59" s="43"/>
      <c r="L59" s="171" t="s">
        <v>189</v>
      </c>
      <c r="M59" s="1395"/>
      <c r="N59" s="1395"/>
      <c r="O59" s="1395"/>
      <c r="P59" s="1395"/>
      <c r="Q59" s="1395"/>
      <c r="R59" s="1395"/>
      <c r="S59" s="1395"/>
      <c r="T59" s="1395"/>
      <c r="U59" s="1395"/>
      <c r="V59" s="1395"/>
      <c r="W59" s="1395"/>
      <c r="X59" s="1395"/>
      <c r="Y59" s="1395"/>
      <c r="Z59" s="1395"/>
      <c r="AA59" s="1394"/>
    </row>
    <row r="60" spans="2:27" ht="12" customHeight="1">
      <c r="B60" s="3952" t="s">
        <v>73</v>
      </c>
      <c r="C60" s="43"/>
      <c r="D60" s="43"/>
      <c r="E60" s="43"/>
      <c r="F60" s="43"/>
      <c r="G60" s="43"/>
      <c r="H60" s="43"/>
      <c r="I60" s="43"/>
      <c r="J60" s="43"/>
      <c r="K60" s="43"/>
      <c r="L60" s="171" t="s">
        <v>190</v>
      </c>
      <c r="M60" s="1395"/>
      <c r="N60" s="1395"/>
      <c r="O60" s="1395"/>
      <c r="P60" s="1395"/>
      <c r="Q60" s="1395"/>
      <c r="R60" s="1395"/>
      <c r="S60" s="1395"/>
      <c r="T60" s="1395"/>
      <c r="U60" s="1395"/>
      <c r="V60" s="1395"/>
      <c r="W60" s="1395"/>
      <c r="X60" s="1395"/>
      <c r="Y60" s="1395"/>
      <c r="Z60" s="1395"/>
      <c r="AA60" s="1394"/>
    </row>
    <row r="61" spans="2:27" ht="12" customHeight="1">
      <c r="B61" s="3952" t="s">
        <v>769</v>
      </c>
      <c r="C61" s="43"/>
      <c r="D61" s="43"/>
      <c r="E61" s="43"/>
      <c r="F61" s="43"/>
      <c r="G61" s="43"/>
      <c r="H61" s="43"/>
      <c r="I61" s="43"/>
      <c r="J61" s="43"/>
      <c r="K61" s="43"/>
      <c r="L61" s="171" t="s">
        <v>191</v>
      </c>
      <c r="M61" s="1396"/>
      <c r="N61" s="1396"/>
      <c r="O61" s="1396"/>
      <c r="P61" s="1396"/>
      <c r="Q61" s="1396"/>
      <c r="R61" s="1396"/>
      <c r="S61" s="1396"/>
      <c r="T61" s="1396"/>
      <c r="U61" s="1396"/>
      <c r="V61" s="1396"/>
      <c r="W61" s="1396"/>
      <c r="X61" s="1396"/>
      <c r="Y61" s="1396"/>
      <c r="Z61" s="1396"/>
      <c r="AA61" s="1397"/>
    </row>
    <row r="62" spans="2:27" ht="12" customHeight="1">
      <c r="B62" s="4079" t="s">
        <v>1327</v>
      </c>
      <c r="C62" s="4080"/>
      <c r="D62" s="4080"/>
      <c r="E62" s="4080"/>
      <c r="F62" s="4080"/>
      <c r="G62" s="4080"/>
      <c r="H62" s="4080"/>
      <c r="I62" s="4080"/>
      <c r="J62" s="4080"/>
      <c r="K62" s="4080"/>
      <c r="L62" s="1404" t="s">
        <v>70</v>
      </c>
      <c r="M62" s="1405"/>
      <c r="N62" s="1405"/>
      <c r="O62" s="1405"/>
      <c r="P62" s="1405"/>
      <c r="Q62" s="1405"/>
      <c r="R62" s="1405"/>
      <c r="S62" s="1405"/>
      <c r="T62" s="1405"/>
      <c r="U62" s="1405"/>
      <c r="V62" s="1405"/>
      <c r="W62" s="1405"/>
      <c r="X62" s="1405"/>
      <c r="Y62" s="1405"/>
      <c r="Z62" s="1405"/>
      <c r="AA62" s="1406"/>
    </row>
    <row r="63" spans="2:27" ht="12" customHeight="1">
      <c r="AA63" s="195"/>
    </row>
    <row r="64" spans="2:27" ht="12" customHeight="1">
      <c r="B64" s="65" t="s">
        <v>105</v>
      </c>
      <c r="C64" s="65"/>
      <c r="D64" s="65"/>
      <c r="E64" s="65"/>
      <c r="F64" s="65"/>
      <c r="G64" s="65"/>
      <c r="H64" s="65"/>
      <c r="I64" s="65"/>
      <c r="J64" s="65"/>
      <c r="K64" s="65"/>
      <c r="L64" s="65"/>
      <c r="M64" s="65"/>
      <c r="N64" s="65"/>
      <c r="O64" s="65"/>
      <c r="P64" s="65"/>
      <c r="Q64" s="65"/>
      <c r="AA64" s="178"/>
    </row>
    <row r="65" spans="2:17" ht="12" customHeight="1">
      <c r="B65" s="44" t="s">
        <v>477</v>
      </c>
      <c r="C65" s="44"/>
      <c r="D65" s="44"/>
      <c r="E65" s="44"/>
      <c r="F65" s="44"/>
      <c r="G65" s="44"/>
      <c r="H65" s="44"/>
      <c r="I65" s="44"/>
      <c r="J65" s="44"/>
      <c r="K65" s="44"/>
      <c r="L65" s="44"/>
      <c r="M65" s="44"/>
      <c r="N65" s="44"/>
      <c r="O65" s="44"/>
      <c r="P65" s="44"/>
      <c r="Q65" s="44"/>
    </row>
  </sheetData>
  <mergeCells count="65">
    <mergeCell ref="B2:F2"/>
    <mergeCell ref="B59:K59"/>
    <mergeCell ref="B55:K55"/>
    <mergeCell ref="B60:K60"/>
    <mergeCell ref="C57:K57"/>
    <mergeCell ref="B65:Q65"/>
    <mergeCell ref="B62:K62"/>
    <mergeCell ref="B61:K61"/>
    <mergeCell ref="B64:Q64"/>
    <mergeCell ref="C56:K56"/>
    <mergeCell ref="B58:K58"/>
    <mergeCell ref="B37:K37"/>
    <mergeCell ref="B17:K17"/>
    <mergeCell ref="B18:K18"/>
    <mergeCell ref="C19:I19"/>
    <mergeCell ref="C22:K22"/>
    <mergeCell ref="C45:K45"/>
    <mergeCell ref="C46:K46"/>
    <mergeCell ref="C47:K47"/>
    <mergeCell ref="C49:K49"/>
    <mergeCell ref="C50:K50"/>
    <mergeCell ref="B52:K52"/>
    <mergeCell ref="B53:K53"/>
    <mergeCell ref="C51:K51"/>
    <mergeCell ref="C48:K48"/>
    <mergeCell ref="J20:K20"/>
    <mergeCell ref="M4:S4"/>
    <mergeCell ref="M5:S5"/>
    <mergeCell ref="B4:J4"/>
    <mergeCell ref="B54:K54"/>
    <mergeCell ref="J29:K29"/>
    <mergeCell ref="J28:K28"/>
    <mergeCell ref="C30:K30"/>
    <mergeCell ref="B5:J5"/>
    <mergeCell ref="B9:K9"/>
    <mergeCell ref="I12:K12"/>
    <mergeCell ref="B16:K16"/>
    <mergeCell ref="I15:K15"/>
    <mergeCell ref="I14:K14"/>
    <mergeCell ref="C23:I23"/>
    <mergeCell ref="B11:H11"/>
    <mergeCell ref="I11:K11"/>
    <mergeCell ref="J21:K21"/>
    <mergeCell ref="I13:K13"/>
    <mergeCell ref="J19:K19"/>
    <mergeCell ref="J23:K23"/>
    <mergeCell ref="J24:K24"/>
    <mergeCell ref="C26:K26"/>
    <mergeCell ref="C27:I27"/>
    <mergeCell ref="J27:K27"/>
    <mergeCell ref="J25:K25"/>
    <mergeCell ref="J33:K33"/>
    <mergeCell ref="B34:K34"/>
    <mergeCell ref="B35:K35"/>
    <mergeCell ref="I36:K36"/>
    <mergeCell ref="C31:I31"/>
    <mergeCell ref="J32:K32"/>
    <mergeCell ref="J31:K31"/>
    <mergeCell ref="B41:K41"/>
    <mergeCell ref="B38:K38"/>
    <mergeCell ref="C44:K44"/>
    <mergeCell ref="B39:K39"/>
    <mergeCell ref="B42:K42"/>
    <mergeCell ref="C43:K43"/>
    <mergeCell ref="B40:K40"/>
  </mergeCells>
  <hyperlinks>
    <hyperlink ref="B65" r:id="rId1" xr:uid="{00000000-0004-0000-2100-000000000000}"/>
  </hyperlinks>
  <pageMargins left="0.7" right="0.7" top="0.75" bottom="0.75" header="0.3" footer="0.3"/>
  <pageSetup scale="10" orientation="landscape"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
    <pageSetUpPr fitToPage="1"/>
  </sheetPr>
  <dimension ref="B2:X25"/>
  <sheetViews>
    <sheetView showGridLines="0" workbookViewId="0"/>
  </sheetViews>
  <sheetFormatPr defaultColWidth="8" defaultRowHeight="12" customHeight="1"/>
  <cols>
    <col min="1" max="1" width="1.5546875" customWidth="1"/>
    <col min="2" max="7" width="3.27734375" customWidth="1"/>
    <col min="8" max="9" width="12.71875" customWidth="1"/>
    <col min="10" max="10" width="13.27734375" customWidth="1"/>
    <col min="11" max="14" width="12.71875" customWidth="1"/>
    <col min="15" max="15" width="13.27734375" customWidth="1"/>
    <col min="16" max="17" width="12.71875" customWidth="1"/>
    <col min="18" max="18" width="8" customWidth="1"/>
  </cols>
  <sheetData>
    <row r="2" spans="2:24" ht="15" customHeight="1">
      <c r="B2" s="10" t="s">
        <v>478</v>
      </c>
      <c r="C2" s="9"/>
      <c r="D2" s="9"/>
      <c r="E2" s="9"/>
      <c r="F2" s="9"/>
    </row>
    <row r="4" spans="2:24" ht="12" customHeight="1">
      <c r="B4" s="29" t="s">
        <v>1417</v>
      </c>
      <c r="C4" s="28"/>
      <c r="D4" s="28"/>
      <c r="E4" s="28"/>
      <c r="F4" s="28"/>
      <c r="G4" s="28"/>
      <c r="H4" s="150"/>
      <c r="I4" s="12" t="s">
        <v>852</v>
      </c>
      <c r="J4" s="12"/>
      <c r="K4" s="12"/>
      <c r="L4" s="12"/>
      <c r="M4" s="12"/>
      <c r="N4" s="12"/>
      <c r="O4" s="152"/>
      <c r="P4" s="152"/>
      <c r="Q4" s="152"/>
      <c r="R4" s="152"/>
      <c r="S4" s="152"/>
      <c r="T4" s="152"/>
      <c r="U4" s="152"/>
      <c r="V4" s="152"/>
      <c r="W4" s="152"/>
      <c r="X4" s="152"/>
    </row>
    <row r="5" spans="2:24" ht="12" customHeight="1">
      <c r="B5" s="28"/>
      <c r="C5" s="28"/>
      <c r="D5" s="28"/>
      <c r="E5" s="28"/>
      <c r="F5" s="28"/>
      <c r="G5" s="28"/>
      <c r="H5" s="150"/>
      <c r="I5" s="14"/>
      <c r="J5" s="14"/>
      <c r="K5" s="14"/>
      <c r="L5" s="14"/>
      <c r="M5" s="14"/>
      <c r="N5" s="14"/>
      <c r="O5" s="179"/>
      <c r="P5" s="179"/>
      <c r="Q5" s="179"/>
      <c r="R5" s="179"/>
      <c r="S5" s="179"/>
      <c r="T5" s="179"/>
      <c r="U5" s="179"/>
      <c r="V5" s="179"/>
      <c r="W5" s="179"/>
      <c r="X5" s="179"/>
    </row>
    <row r="6" spans="2:24" ht="12" customHeight="1">
      <c r="B6" s="27">
        <v>2023.4</v>
      </c>
      <c r="C6" s="14"/>
      <c r="D6" s="14"/>
      <c r="E6" s="14"/>
      <c r="F6" s="14"/>
      <c r="G6" s="14"/>
      <c r="H6" s="150"/>
      <c r="I6" s="14" t="s">
        <v>1418</v>
      </c>
      <c r="J6" s="14"/>
      <c r="K6" s="14"/>
      <c r="L6" s="14"/>
      <c r="M6" s="14"/>
      <c r="N6" s="14"/>
      <c r="O6" s="179"/>
      <c r="P6" s="179"/>
      <c r="Q6" s="179"/>
      <c r="R6" s="179"/>
      <c r="S6" s="179"/>
      <c r="T6" s="179"/>
      <c r="U6" s="179"/>
      <c r="V6" s="179"/>
      <c r="W6" s="179"/>
      <c r="X6" s="179"/>
    </row>
    <row r="8" spans="2:24" ht="12" customHeight="1">
      <c r="B8" s="1024"/>
      <c r="C8" s="1025"/>
      <c r="D8" s="1025"/>
      <c r="E8" s="1025"/>
      <c r="F8" s="1025"/>
      <c r="G8" s="1025"/>
      <c r="H8" s="3936" t="s">
        <v>1419</v>
      </c>
      <c r="I8" s="3937"/>
      <c r="J8" s="3937"/>
      <c r="K8" s="3937"/>
      <c r="L8" s="3938"/>
      <c r="M8" s="3936" t="s">
        <v>1420</v>
      </c>
      <c r="N8" s="3937"/>
      <c r="O8" s="3937"/>
      <c r="P8" s="3937"/>
      <c r="Q8" s="4081"/>
    </row>
    <row r="9" spans="2:24" ht="12" customHeight="1">
      <c r="B9" s="3954" t="s">
        <v>1421</v>
      </c>
      <c r="C9" s="3721"/>
      <c r="D9" s="3721"/>
      <c r="E9" s="3721"/>
      <c r="F9" s="3721"/>
      <c r="G9" s="4082"/>
      <c r="H9" s="1278" t="s">
        <v>1422</v>
      </c>
      <c r="I9" s="1278" t="s">
        <v>1423</v>
      </c>
      <c r="J9" s="1278" t="s">
        <v>1424</v>
      </c>
      <c r="K9" s="1279" t="s">
        <v>1425</v>
      </c>
      <c r="L9" s="1278" t="s">
        <v>131</v>
      </c>
      <c r="M9" s="1278" t="s">
        <v>1422</v>
      </c>
      <c r="N9" s="1278" t="s">
        <v>1423</v>
      </c>
      <c r="O9" s="1278" t="s">
        <v>1424</v>
      </c>
      <c r="P9" s="1279" t="s">
        <v>1425</v>
      </c>
      <c r="Q9" s="1031" t="s">
        <v>131</v>
      </c>
    </row>
    <row r="10" spans="2:24" ht="12" customHeight="1">
      <c r="B10" s="1028"/>
      <c r="H10" s="1278"/>
      <c r="I10" s="1278"/>
      <c r="J10" s="1278"/>
      <c r="K10" s="1278"/>
      <c r="L10" s="1278"/>
      <c r="M10" s="1278"/>
      <c r="N10" s="1278"/>
      <c r="O10" s="1278"/>
      <c r="P10" s="1278"/>
      <c r="Q10" s="1031"/>
    </row>
    <row r="11" spans="2:24" ht="12" customHeight="1">
      <c r="B11" s="1407"/>
      <c r="C11" s="1408"/>
      <c r="D11" s="1408"/>
      <c r="E11" s="1408"/>
      <c r="F11" s="1408"/>
      <c r="G11" s="1408"/>
      <c r="H11" s="1280" t="s">
        <v>126</v>
      </c>
      <c r="I11" s="1280" t="s">
        <v>127</v>
      </c>
      <c r="J11" s="1280" t="s">
        <v>139</v>
      </c>
      <c r="K11" s="1280" t="s">
        <v>140</v>
      </c>
      <c r="L11" s="1280" t="s">
        <v>141</v>
      </c>
      <c r="M11" s="1280" t="s">
        <v>166</v>
      </c>
      <c r="N11" s="1280" t="s">
        <v>167</v>
      </c>
      <c r="O11" s="1280" t="s">
        <v>168</v>
      </c>
      <c r="P11" s="1280" t="s">
        <v>74</v>
      </c>
      <c r="Q11" s="1281" t="s">
        <v>75</v>
      </c>
    </row>
    <row r="12" spans="2:24" ht="12" customHeight="1">
      <c r="B12" s="1028"/>
      <c r="H12" s="188"/>
      <c r="I12" s="188"/>
      <c r="J12" s="188"/>
      <c r="K12" s="188"/>
      <c r="L12" s="188"/>
      <c r="M12" s="188"/>
      <c r="N12" s="188"/>
      <c r="O12" s="188"/>
      <c r="P12" s="188"/>
      <c r="Q12" s="1409"/>
    </row>
    <row r="13" spans="2:24" ht="12" customHeight="1">
      <c r="B13" s="1032"/>
      <c r="C13" s="192"/>
      <c r="D13" s="192"/>
      <c r="E13" s="192"/>
      <c r="F13" s="192"/>
      <c r="G13" s="192"/>
      <c r="H13" s="272"/>
      <c r="I13" s="272"/>
      <c r="J13" s="272"/>
      <c r="K13" s="272"/>
      <c r="L13" s="272"/>
      <c r="M13" s="272"/>
      <c r="N13" s="272"/>
      <c r="O13" s="272"/>
      <c r="P13" s="272"/>
      <c r="Q13" s="1272"/>
    </row>
    <row r="14" spans="2:24" ht="12" customHeight="1">
      <c r="B14" s="1077"/>
      <c r="C14" s="1410"/>
      <c r="D14" s="1410"/>
      <c r="E14" s="1410"/>
      <c r="F14" s="1410"/>
      <c r="G14" s="1410"/>
      <c r="H14" s="1411"/>
      <c r="I14" s="1411"/>
      <c r="J14" s="1411"/>
      <c r="K14" s="1411"/>
      <c r="L14" s="1411"/>
      <c r="M14" s="1411"/>
      <c r="N14" s="1411"/>
      <c r="O14" s="1411"/>
      <c r="P14" s="1411"/>
      <c r="Q14" s="1089"/>
    </row>
    <row r="15" spans="2:24" ht="12" customHeight="1">
      <c r="B15" s="1077"/>
      <c r="C15" s="1410"/>
      <c r="D15" s="1410"/>
      <c r="E15" s="1410"/>
      <c r="F15" s="1410"/>
      <c r="G15" s="1410"/>
      <c r="H15" s="1411"/>
      <c r="I15" s="1411"/>
      <c r="J15" s="1411"/>
      <c r="K15" s="1411"/>
      <c r="L15" s="1411"/>
      <c r="M15" s="1411"/>
      <c r="N15" s="1411"/>
      <c r="O15" s="1411"/>
      <c r="P15" s="1411"/>
      <c r="Q15" s="1089"/>
    </row>
    <row r="16" spans="2:24" ht="12" customHeight="1">
      <c r="B16" s="1077"/>
      <c r="C16" s="1410"/>
      <c r="D16" s="1410"/>
      <c r="E16" s="1410"/>
      <c r="F16" s="1410"/>
      <c r="G16" s="1410"/>
      <c r="H16" s="1411"/>
      <c r="I16" s="1411"/>
      <c r="J16" s="1411"/>
      <c r="K16" s="1411"/>
      <c r="L16" s="1411"/>
      <c r="M16" s="1411"/>
      <c r="N16" s="1411"/>
      <c r="O16" s="1411"/>
      <c r="P16" s="1411"/>
      <c r="Q16" s="1089"/>
    </row>
    <row r="17" spans="2:17" ht="12" customHeight="1">
      <c r="B17" s="1077"/>
      <c r="C17" s="1410"/>
      <c r="D17" s="1410"/>
      <c r="E17" s="1410"/>
      <c r="F17" s="1410"/>
      <c r="G17" s="1410"/>
      <c r="H17" s="1411"/>
      <c r="I17" s="1411"/>
      <c r="J17" s="1411"/>
      <c r="K17" s="1411"/>
      <c r="L17" s="1411"/>
      <c r="M17" s="1411"/>
      <c r="N17" s="1411"/>
      <c r="O17" s="1411"/>
      <c r="P17" s="1411"/>
      <c r="Q17" s="1089"/>
    </row>
    <row r="18" spans="2:17" ht="12" customHeight="1">
      <c r="B18" s="1077"/>
      <c r="C18" s="1410"/>
      <c r="D18" s="1410"/>
      <c r="E18" s="1410"/>
      <c r="F18" s="1410"/>
      <c r="G18" s="1410"/>
      <c r="H18" s="1411"/>
      <c r="I18" s="1411"/>
      <c r="J18" s="1411"/>
      <c r="K18" s="1411"/>
      <c r="L18" s="1411"/>
      <c r="M18" s="1411"/>
      <c r="N18" s="1411"/>
      <c r="O18" s="1411"/>
      <c r="P18" s="1411"/>
      <c r="Q18" s="1089"/>
    </row>
    <row r="19" spans="2:17" ht="12" customHeight="1">
      <c r="B19" s="1077"/>
      <c r="C19" s="1410"/>
      <c r="D19" s="1410"/>
      <c r="E19" s="1410"/>
      <c r="F19" s="1410"/>
      <c r="G19" s="1410"/>
      <c r="H19" s="1411"/>
      <c r="I19" s="1411"/>
      <c r="J19" s="1411"/>
      <c r="K19" s="1411"/>
      <c r="L19" s="1411"/>
      <c r="M19" s="1411"/>
      <c r="N19" s="1411"/>
      <c r="O19" s="1411"/>
      <c r="P19" s="1411"/>
      <c r="Q19" s="1089"/>
    </row>
    <row r="20" spans="2:17" ht="12" customHeight="1">
      <c r="B20" s="1077"/>
      <c r="C20" s="1410"/>
      <c r="D20" s="1410"/>
      <c r="E20" s="1410"/>
      <c r="F20" s="1410"/>
      <c r="G20" s="1410"/>
      <c r="H20" s="1411"/>
      <c r="I20" s="1411"/>
      <c r="J20" s="1411"/>
      <c r="K20" s="1411"/>
      <c r="L20" s="1411"/>
      <c r="M20" s="1411"/>
      <c r="N20" s="1411"/>
      <c r="O20" s="1411"/>
      <c r="P20" s="1411"/>
      <c r="Q20" s="1089"/>
    </row>
    <row r="21" spans="2:17" ht="12" customHeight="1">
      <c r="B21" s="1032"/>
      <c r="C21" s="192"/>
      <c r="D21" s="192"/>
      <c r="E21" s="192"/>
      <c r="F21" s="192"/>
      <c r="G21" s="192"/>
      <c r="H21" s="272"/>
      <c r="I21" s="272"/>
      <c r="J21" s="272"/>
      <c r="K21" s="272"/>
      <c r="L21" s="272"/>
      <c r="M21" s="272"/>
      <c r="N21" s="272"/>
      <c r="O21" s="272"/>
      <c r="P21" s="272"/>
      <c r="Q21" s="1272"/>
    </row>
    <row r="22" spans="2:17" ht="12" customHeight="1">
      <c r="B22" s="3963" t="s">
        <v>919</v>
      </c>
      <c r="C22" s="3964"/>
      <c r="D22" s="3964"/>
      <c r="E22" s="3964"/>
      <c r="F22" s="3964"/>
      <c r="G22" s="1294" t="s">
        <v>104</v>
      </c>
      <c r="H22" s="1412">
        <v>0</v>
      </c>
      <c r="I22" s="1412">
        <v>0</v>
      </c>
      <c r="J22" s="1412">
        <v>2210</v>
      </c>
      <c r="K22" s="1412">
        <v>0</v>
      </c>
      <c r="L22" s="1412">
        <v>2210</v>
      </c>
      <c r="M22" s="1412">
        <v>-13</v>
      </c>
      <c r="N22" s="1412">
        <v>0</v>
      </c>
      <c r="O22" s="1412">
        <v>0</v>
      </c>
      <c r="P22" s="1412">
        <v>0</v>
      </c>
      <c r="Q22" s="1413">
        <v>-13</v>
      </c>
    </row>
    <row r="23" spans="2:17" ht="12" customHeight="1">
      <c r="B23" s="1025"/>
    </row>
    <row r="24" spans="2:17" ht="12" customHeight="1">
      <c r="B24" s="65" t="s">
        <v>105</v>
      </c>
      <c r="C24" s="65"/>
      <c r="D24" s="65"/>
      <c r="E24" s="65"/>
      <c r="F24" s="65"/>
      <c r="G24" s="65"/>
      <c r="H24" s="65"/>
      <c r="I24" s="65"/>
      <c r="J24" s="65"/>
      <c r="K24" s="65"/>
      <c r="L24" s="65"/>
      <c r="M24" s="65"/>
      <c r="N24" s="65"/>
      <c r="O24" s="65"/>
      <c r="Q24" s="195"/>
    </row>
    <row r="25" spans="2:17" ht="12" customHeight="1">
      <c r="B25" s="44" t="s">
        <v>477</v>
      </c>
      <c r="C25" s="44"/>
      <c r="D25" s="44"/>
      <c r="E25" s="44"/>
      <c r="F25" s="44"/>
      <c r="G25" s="44"/>
      <c r="H25" s="44"/>
      <c r="I25" s="44"/>
      <c r="J25" s="44"/>
      <c r="K25" s="44"/>
      <c r="L25" s="44"/>
      <c r="M25" s="44"/>
      <c r="N25" s="44"/>
      <c r="O25" s="44"/>
      <c r="Q25" s="178"/>
    </row>
  </sheetData>
  <mergeCells count="13">
    <mergeCell ref="B2:F2"/>
    <mergeCell ref="B4:G4"/>
    <mergeCell ref="B5:G5"/>
    <mergeCell ref="B6:G6"/>
    <mergeCell ref="I4:N4"/>
    <mergeCell ref="I5:N5"/>
    <mergeCell ref="I6:N6"/>
    <mergeCell ref="H8:L8"/>
    <mergeCell ref="B24:O24"/>
    <mergeCell ref="B25:O25"/>
    <mergeCell ref="M8:Q8"/>
    <mergeCell ref="B22:F22"/>
    <mergeCell ref="B9:G9"/>
  </mergeCells>
  <hyperlinks>
    <hyperlink ref="B25" r:id="rId1" xr:uid="{00000000-0004-0000-2200-000000000000}"/>
  </hyperlinks>
  <pageMargins left="0.7" right="0.7" top="0.75" bottom="0.75" header="0.3" footer="0.3"/>
  <pageSetup scale="10" orientation="landscape"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
    <pageSetUpPr fitToPage="1"/>
  </sheetPr>
  <dimension ref="B2:AB33"/>
  <sheetViews>
    <sheetView showGridLines="0" workbookViewId="0"/>
  </sheetViews>
  <sheetFormatPr defaultColWidth="8" defaultRowHeight="12" customHeight="1"/>
  <cols>
    <col min="1" max="1" width="1.5546875" customWidth="1"/>
    <col min="2" max="5" width="5" customWidth="1"/>
    <col min="6" max="6" width="2" customWidth="1"/>
    <col min="7" max="7" width="2.71875" customWidth="1"/>
    <col min="8" max="8" width="3" customWidth="1"/>
    <col min="9" max="9" width="23" customWidth="1"/>
    <col min="10" max="12" width="2.1640625" customWidth="1"/>
    <col min="13" max="13" width="3.27734375" customWidth="1"/>
    <col min="14" max="14" width="13.5546875" customWidth="1"/>
    <col min="15" max="15" width="13" customWidth="1"/>
    <col min="16" max="16" width="13.71875" customWidth="1"/>
    <col min="17" max="17" width="14.44140625" customWidth="1"/>
    <col min="18" max="19" width="13.1640625" customWidth="1"/>
    <col min="20" max="20" width="12.44140625" customWidth="1"/>
    <col min="21" max="21" width="11.83203125" customWidth="1"/>
    <col min="22" max="22" width="8" customWidth="1"/>
  </cols>
  <sheetData>
    <row r="2" spans="2:28" ht="15" customHeight="1">
      <c r="B2" s="10" t="s">
        <v>478</v>
      </c>
      <c r="C2" s="9"/>
      <c r="D2" s="9"/>
      <c r="E2" s="9"/>
      <c r="F2" s="9"/>
    </row>
    <row r="4" spans="2:28" ht="12" customHeight="1">
      <c r="B4" s="29" t="s">
        <v>483</v>
      </c>
      <c r="C4" s="28"/>
      <c r="D4" s="28"/>
      <c r="E4" s="28"/>
      <c r="F4" s="28"/>
      <c r="G4" s="150"/>
      <c r="H4" s="150"/>
      <c r="N4" s="12" t="s">
        <v>852</v>
      </c>
      <c r="O4" s="12"/>
      <c r="P4" s="12"/>
      <c r="Q4" s="12"/>
      <c r="R4" s="151"/>
      <c r="S4" s="151"/>
      <c r="T4" s="151"/>
      <c r="W4" s="152"/>
      <c r="X4" s="152"/>
      <c r="Y4" s="152"/>
      <c r="Z4" s="152"/>
      <c r="AA4" s="152"/>
      <c r="AB4" s="152"/>
    </row>
    <row r="5" spans="2:28" ht="12" customHeight="1">
      <c r="B5" s="27">
        <v>2023.4</v>
      </c>
      <c r="C5" s="14"/>
      <c r="D5" s="14"/>
      <c r="E5" s="14"/>
      <c r="F5" s="14"/>
      <c r="G5" s="150"/>
      <c r="H5" s="150"/>
      <c r="N5" s="14" t="s">
        <v>1426</v>
      </c>
      <c r="O5" s="14"/>
      <c r="P5" s="14"/>
      <c r="Q5" s="14"/>
      <c r="R5" s="154"/>
      <c r="S5" s="154"/>
      <c r="T5" s="154"/>
      <c r="W5" s="154"/>
      <c r="X5" s="154"/>
      <c r="Y5" s="154"/>
      <c r="Z5" s="154"/>
      <c r="AA5" s="154"/>
      <c r="AB5" s="154"/>
    </row>
    <row r="7" spans="2:28" ht="12" customHeight="1">
      <c r="B7" s="1024"/>
      <c r="C7" s="1025"/>
      <c r="D7" s="1025"/>
      <c r="E7" s="1025"/>
      <c r="F7" s="1025"/>
      <c r="G7" s="1025"/>
      <c r="H7" s="1025"/>
      <c r="I7" s="1025"/>
      <c r="J7" s="1025"/>
      <c r="K7" s="1025"/>
      <c r="L7" s="1025"/>
      <c r="M7" s="1067"/>
      <c r="N7" s="3937" t="s">
        <v>485</v>
      </c>
      <c r="O7" s="3937"/>
      <c r="P7" s="3937"/>
      <c r="Q7" s="3938"/>
      <c r="R7" s="3937" t="s">
        <v>484</v>
      </c>
      <c r="S7" s="3937"/>
      <c r="T7" s="3937"/>
      <c r="U7" s="3938"/>
    </row>
    <row r="8" spans="2:28" ht="12" customHeight="1">
      <c r="B8" s="3954" t="s">
        <v>1427</v>
      </c>
      <c r="C8" s="3721"/>
      <c r="D8" s="3721"/>
      <c r="E8" s="3721"/>
      <c r="F8" s="3721"/>
      <c r="G8" s="3721"/>
      <c r="H8" s="3721"/>
      <c r="I8" s="3721"/>
      <c r="J8" s="259"/>
      <c r="K8" s="259"/>
      <c r="L8" s="259"/>
      <c r="M8" s="259"/>
      <c r="N8" s="1278" t="s">
        <v>1428</v>
      </c>
      <c r="O8" s="1278" t="s">
        <v>1194</v>
      </c>
      <c r="P8" s="158" t="s">
        <v>1429</v>
      </c>
      <c r="Q8" s="158" t="s">
        <v>1430</v>
      </c>
      <c r="R8" s="1278" t="s">
        <v>1428</v>
      </c>
      <c r="S8" s="1278" t="s">
        <v>1194</v>
      </c>
      <c r="T8" s="158" t="s">
        <v>1429</v>
      </c>
      <c r="U8" s="158" t="s">
        <v>1430</v>
      </c>
    </row>
    <row r="9" spans="2:28" ht="12" customHeight="1">
      <c r="B9" s="1028"/>
      <c r="K9" s="259"/>
      <c r="L9" s="259"/>
      <c r="M9" s="259"/>
      <c r="N9" s="1278" t="s">
        <v>1431</v>
      </c>
      <c r="O9" s="1278" t="s">
        <v>1432</v>
      </c>
      <c r="P9" s="158" t="s">
        <v>732</v>
      </c>
      <c r="Q9" s="158" t="s">
        <v>1433</v>
      </c>
      <c r="R9" s="1278" t="s">
        <v>1143</v>
      </c>
      <c r="S9" s="1278" t="s">
        <v>1434</v>
      </c>
      <c r="T9" s="158" t="s">
        <v>732</v>
      </c>
      <c r="U9" s="158" t="s">
        <v>1433</v>
      </c>
    </row>
    <row r="10" spans="2:28" ht="12" customHeight="1">
      <c r="B10" s="1028"/>
      <c r="K10" s="259"/>
      <c r="L10" s="259"/>
      <c r="M10" s="259"/>
      <c r="N10" s="1278" t="s">
        <v>1435</v>
      </c>
      <c r="O10" s="1278" t="s">
        <v>1435</v>
      </c>
      <c r="P10" s="158" t="s">
        <v>1431</v>
      </c>
      <c r="Q10" s="158" t="s">
        <v>1436</v>
      </c>
      <c r="R10" s="1278" t="s">
        <v>1437</v>
      </c>
      <c r="S10" s="1278" t="s">
        <v>1438</v>
      </c>
      <c r="T10" s="158" t="s">
        <v>1143</v>
      </c>
      <c r="U10" s="158" t="s">
        <v>1439</v>
      </c>
    </row>
    <row r="11" spans="2:28" ht="12" customHeight="1">
      <c r="B11" s="1028"/>
      <c r="K11" s="259"/>
      <c r="L11" s="259"/>
      <c r="M11" s="259"/>
      <c r="N11" s="1278" t="s">
        <v>1440</v>
      </c>
      <c r="O11" s="1278" t="s">
        <v>1440</v>
      </c>
      <c r="P11" s="158" t="s">
        <v>1435</v>
      </c>
      <c r="Q11" s="158" t="s">
        <v>1441</v>
      </c>
      <c r="R11" s="1278" t="s">
        <v>1440</v>
      </c>
      <c r="S11" s="1278" t="s">
        <v>1440</v>
      </c>
      <c r="T11" s="158" t="s">
        <v>1437</v>
      </c>
      <c r="U11" s="158" t="s">
        <v>1442</v>
      </c>
    </row>
    <row r="12" spans="2:28" ht="12" customHeight="1">
      <c r="B12" s="1028"/>
      <c r="K12" s="259"/>
      <c r="L12" s="259"/>
      <c r="M12" s="259"/>
      <c r="N12" s="1278"/>
      <c r="O12" s="1278"/>
      <c r="P12" s="158" t="s">
        <v>1440</v>
      </c>
      <c r="Q12" s="158" t="s">
        <v>1440</v>
      </c>
      <c r="R12" s="1278"/>
      <c r="S12" s="1278"/>
      <c r="T12" s="158" t="s">
        <v>1440</v>
      </c>
      <c r="U12" s="158" t="s">
        <v>1440</v>
      </c>
    </row>
    <row r="13" spans="2:28" ht="12" customHeight="1">
      <c r="B13" s="1407"/>
      <c r="C13" s="1408"/>
      <c r="D13" s="1408"/>
      <c r="E13" s="1408"/>
      <c r="F13" s="1408"/>
      <c r="G13" s="1408"/>
      <c r="H13" s="1408"/>
      <c r="I13" s="1408"/>
      <c r="J13" s="1408"/>
      <c r="K13" s="1408"/>
      <c r="L13" s="1408"/>
      <c r="M13" s="1408"/>
      <c r="N13" s="1280" t="s">
        <v>126</v>
      </c>
      <c r="O13" s="1280" t="s">
        <v>127</v>
      </c>
      <c r="P13" s="1033" t="s">
        <v>139</v>
      </c>
      <c r="Q13" s="1033" t="s">
        <v>140</v>
      </c>
      <c r="R13" s="1280" t="s">
        <v>141</v>
      </c>
      <c r="S13" s="1280" t="s">
        <v>166</v>
      </c>
      <c r="T13" s="1033" t="s">
        <v>167</v>
      </c>
      <c r="U13" s="1033" t="s">
        <v>168</v>
      </c>
    </row>
    <row r="14" spans="2:28" ht="12" customHeight="1">
      <c r="B14" s="4083" t="s">
        <v>1443</v>
      </c>
      <c r="C14" s="4084"/>
      <c r="D14" s="4084"/>
      <c r="E14" s="4084"/>
      <c r="F14" s="4084"/>
      <c r="G14" s="4084"/>
      <c r="H14" s="4084"/>
      <c r="I14" s="4084"/>
      <c r="J14" s="4084"/>
      <c r="K14" s="4084"/>
      <c r="L14" s="4084"/>
      <c r="M14" s="156"/>
      <c r="N14" s="1415"/>
      <c r="O14" s="1415"/>
      <c r="P14" s="155"/>
      <c r="Q14" s="156"/>
      <c r="R14" s="1415"/>
      <c r="S14" s="1415"/>
      <c r="T14" s="155"/>
      <c r="U14" s="269"/>
    </row>
    <row r="15" spans="2:28" ht="12" customHeight="1">
      <c r="B15" s="4085"/>
      <c r="C15" s="4086"/>
      <c r="D15" s="4086"/>
      <c r="E15" s="4086"/>
      <c r="F15" s="4086"/>
      <c r="G15" s="4086"/>
      <c r="H15" s="4086"/>
      <c r="I15" s="4086"/>
      <c r="J15" s="4086"/>
      <c r="K15" s="4086"/>
      <c r="L15" s="4086"/>
      <c r="M15" s="192"/>
      <c r="N15" s="1280"/>
      <c r="O15" s="1280"/>
      <c r="P15" s="1033"/>
      <c r="Q15" s="192"/>
      <c r="R15" s="1280"/>
      <c r="S15" s="1280"/>
      <c r="T15" s="1033"/>
      <c r="U15" s="159"/>
    </row>
    <row r="16" spans="2:28" ht="12" customHeight="1">
      <c r="B16" s="4087"/>
      <c r="C16" s="4088"/>
      <c r="D16" s="4088"/>
      <c r="E16" s="4088"/>
      <c r="F16" s="4088"/>
      <c r="G16" s="4088"/>
      <c r="H16" s="4088"/>
      <c r="I16" s="4088"/>
      <c r="J16" s="4088"/>
      <c r="K16" s="4088"/>
      <c r="L16" s="4088"/>
      <c r="M16" s="1410"/>
      <c r="N16" s="1418"/>
      <c r="O16" s="1418"/>
      <c r="P16" s="264"/>
      <c r="Q16" s="264"/>
      <c r="R16" s="1418"/>
      <c r="S16" s="1418"/>
      <c r="T16" s="264"/>
      <c r="U16" s="264"/>
    </row>
    <row r="17" spans="2:21" ht="12" customHeight="1">
      <c r="B17" s="4087"/>
      <c r="C17" s="4088"/>
      <c r="D17" s="4088"/>
      <c r="E17" s="4088"/>
      <c r="F17" s="4088"/>
      <c r="G17" s="4088"/>
      <c r="H17" s="4088"/>
      <c r="I17" s="4088"/>
      <c r="J17" s="4088"/>
      <c r="K17" s="4088"/>
      <c r="L17" s="4088"/>
      <c r="M17" s="1410"/>
      <c r="N17" s="1418"/>
      <c r="O17" s="1418"/>
      <c r="P17" s="264"/>
      <c r="Q17" s="264"/>
      <c r="R17" s="1418"/>
      <c r="S17" s="1418"/>
      <c r="T17" s="264"/>
      <c r="U17" s="264"/>
    </row>
    <row r="18" spans="2:21" ht="12" customHeight="1">
      <c r="B18" s="4087"/>
      <c r="C18" s="4088"/>
      <c r="D18" s="4088"/>
      <c r="E18" s="4088"/>
      <c r="F18" s="4088"/>
      <c r="G18" s="4088"/>
      <c r="H18" s="4088"/>
      <c r="I18" s="4088"/>
      <c r="J18" s="4088"/>
      <c r="K18" s="4088"/>
      <c r="L18" s="4088"/>
      <c r="M18" s="1410"/>
      <c r="N18" s="1418"/>
      <c r="O18" s="1418"/>
      <c r="P18" s="264"/>
      <c r="Q18" s="264"/>
      <c r="R18" s="1418"/>
      <c r="S18" s="1418"/>
      <c r="T18" s="264"/>
      <c r="U18" s="264"/>
    </row>
    <row r="19" spans="2:21" ht="12" customHeight="1">
      <c r="B19" s="4087"/>
      <c r="C19" s="4088"/>
      <c r="D19" s="4088"/>
      <c r="E19" s="4088"/>
      <c r="F19" s="4088"/>
      <c r="G19" s="4088"/>
      <c r="H19" s="4088"/>
      <c r="I19" s="4088"/>
      <c r="J19" s="4088"/>
      <c r="K19" s="4088"/>
      <c r="L19" s="4088"/>
      <c r="M19" s="1410"/>
      <c r="N19" s="1418"/>
      <c r="O19" s="1418"/>
      <c r="P19" s="264"/>
      <c r="Q19" s="264"/>
      <c r="R19" s="1418"/>
      <c r="S19" s="1418"/>
      <c r="T19" s="264"/>
      <c r="U19" s="264"/>
    </row>
    <row r="20" spans="2:21" ht="12" customHeight="1">
      <c r="B20" s="4093"/>
      <c r="C20" s="4094"/>
      <c r="D20" s="4094"/>
      <c r="E20" s="4094"/>
      <c r="F20" s="4094"/>
      <c r="G20" s="4094"/>
      <c r="H20" s="4094"/>
      <c r="I20" s="4094"/>
      <c r="J20" s="4094"/>
      <c r="K20" s="4094"/>
      <c r="L20" s="4094"/>
      <c r="M20" s="194" t="s">
        <v>194</v>
      </c>
      <c r="N20" s="272">
        <v>0</v>
      </c>
      <c r="O20" s="272">
        <v>0</v>
      </c>
      <c r="P20" s="159">
        <v>0</v>
      </c>
      <c r="Q20" s="159">
        <v>0</v>
      </c>
      <c r="R20" s="272">
        <v>0</v>
      </c>
      <c r="S20" s="272">
        <v>0</v>
      </c>
      <c r="T20" s="159">
        <v>0</v>
      </c>
      <c r="U20" s="159">
        <v>0</v>
      </c>
    </row>
    <row r="21" spans="2:21" ht="12" customHeight="1">
      <c r="B21" s="4095" t="s">
        <v>1444</v>
      </c>
      <c r="C21" s="4096"/>
      <c r="D21" s="4096"/>
      <c r="E21" s="4096"/>
      <c r="F21" s="4096"/>
      <c r="G21" s="4096"/>
      <c r="H21" s="4096"/>
      <c r="I21" s="4096"/>
      <c r="J21" s="4096"/>
      <c r="K21" s="4096"/>
      <c r="L21" s="4096"/>
      <c r="M21" s="156"/>
      <c r="N21" s="1419"/>
      <c r="O21" s="1419"/>
      <c r="P21" s="269"/>
      <c r="Q21" s="269"/>
      <c r="R21" s="1419"/>
      <c r="S21" s="1419"/>
      <c r="T21" s="269"/>
      <c r="U21" s="269"/>
    </row>
    <row r="22" spans="2:21" ht="12" customHeight="1">
      <c r="B22" s="4097"/>
      <c r="C22" s="4098"/>
      <c r="D22" s="4098"/>
      <c r="E22" s="4098"/>
      <c r="F22" s="4098"/>
      <c r="G22" s="4098"/>
      <c r="H22" s="4098"/>
      <c r="I22" s="4098"/>
      <c r="J22" s="4098"/>
      <c r="K22" s="4098"/>
      <c r="L22" s="4098"/>
      <c r="M22" s="192"/>
      <c r="N22" s="272"/>
      <c r="O22" s="272"/>
      <c r="P22" s="159"/>
      <c r="Q22" s="159"/>
      <c r="R22" s="272"/>
      <c r="S22" s="272"/>
      <c r="T22" s="159"/>
      <c r="U22" s="159"/>
    </row>
    <row r="23" spans="2:21" ht="12" customHeight="1">
      <c r="B23" s="4093" t="s">
        <v>1445</v>
      </c>
      <c r="C23" s="4094"/>
      <c r="D23" s="4094"/>
      <c r="E23" s="4094"/>
      <c r="F23" s="4094"/>
      <c r="G23" s="4094"/>
      <c r="H23" s="4094"/>
      <c r="I23" s="4094"/>
      <c r="J23" s="4094"/>
      <c r="K23" s="4094"/>
      <c r="L23" s="4094"/>
      <c r="M23" s="1410"/>
      <c r="N23" s="1411"/>
      <c r="O23" s="1411"/>
      <c r="P23" s="264"/>
      <c r="Q23" s="264"/>
      <c r="R23" s="1411"/>
      <c r="S23" s="1411"/>
      <c r="T23" s="264"/>
      <c r="U23" s="264"/>
    </row>
    <row r="24" spans="2:21" ht="12" customHeight="1">
      <c r="B24" s="4093"/>
      <c r="C24" s="4094"/>
      <c r="D24" s="4094"/>
      <c r="E24" s="4094"/>
      <c r="F24" s="4094"/>
      <c r="G24" s="4094"/>
      <c r="H24" s="4094"/>
      <c r="I24" s="4094"/>
      <c r="J24" s="4094"/>
      <c r="K24" s="4094"/>
      <c r="L24" s="4094"/>
      <c r="M24" s="1410"/>
      <c r="N24" s="1411"/>
      <c r="O24" s="1411"/>
      <c r="P24" s="264"/>
      <c r="Q24" s="264"/>
      <c r="R24" s="1411"/>
      <c r="S24" s="1411"/>
      <c r="T24" s="264"/>
      <c r="U24" s="264"/>
    </row>
    <row r="25" spans="2:21" ht="12" customHeight="1">
      <c r="B25" s="4093"/>
      <c r="C25" s="4094"/>
      <c r="D25" s="4094"/>
      <c r="E25" s="4094"/>
      <c r="F25" s="4094"/>
      <c r="G25" s="4094"/>
      <c r="H25" s="4094"/>
      <c r="I25" s="4094"/>
      <c r="J25" s="4094"/>
      <c r="K25" s="4094"/>
      <c r="L25" s="4094"/>
      <c r="M25" s="1410"/>
      <c r="N25" s="1411"/>
      <c r="O25" s="1411"/>
      <c r="P25" s="264"/>
      <c r="Q25" s="264"/>
      <c r="R25" s="1411"/>
      <c r="S25" s="1411"/>
      <c r="T25" s="264"/>
      <c r="U25" s="264"/>
    </row>
    <row r="26" spans="2:21" ht="12" customHeight="1">
      <c r="B26" s="4089"/>
      <c r="C26" s="4090"/>
      <c r="D26" s="4090"/>
      <c r="E26" s="4090"/>
      <c r="F26" s="4090"/>
      <c r="G26" s="4090"/>
      <c r="H26" s="4090"/>
      <c r="I26" s="4090"/>
      <c r="J26" s="4090"/>
      <c r="K26" s="4090"/>
      <c r="L26" s="4090"/>
      <c r="M26" s="1410"/>
      <c r="N26" s="1411"/>
      <c r="O26" s="1411"/>
      <c r="P26" s="264"/>
      <c r="Q26" s="264"/>
      <c r="R26" s="1411"/>
      <c r="S26" s="1411"/>
      <c r="T26" s="264"/>
      <c r="U26" s="264"/>
    </row>
    <row r="27" spans="2:21" ht="12" customHeight="1">
      <c r="B27" s="4093"/>
      <c r="C27" s="4094"/>
      <c r="D27" s="4094"/>
      <c r="E27" s="4094"/>
      <c r="F27" s="4094"/>
      <c r="G27" s="4094"/>
      <c r="H27" s="4094"/>
      <c r="I27" s="4094"/>
      <c r="J27" s="4094"/>
      <c r="K27" s="4094"/>
      <c r="L27" s="4094"/>
      <c r="M27" s="194"/>
      <c r="N27" s="272"/>
      <c r="O27" s="272"/>
      <c r="P27" s="159"/>
      <c r="Q27" s="159"/>
      <c r="R27" s="272"/>
      <c r="S27" s="272"/>
      <c r="T27" s="159"/>
      <c r="U27" s="159"/>
    </row>
    <row r="28" spans="2:21" ht="12" customHeight="1">
      <c r="B28" s="4099" t="s">
        <v>1138</v>
      </c>
      <c r="C28" s="4100"/>
      <c r="D28" s="4100"/>
      <c r="E28" s="4100"/>
      <c r="F28" s="4100"/>
      <c r="G28" s="4100"/>
      <c r="H28" s="4100"/>
      <c r="I28" s="4100"/>
      <c r="J28" s="4100"/>
      <c r="K28" s="4100"/>
      <c r="L28" s="4100"/>
      <c r="M28" s="177" t="s">
        <v>514</v>
      </c>
      <c r="N28" s="188">
        <v>0</v>
      </c>
      <c r="O28" s="188">
        <v>0</v>
      </c>
      <c r="P28" s="161">
        <v>0</v>
      </c>
      <c r="Q28" s="161">
        <v>0</v>
      </c>
      <c r="R28" s="188">
        <v>0</v>
      </c>
      <c r="S28" s="188">
        <v>0</v>
      </c>
      <c r="T28" s="161">
        <v>0</v>
      </c>
      <c r="U28" s="161">
        <v>0</v>
      </c>
    </row>
    <row r="29" spans="2:21" ht="12" customHeight="1">
      <c r="B29" s="4101"/>
      <c r="C29" s="4102"/>
      <c r="D29" s="4102"/>
      <c r="E29" s="4102"/>
      <c r="F29" s="4102"/>
      <c r="G29" s="4102"/>
      <c r="H29" s="4102"/>
      <c r="I29" s="4102"/>
      <c r="J29" s="4102"/>
      <c r="K29" s="4102"/>
      <c r="L29" s="4102"/>
      <c r="M29" s="1421"/>
      <c r="N29" s="264"/>
      <c r="O29" s="264"/>
      <c r="P29" s="264"/>
      <c r="Q29" s="264"/>
      <c r="R29" s="264"/>
      <c r="S29" s="264"/>
      <c r="T29" s="264"/>
      <c r="U29" s="264"/>
    </row>
    <row r="30" spans="2:21" ht="12" customHeight="1">
      <c r="B30" s="4091" t="s">
        <v>1140</v>
      </c>
      <c r="C30" s="4092"/>
      <c r="D30" s="4092"/>
      <c r="E30" s="4092"/>
      <c r="F30" s="4092"/>
      <c r="G30" s="4092"/>
      <c r="H30" s="4092"/>
      <c r="I30" s="4092"/>
      <c r="J30" s="4092"/>
      <c r="K30" s="4092"/>
      <c r="L30" s="4092"/>
      <c r="M30" s="1422" t="s">
        <v>70</v>
      </c>
      <c r="N30" s="1423">
        <v>0</v>
      </c>
      <c r="O30" s="1423">
        <v>0</v>
      </c>
      <c r="P30" s="1423">
        <v>0</v>
      </c>
      <c r="Q30" s="1423">
        <v>0</v>
      </c>
      <c r="R30" s="1423">
        <v>0</v>
      </c>
      <c r="S30" s="1423">
        <v>0</v>
      </c>
      <c r="T30" s="1423">
        <v>0</v>
      </c>
      <c r="U30" s="1423">
        <v>0</v>
      </c>
    </row>
    <row r="32" spans="2:21" ht="12" customHeight="1">
      <c r="B32" s="65" t="s">
        <v>105</v>
      </c>
      <c r="C32" s="65"/>
      <c r="D32" s="65"/>
      <c r="E32" s="65"/>
      <c r="F32" s="65"/>
      <c r="G32" s="65"/>
      <c r="H32" s="65"/>
      <c r="I32" s="65"/>
      <c r="J32" s="65"/>
      <c r="K32" s="65"/>
      <c r="L32" s="65"/>
      <c r="M32" s="65"/>
      <c r="N32" s="65"/>
      <c r="O32" s="65"/>
      <c r="P32" s="65"/>
      <c r="Q32" s="65"/>
      <c r="U32" s="195"/>
    </row>
    <row r="33" spans="2:21" ht="12" customHeight="1">
      <c r="B33" s="44" t="s">
        <v>477</v>
      </c>
      <c r="C33" s="44"/>
      <c r="D33" s="44"/>
      <c r="E33" s="44"/>
      <c r="F33" s="44"/>
      <c r="G33" s="44"/>
      <c r="H33" s="44"/>
      <c r="I33" s="44"/>
      <c r="J33" s="44"/>
      <c r="K33" s="44"/>
      <c r="L33" s="44"/>
      <c r="M33" s="44"/>
      <c r="N33" s="44"/>
      <c r="O33" s="44"/>
      <c r="P33" s="44"/>
      <c r="Q33" s="44"/>
      <c r="U33" s="178"/>
    </row>
  </sheetData>
  <mergeCells count="27">
    <mergeCell ref="B25:L25"/>
    <mergeCell ref="B27:L27"/>
    <mergeCell ref="B28:L28"/>
    <mergeCell ref="B29:L29"/>
    <mergeCell ref="B2:F2"/>
    <mergeCell ref="R7:U7"/>
    <mergeCell ref="N7:Q7"/>
    <mergeCell ref="B4:F4"/>
    <mergeCell ref="B5:F5"/>
    <mergeCell ref="N4:Q4"/>
    <mergeCell ref="N5:Q5"/>
    <mergeCell ref="B32:Q32"/>
    <mergeCell ref="B33:Q33"/>
    <mergeCell ref="B8:I8"/>
    <mergeCell ref="B14:L14"/>
    <mergeCell ref="B15:L15"/>
    <mergeCell ref="B16:L16"/>
    <mergeCell ref="B17:L17"/>
    <mergeCell ref="B18:L18"/>
    <mergeCell ref="B19:L19"/>
    <mergeCell ref="B26:L26"/>
    <mergeCell ref="B30:L30"/>
    <mergeCell ref="B20:L20"/>
    <mergeCell ref="B21:L21"/>
    <mergeCell ref="B22:L22"/>
    <mergeCell ref="B23:L23"/>
    <mergeCell ref="B24:L24"/>
  </mergeCells>
  <hyperlinks>
    <hyperlink ref="B33" r:id="rId1" xr:uid="{00000000-0004-0000-2300-000000000000}"/>
  </hyperlinks>
  <pageMargins left="0.7" right="0.7" top="0.75" bottom="0.75" header="0.3" footer="0.3"/>
  <pageSetup scale="10" orientation="landscape"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
    <pageSetUpPr fitToPage="1"/>
  </sheetPr>
  <dimension ref="B2:V43"/>
  <sheetViews>
    <sheetView showGridLines="0" workbookViewId="0"/>
  </sheetViews>
  <sheetFormatPr defaultColWidth="8" defaultRowHeight="12" customHeight="1"/>
  <cols>
    <col min="1" max="1" width="1.5546875" customWidth="1"/>
    <col min="2" max="7" width="3.27734375" customWidth="1"/>
    <col min="8" max="8" width="5.44140625" customWidth="1"/>
    <col min="9" max="9" width="34.44140625" customWidth="1"/>
    <col min="10" max="10" width="3.27734375" customWidth="1"/>
    <col min="11" max="11" width="10.71875" customWidth="1"/>
    <col min="12" max="12" width="11.5546875" customWidth="1"/>
    <col min="13" max="13" width="8.5546875" customWidth="1"/>
    <col min="14" max="14" width="3.27734375" customWidth="1"/>
    <col min="15" max="15" width="12.71875" customWidth="1"/>
    <col min="16" max="16" width="3.27734375" customWidth="1"/>
    <col min="17" max="17" width="8" customWidth="1"/>
  </cols>
  <sheetData>
    <row r="2" spans="2:22" ht="15" customHeight="1">
      <c r="B2" s="10" t="s">
        <v>478</v>
      </c>
      <c r="C2" s="9"/>
      <c r="D2" s="9"/>
      <c r="E2" s="9"/>
      <c r="F2" s="9"/>
    </row>
    <row r="4" spans="2:22" ht="12" customHeight="1">
      <c r="B4" s="29" t="s">
        <v>1446</v>
      </c>
      <c r="C4" s="28"/>
      <c r="D4" s="28"/>
      <c r="E4" s="28"/>
      <c r="F4" s="28"/>
      <c r="G4" s="28"/>
      <c r="H4" s="150"/>
      <c r="I4" s="12" t="s">
        <v>852</v>
      </c>
      <c r="J4" s="12"/>
      <c r="K4" s="12"/>
      <c r="L4" s="12"/>
      <c r="M4" s="12"/>
      <c r="N4" s="12"/>
      <c r="O4" s="12"/>
      <c r="P4" s="12"/>
      <c r="Q4" s="12"/>
      <c r="R4" s="12"/>
      <c r="S4" s="152"/>
      <c r="T4" s="152"/>
      <c r="U4" s="152"/>
      <c r="V4" s="152"/>
    </row>
    <row r="5" spans="2:22" ht="12" customHeight="1">
      <c r="B5" s="28"/>
      <c r="C5" s="28"/>
      <c r="D5" s="28"/>
      <c r="E5" s="28"/>
      <c r="F5" s="28"/>
      <c r="G5" s="28"/>
      <c r="H5" s="150"/>
      <c r="I5" s="14"/>
      <c r="J5" s="14"/>
      <c r="K5" s="14"/>
      <c r="L5" s="14"/>
      <c r="M5" s="14"/>
      <c r="N5" s="14"/>
      <c r="O5" s="14"/>
      <c r="P5" s="14"/>
      <c r="Q5" s="14"/>
      <c r="R5" s="14"/>
      <c r="S5" s="179"/>
      <c r="T5" s="179"/>
      <c r="U5" s="179"/>
      <c r="V5" s="179"/>
    </row>
    <row r="6" spans="2:22" ht="12" customHeight="1">
      <c r="B6" s="28"/>
      <c r="C6" s="28"/>
      <c r="D6" s="28"/>
      <c r="E6" s="28"/>
      <c r="F6" s="28"/>
      <c r="G6" s="28"/>
      <c r="H6" s="150"/>
      <c r="I6" s="14" t="s">
        <v>1447</v>
      </c>
      <c r="J6" s="14"/>
      <c r="K6" s="14"/>
      <c r="L6" s="14"/>
      <c r="M6" s="14"/>
      <c r="N6" s="14"/>
      <c r="O6" s="14"/>
      <c r="P6" s="14"/>
      <c r="Q6" s="14"/>
      <c r="R6" s="14"/>
      <c r="S6" s="179"/>
      <c r="T6" s="179"/>
      <c r="U6" s="179"/>
      <c r="V6" s="179"/>
    </row>
    <row r="7" spans="2:22" ht="12" customHeight="1">
      <c r="B7" s="27">
        <v>2023.4</v>
      </c>
      <c r="C7" s="14"/>
      <c r="D7" s="14"/>
      <c r="E7" s="14"/>
      <c r="F7" s="14"/>
      <c r="G7" s="14"/>
      <c r="H7" s="150"/>
      <c r="I7" s="14" t="s">
        <v>1448</v>
      </c>
      <c r="J7" s="14"/>
      <c r="K7" s="14"/>
      <c r="L7" s="14"/>
      <c r="M7" s="14"/>
      <c r="N7" s="14"/>
      <c r="O7" s="14"/>
      <c r="P7" s="14"/>
      <c r="Q7" s="14"/>
      <c r="R7" s="14"/>
      <c r="S7" s="179"/>
      <c r="T7" s="179"/>
      <c r="U7" s="179"/>
      <c r="V7" s="179"/>
    </row>
    <row r="8" spans="2:22" ht="12" customHeight="1">
      <c r="B8" s="150"/>
    </row>
    <row r="9" spans="2:22" ht="12" customHeight="1">
      <c r="B9" s="1024"/>
      <c r="C9" s="1025"/>
      <c r="D9" s="1025"/>
      <c r="E9" s="1025"/>
      <c r="F9" s="1025"/>
      <c r="G9" s="1025"/>
      <c r="H9" s="1025"/>
      <c r="I9" s="1025"/>
      <c r="J9" s="1025"/>
      <c r="K9" s="1222" t="s">
        <v>1449</v>
      </c>
      <c r="L9" s="1222" t="s">
        <v>1450</v>
      </c>
      <c r="M9" s="4022" t="s">
        <v>1451</v>
      </c>
      <c r="N9" s="4110"/>
      <c r="O9" s="1277" t="s">
        <v>1003</v>
      </c>
    </row>
    <row r="10" spans="2:22" ht="12" customHeight="1">
      <c r="B10" s="3954" t="s">
        <v>1452</v>
      </c>
      <c r="C10" s="3721"/>
      <c r="D10" s="3721"/>
      <c r="E10" s="3721"/>
      <c r="F10" s="3721"/>
      <c r="G10" s="3721"/>
      <c r="H10" s="3721"/>
      <c r="I10" s="3721"/>
      <c r="J10" s="4082"/>
      <c r="K10" s="188"/>
      <c r="L10" s="1278" t="s">
        <v>1098</v>
      </c>
      <c r="M10" s="188"/>
      <c r="O10" s="1031"/>
    </row>
    <row r="11" spans="2:22" ht="12" customHeight="1">
      <c r="B11" s="1032"/>
      <c r="C11" s="192"/>
      <c r="D11" s="192"/>
      <c r="E11" s="192"/>
      <c r="F11" s="192"/>
      <c r="G11" s="192"/>
      <c r="H11" s="192"/>
      <c r="I11" s="192"/>
      <c r="J11" s="192"/>
      <c r="K11" s="272"/>
      <c r="L11" s="272"/>
      <c r="M11" s="272"/>
      <c r="N11" s="192"/>
      <c r="O11" s="1281" t="s">
        <v>125</v>
      </c>
    </row>
    <row r="12" spans="2:22" ht="12" customHeight="1">
      <c r="B12" s="4114" t="s">
        <v>1453</v>
      </c>
      <c r="C12" s="4115"/>
      <c r="D12" s="4115"/>
      <c r="E12" s="4115"/>
      <c r="F12" s="4115"/>
      <c r="G12" s="4115"/>
      <c r="H12" s="4115"/>
      <c r="I12" s="4115"/>
      <c r="K12" s="188"/>
      <c r="L12" s="188"/>
      <c r="M12" s="188"/>
      <c r="O12" s="1424" t="s">
        <v>1454</v>
      </c>
    </row>
    <row r="13" spans="2:22" ht="12" customHeight="1">
      <c r="B13" s="1425"/>
      <c r="C13" s="192"/>
      <c r="D13" s="192"/>
      <c r="E13" s="192"/>
      <c r="F13" s="192"/>
      <c r="G13" s="192"/>
      <c r="H13" s="192"/>
      <c r="I13" s="192"/>
      <c r="J13" s="192"/>
      <c r="K13" s="272"/>
      <c r="L13" s="272"/>
      <c r="M13" s="272"/>
      <c r="N13" s="192"/>
      <c r="O13" s="1272"/>
    </row>
    <row r="14" spans="2:22" ht="12" customHeight="1">
      <c r="B14" s="1420"/>
      <c r="C14" s="1410"/>
      <c r="D14" s="1410"/>
      <c r="E14" s="1410"/>
      <c r="F14" s="1410"/>
      <c r="G14" s="1410"/>
      <c r="H14" s="1410"/>
      <c r="I14" s="1410"/>
      <c r="J14" s="1410"/>
      <c r="K14" s="1411"/>
      <c r="L14" s="1411"/>
      <c r="M14" s="1411"/>
      <c r="N14" s="1410"/>
      <c r="O14" s="1089"/>
    </row>
    <row r="15" spans="2:22" ht="12" customHeight="1">
      <c r="B15" s="1420"/>
      <c r="C15" s="1410"/>
      <c r="D15" s="1410"/>
      <c r="E15" s="1410"/>
      <c r="F15" s="1410"/>
      <c r="G15" s="1410"/>
      <c r="H15" s="1410"/>
      <c r="I15" s="1410"/>
      <c r="J15" s="1410"/>
      <c r="K15" s="1411"/>
      <c r="L15" s="1411"/>
      <c r="M15" s="1411"/>
      <c r="N15" s="1410"/>
      <c r="O15" s="1089"/>
    </row>
    <row r="16" spans="2:22" ht="12" customHeight="1">
      <c r="B16" s="1032"/>
      <c r="C16" s="192"/>
      <c r="D16" s="192"/>
      <c r="E16" s="192"/>
      <c r="F16" s="192"/>
      <c r="G16" s="192"/>
      <c r="H16" s="192"/>
      <c r="I16" s="192"/>
      <c r="J16" s="192"/>
      <c r="K16" s="272"/>
      <c r="L16" s="272"/>
      <c r="M16" s="272"/>
      <c r="N16" s="192"/>
      <c r="O16" s="1272"/>
    </row>
    <row r="17" spans="2:15" ht="12" customHeight="1">
      <c r="B17" s="3963" t="s">
        <v>1455</v>
      </c>
      <c r="C17" s="3964"/>
      <c r="D17" s="3964"/>
      <c r="E17" s="3964"/>
      <c r="F17" s="3964"/>
      <c r="G17" s="3964"/>
      <c r="H17" s="3964"/>
      <c r="I17" s="3964"/>
      <c r="J17" s="1426" t="s">
        <v>102</v>
      </c>
      <c r="K17" s="1426"/>
      <c r="L17" s="1426"/>
      <c r="M17" s="1427"/>
      <c r="N17" s="1422"/>
      <c r="O17" s="1428"/>
    </row>
    <row r="18" spans="2:15" ht="12" customHeight="1">
      <c r="B18" s="1429"/>
      <c r="C18" s="1103"/>
      <c r="D18" s="1103"/>
      <c r="E18" s="1103"/>
      <c r="F18" s="1103"/>
      <c r="G18" s="1103"/>
      <c r="H18" s="1103"/>
      <c r="I18" s="1103"/>
      <c r="J18" s="1103"/>
      <c r="K18" s="1103"/>
      <c r="L18" s="1103"/>
      <c r="M18" s="1103"/>
      <c r="N18" s="1239"/>
      <c r="O18" s="1103"/>
    </row>
    <row r="19" spans="2:15" ht="12" customHeight="1">
      <c r="B19" s="4118" t="s">
        <v>1456</v>
      </c>
      <c r="C19" s="4119"/>
      <c r="D19" s="4119"/>
      <c r="E19" s="4119"/>
      <c r="F19" s="4119"/>
      <c r="G19" s="4119"/>
      <c r="H19" s="4119"/>
      <c r="I19" s="4119"/>
      <c r="J19" s="4120"/>
      <c r="K19" s="1276"/>
      <c r="L19" s="1430"/>
      <c r="M19" s="1276"/>
      <c r="N19" s="1220"/>
      <c r="O19" s="1431"/>
    </row>
    <row r="20" spans="2:15" ht="12" customHeight="1">
      <c r="B20" s="4037"/>
      <c r="C20" s="4038"/>
      <c r="D20" s="4038"/>
      <c r="E20" s="4038"/>
      <c r="F20" s="4038"/>
      <c r="G20" s="4038"/>
      <c r="H20" s="4038"/>
      <c r="I20" s="4038"/>
      <c r="J20" s="4116"/>
      <c r="K20" s="272"/>
      <c r="L20" s="1432"/>
      <c r="M20" s="272"/>
      <c r="N20" s="194"/>
      <c r="O20" s="1272"/>
    </row>
    <row r="21" spans="2:15" ht="12" customHeight="1">
      <c r="B21" s="4099"/>
      <c r="C21" s="4100"/>
      <c r="D21" s="4100"/>
      <c r="E21" s="4100"/>
      <c r="F21" s="4100"/>
      <c r="G21" s="4100"/>
      <c r="H21" s="4100"/>
      <c r="I21" s="4100"/>
      <c r="J21" s="4109"/>
      <c r="K21" s="1411"/>
      <c r="L21" s="1433"/>
      <c r="M21" s="1411"/>
      <c r="N21" s="1434"/>
      <c r="O21" s="1089"/>
    </row>
    <row r="22" spans="2:15" ht="12" customHeight="1">
      <c r="B22" s="4099"/>
      <c r="C22" s="4100"/>
      <c r="D22" s="4100"/>
      <c r="E22" s="4100"/>
      <c r="F22" s="4100"/>
      <c r="G22" s="4100"/>
      <c r="H22" s="4100"/>
      <c r="I22" s="4100"/>
      <c r="J22" s="4109"/>
      <c r="K22" s="1411"/>
      <c r="L22" s="1433"/>
      <c r="M22" s="1411"/>
      <c r="N22" s="1434"/>
      <c r="O22" s="1089"/>
    </row>
    <row r="23" spans="2:15" ht="12" customHeight="1">
      <c r="B23" s="4099"/>
      <c r="C23" s="4100"/>
      <c r="D23" s="4100"/>
      <c r="E23" s="4100"/>
      <c r="F23" s="4100"/>
      <c r="G23" s="4100"/>
      <c r="H23" s="4100"/>
      <c r="I23" s="4100"/>
      <c r="J23" s="4109"/>
      <c r="K23" s="1411"/>
      <c r="L23" s="1433"/>
      <c r="M23" s="1411"/>
      <c r="N23" s="1434"/>
      <c r="O23" s="1089"/>
    </row>
    <row r="24" spans="2:15" ht="12" customHeight="1">
      <c r="B24" s="4099"/>
      <c r="C24" s="4100"/>
      <c r="D24" s="4100"/>
      <c r="E24" s="4100"/>
      <c r="F24" s="4100"/>
      <c r="G24" s="4100"/>
      <c r="H24" s="4100"/>
      <c r="I24" s="4100"/>
      <c r="J24" s="4109"/>
      <c r="K24" s="1411"/>
      <c r="L24" s="1433"/>
      <c r="M24" s="1411"/>
      <c r="N24" s="1434"/>
      <c r="O24" s="1089"/>
    </row>
    <row r="25" spans="2:15" ht="12" customHeight="1">
      <c r="B25" s="4104"/>
      <c r="C25" s="4105"/>
      <c r="D25" s="4105"/>
      <c r="E25" s="4105"/>
      <c r="F25" s="4105"/>
      <c r="G25" s="4105"/>
      <c r="H25" s="4105"/>
      <c r="I25" s="4105"/>
      <c r="J25" s="4106"/>
      <c r="K25" s="272"/>
      <c r="L25" s="1432"/>
      <c r="M25" s="272"/>
      <c r="N25" s="192"/>
      <c r="O25" s="1272"/>
    </row>
    <row r="26" spans="2:15" ht="12" customHeight="1">
      <c r="B26" s="4099" t="s">
        <v>1457</v>
      </c>
      <c r="C26" s="4100"/>
      <c r="D26" s="4100"/>
      <c r="E26" s="4100"/>
      <c r="F26" s="4100"/>
      <c r="G26" s="4100"/>
      <c r="H26" s="4100"/>
      <c r="I26" s="4100"/>
      <c r="J26" s="1435" t="s">
        <v>194</v>
      </c>
      <c r="K26" s="1410"/>
      <c r="L26" s="1410"/>
      <c r="M26" s="1410"/>
      <c r="N26" s="1434"/>
      <c r="O26" s="1089"/>
    </row>
    <row r="27" spans="2:15" ht="12" customHeight="1">
      <c r="B27" s="4045" t="s">
        <v>1458</v>
      </c>
      <c r="C27" s="4046"/>
      <c r="D27" s="4046"/>
      <c r="E27" s="4046"/>
      <c r="F27" s="4046"/>
      <c r="G27" s="4046"/>
      <c r="H27" s="4046"/>
      <c r="I27" s="4046"/>
      <c r="J27" s="4117"/>
      <c r="K27" s="1437"/>
      <c r="L27" s="1438"/>
      <c r="M27" s="188"/>
      <c r="O27" s="1439"/>
    </row>
    <row r="28" spans="2:15" ht="12" customHeight="1">
      <c r="B28" s="4111"/>
      <c r="C28" s="4112"/>
      <c r="D28" s="4112"/>
      <c r="E28" s="4112"/>
      <c r="F28" s="4112"/>
      <c r="G28" s="4112"/>
      <c r="H28" s="4112"/>
      <c r="I28" s="4112"/>
      <c r="J28" s="4113"/>
      <c r="K28" s="1440"/>
      <c r="L28" s="1441"/>
      <c r="M28" s="272"/>
      <c r="N28" s="192"/>
      <c r="O28" s="1281"/>
    </row>
    <row r="29" spans="2:15" ht="12" customHeight="1">
      <c r="B29" s="4101"/>
      <c r="C29" s="4102"/>
      <c r="D29" s="4102"/>
      <c r="E29" s="4102"/>
      <c r="F29" s="4102"/>
      <c r="G29" s="4102"/>
      <c r="H29" s="4102"/>
      <c r="I29" s="4102"/>
      <c r="J29" s="4103"/>
      <c r="K29" s="1442"/>
      <c r="L29" s="1443"/>
      <c r="M29" s="1411"/>
      <c r="N29" s="1410"/>
      <c r="O29" s="1444"/>
    </row>
    <row r="30" spans="2:15" ht="12" customHeight="1">
      <c r="B30" s="4101"/>
      <c r="C30" s="4102"/>
      <c r="D30" s="4102"/>
      <c r="E30" s="4102"/>
      <c r="F30" s="4102"/>
      <c r="G30" s="4102"/>
      <c r="H30" s="4102"/>
      <c r="I30" s="4102"/>
      <c r="J30" s="4103"/>
      <c r="K30" s="1442"/>
      <c r="L30" s="1443"/>
      <c r="M30" s="1411"/>
      <c r="N30" s="1410"/>
      <c r="O30" s="1444"/>
    </row>
    <row r="31" spans="2:15" ht="12" customHeight="1">
      <c r="B31" s="4101"/>
      <c r="C31" s="4102"/>
      <c r="D31" s="4102"/>
      <c r="E31" s="4102"/>
      <c r="F31" s="4102"/>
      <c r="G31" s="4102"/>
      <c r="H31" s="4102"/>
      <c r="I31" s="4102"/>
      <c r="J31" s="4103"/>
      <c r="K31" s="1442"/>
      <c r="L31" s="1443"/>
      <c r="M31" s="1411"/>
      <c r="N31" s="1410"/>
      <c r="O31" s="1444"/>
    </row>
    <row r="32" spans="2:15" ht="12" customHeight="1">
      <c r="B32" s="4101"/>
      <c r="C32" s="4102"/>
      <c r="D32" s="4102"/>
      <c r="E32" s="4102"/>
      <c r="F32" s="4102"/>
      <c r="G32" s="4102"/>
      <c r="H32" s="4102"/>
      <c r="I32" s="4102"/>
      <c r="J32" s="4103"/>
      <c r="K32" s="1442"/>
      <c r="L32" s="1443"/>
      <c r="M32" s="1411"/>
      <c r="N32" s="1410"/>
      <c r="O32" s="1444"/>
    </row>
    <row r="33" spans="2:20" ht="12" customHeight="1">
      <c r="B33" s="4104"/>
      <c r="C33" s="4105"/>
      <c r="D33" s="4105"/>
      <c r="E33" s="4105"/>
      <c r="F33" s="4105"/>
      <c r="G33" s="4105"/>
      <c r="H33" s="4105"/>
      <c r="I33" s="4105"/>
      <c r="J33" s="4106"/>
      <c r="K33" s="1440"/>
      <c r="L33" s="1441"/>
      <c r="M33" s="272"/>
      <c r="N33" s="192"/>
      <c r="O33" s="1272"/>
    </row>
    <row r="34" spans="2:20" ht="12" customHeight="1">
      <c r="B34" s="3963" t="s">
        <v>1459</v>
      </c>
      <c r="C34" s="3964"/>
      <c r="D34" s="3964"/>
      <c r="E34" s="3964"/>
      <c r="F34" s="3964"/>
      <c r="G34" s="3964"/>
      <c r="H34" s="3964"/>
      <c r="I34" s="3964"/>
      <c r="J34" s="1426" t="s">
        <v>104</v>
      </c>
      <c r="K34" s="1063"/>
      <c r="L34" s="1063"/>
      <c r="M34" s="1063"/>
      <c r="N34" s="1294"/>
      <c r="O34" s="1413"/>
    </row>
    <row r="35" spans="2:20" ht="12" customHeight="1">
      <c r="B35" s="153"/>
      <c r="C35" s="153"/>
      <c r="D35" s="153"/>
      <c r="E35" s="153"/>
      <c r="F35" s="153"/>
      <c r="G35" s="153"/>
      <c r="H35" s="153"/>
      <c r="I35" s="153"/>
      <c r="J35" s="153"/>
      <c r="N35" s="177"/>
    </row>
    <row r="36" spans="2:20" ht="12" customHeight="1">
      <c r="B36" s="4107" t="s">
        <v>1460</v>
      </c>
      <c r="C36" s="4108"/>
      <c r="D36" s="4108"/>
      <c r="E36" s="4108"/>
      <c r="F36" s="4108"/>
      <c r="G36" s="4108"/>
      <c r="H36" s="4108"/>
      <c r="I36" s="4108"/>
      <c r="J36" s="1429" t="s">
        <v>566</v>
      </c>
      <c r="K36" s="1103"/>
      <c r="L36" s="1103"/>
      <c r="M36" s="1103"/>
      <c r="N36" s="1239"/>
      <c r="O36" s="1445"/>
    </row>
    <row r="37" spans="2:20" ht="12" customHeight="1">
      <c r="B37" s="153"/>
      <c r="C37" s="153"/>
      <c r="D37" s="153"/>
      <c r="E37" s="153"/>
      <c r="F37" s="153"/>
      <c r="G37" s="153"/>
      <c r="H37" s="153"/>
      <c r="I37" s="153"/>
      <c r="J37" s="153"/>
      <c r="N37" s="177"/>
    </row>
    <row r="38" spans="2:20" ht="12" customHeight="1">
      <c r="B38" s="4107" t="s">
        <v>1461</v>
      </c>
      <c r="C38" s="4108"/>
      <c r="D38" s="4108"/>
      <c r="E38" s="4108"/>
      <c r="F38" s="4108"/>
      <c r="G38" s="4108"/>
      <c r="H38" s="4108"/>
      <c r="I38" s="4108"/>
      <c r="J38" s="1429" t="s">
        <v>568</v>
      </c>
      <c r="K38" s="1103"/>
      <c r="L38" s="1103"/>
      <c r="M38" s="1103"/>
      <c r="N38" s="1239"/>
      <c r="O38" s="1445"/>
    </row>
    <row r="39" spans="2:20" ht="12" customHeight="1">
      <c r="B39" s="153"/>
      <c r="C39" s="153"/>
      <c r="D39" s="153"/>
      <c r="E39" s="153"/>
      <c r="F39" s="153"/>
      <c r="G39" s="153"/>
      <c r="H39" s="153"/>
      <c r="I39" s="153"/>
      <c r="J39" s="153"/>
      <c r="N39" s="177"/>
    </row>
    <row r="41" spans="2:20" ht="12" customHeight="1">
      <c r="B41" s="65" t="s">
        <v>105</v>
      </c>
      <c r="C41" s="65"/>
      <c r="D41" s="65"/>
      <c r="E41" s="65"/>
      <c r="F41" s="65"/>
      <c r="G41" s="65"/>
      <c r="H41" s="65"/>
      <c r="I41" s="65"/>
      <c r="J41" s="65"/>
      <c r="K41" s="65"/>
      <c r="L41" s="65"/>
      <c r="M41" s="65"/>
      <c r="N41" s="65"/>
      <c r="O41" s="65"/>
      <c r="P41" s="65"/>
      <c r="Q41" s="65"/>
      <c r="R41" s="65"/>
      <c r="S41" s="65"/>
      <c r="T41" s="65"/>
    </row>
    <row r="42" spans="2:20" ht="12" customHeight="1">
      <c r="B42" s="44" t="s">
        <v>477</v>
      </c>
      <c r="C42" s="44"/>
      <c r="D42" s="44"/>
      <c r="E42" s="44"/>
      <c r="F42" s="44"/>
      <c r="G42" s="44"/>
      <c r="H42" s="44"/>
      <c r="I42" s="44"/>
      <c r="J42" s="44"/>
      <c r="K42" s="44"/>
      <c r="L42" s="44"/>
      <c r="M42" s="44"/>
      <c r="N42" s="44"/>
      <c r="O42" s="44"/>
      <c r="P42" s="44"/>
      <c r="Q42" s="44"/>
      <c r="R42" s="44"/>
      <c r="S42" s="44"/>
      <c r="T42" s="44"/>
    </row>
    <row r="43" spans="2:20" ht="12" customHeight="1">
      <c r="O43" s="178"/>
    </row>
  </sheetData>
  <mergeCells count="33">
    <mergeCell ref="B2:F2"/>
    <mergeCell ref="B4:G4"/>
    <mergeCell ref="I4:R4"/>
    <mergeCell ref="I5:R5"/>
    <mergeCell ref="I6:R6"/>
    <mergeCell ref="B5:G5"/>
    <mergeCell ref="B6:G6"/>
    <mergeCell ref="B28:J28"/>
    <mergeCell ref="B21:J21"/>
    <mergeCell ref="B22:J22"/>
    <mergeCell ref="B12:I12"/>
    <mergeCell ref="B26:I26"/>
    <mergeCell ref="B20:J20"/>
    <mergeCell ref="B27:J27"/>
    <mergeCell ref="B19:J19"/>
    <mergeCell ref="I7:R7"/>
    <mergeCell ref="B24:J24"/>
    <mergeCell ref="B25:J25"/>
    <mergeCell ref="B23:J23"/>
    <mergeCell ref="B17:I17"/>
    <mergeCell ref="M9:N9"/>
    <mergeCell ref="B10:J10"/>
    <mergeCell ref="B7:G7"/>
    <mergeCell ref="B41:T41"/>
    <mergeCell ref="B42:T42"/>
    <mergeCell ref="B29:J29"/>
    <mergeCell ref="B30:J30"/>
    <mergeCell ref="B31:J31"/>
    <mergeCell ref="B32:J32"/>
    <mergeCell ref="B33:J33"/>
    <mergeCell ref="B38:I38"/>
    <mergeCell ref="B34:I34"/>
    <mergeCell ref="B36:I36"/>
  </mergeCells>
  <hyperlinks>
    <hyperlink ref="B42" r:id="rId1" xr:uid="{00000000-0004-0000-2400-000000000000}"/>
  </hyperlinks>
  <pageMargins left="0.7" right="0.7" top="0.75" bottom="0.75" header="0.3" footer="0.3"/>
  <pageSetup scale="10" orientation="landscape"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
    <pageSetUpPr fitToPage="1"/>
  </sheetPr>
  <dimension ref="B2:X35"/>
  <sheetViews>
    <sheetView showGridLines="0" workbookViewId="0"/>
  </sheetViews>
  <sheetFormatPr defaultColWidth="8" defaultRowHeight="12" customHeight="1"/>
  <cols>
    <col min="1" max="1" width="1.5546875" customWidth="1"/>
    <col min="2" max="4" width="3.27734375" customWidth="1"/>
    <col min="5" max="5" width="3.83203125" customWidth="1"/>
    <col min="6" max="6" width="3.71875" customWidth="1"/>
    <col min="7" max="7" width="4.83203125" customWidth="1"/>
    <col min="8" max="8" width="4.1640625" customWidth="1"/>
    <col min="9" max="9" width="14.44140625" customWidth="1"/>
    <col min="10" max="10" width="14" customWidth="1"/>
    <col min="11" max="12" width="12.71875" customWidth="1"/>
    <col min="13" max="13" width="15.5546875" customWidth="1"/>
    <col min="14" max="14" width="16.83203125" customWidth="1"/>
    <col min="15" max="15" width="16.27734375" customWidth="1"/>
    <col min="16" max="16" width="13.27734375" customWidth="1"/>
    <col min="17" max="17" width="15.27734375" customWidth="1"/>
    <col min="18" max="18" width="3.27734375" customWidth="1"/>
    <col min="19" max="19" width="8" customWidth="1"/>
  </cols>
  <sheetData>
    <row r="2" spans="2:24" ht="15" customHeight="1">
      <c r="B2" s="10" t="s">
        <v>478</v>
      </c>
      <c r="C2" s="9"/>
      <c r="D2" s="9"/>
      <c r="E2" s="9"/>
      <c r="F2" s="9"/>
    </row>
    <row r="4" spans="2:24" ht="12" customHeight="1">
      <c r="B4" s="29" t="s">
        <v>429</v>
      </c>
      <c r="C4" s="28"/>
      <c r="D4" s="28"/>
      <c r="E4" s="28"/>
      <c r="F4" s="28"/>
      <c r="G4" s="28"/>
      <c r="H4" s="150"/>
      <c r="I4" s="12" t="s">
        <v>852</v>
      </c>
      <c r="J4" s="12"/>
      <c r="K4" s="12"/>
      <c r="L4" s="12"/>
      <c r="M4" s="152"/>
      <c r="N4" s="152"/>
      <c r="O4" s="152"/>
      <c r="P4" s="152"/>
      <c r="Q4" s="152"/>
      <c r="R4" s="152"/>
      <c r="S4" s="152"/>
      <c r="T4" s="152"/>
      <c r="U4" s="152"/>
      <c r="V4" s="152"/>
      <c r="W4" s="152"/>
      <c r="X4" s="152"/>
    </row>
    <row r="5" spans="2:24" ht="12" customHeight="1">
      <c r="B5" s="28"/>
      <c r="C5" s="28"/>
      <c r="D5" s="28"/>
      <c r="E5" s="28"/>
      <c r="F5" s="28"/>
      <c r="G5" s="28"/>
      <c r="H5" s="150"/>
      <c r="I5" s="27"/>
      <c r="J5" s="27"/>
      <c r="K5" s="27"/>
      <c r="L5" s="27"/>
      <c r="M5" s="179"/>
      <c r="N5" s="179"/>
      <c r="O5" s="179"/>
      <c r="P5" s="179"/>
      <c r="Q5" s="179"/>
      <c r="R5" s="179"/>
      <c r="S5" s="179"/>
      <c r="T5" s="179"/>
      <c r="U5" s="179"/>
      <c r="V5" s="179"/>
      <c r="W5" s="179"/>
      <c r="X5" s="176"/>
    </row>
    <row r="6" spans="2:24" ht="12" customHeight="1">
      <c r="B6" s="27">
        <v>2023.4</v>
      </c>
      <c r="C6" s="14"/>
      <c r="D6" s="14"/>
      <c r="E6" s="14"/>
      <c r="F6" s="14"/>
      <c r="G6" s="14"/>
      <c r="H6" s="150"/>
      <c r="I6" s="14" t="s">
        <v>300</v>
      </c>
      <c r="J6" s="14"/>
      <c r="K6" s="14"/>
      <c r="L6" s="14"/>
      <c r="M6" s="179"/>
      <c r="N6" s="179"/>
      <c r="O6" s="179"/>
      <c r="P6" s="179"/>
      <c r="Q6" s="179"/>
      <c r="R6" s="179"/>
      <c r="S6" s="179"/>
      <c r="T6" s="179"/>
      <c r="U6" s="179"/>
      <c r="V6" s="179"/>
      <c r="W6" s="179"/>
      <c r="X6" s="179"/>
    </row>
    <row r="8" spans="2:24" ht="12" customHeight="1">
      <c r="B8" s="1024"/>
      <c r="C8" s="1025"/>
      <c r="D8" s="1025"/>
      <c r="E8" s="1025"/>
      <c r="F8" s="1025"/>
      <c r="G8" s="1025"/>
      <c r="H8" s="1067"/>
      <c r="I8" s="1067"/>
      <c r="J8" s="1067"/>
      <c r="K8" s="3936" t="s">
        <v>1462</v>
      </c>
      <c r="L8" s="3937"/>
      <c r="M8" s="3937"/>
      <c r="N8" s="3938"/>
      <c r="O8" s="1067" t="s">
        <v>1463</v>
      </c>
      <c r="P8" s="1025"/>
      <c r="Q8" s="1431"/>
    </row>
    <row r="9" spans="2:24" ht="12" customHeight="1">
      <c r="B9" s="1028"/>
      <c r="H9" s="261"/>
      <c r="I9" s="181"/>
      <c r="J9" s="181"/>
      <c r="K9" s="269"/>
      <c r="L9" s="1436"/>
      <c r="M9" s="181"/>
      <c r="N9" s="181"/>
      <c r="O9" s="181"/>
      <c r="P9" s="190"/>
      <c r="Q9" s="1031" t="s">
        <v>1464</v>
      </c>
    </row>
    <row r="10" spans="2:24" ht="12" customHeight="1">
      <c r="B10" s="1028"/>
      <c r="H10" s="261"/>
      <c r="I10" s="181" t="s">
        <v>529</v>
      </c>
      <c r="J10" s="181" t="s">
        <v>1429</v>
      </c>
      <c r="K10" s="181" t="s">
        <v>137</v>
      </c>
      <c r="L10" s="181" t="s">
        <v>1142</v>
      </c>
      <c r="M10" s="181" t="s">
        <v>1142</v>
      </c>
      <c r="N10" s="181" t="s">
        <v>138</v>
      </c>
      <c r="O10" s="181" t="s">
        <v>529</v>
      </c>
      <c r="P10" s="190" t="s">
        <v>1429</v>
      </c>
      <c r="Q10" s="1031" t="s">
        <v>1465</v>
      </c>
    </row>
    <row r="11" spans="2:24" ht="12" customHeight="1">
      <c r="B11" s="1028"/>
      <c r="H11" s="261"/>
      <c r="I11" s="181" t="s">
        <v>1466</v>
      </c>
      <c r="J11" s="181" t="s">
        <v>1466</v>
      </c>
      <c r="K11" s="181"/>
      <c r="L11" s="181" t="s">
        <v>1143</v>
      </c>
      <c r="M11" s="181" t="s">
        <v>1144</v>
      </c>
      <c r="N11" s="181"/>
      <c r="O11" s="181" t="s">
        <v>1467</v>
      </c>
      <c r="P11" s="190" t="s">
        <v>1467</v>
      </c>
      <c r="Q11" s="1031" t="s">
        <v>1468</v>
      </c>
    </row>
    <row r="12" spans="2:24" ht="12" customHeight="1">
      <c r="B12" s="3954" t="s">
        <v>1146</v>
      </c>
      <c r="C12" s="3721"/>
      <c r="D12" s="3721"/>
      <c r="E12" s="3721"/>
      <c r="F12" s="3721"/>
      <c r="G12" s="3721"/>
      <c r="H12" s="4082"/>
      <c r="I12" s="181" t="s">
        <v>1469</v>
      </c>
      <c r="J12" s="181" t="s">
        <v>1469</v>
      </c>
      <c r="K12" s="181"/>
      <c r="L12" s="181"/>
      <c r="M12" s="181"/>
      <c r="N12" s="181"/>
      <c r="O12" s="181" t="s">
        <v>1198</v>
      </c>
      <c r="P12" s="190" t="s">
        <v>1198</v>
      </c>
      <c r="Q12" s="1031" t="s">
        <v>1470</v>
      </c>
    </row>
    <row r="13" spans="2:24" ht="12" customHeight="1">
      <c r="B13" s="1028"/>
      <c r="H13" s="261"/>
      <c r="I13" s="181" t="s">
        <v>1471</v>
      </c>
      <c r="J13" s="181" t="s">
        <v>1471</v>
      </c>
      <c r="K13" s="181"/>
      <c r="L13" s="181"/>
      <c r="M13" s="181"/>
      <c r="N13" s="181"/>
      <c r="O13" s="181"/>
      <c r="P13" s="190"/>
      <c r="Q13" s="1031" t="s">
        <v>1472</v>
      </c>
    </row>
    <row r="14" spans="2:24" ht="12" customHeight="1">
      <c r="B14" s="1407" t="s">
        <v>125</v>
      </c>
      <c r="C14" s="1408"/>
      <c r="D14" s="1408"/>
      <c r="E14" s="1408"/>
      <c r="F14" s="1408"/>
      <c r="G14" s="1408"/>
      <c r="H14" s="1446"/>
      <c r="I14" s="182" t="s">
        <v>126</v>
      </c>
      <c r="J14" s="182" t="s">
        <v>127</v>
      </c>
      <c r="K14" s="182" t="s">
        <v>139</v>
      </c>
      <c r="L14" s="182" t="s">
        <v>140</v>
      </c>
      <c r="M14" s="182" t="s">
        <v>141</v>
      </c>
      <c r="N14" s="182" t="s">
        <v>166</v>
      </c>
      <c r="O14" s="182" t="s">
        <v>167</v>
      </c>
      <c r="P14" s="194" t="s">
        <v>168</v>
      </c>
      <c r="Q14" s="1281" t="s">
        <v>74</v>
      </c>
    </row>
    <row r="15" spans="2:24" ht="12" customHeight="1">
      <c r="B15" s="4126" t="s">
        <v>1324</v>
      </c>
      <c r="C15" s="3953"/>
      <c r="D15" s="3953"/>
      <c r="E15" s="3953"/>
      <c r="F15" s="3953"/>
      <c r="G15" s="3953"/>
      <c r="H15" s="1225" t="s">
        <v>102</v>
      </c>
      <c r="I15" s="172">
        <v>20</v>
      </c>
      <c r="J15" s="1228">
        <v>0</v>
      </c>
      <c r="K15" s="1228">
        <v>0</v>
      </c>
      <c r="L15" s="1228">
        <v>0</v>
      </c>
      <c r="M15" s="1228">
        <v>0</v>
      </c>
      <c r="N15" s="1228">
        <v>0</v>
      </c>
      <c r="O15" s="1228">
        <v>-43</v>
      </c>
      <c r="P15" s="1447">
        <v>0</v>
      </c>
      <c r="Q15" s="1285">
        <v>63</v>
      </c>
    </row>
    <row r="16" spans="2:24" ht="12" customHeight="1">
      <c r="B16" s="3952" t="s">
        <v>1325</v>
      </c>
      <c r="C16" s="43"/>
      <c r="D16" s="43"/>
      <c r="E16" s="43"/>
      <c r="F16" s="43"/>
      <c r="G16" s="43"/>
      <c r="H16" s="171" t="s">
        <v>194</v>
      </c>
      <c r="I16" s="172">
        <v>0</v>
      </c>
      <c r="J16" s="1228">
        <v>0</v>
      </c>
      <c r="K16" s="1228">
        <v>0</v>
      </c>
      <c r="L16" s="1228">
        <v>0</v>
      </c>
      <c r="M16" s="1228">
        <v>0</v>
      </c>
      <c r="N16" s="1228">
        <v>0</v>
      </c>
      <c r="O16" s="1228">
        <v>0</v>
      </c>
      <c r="P16" s="1447">
        <v>0</v>
      </c>
      <c r="Q16" s="1285">
        <v>0</v>
      </c>
    </row>
    <row r="17" spans="2:17" ht="12" customHeight="1">
      <c r="B17" s="3952" t="s">
        <v>112</v>
      </c>
      <c r="C17" s="43"/>
      <c r="D17" s="43"/>
      <c r="E17" s="43"/>
      <c r="F17" s="43"/>
      <c r="G17" s="43"/>
      <c r="H17" s="171" t="s">
        <v>136</v>
      </c>
      <c r="I17" s="172">
        <v>0</v>
      </c>
      <c r="J17" s="1228">
        <v>0</v>
      </c>
      <c r="K17" s="1228">
        <v>0</v>
      </c>
      <c r="L17" s="1228">
        <v>0</v>
      </c>
      <c r="M17" s="1228">
        <v>0</v>
      </c>
      <c r="N17" s="1228">
        <v>0</v>
      </c>
      <c r="O17" s="1228">
        <v>0</v>
      </c>
      <c r="P17" s="1447">
        <v>0</v>
      </c>
      <c r="Q17" s="1285">
        <v>0</v>
      </c>
    </row>
    <row r="18" spans="2:17" ht="12" customHeight="1">
      <c r="B18" s="3952" t="s">
        <v>73</v>
      </c>
      <c r="C18" s="43"/>
      <c r="D18" s="43"/>
      <c r="E18" s="43"/>
      <c r="F18" s="43"/>
      <c r="G18" s="43"/>
      <c r="H18" s="171" t="s">
        <v>190</v>
      </c>
      <c r="I18" s="172">
        <v>0</v>
      </c>
      <c r="J18" s="1228">
        <v>0</v>
      </c>
      <c r="K18" s="1228">
        <v>0</v>
      </c>
      <c r="L18" s="1228">
        <v>0</v>
      </c>
      <c r="M18" s="1228">
        <v>0</v>
      </c>
      <c r="N18" s="1228">
        <v>0</v>
      </c>
      <c r="O18" s="1228">
        <v>0</v>
      </c>
      <c r="P18" s="1447">
        <v>0</v>
      </c>
      <c r="Q18" s="1285">
        <v>0</v>
      </c>
    </row>
    <row r="19" spans="2:17" ht="12" customHeight="1">
      <c r="B19" s="3961" t="s">
        <v>491</v>
      </c>
      <c r="C19" s="3962"/>
      <c r="D19" s="3962"/>
      <c r="E19" s="3962"/>
      <c r="F19" s="3962"/>
      <c r="G19" s="3962"/>
      <c r="H19" s="182" t="s">
        <v>685</v>
      </c>
      <c r="I19" s="1234">
        <v>178</v>
      </c>
      <c r="J19" s="1234">
        <v>0</v>
      </c>
      <c r="K19" s="1234">
        <v>0</v>
      </c>
      <c r="L19" s="1234">
        <v>0</v>
      </c>
      <c r="M19" s="1234">
        <v>0</v>
      </c>
      <c r="N19" s="1234">
        <v>0</v>
      </c>
      <c r="O19" s="1234">
        <v>429</v>
      </c>
      <c r="P19" s="1050">
        <v>0</v>
      </c>
      <c r="Q19" s="1287">
        <v>-251</v>
      </c>
    </row>
    <row r="20" spans="2:17" ht="12" customHeight="1">
      <c r="B20" s="3963" t="s">
        <v>919</v>
      </c>
      <c r="C20" s="3964"/>
      <c r="D20" s="3964"/>
      <c r="E20" s="3964"/>
      <c r="F20" s="3964"/>
      <c r="G20" s="3964"/>
      <c r="H20" s="1082" t="s">
        <v>70</v>
      </c>
      <c r="I20" s="1236">
        <v>198</v>
      </c>
      <c r="J20" s="1236">
        <v>0</v>
      </c>
      <c r="K20" s="1236">
        <v>0</v>
      </c>
      <c r="L20" s="1236">
        <v>0</v>
      </c>
      <c r="M20" s="1236">
        <v>0</v>
      </c>
      <c r="N20" s="1236">
        <v>0</v>
      </c>
      <c r="O20" s="1236">
        <v>386</v>
      </c>
      <c r="P20" s="1448">
        <v>0</v>
      </c>
      <c r="Q20" s="1296">
        <v>-188</v>
      </c>
    </row>
    <row r="21" spans="2:17" ht="12" customHeight="1">
      <c r="B21" s="1025"/>
      <c r="M21" s="4123" t="s">
        <v>1473</v>
      </c>
      <c r="N21" s="4124"/>
      <c r="O21" s="4124"/>
      <c r="P21" s="1025"/>
      <c r="Q21" s="1431"/>
    </row>
    <row r="22" spans="2:17" ht="12" customHeight="1">
      <c r="M22" s="4122" t="s">
        <v>1474</v>
      </c>
      <c r="N22" s="9"/>
      <c r="O22" s="9"/>
      <c r="Q22" s="1409"/>
    </row>
    <row r="23" spans="2:17" ht="12" customHeight="1">
      <c r="M23" s="3957" t="s">
        <v>1475</v>
      </c>
      <c r="N23" s="40"/>
      <c r="O23" s="40"/>
      <c r="P23" s="1091" t="s">
        <v>594</v>
      </c>
      <c r="Q23" s="1287">
        <v>-188</v>
      </c>
    </row>
    <row r="24" spans="2:17" ht="12" customHeight="1">
      <c r="M24" s="3952" t="s">
        <v>1476</v>
      </c>
      <c r="N24" s="43"/>
      <c r="O24" s="43"/>
      <c r="P24" s="1092" t="s">
        <v>458</v>
      </c>
      <c r="Q24" s="1285">
        <v>929</v>
      </c>
    </row>
    <row r="25" spans="2:17" ht="12" customHeight="1">
      <c r="M25" s="3952" t="s">
        <v>1477</v>
      </c>
      <c r="N25" s="43"/>
      <c r="O25" s="43"/>
      <c r="P25" s="1092" t="s">
        <v>17</v>
      </c>
      <c r="Q25" s="1287">
        <v>0</v>
      </c>
    </row>
    <row r="26" spans="2:17" ht="12" customHeight="1">
      <c r="M26" s="4125" t="s">
        <v>1478</v>
      </c>
      <c r="N26" s="4"/>
      <c r="O26" s="4"/>
      <c r="P26" s="1449" t="s">
        <v>514</v>
      </c>
      <c r="Q26" s="1287">
        <v>741</v>
      </c>
    </row>
    <row r="27" spans="2:17" ht="12" customHeight="1">
      <c r="M27" s="4045" t="s">
        <v>1479</v>
      </c>
      <c r="N27" s="4046"/>
      <c r="O27" s="4046"/>
      <c r="P27" s="195"/>
      <c r="Q27" s="1289"/>
    </row>
    <row r="28" spans="2:17" ht="12" customHeight="1">
      <c r="M28" s="3957" t="s">
        <v>1480</v>
      </c>
      <c r="N28" s="40"/>
      <c r="O28" s="40"/>
      <c r="P28" s="1091" t="s">
        <v>193</v>
      </c>
      <c r="Q28" s="1287">
        <v>0</v>
      </c>
    </row>
    <row r="29" spans="2:17" ht="12" customHeight="1">
      <c r="M29" s="3952" t="s">
        <v>1476</v>
      </c>
      <c r="N29" s="43"/>
      <c r="O29" s="43"/>
      <c r="P29" s="1092" t="s">
        <v>462</v>
      </c>
      <c r="Q29" s="1285">
        <v>0</v>
      </c>
    </row>
    <row r="30" spans="2:17" ht="12" customHeight="1">
      <c r="M30" s="3952" t="s">
        <v>1477</v>
      </c>
      <c r="N30" s="43"/>
      <c r="O30" s="43"/>
      <c r="P30" s="1092" t="s">
        <v>468</v>
      </c>
      <c r="Q30" s="1285">
        <v>0</v>
      </c>
    </row>
    <row r="31" spans="2:17" ht="12" customHeight="1">
      <c r="M31" s="4125" t="s">
        <v>1481</v>
      </c>
      <c r="N31" s="4"/>
      <c r="O31" s="4"/>
      <c r="P31" s="1449" t="s">
        <v>475</v>
      </c>
      <c r="Q31" s="1287">
        <v>0</v>
      </c>
    </row>
    <row r="32" spans="2:17" ht="12" customHeight="1">
      <c r="M32" s="3963" t="s">
        <v>1482</v>
      </c>
      <c r="N32" s="3964"/>
      <c r="O32" s="3964"/>
      <c r="P32" s="1450" t="s">
        <v>104</v>
      </c>
      <c r="Q32" s="1296">
        <v>741</v>
      </c>
    </row>
    <row r="34" spans="2:17" ht="12" customHeight="1">
      <c r="B34" s="4121" t="s">
        <v>105</v>
      </c>
      <c r="C34" s="4121"/>
      <c r="D34" s="4121"/>
      <c r="E34" s="4121"/>
      <c r="F34" s="4121"/>
      <c r="G34" s="4121"/>
      <c r="H34" s="4121"/>
      <c r="I34" s="4121"/>
      <c r="J34" s="4121"/>
      <c r="K34" s="4121"/>
      <c r="L34" s="4121"/>
      <c r="M34" s="4121"/>
      <c r="N34" s="4121"/>
      <c r="O34" s="179"/>
      <c r="Q34" s="195"/>
    </row>
    <row r="35" spans="2:17" ht="12" customHeight="1">
      <c r="B35" s="44" t="s">
        <v>477</v>
      </c>
      <c r="C35" s="44"/>
      <c r="D35" s="44"/>
      <c r="E35" s="44"/>
      <c r="F35" s="44"/>
      <c r="G35" s="44"/>
      <c r="H35" s="44"/>
      <c r="I35" s="44"/>
      <c r="J35" s="44"/>
      <c r="K35" s="44"/>
      <c r="L35" s="44"/>
      <c r="M35" s="44"/>
      <c r="N35" s="44"/>
      <c r="Q35" s="178"/>
    </row>
  </sheetData>
  <mergeCells count="29">
    <mergeCell ref="B2:F2"/>
    <mergeCell ref="B4:G4"/>
    <mergeCell ref="B5:G5"/>
    <mergeCell ref="B6:G6"/>
    <mergeCell ref="I4:L4"/>
    <mergeCell ref="I5:L5"/>
    <mergeCell ref="B16:G16"/>
    <mergeCell ref="M25:O25"/>
    <mergeCell ref="I6:L6"/>
    <mergeCell ref="M28:O28"/>
    <mergeCell ref="B18:G18"/>
    <mergeCell ref="B19:G19"/>
    <mergeCell ref="B15:G15"/>
    <mergeCell ref="K8:N8"/>
    <mergeCell ref="B17:G17"/>
    <mergeCell ref="B12:H12"/>
    <mergeCell ref="B35:N35"/>
    <mergeCell ref="M32:O32"/>
    <mergeCell ref="B34:N34"/>
    <mergeCell ref="B20:G20"/>
    <mergeCell ref="M30:O30"/>
    <mergeCell ref="M22:O22"/>
    <mergeCell ref="M23:O23"/>
    <mergeCell ref="M24:O24"/>
    <mergeCell ref="M21:O21"/>
    <mergeCell ref="M29:O29"/>
    <mergeCell ref="M26:O26"/>
    <mergeCell ref="M27:O27"/>
    <mergeCell ref="M31:O31"/>
  </mergeCells>
  <hyperlinks>
    <hyperlink ref="B35" r:id="rId1" xr:uid="{00000000-0004-0000-2500-000000000000}"/>
  </hyperlinks>
  <pageMargins left="0.7" right="0.7" top="0.75" bottom="0.75" header="0.3" footer="0.3"/>
  <pageSetup scale="10" orientation="landscape"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
    <pageSetUpPr fitToPage="1"/>
  </sheetPr>
  <dimension ref="B2:X38"/>
  <sheetViews>
    <sheetView showGridLines="0" workbookViewId="0"/>
  </sheetViews>
  <sheetFormatPr defaultColWidth="8" defaultRowHeight="12" customHeight="1"/>
  <cols>
    <col min="1" max="1" width="1.5546875" customWidth="1"/>
    <col min="2" max="9" width="3.27734375" customWidth="1"/>
    <col min="10" max="10" width="7.44140625" customWidth="1"/>
    <col min="11" max="11" width="4.83203125" customWidth="1"/>
    <col min="12" max="15" width="15.27734375" customWidth="1"/>
    <col min="16" max="16" width="8" customWidth="1"/>
  </cols>
  <sheetData>
    <row r="2" spans="2:24" ht="15" customHeight="1">
      <c r="B2" s="10" t="s">
        <v>478</v>
      </c>
      <c r="C2" s="9"/>
      <c r="D2" s="9"/>
      <c r="E2" s="9"/>
      <c r="F2" s="9"/>
    </row>
    <row r="4" spans="2:24" ht="12" customHeight="1">
      <c r="B4" s="29" t="s">
        <v>501</v>
      </c>
      <c r="C4" s="28"/>
      <c r="D4" s="28"/>
      <c r="E4" s="28"/>
      <c r="F4" s="28"/>
      <c r="G4" s="28"/>
      <c r="H4" s="28"/>
      <c r="I4" s="28"/>
      <c r="J4" s="150"/>
      <c r="K4" s="12" t="s">
        <v>852</v>
      </c>
      <c r="L4" s="12"/>
      <c r="M4" s="12"/>
      <c r="N4" s="12"/>
      <c r="O4" s="152"/>
      <c r="P4" s="152"/>
      <c r="Q4" s="152"/>
      <c r="R4" s="152"/>
      <c r="S4" s="152"/>
      <c r="T4" s="152"/>
      <c r="U4" s="152"/>
      <c r="V4" s="152"/>
      <c r="W4" s="152"/>
      <c r="X4" s="152"/>
    </row>
    <row r="5" spans="2:24" ht="12" customHeight="1">
      <c r="B5" s="28"/>
      <c r="C5" s="28"/>
      <c r="D5" s="28"/>
      <c r="E5" s="28"/>
      <c r="F5" s="28"/>
      <c r="G5" s="28"/>
      <c r="H5" s="28"/>
      <c r="I5" s="28"/>
      <c r="J5" s="150"/>
      <c r="K5" s="27"/>
      <c r="L5" s="27"/>
      <c r="M5" s="27"/>
      <c r="N5" s="27"/>
      <c r="O5" s="179"/>
      <c r="P5" s="179"/>
      <c r="Q5" s="179"/>
      <c r="R5" s="179"/>
      <c r="S5" s="179"/>
      <c r="T5" s="179"/>
      <c r="U5" s="179"/>
      <c r="V5" s="179"/>
      <c r="W5" s="179"/>
      <c r="X5" s="179"/>
    </row>
    <row r="6" spans="2:24" ht="12" customHeight="1">
      <c r="B6" s="27">
        <v>2023.4</v>
      </c>
      <c r="C6" s="14"/>
      <c r="D6" s="14"/>
      <c r="E6" s="14"/>
      <c r="F6" s="14"/>
      <c r="G6" s="14"/>
      <c r="H6" s="14"/>
      <c r="I6" s="14"/>
      <c r="J6" s="150"/>
      <c r="K6" s="14" t="s">
        <v>1483</v>
      </c>
      <c r="L6" s="14"/>
      <c r="M6" s="14"/>
      <c r="N6" s="14"/>
      <c r="O6" s="179"/>
      <c r="P6" s="179"/>
      <c r="Q6" s="179"/>
      <c r="R6" s="179"/>
      <c r="S6" s="179"/>
      <c r="T6" s="179"/>
      <c r="U6" s="179"/>
      <c r="V6" s="179"/>
      <c r="W6" s="179"/>
      <c r="X6" s="179"/>
    </row>
    <row r="7" spans="2:24" ht="12" customHeight="1">
      <c r="K7" s="154"/>
      <c r="L7" s="179"/>
      <c r="M7" s="179"/>
      <c r="N7" s="179"/>
      <c r="O7" s="179"/>
      <c r="P7" s="179"/>
      <c r="Q7" s="179"/>
      <c r="R7" s="179"/>
      <c r="S7" s="179"/>
      <c r="T7" s="179"/>
      <c r="U7" s="179"/>
      <c r="V7" s="179"/>
      <c r="W7" s="179"/>
      <c r="X7" s="179"/>
    </row>
    <row r="9" spans="2:24" ht="12" customHeight="1">
      <c r="B9" s="1024"/>
      <c r="C9" s="1025"/>
      <c r="D9" s="1025"/>
      <c r="E9" s="1025"/>
      <c r="F9" s="1025"/>
      <c r="G9" s="1025"/>
      <c r="H9" s="1025"/>
      <c r="I9" s="1025"/>
      <c r="J9" s="1025"/>
      <c r="K9" s="1067"/>
      <c r="L9" s="4128" t="s">
        <v>497</v>
      </c>
      <c r="M9" s="4129"/>
      <c r="N9" s="1067"/>
      <c r="O9" s="1431"/>
    </row>
    <row r="10" spans="2:24" ht="12" customHeight="1">
      <c r="B10" s="3954" t="s">
        <v>1484</v>
      </c>
      <c r="C10" s="3721"/>
      <c r="D10" s="3721"/>
      <c r="E10" s="3721"/>
      <c r="F10" s="3721"/>
      <c r="G10" s="3721"/>
      <c r="H10" s="3721"/>
      <c r="I10" s="3721"/>
      <c r="J10" s="3721"/>
      <c r="K10" s="1086"/>
      <c r="L10" s="181" t="s">
        <v>1485</v>
      </c>
      <c r="M10" s="155" t="s">
        <v>1486</v>
      </c>
      <c r="N10" s="158" t="s">
        <v>1487</v>
      </c>
      <c r="O10" s="1031" t="s">
        <v>1488</v>
      </c>
    </row>
    <row r="11" spans="2:24" ht="12" customHeight="1">
      <c r="B11" s="1028"/>
      <c r="K11" s="261"/>
      <c r="L11" s="181" t="s">
        <v>1489</v>
      </c>
      <c r="M11" s="162" t="s">
        <v>1490</v>
      </c>
      <c r="N11" s="158" t="s">
        <v>512</v>
      </c>
      <c r="O11" s="1031" t="s">
        <v>1491</v>
      </c>
    </row>
    <row r="12" spans="2:24" ht="12" customHeight="1">
      <c r="B12" s="1028"/>
      <c r="K12" s="261"/>
      <c r="L12" s="181"/>
      <c r="M12" s="183"/>
      <c r="N12" s="181"/>
      <c r="O12" s="1031" t="s">
        <v>512</v>
      </c>
    </row>
    <row r="13" spans="2:24" ht="12" customHeight="1">
      <c r="B13" s="1032"/>
      <c r="C13" s="192"/>
      <c r="D13" s="192"/>
      <c r="E13" s="192"/>
      <c r="F13" s="192"/>
      <c r="G13" s="192"/>
      <c r="H13" s="192"/>
      <c r="I13" s="192"/>
      <c r="J13" s="192"/>
      <c r="K13" s="271"/>
      <c r="L13" s="182" t="s">
        <v>125</v>
      </c>
      <c r="M13" s="182" t="s">
        <v>126</v>
      </c>
      <c r="N13" s="182" t="s">
        <v>139</v>
      </c>
      <c r="O13" s="1281" t="s">
        <v>141</v>
      </c>
    </row>
    <row r="14" spans="2:24" ht="12" customHeight="1">
      <c r="B14" s="4130" t="s">
        <v>1492</v>
      </c>
      <c r="C14" s="4131"/>
      <c r="D14" s="4131"/>
      <c r="E14" s="4131"/>
      <c r="F14" s="4131"/>
      <c r="G14" s="4131"/>
      <c r="H14" s="4131"/>
      <c r="I14" s="4131"/>
      <c r="J14" s="4131"/>
      <c r="K14" s="1225" t="s">
        <v>528</v>
      </c>
      <c r="L14" s="1452">
        <v>-101</v>
      </c>
      <c r="M14" s="1453">
        <v>4554</v>
      </c>
      <c r="N14" s="1453">
        <v>5259</v>
      </c>
      <c r="O14" s="1454">
        <v>2103</v>
      </c>
    </row>
    <row r="15" spans="2:24" ht="12" customHeight="1">
      <c r="B15" s="3960" t="s">
        <v>1493</v>
      </c>
      <c r="C15" s="31"/>
      <c r="D15" s="31"/>
      <c r="E15" s="31"/>
      <c r="F15" s="31"/>
      <c r="G15" s="31"/>
      <c r="H15" s="31"/>
      <c r="I15" s="31"/>
      <c r="J15" s="31"/>
      <c r="K15" s="166" t="s">
        <v>759</v>
      </c>
      <c r="L15" s="1455">
        <v>0</v>
      </c>
      <c r="M15" s="1456">
        <v>0</v>
      </c>
      <c r="N15" s="1456">
        <v>39</v>
      </c>
      <c r="O15" s="1457">
        <v>0</v>
      </c>
    </row>
    <row r="16" spans="2:24" ht="12" customHeight="1">
      <c r="B16" s="3952" t="s">
        <v>1494</v>
      </c>
      <c r="C16" s="43"/>
      <c r="D16" s="43"/>
      <c r="E16" s="43"/>
      <c r="F16" s="43"/>
      <c r="G16" s="43"/>
      <c r="H16" s="43"/>
      <c r="I16" s="43"/>
      <c r="J16" s="43"/>
      <c r="K16" s="171" t="s">
        <v>607</v>
      </c>
      <c r="L16" s="1455">
        <v>0</v>
      </c>
      <c r="M16" s="1458">
        <v>0</v>
      </c>
      <c r="N16" s="1459">
        <v>25</v>
      </c>
      <c r="O16" s="1460">
        <v>0</v>
      </c>
    </row>
    <row r="17" spans="2:18" ht="12" customHeight="1">
      <c r="B17" s="4127" t="s">
        <v>1495</v>
      </c>
      <c r="C17" s="8"/>
      <c r="D17" s="8"/>
      <c r="E17" s="8"/>
      <c r="F17" s="8"/>
      <c r="G17" s="8"/>
      <c r="H17" s="8"/>
      <c r="I17" s="8"/>
      <c r="J17" s="8"/>
      <c r="K17" s="171" t="s">
        <v>755</v>
      </c>
      <c r="L17" s="1461">
        <v>-39</v>
      </c>
      <c r="M17" s="1462">
        <v>716</v>
      </c>
      <c r="N17" s="1462">
        <v>0</v>
      </c>
      <c r="O17" s="1463">
        <v>0</v>
      </c>
    </row>
    <row r="18" spans="2:18" ht="12" customHeight="1">
      <c r="B18" s="4042"/>
      <c r="C18" s="11"/>
      <c r="D18" s="11"/>
      <c r="E18" s="11"/>
      <c r="F18" s="11"/>
      <c r="G18" s="11"/>
      <c r="H18" s="11"/>
      <c r="I18" s="11"/>
      <c r="J18" s="11"/>
      <c r="K18" s="181"/>
      <c r="L18" s="1464"/>
      <c r="M18" s="1465"/>
      <c r="N18" s="1465"/>
      <c r="O18" s="1466"/>
    </row>
    <row r="19" spans="2:18" ht="12" customHeight="1">
      <c r="B19" s="3957" t="s">
        <v>1496</v>
      </c>
      <c r="C19" s="40"/>
      <c r="D19" s="40"/>
      <c r="E19" s="40"/>
      <c r="F19" s="40"/>
      <c r="G19" s="40"/>
      <c r="H19" s="40"/>
      <c r="I19" s="40"/>
      <c r="J19" s="40"/>
      <c r="K19" s="166" t="s">
        <v>610</v>
      </c>
      <c r="L19" s="1467">
        <v>0</v>
      </c>
      <c r="M19" s="1094">
        <v>0</v>
      </c>
      <c r="N19" s="1094">
        <v>0</v>
      </c>
      <c r="O19" s="1468">
        <v>0</v>
      </c>
    </row>
    <row r="20" spans="2:18" ht="12" customHeight="1">
      <c r="B20" s="3952" t="s">
        <v>1497</v>
      </c>
      <c r="C20" s="43"/>
      <c r="D20" s="43"/>
      <c r="E20" s="43"/>
      <c r="F20" s="43"/>
      <c r="G20" s="43"/>
      <c r="H20" s="43"/>
      <c r="I20" s="43"/>
      <c r="J20" s="43"/>
      <c r="K20" s="171" t="s">
        <v>142</v>
      </c>
      <c r="L20" s="1455">
        <v>0</v>
      </c>
      <c r="M20" s="1456">
        <v>115</v>
      </c>
      <c r="N20" s="1456">
        <v>133</v>
      </c>
      <c r="O20" s="1457">
        <v>19</v>
      </c>
    </row>
    <row r="21" spans="2:18" ht="12" customHeight="1">
      <c r="B21" s="4019"/>
      <c r="C21" s="3719"/>
      <c r="D21" s="3719"/>
      <c r="E21" s="3719"/>
      <c r="F21" s="3719"/>
      <c r="G21" s="3719"/>
      <c r="H21" s="3719"/>
      <c r="I21" s="3719"/>
      <c r="J21" s="3719"/>
      <c r="K21" s="181"/>
      <c r="L21" s="1467"/>
      <c r="M21" s="1094"/>
      <c r="N21" s="1094"/>
      <c r="O21" s="1468"/>
    </row>
    <row r="22" spans="2:18" ht="12" customHeight="1">
      <c r="B22" s="4132" t="s">
        <v>1498</v>
      </c>
      <c r="C22" s="4018"/>
      <c r="D22" s="4018"/>
      <c r="E22" s="4018"/>
      <c r="F22" s="4018"/>
      <c r="G22" s="4018"/>
      <c r="H22" s="4018"/>
      <c r="I22" s="4018"/>
      <c r="J22" s="4018"/>
      <c r="K22" s="166" t="s">
        <v>191</v>
      </c>
      <c r="L22" s="1467">
        <v>0</v>
      </c>
      <c r="M22" s="1094">
        <v>51</v>
      </c>
      <c r="N22" s="1094">
        <v>59</v>
      </c>
      <c r="O22" s="1468">
        <v>11</v>
      </c>
    </row>
    <row r="23" spans="2:18" ht="12" customHeight="1">
      <c r="B23" s="3960" t="s">
        <v>1499</v>
      </c>
      <c r="C23" s="31"/>
      <c r="D23" s="31"/>
      <c r="E23" s="31"/>
      <c r="F23" s="31"/>
      <c r="G23" s="31"/>
      <c r="H23" s="31"/>
      <c r="I23" s="31"/>
      <c r="J23" s="31"/>
      <c r="K23" s="171" t="s">
        <v>678</v>
      </c>
      <c r="L23" s="1455">
        <v>0</v>
      </c>
      <c r="M23" s="1458">
        <v>0</v>
      </c>
      <c r="N23" s="1458">
        <v>0</v>
      </c>
      <c r="O23" s="1460">
        <v>0</v>
      </c>
    </row>
    <row r="24" spans="2:18" ht="12" customHeight="1">
      <c r="B24" s="3960" t="s">
        <v>1500</v>
      </c>
      <c r="C24" s="31"/>
      <c r="D24" s="31"/>
      <c r="E24" s="31"/>
      <c r="F24" s="31"/>
      <c r="G24" s="31"/>
      <c r="H24" s="31"/>
      <c r="I24" s="31"/>
      <c r="J24" s="31"/>
      <c r="K24" s="171" t="s">
        <v>682</v>
      </c>
      <c r="L24" s="1455">
        <v>0</v>
      </c>
      <c r="M24" s="1456">
        <v>0</v>
      </c>
      <c r="N24" s="1456">
        <v>0</v>
      </c>
      <c r="O24" s="1457">
        <v>0</v>
      </c>
    </row>
    <row r="25" spans="2:18" ht="12" customHeight="1">
      <c r="B25" s="3960" t="s">
        <v>1501</v>
      </c>
      <c r="C25" s="31"/>
      <c r="D25" s="31"/>
      <c r="E25" s="31"/>
      <c r="F25" s="31"/>
      <c r="G25" s="31"/>
      <c r="H25" s="31"/>
      <c r="I25" s="31"/>
      <c r="J25" s="31"/>
      <c r="K25" s="171" t="s">
        <v>687</v>
      </c>
      <c r="L25" s="1455">
        <v>0</v>
      </c>
      <c r="M25" s="1455">
        <v>0</v>
      </c>
      <c r="N25" s="1456">
        <v>0</v>
      </c>
      <c r="O25" s="1457">
        <v>0</v>
      </c>
    </row>
    <row r="26" spans="2:18" ht="12" customHeight="1">
      <c r="B26" s="3952" t="s">
        <v>1502</v>
      </c>
      <c r="C26" s="43"/>
      <c r="D26" s="43"/>
      <c r="E26" s="43"/>
      <c r="F26" s="43"/>
      <c r="G26" s="43"/>
      <c r="H26" s="43"/>
      <c r="I26" s="43"/>
      <c r="J26" s="43"/>
      <c r="K26" s="171" t="s">
        <v>691</v>
      </c>
      <c r="L26" s="1455">
        <v>0</v>
      </c>
      <c r="M26" s="1456">
        <v>0</v>
      </c>
      <c r="N26" s="1456">
        <v>0</v>
      </c>
      <c r="O26" s="1457">
        <v>0</v>
      </c>
    </row>
    <row r="27" spans="2:18" ht="12" customHeight="1">
      <c r="B27" s="3952" t="s">
        <v>1503</v>
      </c>
      <c r="C27" s="43"/>
      <c r="D27" s="43"/>
      <c r="E27" s="43"/>
      <c r="F27" s="43"/>
      <c r="G27" s="43"/>
      <c r="H27" s="43"/>
      <c r="I27" s="43"/>
      <c r="J27" s="43"/>
      <c r="K27" s="171" t="s">
        <v>533</v>
      </c>
      <c r="L27" s="1455">
        <v>0</v>
      </c>
      <c r="M27" s="1455">
        <v>0</v>
      </c>
      <c r="N27" s="1456">
        <v>0</v>
      </c>
      <c r="O27" s="1457">
        <v>0</v>
      </c>
    </row>
    <row r="28" spans="2:18" ht="12" customHeight="1">
      <c r="B28" s="3952" t="s">
        <v>1504</v>
      </c>
      <c r="C28" s="43"/>
      <c r="D28" s="43"/>
      <c r="E28" s="43"/>
      <c r="F28" s="43"/>
      <c r="G28" s="43"/>
      <c r="H28" s="43"/>
      <c r="I28" s="43"/>
      <c r="J28" s="43"/>
      <c r="K28" s="171" t="s">
        <v>535</v>
      </c>
      <c r="L28" s="1455">
        <v>0</v>
      </c>
      <c r="M28" s="1456">
        <v>0</v>
      </c>
      <c r="N28" s="1456">
        <v>18</v>
      </c>
      <c r="O28" s="1457">
        <v>0</v>
      </c>
    </row>
    <row r="29" spans="2:18" ht="12" customHeight="1">
      <c r="B29" s="4133" t="s">
        <v>1505</v>
      </c>
      <c r="C29" s="4134"/>
      <c r="D29" s="4134"/>
      <c r="E29" s="4134"/>
      <c r="F29" s="4134"/>
      <c r="G29" s="4134"/>
      <c r="H29" s="4134"/>
      <c r="I29" s="4134"/>
      <c r="J29" s="4134"/>
      <c r="K29" s="182" t="s">
        <v>103</v>
      </c>
      <c r="L29" s="1469">
        <v>0</v>
      </c>
      <c r="M29" s="1469">
        <v>6043</v>
      </c>
      <c r="N29" s="1469">
        <v>6978</v>
      </c>
      <c r="O29" s="1470">
        <v>-691</v>
      </c>
    </row>
    <row r="30" spans="2:18" ht="12" customHeight="1">
      <c r="B30" s="3963" t="s">
        <v>131</v>
      </c>
      <c r="C30" s="3964"/>
      <c r="D30" s="3964"/>
      <c r="E30" s="3964"/>
      <c r="F30" s="3964"/>
      <c r="G30" s="3964"/>
      <c r="H30" s="3964"/>
      <c r="I30" s="3964"/>
      <c r="J30" s="3964"/>
      <c r="K30" s="1082" t="s">
        <v>104</v>
      </c>
      <c r="L30" s="1471">
        <v>-140</v>
      </c>
      <c r="M30" s="1471">
        <v>11479</v>
      </c>
      <c r="N30" s="1471">
        <v>12511</v>
      </c>
      <c r="O30" s="1472">
        <v>1442</v>
      </c>
    </row>
    <row r="32" spans="2:18" ht="12" customHeight="1">
      <c r="B32" s="65" t="s">
        <v>105</v>
      </c>
      <c r="C32" s="65"/>
      <c r="D32" s="65"/>
      <c r="E32" s="65"/>
      <c r="F32" s="65"/>
      <c r="G32" s="65"/>
      <c r="H32" s="65"/>
      <c r="I32" s="65"/>
      <c r="J32" s="65"/>
      <c r="K32" s="65"/>
      <c r="L32" s="65"/>
      <c r="M32" s="65"/>
      <c r="N32" s="65"/>
      <c r="O32" s="65"/>
      <c r="P32" s="65"/>
      <c r="Q32" s="65"/>
      <c r="R32" s="65"/>
    </row>
    <row r="33" spans="2:18" ht="12" customHeight="1">
      <c r="B33" s="44" t="s">
        <v>477</v>
      </c>
      <c r="C33" s="44"/>
      <c r="D33" s="44"/>
      <c r="E33" s="44"/>
      <c r="F33" s="44"/>
      <c r="G33" s="44"/>
      <c r="H33" s="44"/>
      <c r="I33" s="44"/>
      <c r="J33" s="44"/>
      <c r="K33" s="44"/>
      <c r="L33" s="44"/>
      <c r="M33" s="44"/>
      <c r="N33" s="44"/>
      <c r="O33" s="44"/>
      <c r="P33" s="44"/>
      <c r="Q33" s="44"/>
      <c r="R33" s="44"/>
    </row>
    <row r="37" spans="2:18" ht="12" customHeight="1">
      <c r="O37" s="195"/>
    </row>
    <row r="38" spans="2:18" ht="12" customHeight="1">
      <c r="O38" s="178"/>
    </row>
  </sheetData>
  <mergeCells count="28">
    <mergeCell ref="B27:J27"/>
    <mergeCell ref="B2:F2"/>
    <mergeCell ref="B33:R33"/>
    <mergeCell ref="B28:J28"/>
    <mergeCell ref="B29:J29"/>
    <mergeCell ref="B30:J30"/>
    <mergeCell ref="B32:R32"/>
    <mergeCell ref="B26:J26"/>
    <mergeCell ref="B24:J24"/>
    <mergeCell ref="B25:J25"/>
    <mergeCell ref="B19:J19"/>
    <mergeCell ref="B23:J23"/>
    <mergeCell ref="B21:J21"/>
    <mergeCell ref="B22:J22"/>
    <mergeCell ref="B20:J20"/>
    <mergeCell ref="B17:J17"/>
    <mergeCell ref="B18:J18"/>
    <mergeCell ref="K4:N4"/>
    <mergeCell ref="K5:N5"/>
    <mergeCell ref="K6:N6"/>
    <mergeCell ref="L9:M9"/>
    <mergeCell ref="B4:I4"/>
    <mergeCell ref="B16:J16"/>
    <mergeCell ref="B5:I5"/>
    <mergeCell ref="B6:I6"/>
    <mergeCell ref="B14:J14"/>
    <mergeCell ref="B10:J10"/>
    <mergeCell ref="B15:J15"/>
  </mergeCells>
  <hyperlinks>
    <hyperlink ref="B33" r:id="rId1" xr:uid="{00000000-0004-0000-2600-000000000000}"/>
  </hyperlinks>
  <pageMargins left="0.7" right="0.7" top="0.75" bottom="0.75" header="0.3" footer="0.3"/>
  <pageSetup scale="10"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pageSetUpPr fitToPage="1"/>
  </sheetPr>
  <dimension ref="B2:AA58"/>
  <sheetViews>
    <sheetView showGridLines="0" tabSelected="1" workbookViewId="0"/>
  </sheetViews>
  <sheetFormatPr defaultColWidth="8" defaultRowHeight="12" customHeight="1"/>
  <cols>
    <col min="1" max="1" width="1.5546875" customWidth="1"/>
    <col min="2" max="2" width="8.1640625" customWidth="1"/>
    <col min="3" max="3" width="1" customWidth="1"/>
    <col min="4" max="4" width="2.44140625" customWidth="1"/>
    <col min="5" max="5" width="2.83203125" customWidth="1"/>
    <col min="6" max="15" width="3.27734375" customWidth="1"/>
    <col min="16" max="16" width="24.5546875" customWidth="1"/>
    <col min="17" max="17" width="3.27734375" customWidth="1"/>
    <col min="18" max="20" width="11" customWidth="1"/>
    <col min="21" max="21" width="8" customWidth="1"/>
  </cols>
  <sheetData>
    <row r="2" spans="2:27" ht="15" customHeight="1">
      <c r="B2" s="10" t="s">
        <v>478</v>
      </c>
      <c r="C2" s="9"/>
      <c r="D2" s="9"/>
      <c r="E2" s="9"/>
      <c r="F2" s="9"/>
    </row>
    <row r="4" spans="2:27" ht="12" customHeight="1">
      <c r="B4" s="29" t="s">
        <v>392</v>
      </c>
      <c r="C4" s="28"/>
      <c r="D4" s="28"/>
      <c r="E4" s="150"/>
      <c r="F4" s="150"/>
      <c r="G4" s="150"/>
      <c r="H4" s="12" t="s">
        <v>393</v>
      </c>
      <c r="I4" s="12"/>
      <c r="J4" s="12"/>
      <c r="K4" s="12"/>
      <c r="L4" s="12"/>
      <c r="M4" s="12"/>
      <c r="N4" s="12"/>
      <c r="O4" s="12"/>
      <c r="P4" s="12"/>
      <c r="Q4" s="12"/>
      <c r="R4" s="12"/>
      <c r="S4" s="12"/>
      <c r="T4" s="12"/>
      <c r="U4" s="152"/>
      <c r="V4" s="152"/>
      <c r="W4" s="152"/>
      <c r="X4" s="152"/>
      <c r="Y4" s="152"/>
      <c r="Z4" s="152"/>
      <c r="AA4" s="152"/>
    </row>
    <row r="5" spans="2:27" ht="12" customHeight="1">
      <c r="B5" s="28"/>
      <c r="C5" s="28"/>
      <c r="D5" s="28"/>
      <c r="E5" s="150"/>
      <c r="F5" s="150"/>
      <c r="G5" s="150"/>
      <c r="H5" s="12"/>
      <c r="I5" s="12"/>
      <c r="J5" s="12"/>
      <c r="K5" s="12"/>
      <c r="L5" s="12"/>
      <c r="M5" s="12"/>
      <c r="N5" s="12"/>
      <c r="O5" s="12"/>
      <c r="P5" s="12"/>
      <c r="Q5" s="12"/>
      <c r="R5" s="12"/>
      <c r="S5" s="12"/>
      <c r="T5" s="12"/>
      <c r="U5" s="152"/>
      <c r="V5" s="152"/>
      <c r="W5" s="152"/>
      <c r="X5" s="152"/>
      <c r="Y5" s="152"/>
      <c r="Z5" s="152"/>
      <c r="AA5" s="152"/>
    </row>
    <row r="6" spans="2:27" ht="12" customHeight="1">
      <c r="B6" s="27">
        <v>2023.4</v>
      </c>
      <c r="C6" s="14"/>
      <c r="D6" s="14"/>
      <c r="E6" s="150"/>
      <c r="F6" s="150"/>
      <c r="G6" s="150"/>
      <c r="H6" s="14" t="s">
        <v>394</v>
      </c>
      <c r="I6" s="14"/>
      <c r="J6" s="14"/>
      <c r="K6" s="14"/>
      <c r="L6" s="14"/>
      <c r="M6" s="14"/>
      <c r="N6" s="14"/>
      <c r="O6" s="14"/>
      <c r="P6" s="14"/>
      <c r="Q6" s="14"/>
      <c r="R6" s="14"/>
      <c r="S6" s="14"/>
      <c r="T6" s="14"/>
      <c r="U6" s="154"/>
      <c r="V6" s="154"/>
      <c r="W6" s="154"/>
      <c r="X6" s="154"/>
      <c r="Y6" s="154"/>
      <c r="Z6" s="154"/>
      <c r="AA6" s="154"/>
    </row>
    <row r="8" spans="2:27" ht="12" customHeight="1">
      <c r="B8" s="155"/>
      <c r="C8" s="156"/>
      <c r="D8" s="156"/>
      <c r="E8" s="156"/>
      <c r="F8" s="156"/>
      <c r="G8" s="156"/>
      <c r="H8" s="156"/>
      <c r="I8" s="156"/>
      <c r="J8" s="156"/>
      <c r="K8" s="156"/>
      <c r="L8" s="156"/>
      <c r="M8" s="156"/>
      <c r="N8" s="156"/>
      <c r="O8" s="156"/>
      <c r="P8" s="156"/>
      <c r="Q8" s="156"/>
      <c r="R8" s="155" t="s">
        <v>395</v>
      </c>
      <c r="S8" s="157" t="s">
        <v>396</v>
      </c>
      <c r="T8" s="155" t="s">
        <v>397</v>
      </c>
    </row>
    <row r="9" spans="2:27" ht="12" customHeight="1">
      <c r="B9" s="158" t="s">
        <v>196</v>
      </c>
      <c r="R9" s="158" t="s">
        <v>398</v>
      </c>
      <c r="S9" s="158" t="s">
        <v>398</v>
      </c>
      <c r="T9" s="158" t="s">
        <v>399</v>
      </c>
    </row>
    <row r="10" spans="2:27" ht="12" customHeight="1">
      <c r="B10" s="158"/>
      <c r="R10" s="158"/>
      <c r="S10" s="158"/>
      <c r="T10" s="158" t="s">
        <v>400</v>
      </c>
    </row>
    <row r="11" spans="2:27" ht="12" customHeight="1">
      <c r="B11" s="159"/>
      <c r="R11" s="160" t="s">
        <v>125</v>
      </c>
      <c r="S11" s="160" t="s">
        <v>127</v>
      </c>
      <c r="T11" s="160" t="s">
        <v>140</v>
      </c>
    </row>
    <row r="12" spans="2:27" ht="12" customHeight="1">
      <c r="B12" s="161"/>
      <c r="R12" s="162"/>
      <c r="S12" s="162"/>
      <c r="T12" s="161"/>
    </row>
    <row r="13" spans="2:27" ht="12" customHeight="1">
      <c r="B13" s="161"/>
      <c r="D13" s="28" t="s">
        <v>401</v>
      </c>
      <c r="E13" s="28"/>
      <c r="F13" s="28"/>
      <c r="G13" s="28"/>
      <c r="H13" s="28"/>
      <c r="I13" s="28"/>
      <c r="J13" s="28"/>
      <c r="K13" s="28"/>
      <c r="L13" s="28"/>
      <c r="M13" s="28"/>
      <c r="N13" s="28"/>
      <c r="O13" s="28"/>
      <c r="P13" s="28"/>
      <c r="R13" s="161"/>
      <c r="S13" s="161"/>
      <c r="T13" s="161"/>
    </row>
    <row r="14" spans="2:27" ht="12" customHeight="1">
      <c r="B14" s="161"/>
      <c r="C14" s="163"/>
      <c r="D14" s="164"/>
      <c r="E14" s="40" t="s">
        <v>402</v>
      </c>
      <c r="F14" s="40"/>
      <c r="G14" s="40"/>
      <c r="H14" s="40"/>
      <c r="I14" s="40"/>
      <c r="J14" s="40"/>
      <c r="K14" s="40"/>
      <c r="L14" s="40"/>
      <c r="M14" s="40"/>
      <c r="N14" s="40"/>
      <c r="O14" s="40"/>
      <c r="P14" s="40"/>
      <c r="Q14" s="166" t="s">
        <v>403</v>
      </c>
      <c r="R14" s="167">
        <v>0</v>
      </c>
      <c r="S14" s="167">
        <v>0</v>
      </c>
      <c r="T14" s="167">
        <v>0</v>
      </c>
    </row>
    <row r="15" spans="2:27" ht="12" customHeight="1">
      <c r="B15" s="161"/>
      <c r="C15" s="168"/>
      <c r="D15" s="169"/>
      <c r="E15" s="43" t="s">
        <v>404</v>
      </c>
      <c r="F15" s="43"/>
      <c r="G15" s="43"/>
      <c r="H15" s="43"/>
      <c r="I15" s="43"/>
      <c r="J15" s="43"/>
      <c r="K15" s="43"/>
      <c r="L15" s="43"/>
      <c r="M15" s="43"/>
      <c r="N15" s="43"/>
      <c r="O15" s="43"/>
      <c r="P15" s="43"/>
      <c r="Q15" s="171" t="s">
        <v>405</v>
      </c>
      <c r="R15" s="172">
        <v>0</v>
      </c>
      <c r="S15" s="172">
        <v>0</v>
      </c>
      <c r="T15" s="172">
        <v>0</v>
      </c>
    </row>
    <row r="16" spans="2:27" ht="12" customHeight="1">
      <c r="B16" s="161"/>
      <c r="E16" s="11" t="s">
        <v>406</v>
      </c>
      <c r="F16" s="11"/>
      <c r="G16" s="11"/>
      <c r="H16" s="11"/>
      <c r="I16" s="11"/>
      <c r="J16" s="11"/>
      <c r="K16" s="11"/>
      <c r="L16" s="11"/>
      <c r="M16" s="11"/>
      <c r="N16" s="11"/>
      <c r="O16" s="11"/>
      <c r="P16" s="11"/>
      <c r="R16" s="167"/>
      <c r="S16" s="167"/>
      <c r="T16" s="167"/>
    </row>
    <row r="17" spans="2:20" ht="12" customHeight="1">
      <c r="B17" s="162" t="s">
        <v>407</v>
      </c>
      <c r="C17" s="163"/>
      <c r="D17" s="164"/>
      <c r="E17" s="164"/>
      <c r="F17" s="40" t="s">
        <v>408</v>
      </c>
      <c r="G17" s="40"/>
      <c r="H17" s="40"/>
      <c r="I17" s="40"/>
      <c r="J17" s="40"/>
      <c r="K17" s="40"/>
      <c r="L17" s="40"/>
      <c r="M17" s="40"/>
      <c r="N17" s="40"/>
      <c r="O17" s="40"/>
      <c r="P17" s="40"/>
      <c r="Q17" s="166" t="s">
        <v>192</v>
      </c>
      <c r="R17" s="167">
        <v>216</v>
      </c>
      <c r="S17" s="167">
        <v>144</v>
      </c>
      <c r="T17" s="167">
        <v>0</v>
      </c>
    </row>
    <row r="18" spans="2:20" ht="12" customHeight="1">
      <c r="B18" s="161"/>
      <c r="C18" s="168"/>
      <c r="D18" s="169"/>
      <c r="E18" s="169"/>
      <c r="F18" s="43" t="s">
        <v>409</v>
      </c>
      <c r="G18" s="43"/>
      <c r="H18" s="43"/>
      <c r="I18" s="43"/>
      <c r="J18" s="43"/>
      <c r="K18" s="43"/>
      <c r="L18" s="43"/>
      <c r="M18" s="43"/>
      <c r="N18" s="43"/>
      <c r="O18" s="43"/>
      <c r="P18" s="43"/>
      <c r="Q18" s="171" t="s">
        <v>410</v>
      </c>
      <c r="R18" s="172">
        <v>0</v>
      </c>
      <c r="S18" s="172">
        <v>0</v>
      </c>
      <c r="T18" s="172">
        <v>0</v>
      </c>
    </row>
    <row r="19" spans="2:20" ht="12" customHeight="1">
      <c r="B19" s="162" t="s">
        <v>411</v>
      </c>
      <c r="C19" s="168"/>
      <c r="D19" s="169"/>
      <c r="E19" s="169"/>
      <c r="F19" s="43" t="s">
        <v>412</v>
      </c>
      <c r="G19" s="43"/>
      <c r="H19" s="43"/>
      <c r="I19" s="43"/>
      <c r="J19" s="43"/>
      <c r="K19" s="43"/>
      <c r="L19" s="43"/>
      <c r="M19" s="43"/>
      <c r="N19" s="43"/>
      <c r="O19" s="43"/>
      <c r="P19" s="43"/>
      <c r="Q19" s="171" t="s">
        <v>413</v>
      </c>
      <c r="R19" s="172">
        <v>0</v>
      </c>
      <c r="S19" s="172">
        <v>0</v>
      </c>
      <c r="T19" s="172">
        <v>0</v>
      </c>
    </row>
    <row r="20" spans="2:20" ht="12" customHeight="1">
      <c r="B20" s="162" t="s">
        <v>414</v>
      </c>
      <c r="C20" s="168"/>
      <c r="D20" s="169"/>
      <c r="E20" s="169"/>
      <c r="F20" s="13" t="s">
        <v>415</v>
      </c>
      <c r="G20" s="13"/>
      <c r="H20" s="13"/>
      <c r="I20" s="13"/>
      <c r="J20" s="13"/>
      <c r="K20" s="13"/>
      <c r="L20" s="13"/>
      <c r="M20" s="13"/>
      <c r="N20" s="13"/>
      <c r="O20" s="13"/>
      <c r="P20" s="13"/>
      <c r="Q20" s="171" t="s">
        <v>416</v>
      </c>
      <c r="R20" s="167">
        <v>3869</v>
      </c>
      <c r="S20" s="167">
        <v>3914</v>
      </c>
      <c r="T20" s="167">
        <v>0</v>
      </c>
    </row>
    <row r="21" spans="2:20" ht="12" customHeight="1">
      <c r="B21" s="161"/>
      <c r="C21" s="168"/>
      <c r="D21" s="169"/>
      <c r="E21" s="43" t="s">
        <v>417</v>
      </c>
      <c r="F21" s="43"/>
      <c r="G21" s="43"/>
      <c r="H21" s="43"/>
      <c r="I21" s="43"/>
      <c r="J21" s="43"/>
      <c r="K21" s="43"/>
      <c r="L21" s="43"/>
      <c r="M21" s="43"/>
      <c r="N21" s="43"/>
      <c r="O21" s="43"/>
      <c r="P21" s="43"/>
      <c r="Q21" s="171" t="s">
        <v>106</v>
      </c>
      <c r="R21" s="172">
        <v>2647</v>
      </c>
      <c r="S21" s="172">
        <v>2026</v>
      </c>
      <c r="T21" s="172">
        <v>0</v>
      </c>
    </row>
    <row r="22" spans="2:20" ht="12" customHeight="1">
      <c r="B22" s="161"/>
      <c r="C22" s="168"/>
      <c r="D22" s="169"/>
      <c r="E22" s="43"/>
      <c r="F22" s="43"/>
      <c r="G22" s="43"/>
      <c r="H22" s="43"/>
      <c r="I22" s="43"/>
      <c r="J22" s="43"/>
      <c r="K22" s="43"/>
      <c r="L22" s="43"/>
      <c r="M22" s="43"/>
      <c r="N22" s="43"/>
      <c r="O22" s="43"/>
      <c r="P22" s="43"/>
      <c r="Q22" s="171"/>
      <c r="R22" s="172"/>
      <c r="S22" s="172"/>
      <c r="T22" s="172"/>
    </row>
    <row r="23" spans="2:20" ht="12" customHeight="1">
      <c r="B23" s="161"/>
      <c r="C23" s="168"/>
      <c r="D23" s="169"/>
      <c r="E23" s="43" t="s">
        <v>418</v>
      </c>
      <c r="F23" s="43"/>
      <c r="G23" s="43"/>
      <c r="H23" s="43"/>
      <c r="I23" s="43"/>
      <c r="J23" s="43"/>
      <c r="K23" s="43"/>
      <c r="L23" s="43"/>
      <c r="M23" s="43"/>
      <c r="N23" s="43"/>
      <c r="O23" s="43"/>
      <c r="P23" s="43"/>
      <c r="Q23" s="171" t="s">
        <v>102</v>
      </c>
      <c r="R23" s="172">
        <v>4658</v>
      </c>
      <c r="S23" s="172">
        <v>3504</v>
      </c>
      <c r="T23" s="172">
        <v>0</v>
      </c>
    </row>
    <row r="24" spans="2:20" ht="12" customHeight="1">
      <c r="B24" s="161"/>
      <c r="C24" s="168"/>
      <c r="D24" s="169"/>
      <c r="E24" s="43" t="s">
        <v>419</v>
      </c>
      <c r="F24" s="43"/>
      <c r="G24" s="43"/>
      <c r="H24" s="43"/>
      <c r="I24" s="43"/>
      <c r="J24" s="43"/>
      <c r="K24" s="43"/>
      <c r="L24" s="43"/>
      <c r="M24" s="43"/>
      <c r="N24" s="43"/>
      <c r="O24" s="43"/>
      <c r="P24" s="43"/>
      <c r="Q24" s="171" t="s">
        <v>107</v>
      </c>
      <c r="R24" s="172">
        <v>0</v>
      </c>
      <c r="S24" s="172">
        <v>0</v>
      </c>
      <c r="T24" s="172">
        <v>0</v>
      </c>
    </row>
    <row r="25" spans="2:20" ht="12" customHeight="1">
      <c r="B25" s="162" t="s">
        <v>420</v>
      </c>
      <c r="C25" s="168"/>
      <c r="D25" s="169"/>
      <c r="E25" s="43" t="s">
        <v>421</v>
      </c>
      <c r="F25" s="43"/>
      <c r="G25" s="43"/>
      <c r="H25" s="43"/>
      <c r="I25" s="43"/>
      <c r="J25" s="43"/>
      <c r="K25" s="43"/>
      <c r="L25" s="43"/>
      <c r="M25" s="43"/>
      <c r="N25" s="43"/>
      <c r="O25" s="43"/>
      <c r="P25" s="43"/>
      <c r="Q25" s="171" t="s">
        <v>422</v>
      </c>
      <c r="R25" s="172">
        <v>0</v>
      </c>
      <c r="S25" s="172">
        <v>0</v>
      </c>
      <c r="T25" s="172">
        <v>0</v>
      </c>
    </row>
    <row r="26" spans="2:20" ht="12" customHeight="1">
      <c r="B26" s="162" t="s">
        <v>423</v>
      </c>
      <c r="C26" s="168"/>
      <c r="D26" s="169"/>
      <c r="E26" s="43" t="s">
        <v>424</v>
      </c>
      <c r="F26" s="43"/>
      <c r="G26" s="43"/>
      <c r="H26" s="43"/>
      <c r="I26" s="43"/>
      <c r="J26" s="43"/>
      <c r="K26" s="43"/>
      <c r="L26" s="43"/>
      <c r="M26" s="43"/>
      <c r="N26" s="43"/>
      <c r="O26" s="43"/>
      <c r="P26" s="43"/>
      <c r="Q26" s="171" t="s">
        <v>425</v>
      </c>
      <c r="R26" s="172">
        <v>9072</v>
      </c>
      <c r="S26" s="172">
        <v>6815</v>
      </c>
      <c r="T26" s="172">
        <v>0</v>
      </c>
    </row>
    <row r="27" spans="2:20" ht="12" customHeight="1">
      <c r="B27" s="162" t="s">
        <v>426</v>
      </c>
      <c r="C27" s="168"/>
      <c r="D27" s="169"/>
      <c r="E27" s="43" t="s">
        <v>427</v>
      </c>
      <c r="F27" s="43"/>
      <c r="G27" s="43"/>
      <c r="H27" s="43"/>
      <c r="I27" s="43"/>
      <c r="J27" s="43"/>
      <c r="K27" s="43"/>
      <c r="L27" s="43"/>
      <c r="M27" s="43"/>
      <c r="N27" s="43"/>
      <c r="O27" s="43"/>
      <c r="P27" s="43"/>
      <c r="Q27" s="171" t="s">
        <v>428</v>
      </c>
      <c r="R27" s="172">
        <v>16210</v>
      </c>
      <c r="S27" s="172">
        <v>14187</v>
      </c>
      <c r="T27" s="172">
        <v>0</v>
      </c>
    </row>
    <row r="28" spans="2:20" ht="12" customHeight="1">
      <c r="B28" s="162" t="s">
        <v>429</v>
      </c>
      <c r="C28" s="168"/>
      <c r="D28" s="169"/>
      <c r="E28" s="43" t="s">
        <v>430</v>
      </c>
      <c r="F28" s="43"/>
      <c r="G28" s="43"/>
      <c r="H28" s="43"/>
      <c r="I28" s="43"/>
      <c r="J28" s="43"/>
      <c r="K28" s="43"/>
      <c r="L28" s="43"/>
      <c r="M28" s="43"/>
      <c r="N28" s="43"/>
      <c r="O28" s="43"/>
      <c r="P28" s="43"/>
      <c r="Q28" s="171" t="s">
        <v>431</v>
      </c>
      <c r="R28" s="172">
        <v>0</v>
      </c>
      <c r="S28" s="172">
        <v>0</v>
      </c>
      <c r="T28" s="172">
        <v>0</v>
      </c>
    </row>
    <row r="29" spans="2:20" ht="12" customHeight="1">
      <c r="B29" s="162"/>
      <c r="C29" s="168"/>
      <c r="D29" s="169"/>
      <c r="E29" s="43" t="s">
        <v>432</v>
      </c>
      <c r="F29" s="43"/>
      <c r="G29" s="43"/>
      <c r="H29" s="43"/>
      <c r="I29" s="43"/>
      <c r="J29" s="43"/>
      <c r="K29" s="43"/>
      <c r="L29" s="43"/>
      <c r="M29" s="43"/>
      <c r="N29" s="43"/>
      <c r="O29" s="43"/>
      <c r="P29" s="43"/>
      <c r="Q29" s="171" t="s">
        <v>109</v>
      </c>
      <c r="R29" s="172">
        <v>0</v>
      </c>
      <c r="S29" s="172">
        <v>0</v>
      </c>
      <c r="T29" s="172">
        <v>0</v>
      </c>
    </row>
    <row r="30" spans="2:20" ht="12" customHeight="1">
      <c r="B30" s="162"/>
      <c r="C30" s="168"/>
      <c r="D30" s="169"/>
      <c r="E30" s="43" t="s">
        <v>433</v>
      </c>
      <c r="F30" s="43"/>
      <c r="G30" s="43"/>
      <c r="H30" s="43"/>
      <c r="I30" s="43"/>
      <c r="J30" s="43"/>
      <c r="K30" s="43"/>
      <c r="L30" s="43"/>
      <c r="M30" s="43"/>
      <c r="N30" s="43"/>
      <c r="O30" s="43"/>
      <c r="P30" s="43"/>
      <c r="Q30" s="171" t="s">
        <v>16</v>
      </c>
      <c r="R30" s="172">
        <v>0</v>
      </c>
      <c r="S30" s="172">
        <v>0</v>
      </c>
      <c r="T30" s="172">
        <v>0</v>
      </c>
    </row>
    <row r="31" spans="2:20" ht="12" customHeight="1">
      <c r="B31" s="161"/>
      <c r="C31" s="168"/>
      <c r="D31" s="169"/>
      <c r="E31" s="43" t="s">
        <v>434</v>
      </c>
      <c r="F31" s="43"/>
      <c r="G31" s="43"/>
      <c r="H31" s="43"/>
      <c r="I31" s="43"/>
      <c r="J31" s="43"/>
      <c r="K31" s="43"/>
      <c r="L31" s="43"/>
      <c r="M31" s="43"/>
      <c r="N31" s="43"/>
      <c r="O31" s="43"/>
      <c r="P31" s="43"/>
      <c r="Q31" s="171" t="s">
        <v>435</v>
      </c>
      <c r="R31" s="172">
        <v>0</v>
      </c>
      <c r="S31" s="172">
        <v>0</v>
      </c>
      <c r="T31" s="172">
        <v>0</v>
      </c>
    </row>
    <row r="32" spans="2:20" ht="12" customHeight="1">
      <c r="B32" s="161"/>
      <c r="C32" s="168"/>
      <c r="D32" s="169"/>
      <c r="E32" s="43" t="s">
        <v>436</v>
      </c>
      <c r="F32" s="43"/>
      <c r="G32" s="43"/>
      <c r="H32" s="43"/>
      <c r="I32" s="43"/>
      <c r="J32" s="43"/>
      <c r="K32" s="43"/>
      <c r="L32" s="43"/>
      <c r="M32" s="43"/>
      <c r="N32" s="43"/>
      <c r="O32" s="43"/>
      <c r="P32" s="43"/>
      <c r="Q32" s="171" t="s">
        <v>437</v>
      </c>
      <c r="R32" s="172">
        <v>0</v>
      </c>
      <c r="S32" s="172">
        <v>0</v>
      </c>
      <c r="T32" s="172">
        <v>0</v>
      </c>
    </row>
    <row r="33" spans="2:20" ht="12" customHeight="1">
      <c r="B33" s="161"/>
      <c r="C33" s="168"/>
      <c r="D33" s="169"/>
      <c r="E33" s="31" t="s">
        <v>438</v>
      </c>
      <c r="F33" s="31"/>
      <c r="G33" s="31"/>
      <c r="H33" s="31"/>
      <c r="I33" s="31"/>
      <c r="J33" s="31"/>
      <c r="K33" s="31"/>
      <c r="L33" s="31"/>
      <c r="M33" s="31"/>
      <c r="N33" s="31"/>
      <c r="O33" s="31"/>
      <c r="P33" s="31"/>
      <c r="Q33" s="171" t="s">
        <v>439</v>
      </c>
      <c r="R33" s="172">
        <v>0</v>
      </c>
      <c r="S33" s="172">
        <v>0</v>
      </c>
      <c r="T33" s="172">
        <v>0</v>
      </c>
    </row>
    <row r="34" spans="2:20" ht="12" customHeight="1">
      <c r="B34" s="161"/>
      <c r="C34" s="168"/>
      <c r="D34" s="169"/>
      <c r="E34" s="31" t="s">
        <v>440</v>
      </c>
      <c r="F34" s="31"/>
      <c r="G34" s="31"/>
      <c r="H34" s="31"/>
      <c r="I34" s="31"/>
      <c r="J34" s="31"/>
      <c r="K34" s="31"/>
      <c r="L34" s="31"/>
      <c r="M34" s="31"/>
      <c r="N34" s="31"/>
      <c r="O34" s="31"/>
      <c r="P34" s="31"/>
      <c r="Q34" s="171" t="s">
        <v>110</v>
      </c>
      <c r="R34" s="172">
        <v>0</v>
      </c>
      <c r="S34" s="172">
        <v>0</v>
      </c>
      <c r="T34" s="172">
        <v>0</v>
      </c>
    </row>
    <row r="35" spans="2:20" ht="12" customHeight="1">
      <c r="B35" s="161"/>
      <c r="C35" s="168"/>
      <c r="D35" s="169"/>
      <c r="E35" s="31" t="s">
        <v>441</v>
      </c>
      <c r="F35" s="31"/>
      <c r="G35" s="31"/>
      <c r="H35" s="31"/>
      <c r="I35" s="31"/>
      <c r="J35" s="31"/>
      <c r="K35" s="31"/>
      <c r="L35" s="31"/>
      <c r="M35" s="31"/>
      <c r="N35" s="31"/>
      <c r="O35" s="31"/>
      <c r="P35" s="31"/>
      <c r="Q35" s="171" t="s">
        <v>442</v>
      </c>
      <c r="R35" s="174">
        <v>0</v>
      </c>
      <c r="S35" s="174">
        <v>0</v>
      </c>
      <c r="T35" s="172">
        <v>0</v>
      </c>
    </row>
    <row r="36" spans="2:20" ht="12" customHeight="1">
      <c r="B36" s="161"/>
      <c r="C36" s="168"/>
      <c r="D36" s="169"/>
      <c r="E36" s="31" t="s">
        <v>443</v>
      </c>
      <c r="F36" s="31"/>
      <c r="G36" s="31"/>
      <c r="H36" s="31"/>
      <c r="I36" s="31"/>
      <c r="J36" s="31"/>
      <c r="K36" s="31"/>
      <c r="L36" s="31"/>
      <c r="M36" s="31"/>
      <c r="N36" s="31"/>
      <c r="O36" s="31"/>
      <c r="P36" s="31"/>
      <c r="Q36" s="171" t="s">
        <v>444</v>
      </c>
      <c r="R36" s="174">
        <v>35</v>
      </c>
      <c r="S36" s="174">
        <v>37</v>
      </c>
      <c r="T36" s="172">
        <v>0</v>
      </c>
    </row>
    <row r="37" spans="2:20" ht="12" customHeight="1">
      <c r="B37" s="161"/>
      <c r="C37" s="168"/>
      <c r="D37" s="169"/>
      <c r="E37" s="31" t="s">
        <v>445</v>
      </c>
      <c r="F37" s="31"/>
      <c r="G37" s="31"/>
      <c r="H37" s="31"/>
      <c r="I37" s="31"/>
      <c r="J37" s="31"/>
      <c r="K37" s="31"/>
      <c r="L37" s="31"/>
      <c r="M37" s="31"/>
      <c r="N37" s="31"/>
      <c r="O37" s="31"/>
      <c r="P37" s="31"/>
      <c r="Q37" s="171" t="s">
        <v>446</v>
      </c>
      <c r="R37" s="174">
        <v>1719</v>
      </c>
      <c r="S37" s="174">
        <v>1753</v>
      </c>
      <c r="T37" s="172">
        <v>0</v>
      </c>
    </row>
    <row r="38" spans="2:20" ht="12" customHeight="1">
      <c r="B38" s="161"/>
      <c r="C38" s="168"/>
      <c r="D38" s="169"/>
      <c r="E38" s="43" t="s">
        <v>447</v>
      </c>
      <c r="F38" s="31"/>
      <c r="G38" s="31"/>
      <c r="H38" s="31"/>
      <c r="I38" s="31"/>
      <c r="J38" s="31"/>
      <c r="K38" s="31"/>
      <c r="L38" s="31"/>
      <c r="M38" s="31"/>
      <c r="N38" s="31"/>
      <c r="O38" s="31"/>
      <c r="P38" s="31"/>
      <c r="Q38" s="171" t="s">
        <v>448</v>
      </c>
      <c r="R38" s="174">
        <v>0</v>
      </c>
      <c r="S38" s="174">
        <v>0</v>
      </c>
      <c r="T38" s="172">
        <v>0</v>
      </c>
    </row>
    <row r="39" spans="2:20" ht="12" customHeight="1">
      <c r="B39" s="161"/>
      <c r="C39" s="168"/>
      <c r="D39" s="169"/>
      <c r="E39" s="43" t="s">
        <v>449</v>
      </c>
      <c r="F39" s="31"/>
      <c r="G39" s="31"/>
      <c r="H39" s="31"/>
      <c r="I39" s="31"/>
      <c r="J39" s="31"/>
      <c r="K39" s="31"/>
      <c r="L39" s="31"/>
      <c r="M39" s="31"/>
      <c r="N39" s="31"/>
      <c r="O39" s="31"/>
      <c r="P39" s="31"/>
      <c r="Q39" s="171" t="s">
        <v>450</v>
      </c>
      <c r="R39" s="174">
        <v>0</v>
      </c>
      <c r="S39" s="174">
        <v>0</v>
      </c>
      <c r="T39" s="172">
        <v>0</v>
      </c>
    </row>
    <row r="40" spans="2:20" ht="12" customHeight="1">
      <c r="B40" s="162"/>
      <c r="C40" s="168"/>
      <c r="D40" s="169"/>
      <c r="E40" s="43" t="s">
        <v>451</v>
      </c>
      <c r="F40" s="43"/>
      <c r="G40" s="43"/>
      <c r="H40" s="43"/>
      <c r="I40" s="43"/>
      <c r="J40" s="43"/>
      <c r="K40" s="43"/>
      <c r="L40" s="43"/>
      <c r="M40" s="43"/>
      <c r="N40" s="43"/>
      <c r="O40" s="43"/>
      <c r="P40" s="43"/>
      <c r="Q40" s="171" t="s">
        <v>452</v>
      </c>
      <c r="R40" s="174">
        <v>2470</v>
      </c>
      <c r="S40" s="174">
        <v>2762</v>
      </c>
      <c r="T40" s="172">
        <v>0</v>
      </c>
    </row>
    <row r="41" spans="2:20" ht="12" customHeight="1">
      <c r="B41" s="161"/>
      <c r="C41" s="168"/>
      <c r="D41" s="42" t="s">
        <v>453</v>
      </c>
      <c r="E41" s="42"/>
      <c r="F41" s="42"/>
      <c r="G41" s="42"/>
      <c r="H41" s="42"/>
      <c r="I41" s="42"/>
      <c r="J41" s="42"/>
      <c r="K41" s="42"/>
      <c r="L41" s="42"/>
      <c r="M41" s="42"/>
      <c r="N41" s="42"/>
      <c r="O41" s="42"/>
      <c r="P41" s="42"/>
      <c r="Q41" s="171" t="s">
        <v>194</v>
      </c>
      <c r="R41" s="174">
        <v>40896</v>
      </c>
      <c r="S41" s="174">
        <v>35142</v>
      </c>
      <c r="T41" s="172">
        <v>0</v>
      </c>
    </row>
    <row r="42" spans="2:20" ht="12" customHeight="1">
      <c r="B42" s="161"/>
      <c r="D42" s="153"/>
      <c r="E42" s="30" t="s">
        <v>454</v>
      </c>
      <c r="F42" s="30"/>
      <c r="G42" s="30"/>
      <c r="H42" s="30"/>
      <c r="I42" s="30"/>
      <c r="J42" s="30"/>
      <c r="K42" s="30"/>
      <c r="L42" s="30"/>
      <c r="M42" s="30"/>
      <c r="N42" s="30"/>
      <c r="O42" s="30"/>
      <c r="P42" s="30"/>
      <c r="Q42" s="177"/>
      <c r="R42" s="167"/>
      <c r="S42" s="167"/>
      <c r="T42" s="167"/>
    </row>
    <row r="43" spans="2:20" ht="12" customHeight="1">
      <c r="B43" s="161"/>
      <c r="D43" s="153"/>
      <c r="E43" s="176"/>
      <c r="F43" s="40" t="s">
        <v>455</v>
      </c>
      <c r="G43" s="40"/>
      <c r="H43" s="40"/>
      <c r="I43" s="40"/>
      <c r="J43" s="40"/>
      <c r="K43" s="40"/>
      <c r="L43" s="40"/>
      <c r="M43" s="40"/>
      <c r="N43" s="40"/>
      <c r="O43" s="40"/>
      <c r="P43" s="40"/>
      <c r="Q43" s="177" t="s">
        <v>456</v>
      </c>
      <c r="R43" s="174">
        <v>42721</v>
      </c>
      <c r="S43" s="174">
        <v>42721</v>
      </c>
      <c r="T43" s="174">
        <v>0</v>
      </c>
    </row>
    <row r="44" spans="2:20" ht="12" customHeight="1">
      <c r="B44" s="161"/>
      <c r="D44" s="153"/>
      <c r="E44" s="176"/>
      <c r="F44" s="43" t="s">
        <v>457</v>
      </c>
      <c r="G44" s="43"/>
      <c r="H44" s="43"/>
      <c r="I44" s="43"/>
      <c r="J44" s="43"/>
      <c r="K44" s="43"/>
      <c r="L44" s="43"/>
      <c r="M44" s="43"/>
      <c r="N44" s="43"/>
      <c r="O44" s="43"/>
      <c r="P44" s="43"/>
      <c r="Q44" s="177" t="s">
        <v>458</v>
      </c>
      <c r="R44" s="172">
        <v>0</v>
      </c>
      <c r="S44" s="172">
        <v>0</v>
      </c>
      <c r="T44" s="172">
        <v>0</v>
      </c>
    </row>
    <row r="45" spans="2:20" ht="12" customHeight="1">
      <c r="B45" s="161"/>
      <c r="D45" s="153"/>
      <c r="E45" s="40" t="s">
        <v>459</v>
      </c>
      <c r="F45" s="40"/>
      <c r="G45" s="40"/>
      <c r="H45" s="40"/>
      <c r="I45" s="40"/>
      <c r="J45" s="40"/>
      <c r="K45" s="40"/>
      <c r="L45" s="40"/>
      <c r="M45" s="40"/>
      <c r="N45" s="40"/>
      <c r="O45" s="40"/>
      <c r="P45" s="40"/>
      <c r="Q45" s="177" t="s">
        <v>460</v>
      </c>
      <c r="R45" s="172">
        <v>0</v>
      </c>
      <c r="S45" s="172">
        <v>0</v>
      </c>
      <c r="T45" s="172">
        <v>0</v>
      </c>
    </row>
    <row r="46" spans="2:20" ht="12" customHeight="1">
      <c r="B46" s="161"/>
      <c r="D46" s="153"/>
      <c r="E46" s="43" t="s">
        <v>461</v>
      </c>
      <c r="F46" s="43"/>
      <c r="G46" s="43"/>
      <c r="H46" s="43"/>
      <c r="I46" s="43"/>
      <c r="J46" s="43"/>
      <c r="K46" s="43"/>
      <c r="L46" s="43"/>
      <c r="M46" s="43"/>
      <c r="N46" s="43"/>
      <c r="O46" s="43"/>
      <c r="P46" s="43"/>
      <c r="Q46" s="177" t="s">
        <v>462</v>
      </c>
      <c r="R46" s="172">
        <v>0</v>
      </c>
      <c r="S46" s="172">
        <v>0</v>
      </c>
      <c r="T46" s="172">
        <v>0</v>
      </c>
    </row>
    <row r="47" spans="2:20" ht="12" customHeight="1">
      <c r="B47" s="161"/>
      <c r="D47" s="153"/>
      <c r="E47" s="43" t="s">
        <v>463</v>
      </c>
      <c r="F47" s="43"/>
      <c r="G47" s="43"/>
      <c r="H47" s="43"/>
      <c r="I47" s="43"/>
      <c r="J47" s="43"/>
      <c r="K47" s="43"/>
      <c r="L47" s="43"/>
      <c r="M47" s="43"/>
      <c r="N47" s="43"/>
      <c r="O47" s="43"/>
      <c r="P47" s="43"/>
      <c r="Q47" s="177" t="s">
        <v>464</v>
      </c>
      <c r="R47" s="172">
        <v>63173</v>
      </c>
      <c r="S47" s="172">
        <v>79651</v>
      </c>
      <c r="T47" s="172">
        <v>0</v>
      </c>
    </row>
    <row r="48" spans="2:20" ht="12" customHeight="1">
      <c r="B48" s="161"/>
      <c r="D48" s="153"/>
      <c r="E48" s="43" t="s">
        <v>465</v>
      </c>
      <c r="F48" s="43"/>
      <c r="G48" s="43"/>
      <c r="H48" s="43"/>
      <c r="I48" s="43"/>
      <c r="J48" s="43"/>
      <c r="K48" s="43"/>
      <c r="L48" s="43"/>
      <c r="M48" s="43"/>
      <c r="N48" s="43"/>
      <c r="O48" s="43"/>
      <c r="P48" s="43"/>
      <c r="Q48" s="166" t="s">
        <v>466</v>
      </c>
      <c r="R48" s="172"/>
      <c r="S48" s="172"/>
      <c r="T48" s="172"/>
    </row>
    <row r="49" spans="2:23" ht="12" customHeight="1">
      <c r="B49" s="161"/>
      <c r="D49" s="153"/>
      <c r="E49" s="43" t="s">
        <v>467</v>
      </c>
      <c r="F49" s="43"/>
      <c r="G49" s="43"/>
      <c r="H49" s="43"/>
      <c r="I49" s="43"/>
      <c r="J49" s="43"/>
      <c r="K49" s="43"/>
      <c r="L49" s="43"/>
      <c r="M49" s="43"/>
      <c r="N49" s="43"/>
      <c r="O49" s="43"/>
      <c r="P49" s="43"/>
      <c r="Q49" s="177" t="s">
        <v>468</v>
      </c>
      <c r="R49" s="172">
        <v>0</v>
      </c>
      <c r="S49" s="172">
        <v>0</v>
      </c>
      <c r="T49" s="172">
        <v>0</v>
      </c>
    </row>
    <row r="50" spans="2:23" ht="12" customHeight="1">
      <c r="B50" s="161"/>
      <c r="D50" s="153"/>
      <c r="E50" s="43" t="s">
        <v>469</v>
      </c>
      <c r="F50" s="43"/>
      <c r="G50" s="43"/>
      <c r="H50" s="43"/>
      <c r="I50" s="43"/>
      <c r="J50" s="43"/>
      <c r="K50" s="43"/>
      <c r="L50" s="43"/>
      <c r="M50" s="43"/>
      <c r="N50" s="43"/>
      <c r="O50" s="43"/>
      <c r="P50" s="43"/>
      <c r="Q50" s="177" t="s">
        <v>470</v>
      </c>
      <c r="R50" s="172">
        <v>-3828</v>
      </c>
      <c r="S50" s="172">
        <v>-5099</v>
      </c>
      <c r="T50" s="172">
        <v>0</v>
      </c>
    </row>
    <row r="51" spans="2:23" ht="12" customHeight="1">
      <c r="B51" s="161"/>
      <c r="D51" s="41" t="s">
        <v>471</v>
      </c>
      <c r="E51" s="41"/>
      <c r="F51" s="41"/>
      <c r="G51" s="41"/>
      <c r="H51" s="41"/>
      <c r="I51" s="41"/>
      <c r="J51" s="41"/>
      <c r="K51" s="41"/>
      <c r="L51" s="41"/>
      <c r="M51" s="41"/>
      <c r="N51" s="41"/>
      <c r="O51" s="41"/>
      <c r="P51" s="41"/>
      <c r="Q51" s="177" t="s">
        <v>136</v>
      </c>
      <c r="R51" s="172">
        <v>102066</v>
      </c>
      <c r="S51" s="172">
        <v>117273</v>
      </c>
      <c r="T51" s="172">
        <v>0</v>
      </c>
    </row>
    <row r="52" spans="2:23" ht="12" customHeight="1">
      <c r="B52" s="161"/>
      <c r="D52" s="175"/>
      <c r="E52" s="43" t="s">
        <v>472</v>
      </c>
      <c r="F52" s="43"/>
      <c r="G52" s="43"/>
      <c r="H52" s="43"/>
      <c r="I52" s="43"/>
      <c r="J52" s="43"/>
      <c r="K52" s="43"/>
      <c r="L52" s="43"/>
      <c r="M52" s="43"/>
      <c r="N52" s="43"/>
      <c r="O52" s="43"/>
      <c r="P52" s="43"/>
      <c r="Q52" s="177" t="s">
        <v>473</v>
      </c>
      <c r="R52" s="172">
        <v>0</v>
      </c>
      <c r="S52" s="172">
        <v>0</v>
      </c>
      <c r="T52" s="172">
        <v>0</v>
      </c>
    </row>
    <row r="53" spans="2:23" ht="12" customHeight="1">
      <c r="B53" s="161"/>
      <c r="D53" s="42" t="s">
        <v>474</v>
      </c>
      <c r="E53" s="42"/>
      <c r="F53" s="42"/>
      <c r="G53" s="42"/>
      <c r="H53" s="42"/>
      <c r="I53" s="42"/>
      <c r="J53" s="42"/>
      <c r="K53" s="42"/>
      <c r="L53" s="42"/>
      <c r="M53" s="42"/>
      <c r="N53" s="42"/>
      <c r="O53" s="42"/>
      <c r="P53" s="42"/>
      <c r="Q53" s="177" t="s">
        <v>475</v>
      </c>
      <c r="R53" s="172">
        <v>102066</v>
      </c>
      <c r="S53" s="172">
        <v>117273</v>
      </c>
      <c r="T53" s="172">
        <v>0</v>
      </c>
    </row>
    <row r="54" spans="2:23" ht="12" customHeight="1">
      <c r="B54" s="161"/>
      <c r="D54" s="42" t="s">
        <v>476</v>
      </c>
      <c r="E54" s="42"/>
      <c r="F54" s="42"/>
      <c r="G54" s="42"/>
      <c r="H54" s="42"/>
      <c r="I54" s="42"/>
      <c r="J54" s="42"/>
      <c r="K54" s="42"/>
      <c r="L54" s="42"/>
      <c r="M54" s="42"/>
      <c r="N54" s="42"/>
      <c r="O54" s="42"/>
      <c r="P54" s="42"/>
      <c r="Q54" s="177" t="s">
        <v>104</v>
      </c>
      <c r="R54" s="172">
        <v>142962</v>
      </c>
      <c r="S54" s="172">
        <v>152415</v>
      </c>
      <c r="T54" s="172">
        <v>0</v>
      </c>
    </row>
    <row r="56" spans="2:23" ht="12" customHeight="1">
      <c r="B56" s="65" t="s">
        <v>105</v>
      </c>
      <c r="C56" s="65"/>
      <c r="D56" s="65"/>
      <c r="E56" s="65"/>
      <c r="F56" s="65"/>
      <c r="G56" s="65"/>
      <c r="H56" s="65"/>
      <c r="I56" s="65"/>
      <c r="J56" s="65"/>
      <c r="K56" s="65"/>
      <c r="L56" s="65"/>
      <c r="M56" s="65"/>
      <c r="N56" s="65"/>
      <c r="O56" s="65"/>
      <c r="P56" s="65"/>
      <c r="Q56" s="65"/>
      <c r="R56" s="65"/>
      <c r="S56" s="65"/>
      <c r="T56" s="65"/>
      <c r="U56" s="65"/>
      <c r="V56" s="65"/>
      <c r="W56" s="65"/>
    </row>
    <row r="57" spans="2:23" ht="12" customHeight="1">
      <c r="B57" s="44" t="s">
        <v>477</v>
      </c>
      <c r="C57" s="44"/>
      <c r="D57" s="44"/>
      <c r="E57" s="44"/>
      <c r="F57" s="44"/>
      <c r="G57" s="44"/>
      <c r="H57" s="44"/>
      <c r="I57" s="44"/>
      <c r="J57" s="44"/>
      <c r="K57" s="44"/>
      <c r="L57" s="44"/>
      <c r="M57" s="44"/>
      <c r="N57" s="44"/>
      <c r="O57" s="44"/>
      <c r="P57" s="44"/>
      <c r="Q57" s="44"/>
      <c r="R57" s="44"/>
      <c r="S57" s="44"/>
      <c r="T57" s="44"/>
      <c r="U57" s="44"/>
      <c r="V57" s="44"/>
      <c r="W57" s="44"/>
    </row>
    <row r="58" spans="2:23" ht="12" customHeight="1">
      <c r="T58" s="178"/>
    </row>
  </sheetData>
  <mergeCells count="51">
    <mergeCell ref="E24:P24"/>
    <mergeCell ref="E25:P25"/>
    <mergeCell ref="B2:F2"/>
    <mergeCell ref="E30:P30"/>
    <mergeCell ref="H4:T4"/>
    <mergeCell ref="H5:T5"/>
    <mergeCell ref="H6:T6"/>
    <mergeCell ref="F19:P19"/>
    <mergeCell ref="E21:P21"/>
    <mergeCell ref="E29:P29"/>
    <mergeCell ref="E26:P26"/>
    <mergeCell ref="E27:P27"/>
    <mergeCell ref="E28:P28"/>
    <mergeCell ref="E15:P15"/>
    <mergeCell ref="E16:P16"/>
    <mergeCell ref="F17:P17"/>
    <mergeCell ref="F18:P18"/>
    <mergeCell ref="E22:P22"/>
    <mergeCell ref="E23:P23"/>
    <mergeCell ref="B4:D4"/>
    <mergeCell ref="B5:D5"/>
    <mergeCell ref="B6:D6"/>
    <mergeCell ref="F20:P20"/>
    <mergeCell ref="D13:P13"/>
    <mergeCell ref="E14:P14"/>
    <mergeCell ref="E39:P39"/>
    <mergeCell ref="E42:P42"/>
    <mergeCell ref="E31:P31"/>
    <mergeCell ref="E35:P35"/>
    <mergeCell ref="E36:P36"/>
    <mergeCell ref="E37:P37"/>
    <mergeCell ref="E38:P38"/>
    <mergeCell ref="E32:P32"/>
    <mergeCell ref="E33:P33"/>
    <mergeCell ref="E34:P34"/>
    <mergeCell ref="B56:W56"/>
    <mergeCell ref="B57:W57"/>
    <mergeCell ref="E40:P40"/>
    <mergeCell ref="D41:P41"/>
    <mergeCell ref="D53:P53"/>
    <mergeCell ref="D54:P54"/>
    <mergeCell ref="E49:P49"/>
    <mergeCell ref="E50:P50"/>
    <mergeCell ref="D51:P51"/>
    <mergeCell ref="E52:P52"/>
    <mergeCell ref="E48:P48"/>
    <mergeCell ref="F43:P43"/>
    <mergeCell ref="F44:P44"/>
    <mergeCell ref="E45:P45"/>
    <mergeCell ref="E46:P46"/>
    <mergeCell ref="E47:P47"/>
  </mergeCells>
  <hyperlinks>
    <hyperlink ref="B57" r:id="rId1" xr:uid="{00000000-0004-0000-0300-000000000000}"/>
  </hyperlinks>
  <pageMargins left="0.7" right="0.7" top="0.75" bottom="0.75" header="0.3" footer="0.3"/>
  <pageSetup scale="10" orientation="landscape"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
    <pageSetUpPr fitToPage="1"/>
  </sheetPr>
  <dimension ref="B2:M29"/>
  <sheetViews>
    <sheetView showGridLines="0" workbookViewId="0"/>
  </sheetViews>
  <sheetFormatPr defaultColWidth="8" defaultRowHeight="12" customHeight="1"/>
  <cols>
    <col min="1" max="1" width="1.5546875" customWidth="1"/>
    <col min="2" max="2" width="41.5546875" customWidth="1"/>
    <col min="3" max="3" width="3.71875" customWidth="1"/>
    <col min="4" max="4" width="15.71875" customWidth="1"/>
    <col min="5" max="5" width="17.27734375" customWidth="1"/>
    <col min="6" max="6" width="16.27734375" customWidth="1"/>
    <col min="7" max="7" width="16.44140625" customWidth="1"/>
    <col min="8" max="11" width="15.71875" customWidth="1"/>
    <col min="12" max="12" width="3.27734375" customWidth="1"/>
    <col min="13" max="13" width="8" customWidth="1"/>
  </cols>
  <sheetData>
    <row r="2" spans="2:13" ht="15" customHeight="1">
      <c r="B2" s="10" t="s">
        <v>478</v>
      </c>
      <c r="C2" s="9"/>
      <c r="D2" s="9"/>
      <c r="E2" s="9"/>
      <c r="F2" s="9"/>
    </row>
    <row r="4" spans="2:13" ht="12" customHeight="1">
      <c r="B4" s="149" t="s">
        <v>1506</v>
      </c>
      <c r="C4" s="150"/>
      <c r="D4" s="12" t="s">
        <v>852</v>
      </c>
      <c r="E4" s="12"/>
      <c r="F4" s="12"/>
      <c r="G4" s="12"/>
      <c r="H4" s="12"/>
      <c r="I4" s="12"/>
      <c r="J4" s="152"/>
      <c r="K4" s="152"/>
      <c r="L4" s="152"/>
      <c r="M4" s="152"/>
    </row>
    <row r="5" spans="2:13" ht="12" customHeight="1">
      <c r="B5" s="153">
        <v>2023.4</v>
      </c>
      <c r="C5" s="150"/>
      <c r="D5" s="14" t="s">
        <v>1507</v>
      </c>
      <c r="E5" s="14"/>
      <c r="F5" s="14"/>
      <c r="G5" s="14"/>
      <c r="H5" s="14"/>
      <c r="I5" s="14"/>
      <c r="J5" s="154"/>
      <c r="K5" s="154"/>
      <c r="L5" s="154"/>
      <c r="M5" s="154"/>
    </row>
    <row r="6" spans="2:13" ht="12" customHeight="1">
      <c r="D6" s="154"/>
      <c r="E6" s="154"/>
      <c r="F6" s="154"/>
      <c r="G6" s="154"/>
      <c r="H6" s="154"/>
      <c r="I6" s="154"/>
      <c r="J6" s="154"/>
      <c r="K6" s="154"/>
      <c r="L6" s="154"/>
      <c r="M6" s="154"/>
    </row>
    <row r="8" spans="2:13" ht="12" customHeight="1">
      <c r="B8" s="1024"/>
      <c r="C8" s="1067"/>
      <c r="D8" s="1085" t="s">
        <v>1508</v>
      </c>
      <c r="E8" s="1085"/>
      <c r="F8" s="1085"/>
      <c r="G8" s="1221" t="s">
        <v>1509</v>
      </c>
      <c r="H8" s="1085" t="s">
        <v>1429</v>
      </c>
      <c r="I8" s="1085" t="s">
        <v>1510</v>
      </c>
      <c r="J8" s="1085"/>
      <c r="K8" s="1027" t="s">
        <v>1511</v>
      </c>
    </row>
    <row r="9" spans="2:13" ht="12" customHeight="1">
      <c r="B9" s="1028"/>
      <c r="C9" s="261"/>
      <c r="D9" s="181" t="s">
        <v>1512</v>
      </c>
      <c r="E9" s="183" t="s">
        <v>1508</v>
      </c>
      <c r="F9" s="181" t="s">
        <v>1428</v>
      </c>
      <c r="G9" s="181" t="s">
        <v>1513</v>
      </c>
      <c r="H9" s="181" t="s">
        <v>732</v>
      </c>
      <c r="I9" s="181" t="s">
        <v>1514</v>
      </c>
      <c r="J9" s="181" t="s">
        <v>1515</v>
      </c>
      <c r="K9" s="1029" t="s">
        <v>1516</v>
      </c>
    </row>
    <row r="10" spans="2:13" ht="12" customHeight="1">
      <c r="B10" s="1300" t="s">
        <v>1517</v>
      </c>
      <c r="C10" s="1086"/>
      <c r="D10" s="181" t="s">
        <v>1518</v>
      </c>
      <c r="E10" s="181" t="s">
        <v>1519</v>
      </c>
      <c r="F10" s="181" t="s">
        <v>1431</v>
      </c>
      <c r="G10" s="181" t="s">
        <v>1520</v>
      </c>
      <c r="H10" s="181" t="s">
        <v>1431</v>
      </c>
      <c r="I10" s="181" t="s">
        <v>1521</v>
      </c>
      <c r="J10" s="181" t="s">
        <v>1435</v>
      </c>
      <c r="K10" s="1029" t="s">
        <v>1522</v>
      </c>
    </row>
    <row r="11" spans="2:13" ht="12" customHeight="1">
      <c r="B11" s="1028"/>
      <c r="C11" s="261"/>
      <c r="D11" s="181" t="s">
        <v>1440</v>
      </c>
      <c r="E11" s="181"/>
      <c r="F11" s="181" t="s">
        <v>1523</v>
      </c>
      <c r="G11" s="181" t="s">
        <v>1432</v>
      </c>
      <c r="H11" s="181" t="s">
        <v>1523</v>
      </c>
      <c r="I11" s="181" t="s">
        <v>1441</v>
      </c>
      <c r="J11" s="181" t="s">
        <v>1440</v>
      </c>
      <c r="K11" s="1029" t="s">
        <v>1441</v>
      </c>
    </row>
    <row r="12" spans="2:13" ht="12" customHeight="1">
      <c r="B12" s="1028"/>
      <c r="C12" s="261"/>
      <c r="D12" s="181"/>
      <c r="E12" s="181"/>
      <c r="F12" s="181"/>
      <c r="G12" s="181" t="s">
        <v>1523</v>
      </c>
      <c r="H12" s="181"/>
      <c r="I12" s="181" t="s">
        <v>1440</v>
      </c>
      <c r="J12" s="181"/>
      <c r="K12" s="1029" t="s">
        <v>1440</v>
      </c>
    </row>
    <row r="13" spans="2:13" ht="12" customHeight="1">
      <c r="B13" s="1071"/>
      <c r="C13" s="1056"/>
      <c r="D13" s="182" t="s">
        <v>126</v>
      </c>
      <c r="E13" s="182" t="s">
        <v>127</v>
      </c>
      <c r="F13" s="182" t="s">
        <v>139</v>
      </c>
      <c r="G13" s="182" t="s">
        <v>140</v>
      </c>
      <c r="H13" s="182" t="s">
        <v>141</v>
      </c>
      <c r="I13" s="182" t="s">
        <v>166</v>
      </c>
      <c r="J13" s="182" t="s">
        <v>167</v>
      </c>
      <c r="K13" s="1072" t="s">
        <v>168</v>
      </c>
    </row>
    <row r="14" spans="2:13" ht="12" customHeight="1">
      <c r="B14" s="1414" t="s">
        <v>1524</v>
      </c>
      <c r="C14" s="1436"/>
      <c r="D14" s="1436"/>
      <c r="E14" s="1436"/>
      <c r="F14" s="1436"/>
      <c r="G14" s="1436"/>
      <c r="H14" s="1436"/>
      <c r="I14" s="1436"/>
      <c r="J14" s="1436"/>
      <c r="K14" s="1473"/>
    </row>
    <row r="15" spans="2:13" ht="12" customHeight="1">
      <c r="B15" s="1425"/>
      <c r="C15" s="271"/>
      <c r="D15" s="271"/>
      <c r="E15" s="271"/>
      <c r="F15" s="271"/>
      <c r="G15" s="271"/>
      <c r="H15" s="271"/>
      <c r="I15" s="271"/>
      <c r="J15" s="271"/>
      <c r="K15" s="1076"/>
    </row>
    <row r="16" spans="2:13" ht="12" customHeight="1">
      <c r="B16" s="1420"/>
      <c r="C16" s="275"/>
      <c r="D16" s="275"/>
      <c r="E16" s="275"/>
      <c r="F16" s="275"/>
      <c r="G16" s="275"/>
      <c r="H16" s="275"/>
      <c r="I16" s="275"/>
      <c r="J16" s="275"/>
      <c r="K16" s="1078"/>
    </row>
    <row r="17" spans="2:11" ht="12" customHeight="1">
      <c r="B17" s="1077"/>
      <c r="C17" s="275"/>
      <c r="D17" s="275"/>
      <c r="E17" s="275"/>
      <c r="F17" s="275"/>
      <c r="G17" s="275"/>
      <c r="H17" s="275"/>
      <c r="I17" s="275"/>
      <c r="J17" s="275"/>
      <c r="K17" s="1078"/>
    </row>
    <row r="18" spans="2:11" ht="12" customHeight="1">
      <c r="B18" s="1474" t="s">
        <v>1525</v>
      </c>
      <c r="C18" s="182" t="s">
        <v>475</v>
      </c>
      <c r="D18" s="1475"/>
      <c r="E18" s="1475"/>
      <c r="F18" s="271"/>
      <c r="G18" s="271"/>
      <c r="H18" s="271"/>
      <c r="I18" s="271"/>
      <c r="J18" s="271"/>
      <c r="K18" s="1076"/>
    </row>
    <row r="19" spans="2:11" ht="12" customHeight="1">
      <c r="B19" s="1476" t="s">
        <v>1526</v>
      </c>
      <c r="C19" s="1436"/>
      <c r="D19" s="1436"/>
      <c r="E19" s="1436"/>
      <c r="F19" s="1436"/>
      <c r="G19" s="1436"/>
      <c r="H19" s="1436"/>
      <c r="I19" s="1436"/>
      <c r="J19" s="1436"/>
      <c r="K19" s="1473"/>
    </row>
    <row r="20" spans="2:11" ht="12" customHeight="1">
      <c r="B20" s="1425"/>
      <c r="C20" s="271"/>
      <c r="D20" s="271"/>
      <c r="E20" s="271"/>
      <c r="F20" s="271"/>
      <c r="G20" s="271"/>
      <c r="H20" s="271"/>
      <c r="I20" s="271"/>
      <c r="J20" s="271"/>
      <c r="K20" s="1076"/>
    </row>
    <row r="21" spans="2:11" ht="12" customHeight="1">
      <c r="B21" s="1420"/>
      <c r="C21" s="275"/>
      <c r="D21" s="275"/>
      <c r="E21" s="275"/>
      <c r="F21" s="275"/>
      <c r="G21" s="275"/>
      <c r="H21" s="275"/>
      <c r="I21" s="275"/>
      <c r="J21" s="275"/>
      <c r="K21" s="1078"/>
    </row>
    <row r="22" spans="2:11" ht="12" customHeight="1">
      <c r="B22" s="1420"/>
      <c r="C22" s="275"/>
      <c r="D22" s="275"/>
      <c r="E22" s="275"/>
      <c r="F22" s="275"/>
      <c r="G22" s="275"/>
      <c r="H22" s="275"/>
      <c r="I22" s="275"/>
      <c r="J22" s="275"/>
      <c r="K22" s="1078"/>
    </row>
    <row r="23" spans="2:11" ht="12" customHeight="1">
      <c r="B23" s="1077"/>
      <c r="C23" s="275"/>
      <c r="D23" s="261"/>
      <c r="E23" s="261"/>
      <c r="F23" s="261"/>
      <c r="G23" s="261"/>
      <c r="H23" s="261"/>
      <c r="I23" s="261"/>
      <c r="J23" s="261"/>
      <c r="K23" s="1074"/>
    </row>
    <row r="24" spans="2:11" ht="12" customHeight="1">
      <c r="B24" s="1474" t="s">
        <v>1527</v>
      </c>
      <c r="C24" s="182" t="s">
        <v>613</v>
      </c>
      <c r="D24" s="1477"/>
      <c r="E24" s="1477"/>
      <c r="F24" s="275"/>
      <c r="G24" s="275"/>
      <c r="H24" s="275"/>
      <c r="I24" s="275"/>
      <c r="J24" s="275"/>
      <c r="K24" s="1078"/>
    </row>
    <row r="25" spans="2:11" ht="12" customHeight="1">
      <c r="B25" s="1081" t="s">
        <v>1251</v>
      </c>
      <c r="C25" s="1082" t="s">
        <v>104</v>
      </c>
      <c r="D25" s="1478"/>
      <c r="E25" s="1478"/>
      <c r="F25" s="1083"/>
      <c r="G25" s="1083"/>
      <c r="H25" s="1083"/>
      <c r="I25" s="1083"/>
      <c r="J25" s="1083"/>
      <c r="K25" s="1084"/>
    </row>
    <row r="26" spans="2:11" ht="12" customHeight="1">
      <c r="B26" s="4124" t="s">
        <v>1528</v>
      </c>
      <c r="C26" s="4124"/>
      <c r="D26" s="4124"/>
      <c r="E26" s="4124"/>
      <c r="F26" s="4124"/>
      <c r="G26" s="4124"/>
      <c r="K26" s="195"/>
    </row>
    <row r="27" spans="2:11" ht="12" customHeight="1">
      <c r="K27" s="178"/>
    </row>
    <row r="28" spans="2:11" ht="12" customHeight="1">
      <c r="B28" s="65" t="s">
        <v>105</v>
      </c>
      <c r="C28" s="65"/>
      <c r="D28" s="65"/>
      <c r="E28" s="65"/>
      <c r="F28" s="65"/>
      <c r="G28" s="65"/>
      <c r="H28" s="65"/>
    </row>
    <row r="29" spans="2:11" ht="12" customHeight="1">
      <c r="B29" s="44" t="s">
        <v>477</v>
      </c>
      <c r="C29" s="44"/>
      <c r="D29" s="44"/>
      <c r="E29" s="44"/>
      <c r="F29" s="44"/>
      <c r="G29" s="44"/>
      <c r="H29" s="44"/>
    </row>
  </sheetData>
  <mergeCells count="6">
    <mergeCell ref="B2:F2"/>
    <mergeCell ref="B29:H29"/>
    <mergeCell ref="B26:G26"/>
    <mergeCell ref="D4:I4"/>
    <mergeCell ref="D5:I5"/>
    <mergeCell ref="B28:H28"/>
  </mergeCells>
  <hyperlinks>
    <hyperlink ref="B29" r:id="rId1" xr:uid="{00000000-0004-0000-2700-000000000000}"/>
  </hyperlinks>
  <pageMargins left="0.7" right="0.7" top="0.75" bottom="0.75" header="0.3" footer="0.3"/>
  <pageSetup scale="10" orientation="landscape"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
    <pageSetUpPr fitToPage="1"/>
  </sheetPr>
  <dimension ref="B2:Y56"/>
  <sheetViews>
    <sheetView showGridLines="0" workbookViewId="0"/>
  </sheetViews>
  <sheetFormatPr defaultColWidth="8" defaultRowHeight="12" customHeight="1"/>
  <cols>
    <col min="1" max="1" width="1.5546875" customWidth="1"/>
    <col min="2" max="2" width="3.83203125" customWidth="1"/>
    <col min="3" max="3" width="3.71875" customWidth="1"/>
    <col min="4" max="7" width="3.27734375" customWidth="1"/>
    <col min="8" max="8" width="4" customWidth="1"/>
    <col min="9" max="9" width="3.27734375" customWidth="1"/>
    <col min="10" max="10" width="3.83203125" customWidth="1"/>
    <col min="11" max="11" width="3.5546875" customWidth="1"/>
    <col min="12" max="12" width="4.27734375" customWidth="1"/>
    <col min="13" max="13" width="6.1640625" customWidth="1"/>
    <col min="14" max="14" width="11.5546875" customWidth="1"/>
    <col min="15" max="15" width="3.27734375" customWidth="1"/>
    <col min="16" max="17" width="12.71875" customWidth="1"/>
    <col min="18" max="18" width="8" customWidth="1"/>
  </cols>
  <sheetData>
    <row r="2" spans="2:25" ht="15" customHeight="1">
      <c r="B2" s="10" t="s">
        <v>478</v>
      </c>
      <c r="C2" s="9"/>
      <c r="D2" s="9"/>
      <c r="E2" s="9"/>
      <c r="F2" s="9"/>
    </row>
    <row r="4" spans="2:25" ht="12" customHeight="1">
      <c r="B4" s="29" t="s">
        <v>1529</v>
      </c>
      <c r="C4" s="28"/>
      <c r="D4" s="28"/>
      <c r="E4" s="28"/>
      <c r="F4" s="28"/>
      <c r="G4" s="28"/>
      <c r="H4" s="150"/>
      <c r="I4" s="150"/>
      <c r="J4" s="12" t="s">
        <v>1530</v>
      </c>
      <c r="K4" s="12"/>
      <c r="L4" s="12"/>
      <c r="M4" s="12"/>
      <c r="N4" s="12"/>
      <c r="O4" s="12"/>
      <c r="P4" s="12"/>
      <c r="Q4" s="12"/>
      <c r="R4" s="152"/>
      <c r="S4" s="152"/>
      <c r="T4" s="152"/>
      <c r="U4" s="152"/>
      <c r="V4" s="152"/>
      <c r="W4" s="152"/>
      <c r="X4" s="152"/>
      <c r="Y4" s="152"/>
    </row>
    <row r="5" spans="2:25" ht="12" customHeight="1">
      <c r="B5" s="28"/>
      <c r="C5" s="28"/>
      <c r="D5" s="28"/>
      <c r="E5" s="28"/>
      <c r="F5" s="28"/>
      <c r="G5" s="28"/>
      <c r="H5" s="150"/>
      <c r="I5" s="150"/>
      <c r="J5" s="12"/>
      <c r="K5" s="12"/>
      <c r="L5" s="12"/>
      <c r="M5" s="12"/>
      <c r="N5" s="12"/>
      <c r="O5" s="12"/>
      <c r="P5" s="12"/>
      <c r="Q5" s="12"/>
      <c r="R5" s="152"/>
      <c r="S5" s="152"/>
      <c r="T5" s="152"/>
      <c r="U5" s="152"/>
      <c r="V5" s="152"/>
      <c r="W5" s="152"/>
      <c r="X5" s="152"/>
      <c r="Y5" s="152"/>
    </row>
    <row r="6" spans="2:25" ht="12" customHeight="1">
      <c r="B6" s="27">
        <v>2023.4</v>
      </c>
      <c r="C6" s="14"/>
      <c r="D6" s="14"/>
      <c r="E6" s="14"/>
      <c r="F6" s="14"/>
      <c r="G6" s="14"/>
      <c r="H6" s="150"/>
      <c r="I6" s="150"/>
      <c r="J6" s="14" t="s">
        <v>1531</v>
      </c>
      <c r="K6" s="14"/>
      <c r="L6" s="14"/>
      <c r="M6" s="14"/>
      <c r="N6" s="14"/>
      <c r="O6" s="14"/>
      <c r="P6" s="14"/>
      <c r="Q6" s="14"/>
      <c r="R6" s="154"/>
      <c r="S6" s="154"/>
      <c r="T6" s="154"/>
      <c r="U6" s="154"/>
      <c r="V6" s="154"/>
      <c r="W6" s="154"/>
      <c r="X6" s="154"/>
      <c r="Y6" s="154"/>
    </row>
    <row r="8" spans="2:25" ht="12" customHeight="1">
      <c r="B8" s="1301"/>
      <c r="C8" s="156"/>
      <c r="D8" s="156"/>
      <c r="E8" s="156"/>
      <c r="F8" s="156"/>
      <c r="G8" s="156"/>
      <c r="H8" s="156"/>
      <c r="I8" s="156"/>
      <c r="J8" s="156"/>
      <c r="K8" s="156"/>
      <c r="L8" s="156"/>
      <c r="M8" s="156"/>
      <c r="N8" s="156"/>
      <c r="O8" s="156"/>
      <c r="P8" s="155" t="s">
        <v>395</v>
      </c>
      <c r="Q8" s="157" t="s">
        <v>396</v>
      </c>
    </row>
    <row r="9" spans="2:25" ht="12" customHeight="1">
      <c r="B9" s="1028"/>
      <c r="P9" s="158" t="s">
        <v>398</v>
      </c>
      <c r="Q9" s="158" t="s">
        <v>398</v>
      </c>
    </row>
    <row r="10" spans="2:25" ht="12" customHeight="1">
      <c r="B10" s="1028"/>
      <c r="P10" s="160" t="s">
        <v>125</v>
      </c>
      <c r="Q10" s="160" t="s">
        <v>127</v>
      </c>
    </row>
    <row r="11" spans="2:25" ht="12" customHeight="1">
      <c r="B11" s="1028"/>
      <c r="P11" s="162"/>
      <c r="Q11" s="162"/>
    </row>
    <row r="12" spans="2:25" ht="12" customHeight="1">
      <c r="B12" s="4135" t="s">
        <v>401</v>
      </c>
      <c r="C12" s="28"/>
      <c r="D12" s="28"/>
      <c r="E12" s="28"/>
      <c r="F12" s="28"/>
      <c r="G12" s="28"/>
      <c r="H12" s="28"/>
      <c r="I12" s="28"/>
      <c r="J12" s="28"/>
      <c r="K12" s="28"/>
      <c r="L12" s="28"/>
      <c r="M12" s="28"/>
      <c r="N12" s="28"/>
      <c r="P12" s="161"/>
      <c r="Q12" s="161"/>
    </row>
    <row r="13" spans="2:25" ht="12" customHeight="1">
      <c r="B13" s="1036"/>
      <c r="C13" s="40" t="s">
        <v>402</v>
      </c>
      <c r="D13" s="40"/>
      <c r="E13" s="40"/>
      <c r="F13" s="40"/>
      <c r="G13" s="40"/>
      <c r="H13" s="40"/>
      <c r="I13" s="40"/>
      <c r="J13" s="40"/>
      <c r="K13" s="40"/>
      <c r="L13" s="40"/>
      <c r="M13" s="40"/>
      <c r="N13" s="40"/>
      <c r="O13" s="166" t="s">
        <v>403</v>
      </c>
      <c r="P13" s="167">
        <v>0</v>
      </c>
      <c r="Q13" s="167">
        <v>0</v>
      </c>
    </row>
    <row r="14" spans="2:25" ht="12" customHeight="1">
      <c r="B14" s="1039"/>
      <c r="C14" s="43" t="s">
        <v>404</v>
      </c>
      <c r="D14" s="43"/>
      <c r="E14" s="43"/>
      <c r="F14" s="43"/>
      <c r="G14" s="43"/>
      <c r="H14" s="43"/>
      <c r="I14" s="43"/>
      <c r="J14" s="43"/>
      <c r="K14" s="43"/>
      <c r="L14" s="43"/>
      <c r="M14" s="43"/>
      <c r="N14" s="43"/>
      <c r="O14" s="171" t="s">
        <v>405</v>
      </c>
      <c r="P14" s="172">
        <v>0</v>
      </c>
      <c r="Q14" s="172">
        <v>0</v>
      </c>
    </row>
    <row r="15" spans="2:25" ht="12" customHeight="1">
      <c r="B15" s="1028"/>
      <c r="C15" s="11" t="s">
        <v>406</v>
      </c>
      <c r="D15" s="11"/>
      <c r="E15" s="11"/>
      <c r="F15" s="11"/>
      <c r="G15" s="11"/>
      <c r="H15" s="11"/>
      <c r="I15" s="11"/>
      <c r="J15" s="11"/>
      <c r="K15" s="11"/>
      <c r="L15" s="11"/>
      <c r="M15" s="11"/>
      <c r="N15" s="11"/>
      <c r="P15" s="167"/>
      <c r="Q15" s="167"/>
    </row>
    <row r="16" spans="2:25" ht="12" customHeight="1">
      <c r="B16" s="1036"/>
      <c r="C16" s="164"/>
      <c r="D16" s="40" t="s">
        <v>408</v>
      </c>
      <c r="E16" s="40"/>
      <c r="F16" s="40"/>
      <c r="G16" s="40"/>
      <c r="H16" s="40"/>
      <c r="I16" s="40"/>
      <c r="J16" s="40"/>
      <c r="K16" s="40"/>
      <c r="L16" s="40"/>
      <c r="M16" s="40"/>
      <c r="N16" s="40"/>
      <c r="O16" s="166" t="s">
        <v>192</v>
      </c>
      <c r="P16" s="167">
        <v>216</v>
      </c>
      <c r="Q16" s="167">
        <v>144</v>
      </c>
    </row>
    <row r="17" spans="2:17" ht="12" customHeight="1">
      <c r="B17" s="1039"/>
      <c r="C17" s="169"/>
      <c r="D17" s="43" t="s">
        <v>409</v>
      </c>
      <c r="E17" s="43"/>
      <c r="F17" s="43"/>
      <c r="G17" s="43"/>
      <c r="H17" s="43"/>
      <c r="I17" s="43"/>
      <c r="J17" s="43"/>
      <c r="K17" s="43"/>
      <c r="L17" s="43"/>
      <c r="M17" s="43"/>
      <c r="N17" s="43"/>
      <c r="O17" s="171" t="s">
        <v>410</v>
      </c>
      <c r="P17" s="172">
        <v>0</v>
      </c>
      <c r="Q17" s="172">
        <v>0</v>
      </c>
    </row>
    <row r="18" spans="2:17" ht="12" customHeight="1">
      <c r="B18" s="1039"/>
      <c r="C18" s="169"/>
      <c r="D18" s="43" t="s">
        <v>412</v>
      </c>
      <c r="E18" s="43"/>
      <c r="F18" s="43"/>
      <c r="G18" s="43"/>
      <c r="H18" s="43"/>
      <c r="I18" s="43"/>
      <c r="J18" s="43"/>
      <c r="K18" s="43"/>
      <c r="L18" s="43"/>
      <c r="M18" s="43"/>
      <c r="N18" s="43"/>
      <c r="O18" s="171" t="s">
        <v>413</v>
      </c>
      <c r="P18" s="172">
        <v>0</v>
      </c>
      <c r="Q18" s="172">
        <v>0</v>
      </c>
    </row>
    <row r="19" spans="2:17" ht="12" customHeight="1">
      <c r="B19" s="1039"/>
      <c r="C19" s="169"/>
      <c r="D19" s="43" t="s">
        <v>1532</v>
      </c>
      <c r="E19" s="43"/>
      <c r="F19" s="43"/>
      <c r="G19" s="43"/>
      <c r="H19" s="43"/>
      <c r="I19" s="43"/>
      <c r="J19" s="43"/>
      <c r="K19" s="43"/>
      <c r="L19" s="43"/>
      <c r="M19" s="43"/>
      <c r="N19" s="43"/>
      <c r="O19" s="171" t="s">
        <v>416</v>
      </c>
      <c r="P19" s="172">
        <v>3869</v>
      </c>
      <c r="Q19" s="172">
        <v>3914</v>
      </c>
    </row>
    <row r="20" spans="2:17" ht="12" customHeight="1">
      <c r="B20" s="1039"/>
      <c r="C20" s="43" t="s">
        <v>417</v>
      </c>
      <c r="D20" s="43"/>
      <c r="E20" s="43"/>
      <c r="F20" s="43"/>
      <c r="G20" s="43"/>
      <c r="H20" s="43"/>
      <c r="I20" s="43"/>
      <c r="J20" s="43"/>
      <c r="K20" s="43"/>
      <c r="L20" s="43"/>
      <c r="M20" s="43"/>
      <c r="N20" s="43"/>
      <c r="O20" s="171" t="s">
        <v>106</v>
      </c>
      <c r="P20" s="172">
        <v>2647</v>
      </c>
      <c r="Q20" s="172">
        <v>2026</v>
      </c>
    </row>
    <row r="21" spans="2:17" ht="12" customHeight="1">
      <c r="B21" s="1039"/>
      <c r="C21" s="43" t="s">
        <v>432</v>
      </c>
      <c r="D21" s="43"/>
      <c r="E21" s="43"/>
      <c r="F21" s="43"/>
      <c r="G21" s="43"/>
      <c r="H21" s="43"/>
      <c r="I21" s="43"/>
      <c r="J21" s="43"/>
      <c r="K21" s="43"/>
      <c r="L21" s="43"/>
      <c r="M21" s="43"/>
      <c r="N21" s="43"/>
      <c r="O21" s="171"/>
      <c r="P21" s="172"/>
      <c r="Q21" s="172"/>
    </row>
    <row r="22" spans="2:17" ht="12" customHeight="1">
      <c r="B22" s="1039"/>
      <c r="C22" s="43" t="s">
        <v>418</v>
      </c>
      <c r="D22" s="43"/>
      <c r="E22" s="43"/>
      <c r="F22" s="43"/>
      <c r="G22" s="43"/>
      <c r="H22" s="43"/>
      <c r="I22" s="43"/>
      <c r="J22" s="43"/>
      <c r="K22" s="43"/>
      <c r="L22" s="43"/>
      <c r="M22" s="43"/>
      <c r="N22" s="43"/>
      <c r="O22" s="171" t="s">
        <v>102</v>
      </c>
      <c r="P22" s="172">
        <v>4658</v>
      </c>
      <c r="Q22" s="172">
        <v>3504</v>
      </c>
    </row>
    <row r="23" spans="2:17" ht="12" customHeight="1">
      <c r="B23" s="1039"/>
      <c r="C23" s="43" t="s">
        <v>419</v>
      </c>
      <c r="D23" s="43"/>
      <c r="E23" s="43"/>
      <c r="F23" s="43"/>
      <c r="G23" s="43"/>
      <c r="H23" s="43"/>
      <c r="I23" s="43"/>
      <c r="J23" s="43"/>
      <c r="K23" s="43"/>
      <c r="L23" s="43"/>
      <c r="M23" s="43"/>
      <c r="N23" s="43"/>
      <c r="O23" s="171" t="s">
        <v>107</v>
      </c>
      <c r="P23" s="172">
        <v>0</v>
      </c>
      <c r="Q23" s="172">
        <v>0</v>
      </c>
    </row>
    <row r="24" spans="2:17" ht="12" customHeight="1">
      <c r="B24" s="1039"/>
      <c r="C24" s="43" t="s">
        <v>421</v>
      </c>
      <c r="D24" s="43"/>
      <c r="E24" s="43"/>
      <c r="F24" s="43"/>
      <c r="G24" s="43"/>
      <c r="H24" s="43"/>
      <c r="I24" s="43"/>
      <c r="J24" s="43"/>
      <c r="K24" s="43"/>
      <c r="L24" s="43"/>
      <c r="M24" s="43"/>
      <c r="N24" s="43"/>
      <c r="O24" s="171" t="s">
        <v>422</v>
      </c>
      <c r="P24" s="172">
        <v>0</v>
      </c>
      <c r="Q24" s="172">
        <v>0</v>
      </c>
    </row>
    <row r="25" spans="2:17" ht="12" customHeight="1">
      <c r="B25" s="1039"/>
      <c r="C25" s="43" t="s">
        <v>424</v>
      </c>
      <c r="D25" s="43"/>
      <c r="E25" s="43"/>
      <c r="F25" s="43"/>
      <c r="G25" s="43"/>
      <c r="H25" s="43"/>
      <c r="I25" s="43"/>
      <c r="J25" s="43"/>
      <c r="K25" s="43"/>
      <c r="L25" s="43"/>
      <c r="M25" s="43"/>
      <c r="N25" s="43"/>
      <c r="O25" s="171" t="s">
        <v>425</v>
      </c>
      <c r="P25" s="172">
        <v>9072</v>
      </c>
      <c r="Q25" s="172">
        <v>6815</v>
      </c>
    </row>
    <row r="26" spans="2:17" ht="12" customHeight="1">
      <c r="B26" s="1039"/>
      <c r="C26" s="43" t="s">
        <v>427</v>
      </c>
      <c r="D26" s="43"/>
      <c r="E26" s="43"/>
      <c r="F26" s="43"/>
      <c r="G26" s="43"/>
      <c r="H26" s="43"/>
      <c r="I26" s="43"/>
      <c r="J26" s="43"/>
      <c r="K26" s="43"/>
      <c r="L26" s="43"/>
      <c r="M26" s="43"/>
      <c r="N26" s="43"/>
      <c r="O26" s="171" t="s">
        <v>428</v>
      </c>
      <c r="P26" s="172">
        <v>16210</v>
      </c>
      <c r="Q26" s="172">
        <v>14187</v>
      </c>
    </row>
    <row r="27" spans="2:17" ht="12" customHeight="1">
      <c r="B27" s="1039"/>
      <c r="C27" s="43" t="s">
        <v>430</v>
      </c>
      <c r="D27" s="43"/>
      <c r="E27" s="43"/>
      <c r="F27" s="43"/>
      <c r="G27" s="43"/>
      <c r="H27" s="43"/>
      <c r="I27" s="43"/>
      <c r="J27" s="43"/>
      <c r="K27" s="43"/>
      <c r="L27" s="43"/>
      <c r="M27" s="43"/>
      <c r="N27" s="43"/>
      <c r="O27" s="171" t="s">
        <v>431</v>
      </c>
      <c r="P27" s="172">
        <v>0</v>
      </c>
      <c r="Q27" s="172">
        <v>0</v>
      </c>
    </row>
    <row r="28" spans="2:17" ht="12" customHeight="1">
      <c r="B28" s="1039"/>
      <c r="C28" s="43" t="s">
        <v>432</v>
      </c>
      <c r="D28" s="43"/>
      <c r="E28" s="43"/>
      <c r="F28" s="43"/>
      <c r="G28" s="43"/>
      <c r="H28" s="43"/>
      <c r="I28" s="43"/>
      <c r="J28" s="43"/>
      <c r="K28" s="43"/>
      <c r="L28" s="43"/>
      <c r="M28" s="43"/>
      <c r="N28" s="43"/>
      <c r="O28" s="171" t="s">
        <v>109</v>
      </c>
      <c r="P28" s="172">
        <v>0</v>
      </c>
      <c r="Q28" s="172">
        <v>0</v>
      </c>
    </row>
    <row r="29" spans="2:17" ht="12" customHeight="1">
      <c r="B29" s="1039"/>
      <c r="C29" s="43" t="s">
        <v>433</v>
      </c>
      <c r="D29" s="43"/>
      <c r="E29" s="43"/>
      <c r="F29" s="43"/>
      <c r="G29" s="43"/>
      <c r="H29" s="43"/>
      <c r="I29" s="43"/>
      <c r="J29" s="43"/>
      <c r="K29" s="43"/>
      <c r="L29" s="43"/>
      <c r="M29" s="43"/>
      <c r="N29" s="43"/>
      <c r="O29" s="171" t="s">
        <v>16</v>
      </c>
      <c r="P29" s="172">
        <v>0</v>
      </c>
      <c r="Q29" s="172">
        <v>0</v>
      </c>
    </row>
    <row r="30" spans="2:17" ht="12" customHeight="1">
      <c r="B30" s="1039"/>
      <c r="C30" s="43" t="s">
        <v>434</v>
      </c>
      <c r="D30" s="43"/>
      <c r="E30" s="43"/>
      <c r="F30" s="43"/>
      <c r="G30" s="43"/>
      <c r="H30" s="43"/>
      <c r="I30" s="43"/>
      <c r="J30" s="43"/>
      <c r="K30" s="43"/>
      <c r="L30" s="43"/>
      <c r="M30" s="43"/>
      <c r="N30" s="43"/>
      <c r="O30" s="171" t="s">
        <v>435</v>
      </c>
      <c r="P30" s="172">
        <v>0</v>
      </c>
      <c r="Q30" s="172">
        <v>0</v>
      </c>
    </row>
    <row r="31" spans="2:17" ht="12" customHeight="1">
      <c r="B31" s="1039"/>
      <c r="C31" s="43" t="s">
        <v>436</v>
      </c>
      <c r="D31" s="43"/>
      <c r="E31" s="43"/>
      <c r="F31" s="43"/>
      <c r="G31" s="43"/>
      <c r="H31" s="43"/>
      <c r="I31" s="43"/>
      <c r="J31" s="43"/>
      <c r="K31" s="43"/>
      <c r="L31" s="43"/>
      <c r="M31" s="43"/>
      <c r="N31" s="43"/>
      <c r="O31" s="171" t="s">
        <v>437</v>
      </c>
      <c r="P31" s="172">
        <v>0</v>
      </c>
      <c r="Q31" s="172">
        <v>0</v>
      </c>
    </row>
    <row r="32" spans="2:17" ht="12" customHeight="1">
      <c r="B32" s="1039"/>
      <c r="C32" s="31" t="s">
        <v>1533</v>
      </c>
      <c r="D32" s="31"/>
      <c r="E32" s="31"/>
      <c r="F32" s="31"/>
      <c r="G32" s="31"/>
      <c r="H32" s="31"/>
      <c r="I32" s="31"/>
      <c r="J32" s="31"/>
      <c r="K32" s="31"/>
      <c r="L32" s="31"/>
      <c r="M32" s="31"/>
      <c r="N32" s="31"/>
      <c r="O32" s="171" t="s">
        <v>439</v>
      </c>
      <c r="P32" s="172">
        <v>0</v>
      </c>
      <c r="Q32" s="172">
        <v>0</v>
      </c>
    </row>
    <row r="33" spans="2:17" ht="12" customHeight="1">
      <c r="B33" s="1039"/>
      <c r="C33" s="31" t="s">
        <v>440</v>
      </c>
      <c r="D33" s="31"/>
      <c r="E33" s="31"/>
      <c r="F33" s="31"/>
      <c r="G33" s="31"/>
      <c r="H33" s="31"/>
      <c r="I33" s="31"/>
      <c r="J33" s="31"/>
      <c r="K33" s="31"/>
      <c r="L33" s="31"/>
      <c r="M33" s="31"/>
      <c r="N33" s="31"/>
      <c r="O33" s="171" t="s">
        <v>110</v>
      </c>
      <c r="P33" s="172">
        <v>0</v>
      </c>
      <c r="Q33" s="172">
        <v>0</v>
      </c>
    </row>
    <row r="34" spans="2:17" ht="12" customHeight="1">
      <c r="B34" s="1039"/>
      <c r="C34" s="31" t="s">
        <v>441</v>
      </c>
      <c r="D34" s="31"/>
      <c r="E34" s="31"/>
      <c r="F34" s="31"/>
      <c r="G34" s="31"/>
      <c r="H34" s="31"/>
      <c r="I34" s="31"/>
      <c r="J34" s="31"/>
      <c r="K34" s="31"/>
      <c r="L34" s="31"/>
      <c r="M34" s="31"/>
      <c r="N34" s="31"/>
      <c r="O34" s="171" t="s">
        <v>442</v>
      </c>
      <c r="P34" s="174">
        <v>0</v>
      </c>
      <c r="Q34" s="174">
        <v>0</v>
      </c>
    </row>
    <row r="35" spans="2:17" ht="12" customHeight="1">
      <c r="B35" s="1039"/>
      <c r="C35" s="31" t="s">
        <v>443</v>
      </c>
      <c r="D35" s="31"/>
      <c r="E35" s="31"/>
      <c r="F35" s="31"/>
      <c r="G35" s="31"/>
      <c r="H35" s="31"/>
      <c r="I35" s="31"/>
      <c r="J35" s="31"/>
      <c r="K35" s="31"/>
      <c r="L35" s="31"/>
      <c r="M35" s="31"/>
      <c r="N35" s="31"/>
      <c r="O35" s="171" t="s">
        <v>444</v>
      </c>
      <c r="P35" s="174">
        <v>35</v>
      </c>
      <c r="Q35" s="174">
        <v>37</v>
      </c>
    </row>
    <row r="36" spans="2:17" ht="12" customHeight="1">
      <c r="B36" s="1039"/>
      <c r="C36" s="31" t="s">
        <v>445</v>
      </c>
      <c r="D36" s="31"/>
      <c r="E36" s="31"/>
      <c r="F36" s="31"/>
      <c r="G36" s="31"/>
      <c r="H36" s="31"/>
      <c r="I36" s="31"/>
      <c r="J36" s="31"/>
      <c r="K36" s="31"/>
      <c r="L36" s="31"/>
      <c r="M36" s="31"/>
      <c r="N36" s="31"/>
      <c r="O36" s="171" t="s">
        <v>446</v>
      </c>
      <c r="P36" s="174">
        <v>1719</v>
      </c>
      <c r="Q36" s="174">
        <v>1753</v>
      </c>
    </row>
    <row r="37" spans="2:17" ht="12" customHeight="1">
      <c r="B37" s="1039"/>
      <c r="C37" s="43" t="s">
        <v>447</v>
      </c>
      <c r="D37" s="31"/>
      <c r="E37" s="31"/>
      <c r="F37" s="31"/>
      <c r="G37" s="31"/>
      <c r="H37" s="31"/>
      <c r="I37" s="31"/>
      <c r="J37" s="31"/>
      <c r="K37" s="31"/>
      <c r="L37" s="31"/>
      <c r="M37" s="31"/>
      <c r="N37" s="31"/>
      <c r="O37" s="171" t="s">
        <v>448</v>
      </c>
      <c r="P37" s="174">
        <v>0</v>
      </c>
      <c r="Q37" s="174">
        <v>0</v>
      </c>
    </row>
    <row r="38" spans="2:17" ht="12" customHeight="1">
      <c r="B38" s="1039"/>
      <c r="C38" s="43" t="s">
        <v>449</v>
      </c>
      <c r="D38" s="31"/>
      <c r="E38" s="31"/>
      <c r="F38" s="31"/>
      <c r="G38" s="31"/>
      <c r="H38" s="31"/>
      <c r="I38" s="31"/>
      <c r="J38" s="31"/>
      <c r="K38" s="31"/>
      <c r="L38" s="31"/>
      <c r="M38" s="31"/>
      <c r="N38" s="31"/>
      <c r="O38" s="171" t="s">
        <v>450</v>
      </c>
      <c r="P38" s="174">
        <v>0</v>
      </c>
      <c r="Q38" s="174">
        <v>0</v>
      </c>
    </row>
    <row r="39" spans="2:17" ht="12" customHeight="1">
      <c r="B39" s="1039"/>
      <c r="C39" s="43" t="s">
        <v>451</v>
      </c>
      <c r="D39" s="43"/>
      <c r="E39" s="43"/>
      <c r="F39" s="43"/>
      <c r="G39" s="43"/>
      <c r="H39" s="43"/>
      <c r="I39" s="43"/>
      <c r="J39" s="43"/>
      <c r="K39" s="43"/>
      <c r="L39" s="43"/>
      <c r="M39" s="43"/>
      <c r="N39" s="43"/>
      <c r="O39" s="171" t="s">
        <v>452</v>
      </c>
      <c r="P39" s="174">
        <v>2468</v>
      </c>
      <c r="Q39" s="174">
        <v>2762</v>
      </c>
    </row>
    <row r="40" spans="2:17" ht="12" customHeight="1">
      <c r="B40" s="4031" t="s">
        <v>453</v>
      </c>
      <c r="C40" s="42"/>
      <c r="D40" s="42"/>
      <c r="E40" s="42"/>
      <c r="F40" s="42"/>
      <c r="G40" s="42"/>
      <c r="H40" s="42"/>
      <c r="I40" s="42"/>
      <c r="J40" s="42"/>
      <c r="K40" s="42"/>
      <c r="L40" s="42"/>
      <c r="M40" s="42"/>
      <c r="N40" s="42"/>
      <c r="O40" s="171" t="s">
        <v>194</v>
      </c>
      <c r="P40" s="174">
        <v>40894</v>
      </c>
      <c r="Q40" s="174">
        <v>35142</v>
      </c>
    </row>
    <row r="41" spans="2:17" ht="12" customHeight="1">
      <c r="B41" s="4042"/>
      <c r="C41" s="11"/>
      <c r="D41" s="11"/>
      <c r="E41" s="11"/>
      <c r="F41" s="11"/>
      <c r="G41" s="11"/>
      <c r="H41" s="11"/>
      <c r="I41" s="11"/>
      <c r="J41" s="11"/>
      <c r="K41" s="11"/>
      <c r="L41" s="11"/>
      <c r="M41" s="11"/>
      <c r="N41" s="11"/>
      <c r="P41" s="167"/>
      <c r="Q41" s="167"/>
    </row>
    <row r="42" spans="2:17" ht="12" customHeight="1">
      <c r="B42" s="4135" t="s">
        <v>1534</v>
      </c>
      <c r="C42" s="28"/>
      <c r="D42" s="28"/>
      <c r="E42" s="28"/>
      <c r="F42" s="28"/>
      <c r="G42" s="28"/>
      <c r="H42" s="28"/>
      <c r="I42" s="28"/>
      <c r="J42" s="28"/>
      <c r="K42" s="28"/>
      <c r="L42" s="28"/>
      <c r="M42" s="28"/>
      <c r="N42" s="28"/>
      <c r="P42" s="167"/>
      <c r="Q42" s="167"/>
    </row>
    <row r="43" spans="2:17" ht="12" customHeight="1">
      <c r="B43" s="1036"/>
      <c r="C43" s="40" t="s">
        <v>454</v>
      </c>
      <c r="D43" s="40"/>
      <c r="E43" s="40"/>
      <c r="F43" s="40"/>
      <c r="G43" s="40"/>
      <c r="H43" s="40"/>
      <c r="I43" s="40"/>
      <c r="J43" s="40"/>
      <c r="K43" s="40"/>
      <c r="L43" s="40"/>
      <c r="M43" s="40"/>
      <c r="N43" s="40"/>
      <c r="O43" s="166"/>
      <c r="P43" s="167"/>
      <c r="Q43" s="167"/>
    </row>
    <row r="44" spans="2:17" ht="12" customHeight="1">
      <c r="B44" s="1036"/>
      <c r="C44" s="165"/>
      <c r="D44" s="43" t="s">
        <v>455</v>
      </c>
      <c r="E44" s="43"/>
      <c r="F44" s="43"/>
      <c r="G44" s="43"/>
      <c r="H44" s="43"/>
      <c r="I44" s="43"/>
      <c r="J44" s="43"/>
      <c r="K44" s="43"/>
      <c r="L44" s="43"/>
      <c r="M44" s="43"/>
      <c r="N44" s="43"/>
      <c r="O44" s="166" t="s">
        <v>456</v>
      </c>
      <c r="P44" s="172">
        <v>42721</v>
      </c>
      <c r="Q44" s="172">
        <v>42721</v>
      </c>
    </row>
    <row r="45" spans="2:17" ht="12" customHeight="1">
      <c r="B45" s="1036"/>
      <c r="C45" s="165"/>
      <c r="D45" s="43" t="s">
        <v>457</v>
      </c>
      <c r="E45" s="43"/>
      <c r="F45" s="43"/>
      <c r="G45" s="43"/>
      <c r="H45" s="43"/>
      <c r="I45" s="43"/>
      <c r="J45" s="43"/>
      <c r="K45" s="43"/>
      <c r="L45" s="43"/>
      <c r="M45" s="43"/>
      <c r="N45" s="43"/>
      <c r="O45" s="166" t="s">
        <v>458</v>
      </c>
      <c r="P45" s="172">
        <v>0</v>
      </c>
      <c r="Q45" s="172">
        <v>0</v>
      </c>
    </row>
    <row r="46" spans="2:17" ht="12" customHeight="1">
      <c r="B46" s="1039"/>
      <c r="C46" s="43" t="s">
        <v>459</v>
      </c>
      <c r="D46" s="43"/>
      <c r="E46" s="43"/>
      <c r="F46" s="43"/>
      <c r="G46" s="43"/>
      <c r="H46" s="43"/>
      <c r="I46" s="43"/>
      <c r="J46" s="43"/>
      <c r="K46" s="43"/>
      <c r="L46" s="43"/>
      <c r="M46" s="43"/>
      <c r="N46" s="43"/>
      <c r="O46" s="171" t="s">
        <v>460</v>
      </c>
      <c r="P46" s="172">
        <v>0</v>
      </c>
      <c r="Q46" s="172">
        <v>0</v>
      </c>
    </row>
    <row r="47" spans="2:17" ht="12" customHeight="1">
      <c r="B47" s="1039"/>
      <c r="C47" s="43" t="s">
        <v>461</v>
      </c>
      <c r="D47" s="43"/>
      <c r="E47" s="43"/>
      <c r="F47" s="43"/>
      <c r="G47" s="43"/>
      <c r="H47" s="43"/>
      <c r="I47" s="43"/>
      <c r="J47" s="43"/>
      <c r="K47" s="43"/>
      <c r="L47" s="43"/>
      <c r="M47" s="43"/>
      <c r="N47" s="43"/>
      <c r="O47" s="171" t="s">
        <v>462</v>
      </c>
      <c r="P47" s="172">
        <v>0</v>
      </c>
      <c r="Q47" s="172">
        <v>0</v>
      </c>
    </row>
    <row r="48" spans="2:17" ht="12" customHeight="1">
      <c r="B48" s="1039"/>
      <c r="C48" s="43" t="s">
        <v>463</v>
      </c>
      <c r="D48" s="43"/>
      <c r="E48" s="43"/>
      <c r="F48" s="43"/>
      <c r="G48" s="43"/>
      <c r="H48" s="43"/>
      <c r="I48" s="43"/>
      <c r="J48" s="43"/>
      <c r="K48" s="43"/>
      <c r="L48" s="43"/>
      <c r="M48" s="43"/>
      <c r="N48" s="43"/>
      <c r="O48" s="171" t="s">
        <v>464</v>
      </c>
      <c r="P48" s="172">
        <v>63174</v>
      </c>
      <c r="Q48" s="172">
        <v>79651</v>
      </c>
    </row>
    <row r="49" spans="2:21" ht="12" customHeight="1">
      <c r="B49" s="1039"/>
      <c r="C49" s="43" t="s">
        <v>467</v>
      </c>
      <c r="D49" s="43"/>
      <c r="E49" s="43"/>
      <c r="F49" s="43"/>
      <c r="G49" s="43"/>
      <c r="H49" s="43"/>
      <c r="I49" s="43"/>
      <c r="J49" s="43"/>
      <c r="K49" s="43"/>
      <c r="L49" s="43"/>
      <c r="M49" s="43"/>
      <c r="N49" s="43"/>
      <c r="O49" s="171" t="s">
        <v>468</v>
      </c>
      <c r="P49" s="172">
        <v>0</v>
      </c>
      <c r="Q49" s="172">
        <v>0</v>
      </c>
    </row>
    <row r="50" spans="2:21" ht="12" customHeight="1">
      <c r="B50" s="1039"/>
      <c r="C50" s="31" t="s">
        <v>469</v>
      </c>
      <c r="D50" s="31"/>
      <c r="E50" s="31"/>
      <c r="F50" s="31"/>
      <c r="G50" s="31"/>
      <c r="H50" s="31"/>
      <c r="I50" s="31"/>
      <c r="J50" s="31"/>
      <c r="K50" s="31"/>
      <c r="L50" s="31"/>
      <c r="M50" s="31"/>
      <c r="N50" s="31"/>
      <c r="O50" s="171" t="s">
        <v>470</v>
      </c>
      <c r="P50" s="172">
        <v>-3828</v>
      </c>
      <c r="Q50" s="172">
        <v>-5099</v>
      </c>
    </row>
    <row r="51" spans="2:21" ht="12" customHeight="1">
      <c r="B51" s="4031" t="s">
        <v>474</v>
      </c>
      <c r="C51" s="42"/>
      <c r="D51" s="42"/>
      <c r="E51" s="42"/>
      <c r="F51" s="42"/>
      <c r="G51" s="42"/>
      <c r="H51" s="42"/>
      <c r="I51" s="42"/>
      <c r="J51" s="42"/>
      <c r="K51" s="42"/>
      <c r="L51" s="42"/>
      <c r="M51" s="42"/>
      <c r="N51" s="42"/>
      <c r="O51" s="171" t="s">
        <v>475</v>
      </c>
      <c r="P51" s="174">
        <v>102067</v>
      </c>
      <c r="Q51" s="174">
        <v>117273</v>
      </c>
    </row>
    <row r="52" spans="2:21" ht="12" customHeight="1">
      <c r="B52" s="4136" t="s">
        <v>476</v>
      </c>
      <c r="C52" s="3720"/>
      <c r="D52" s="3720"/>
      <c r="E52" s="3720"/>
      <c r="F52" s="3720"/>
      <c r="G52" s="3720"/>
      <c r="H52" s="3720"/>
      <c r="I52" s="3720"/>
      <c r="J52" s="3720"/>
      <c r="K52" s="3720"/>
      <c r="L52" s="3720"/>
      <c r="M52" s="3720"/>
      <c r="N52" s="3720"/>
      <c r="O52" s="194" t="s">
        <v>104</v>
      </c>
      <c r="P52" s="174">
        <v>142961</v>
      </c>
      <c r="Q52" s="174">
        <v>152415</v>
      </c>
    </row>
    <row r="54" spans="2:21" ht="12" customHeight="1">
      <c r="B54" s="65" t="s">
        <v>105</v>
      </c>
      <c r="C54" s="65"/>
      <c r="D54" s="65"/>
      <c r="E54" s="65"/>
      <c r="F54" s="65"/>
      <c r="G54" s="65"/>
      <c r="H54" s="65"/>
      <c r="I54" s="65"/>
      <c r="J54" s="65"/>
      <c r="K54" s="65"/>
      <c r="L54" s="65"/>
      <c r="M54" s="65"/>
      <c r="N54" s="65"/>
      <c r="O54" s="65"/>
      <c r="P54" s="65"/>
      <c r="Q54" s="65"/>
      <c r="R54" s="65"/>
      <c r="S54" s="65"/>
      <c r="T54" s="65"/>
      <c r="U54" s="65"/>
    </row>
    <row r="55" spans="2:21" ht="12" customHeight="1">
      <c r="B55" s="44" t="s">
        <v>477</v>
      </c>
      <c r="C55" s="44"/>
      <c r="D55" s="44"/>
      <c r="E55" s="44"/>
      <c r="F55" s="44"/>
      <c r="G55" s="44"/>
      <c r="H55" s="44"/>
      <c r="I55" s="44"/>
      <c r="J55" s="44"/>
      <c r="K55" s="44"/>
      <c r="L55" s="44"/>
      <c r="M55" s="44"/>
      <c r="N55" s="44"/>
      <c r="O55" s="44"/>
      <c r="P55" s="44"/>
      <c r="Q55" s="44"/>
      <c r="R55" s="44"/>
      <c r="S55" s="44"/>
      <c r="T55" s="44"/>
      <c r="U55" s="44"/>
    </row>
    <row r="56" spans="2:21" ht="12" customHeight="1">
      <c r="Q56" s="178"/>
    </row>
  </sheetData>
  <mergeCells count="50">
    <mergeCell ref="B2:F2"/>
    <mergeCell ref="B55:U55"/>
    <mergeCell ref="B51:N51"/>
    <mergeCell ref="B52:N52"/>
    <mergeCell ref="C39:N39"/>
    <mergeCell ref="B40:N40"/>
    <mergeCell ref="C49:N49"/>
    <mergeCell ref="C48:N48"/>
    <mergeCell ref="D45:N45"/>
    <mergeCell ref="B54:U54"/>
    <mergeCell ref="C50:N50"/>
    <mergeCell ref="C47:N47"/>
    <mergeCell ref="C24:N24"/>
    <mergeCell ref="C25:N25"/>
    <mergeCell ref="C26:N26"/>
    <mergeCell ref="C27:N27"/>
    <mergeCell ref="C28:N28"/>
    <mergeCell ref="B41:N41"/>
    <mergeCell ref="B42:N42"/>
    <mergeCell ref="C43:N43"/>
    <mergeCell ref="C46:N46"/>
    <mergeCell ref="D16:N16"/>
    <mergeCell ref="D17:N17"/>
    <mergeCell ref="D44:N44"/>
    <mergeCell ref="D18:N18"/>
    <mergeCell ref="D19:N19"/>
    <mergeCell ref="C20:N20"/>
    <mergeCell ref="C21:N21"/>
    <mergeCell ref="C22:N22"/>
    <mergeCell ref="C23:N23"/>
    <mergeCell ref="C29:N29"/>
    <mergeCell ref="B12:N12"/>
    <mergeCell ref="C13:N13"/>
    <mergeCell ref="C14:N14"/>
    <mergeCell ref="C15:N15"/>
    <mergeCell ref="J4:Q4"/>
    <mergeCell ref="J5:Q5"/>
    <mergeCell ref="J6:Q6"/>
    <mergeCell ref="B4:G4"/>
    <mergeCell ref="B5:G5"/>
    <mergeCell ref="B6:G6"/>
    <mergeCell ref="C38:N38"/>
    <mergeCell ref="C30:N30"/>
    <mergeCell ref="C31:N31"/>
    <mergeCell ref="C32:N32"/>
    <mergeCell ref="C33:N33"/>
    <mergeCell ref="C34:N34"/>
    <mergeCell ref="C35:N35"/>
    <mergeCell ref="C36:N36"/>
    <mergeCell ref="C37:N37"/>
  </mergeCells>
  <hyperlinks>
    <hyperlink ref="B55" r:id="rId1" xr:uid="{00000000-0004-0000-2800-000000000000}"/>
  </hyperlinks>
  <pageMargins left="0.7" right="0.7" top="0.75" bottom="0.75" header="0.3" footer="0.3"/>
  <pageSetup scale="10" orientation="landscape"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
    <pageSetUpPr fitToPage="1"/>
  </sheetPr>
  <dimension ref="B2:W59"/>
  <sheetViews>
    <sheetView showGridLines="0" workbookViewId="0"/>
  </sheetViews>
  <sheetFormatPr defaultColWidth="8" defaultRowHeight="12" customHeight="1"/>
  <cols>
    <col min="1" max="1" width="1.5546875" customWidth="1"/>
    <col min="2" max="2" width="3.83203125" customWidth="1"/>
    <col min="3" max="3" width="3.44140625" customWidth="1"/>
    <col min="4" max="6" width="3.27734375" customWidth="1"/>
    <col min="7" max="7" width="3.1640625" customWidth="1"/>
    <col min="8" max="8" width="5.1640625" customWidth="1"/>
    <col min="9" max="9" width="4.27734375" customWidth="1"/>
    <col min="10" max="10" width="13.1640625" customWidth="1"/>
    <col min="11" max="11" width="11.27734375" customWidth="1"/>
    <col min="12" max="12" width="19" customWidth="1"/>
    <col min="13" max="13" width="3.27734375" customWidth="1"/>
    <col min="14" max="15" width="12.71875" customWidth="1"/>
    <col min="16" max="16" width="13" customWidth="1"/>
    <col min="17" max="17" width="8" customWidth="1"/>
  </cols>
  <sheetData>
    <row r="2" spans="2:23" ht="15" customHeight="1">
      <c r="B2" s="28" t="s">
        <v>478</v>
      </c>
      <c r="C2" s="9"/>
      <c r="D2" s="9"/>
      <c r="E2" s="9"/>
      <c r="F2" s="9"/>
    </row>
    <row r="3" spans="2:23" ht="12" customHeight="1">
      <c r="B3" s="1479"/>
      <c r="C3" s="1479"/>
      <c r="D3" s="1479"/>
      <c r="E3" s="1479"/>
      <c r="F3" s="1479"/>
      <c r="G3" s="1479"/>
      <c r="H3" s="1479"/>
      <c r="I3" s="1479"/>
      <c r="J3" s="1479"/>
      <c r="K3" s="1479"/>
      <c r="L3" s="1479"/>
      <c r="M3" s="1479"/>
      <c r="N3" s="1479"/>
      <c r="O3" s="1479"/>
    </row>
    <row r="4" spans="2:23" ht="12" customHeight="1">
      <c r="B4" s="29" t="s">
        <v>1535</v>
      </c>
      <c r="C4" s="28"/>
      <c r="D4" s="28"/>
      <c r="E4" s="28"/>
      <c r="F4" s="28"/>
      <c r="G4" s="28"/>
      <c r="H4" s="15" t="s">
        <v>1530</v>
      </c>
      <c r="I4" s="15"/>
      <c r="J4" s="15"/>
      <c r="K4" s="15"/>
      <c r="L4" s="15"/>
      <c r="M4" s="150"/>
      <c r="N4" s="150"/>
      <c r="O4" s="154"/>
      <c r="P4" s="14"/>
      <c r="Q4" s="14"/>
      <c r="R4" s="14"/>
      <c r="S4" s="14"/>
      <c r="T4" s="14"/>
      <c r="U4" s="154"/>
      <c r="V4" s="154"/>
      <c r="W4" s="154"/>
    </row>
    <row r="5" spans="2:23" ht="12" customHeight="1">
      <c r="B5" s="27">
        <v>2023.4</v>
      </c>
      <c r="C5" s="14"/>
      <c r="D5" s="14"/>
      <c r="E5" s="14"/>
      <c r="F5" s="14"/>
      <c r="G5" s="14"/>
      <c r="H5" s="15" t="s">
        <v>480</v>
      </c>
      <c r="I5" s="15"/>
      <c r="J5" s="15"/>
      <c r="K5" s="15"/>
      <c r="L5" s="15"/>
      <c r="M5" s="150"/>
      <c r="N5" s="150"/>
      <c r="O5" s="154"/>
      <c r="P5" s="154"/>
      <c r="Q5" s="154"/>
      <c r="R5" s="154"/>
      <c r="S5" s="154"/>
      <c r="T5" s="154"/>
      <c r="U5" s="154"/>
      <c r="V5" s="154"/>
      <c r="W5" s="154"/>
    </row>
    <row r="6" spans="2:23" ht="12" customHeight="1">
      <c r="B6" s="1416"/>
      <c r="C6" s="192"/>
      <c r="D6" s="192"/>
      <c r="E6" s="192"/>
      <c r="F6" s="192"/>
      <c r="G6" s="192"/>
      <c r="H6" s="192"/>
      <c r="I6" s="192"/>
      <c r="J6" s="1480"/>
      <c r="K6" s="1480"/>
      <c r="L6" s="1480"/>
      <c r="M6" s="1480"/>
      <c r="N6" s="1480"/>
      <c r="O6" s="154"/>
      <c r="P6" s="154"/>
      <c r="Q6" s="154"/>
      <c r="R6" s="154"/>
      <c r="S6" s="154"/>
      <c r="T6" s="154"/>
      <c r="U6" s="154"/>
      <c r="V6" s="154"/>
      <c r="W6" s="154"/>
    </row>
    <row r="7" spans="2:23" ht="12" customHeight="1">
      <c r="B7" s="1301"/>
      <c r="C7" s="156"/>
      <c r="D7" s="156"/>
      <c r="E7" s="156"/>
      <c r="F7" s="156"/>
      <c r="G7" s="156"/>
      <c r="H7" s="156"/>
      <c r="I7" s="156"/>
      <c r="J7" s="156"/>
      <c r="K7" s="156"/>
      <c r="L7" s="156"/>
      <c r="M7" s="156"/>
      <c r="N7" s="155" t="s">
        <v>395</v>
      </c>
      <c r="O7" s="180" t="s">
        <v>396</v>
      </c>
    </row>
    <row r="8" spans="2:23" ht="12" customHeight="1">
      <c r="B8" s="1028"/>
      <c r="N8" s="158" t="s">
        <v>398</v>
      </c>
      <c r="O8" s="181" t="s">
        <v>398</v>
      </c>
    </row>
    <row r="9" spans="2:23" ht="12" customHeight="1">
      <c r="B9" s="1028"/>
      <c r="N9" s="160" t="s">
        <v>125</v>
      </c>
      <c r="O9" s="182" t="s">
        <v>127</v>
      </c>
    </row>
    <row r="10" spans="2:23" ht="12" customHeight="1">
      <c r="B10" s="4135" t="s">
        <v>481</v>
      </c>
      <c r="C10" s="28"/>
      <c r="D10" s="28"/>
      <c r="E10" s="28"/>
      <c r="F10" s="28"/>
      <c r="G10" s="28"/>
      <c r="H10" s="28"/>
      <c r="I10" s="28"/>
      <c r="J10" s="28"/>
      <c r="K10" s="28"/>
      <c r="L10" s="28"/>
      <c r="N10" s="162"/>
      <c r="O10" s="183"/>
    </row>
    <row r="11" spans="2:23" ht="12" customHeight="1">
      <c r="B11" s="1028"/>
      <c r="C11" s="28" t="s">
        <v>482</v>
      </c>
      <c r="D11" s="28"/>
      <c r="E11" s="28"/>
      <c r="F11" s="28"/>
      <c r="G11" s="28"/>
      <c r="H11" s="28"/>
      <c r="I11" s="28"/>
      <c r="J11" s="28"/>
      <c r="K11" s="28"/>
      <c r="L11" s="28"/>
      <c r="N11" s="161"/>
      <c r="O11" s="161"/>
    </row>
    <row r="12" spans="2:23" ht="12" customHeight="1">
      <c r="B12" s="1036"/>
      <c r="C12" s="164"/>
      <c r="D12" s="7" t="s">
        <v>137</v>
      </c>
      <c r="E12" s="7"/>
      <c r="F12" s="7"/>
      <c r="G12" s="7"/>
      <c r="H12" s="7"/>
      <c r="I12" s="7"/>
      <c r="J12" s="7"/>
      <c r="K12" s="7"/>
      <c r="L12" s="7"/>
      <c r="M12" s="166" t="s">
        <v>403</v>
      </c>
      <c r="N12" s="167">
        <v>106845</v>
      </c>
      <c r="O12" s="167">
        <v>79503</v>
      </c>
    </row>
    <row r="13" spans="2:23" ht="12" customHeight="1">
      <c r="B13" s="1039"/>
      <c r="C13" s="169"/>
      <c r="D13" s="8" t="s">
        <v>484</v>
      </c>
      <c r="E13" s="8"/>
      <c r="F13" s="8"/>
      <c r="G13" s="8"/>
      <c r="H13" s="8"/>
      <c r="I13" s="8"/>
      <c r="J13" s="8"/>
      <c r="K13" s="8"/>
      <c r="L13" s="8"/>
      <c r="M13" s="171" t="s">
        <v>405</v>
      </c>
      <c r="N13" s="172">
        <v>1282</v>
      </c>
      <c r="O13" s="172">
        <v>1220</v>
      </c>
    </row>
    <row r="14" spans="2:23" ht="12" customHeight="1">
      <c r="B14" s="1039"/>
      <c r="C14" s="169"/>
      <c r="D14" s="8" t="s">
        <v>485</v>
      </c>
      <c r="E14" s="8"/>
      <c r="F14" s="8"/>
      <c r="G14" s="8"/>
      <c r="H14" s="8"/>
      <c r="I14" s="8"/>
      <c r="J14" s="8"/>
      <c r="K14" s="8"/>
      <c r="L14" s="8"/>
      <c r="M14" s="171" t="s">
        <v>192</v>
      </c>
      <c r="N14" s="174">
        <v>2210</v>
      </c>
      <c r="O14" s="174">
        <v>1723</v>
      </c>
    </row>
    <row r="15" spans="2:23" ht="12" customHeight="1">
      <c r="B15" s="1039"/>
      <c r="C15" s="42" t="s">
        <v>487</v>
      </c>
      <c r="D15" s="42"/>
      <c r="E15" s="42"/>
      <c r="F15" s="42"/>
      <c r="G15" s="42"/>
      <c r="H15" s="42"/>
      <c r="I15" s="42"/>
      <c r="J15" s="42"/>
      <c r="K15" s="42"/>
      <c r="L15" s="42"/>
      <c r="M15" s="171" t="s">
        <v>410</v>
      </c>
      <c r="N15" s="172">
        <v>105917</v>
      </c>
      <c r="O15" s="172">
        <v>79000</v>
      </c>
    </row>
    <row r="16" spans="2:23" ht="12" customHeight="1">
      <c r="B16" s="1039"/>
      <c r="C16" s="169"/>
      <c r="D16" s="8" t="s">
        <v>488</v>
      </c>
      <c r="E16" s="8"/>
      <c r="F16" s="8"/>
      <c r="G16" s="8"/>
      <c r="H16" s="8"/>
      <c r="I16" s="8"/>
      <c r="J16" s="8"/>
      <c r="K16" s="8"/>
      <c r="L16" s="8"/>
      <c r="M16" s="171" t="s">
        <v>413</v>
      </c>
      <c r="N16" s="174">
        <v>-2257</v>
      </c>
      <c r="O16" s="174">
        <v>-669</v>
      </c>
    </row>
    <row r="17" spans="2:15" ht="12" customHeight="1">
      <c r="B17" s="1039"/>
      <c r="C17" s="42" t="s">
        <v>489</v>
      </c>
      <c r="D17" s="42"/>
      <c r="E17" s="42"/>
      <c r="F17" s="42"/>
      <c r="G17" s="42"/>
      <c r="H17" s="42"/>
      <c r="I17" s="42"/>
      <c r="J17" s="42"/>
      <c r="K17" s="42"/>
      <c r="L17" s="42"/>
      <c r="M17" s="171" t="s">
        <v>416</v>
      </c>
      <c r="N17" s="167">
        <v>103660</v>
      </c>
      <c r="O17" s="167">
        <v>78331</v>
      </c>
    </row>
    <row r="18" spans="2:15" ht="12" customHeight="1">
      <c r="B18" s="1039"/>
      <c r="C18" s="169"/>
      <c r="D18" s="8" t="s">
        <v>490</v>
      </c>
      <c r="E18" s="8"/>
      <c r="F18" s="8"/>
      <c r="G18" s="8"/>
      <c r="H18" s="8"/>
      <c r="I18" s="8"/>
      <c r="J18" s="8"/>
      <c r="K18" s="8"/>
      <c r="L18" s="8"/>
      <c r="M18" s="171" t="s">
        <v>106</v>
      </c>
      <c r="N18" s="172">
        <v>0</v>
      </c>
      <c r="O18" s="172">
        <v>0</v>
      </c>
    </row>
    <row r="19" spans="2:15" ht="12" customHeight="1">
      <c r="B19" s="1039"/>
      <c r="C19" s="169"/>
      <c r="D19" s="8" t="s">
        <v>491</v>
      </c>
      <c r="E19" s="8"/>
      <c r="F19" s="8"/>
      <c r="G19" s="8"/>
      <c r="H19" s="8"/>
      <c r="I19" s="8"/>
      <c r="J19" s="8"/>
      <c r="K19" s="8"/>
      <c r="L19" s="8"/>
      <c r="M19" s="171" t="s">
        <v>492</v>
      </c>
      <c r="N19" s="174">
        <v>0</v>
      </c>
      <c r="O19" s="174">
        <v>0</v>
      </c>
    </row>
    <row r="20" spans="2:15" ht="12" customHeight="1">
      <c r="B20" s="1039"/>
      <c r="C20" s="42" t="s">
        <v>493</v>
      </c>
      <c r="D20" s="42"/>
      <c r="E20" s="42"/>
      <c r="F20" s="42"/>
      <c r="G20" s="42"/>
      <c r="H20" s="42"/>
      <c r="I20" s="42"/>
      <c r="J20" s="42"/>
      <c r="K20" s="42"/>
      <c r="L20" s="42"/>
      <c r="M20" s="171" t="s">
        <v>102</v>
      </c>
      <c r="N20" s="174">
        <v>103660</v>
      </c>
      <c r="O20" s="174">
        <v>78331</v>
      </c>
    </row>
    <row r="21" spans="2:15" ht="12" customHeight="1">
      <c r="B21" s="1039"/>
      <c r="C21" s="169"/>
      <c r="D21" s="8" t="s">
        <v>494</v>
      </c>
      <c r="E21" s="8"/>
      <c r="F21" s="8"/>
      <c r="G21" s="8"/>
      <c r="H21" s="8"/>
      <c r="I21" s="8"/>
      <c r="J21" s="8"/>
      <c r="K21" s="8"/>
      <c r="L21" s="8"/>
      <c r="M21" s="171" t="s">
        <v>142</v>
      </c>
      <c r="N21" s="172">
        <v>45801</v>
      </c>
      <c r="O21" s="172">
        <v>16172</v>
      </c>
    </row>
    <row r="22" spans="2:15" ht="12" customHeight="1">
      <c r="B22" s="1039"/>
      <c r="C22" s="169"/>
      <c r="D22" s="8" t="s">
        <v>495</v>
      </c>
      <c r="E22" s="8"/>
      <c r="F22" s="8"/>
      <c r="G22" s="8"/>
      <c r="H22" s="8"/>
      <c r="I22" s="8"/>
      <c r="J22" s="8"/>
      <c r="K22" s="8"/>
      <c r="L22" s="8"/>
      <c r="M22" s="171" t="s">
        <v>144</v>
      </c>
      <c r="N22" s="174">
        <v>-13</v>
      </c>
      <c r="O22" s="174">
        <v>-1803</v>
      </c>
    </row>
    <row r="23" spans="2:15" ht="12" customHeight="1">
      <c r="B23" s="1039"/>
      <c r="C23" s="5" t="s">
        <v>496</v>
      </c>
      <c r="D23" s="5"/>
      <c r="E23" s="5"/>
      <c r="F23" s="5"/>
      <c r="G23" s="5"/>
      <c r="H23" s="5"/>
      <c r="I23" s="5"/>
      <c r="J23" s="5"/>
      <c r="K23" s="5"/>
      <c r="L23" s="5"/>
      <c r="M23" s="171" t="s">
        <v>107</v>
      </c>
      <c r="N23" s="172">
        <v>45814</v>
      </c>
      <c r="O23" s="172">
        <v>17975</v>
      </c>
    </row>
    <row r="24" spans="2:15" ht="12" customHeight="1">
      <c r="B24" s="1028"/>
      <c r="D24" s="11" t="s">
        <v>497</v>
      </c>
      <c r="E24" s="11"/>
      <c r="F24" s="11"/>
      <c r="G24" s="11"/>
      <c r="H24" s="11"/>
      <c r="I24" s="11"/>
      <c r="J24" s="11"/>
      <c r="K24" s="11"/>
      <c r="L24" s="11"/>
      <c r="M24" s="177"/>
      <c r="N24" s="167"/>
      <c r="O24" s="167"/>
    </row>
    <row r="25" spans="2:15" ht="12" customHeight="1">
      <c r="B25" s="1036"/>
      <c r="C25" s="164"/>
      <c r="D25" s="164"/>
      <c r="E25" s="7" t="s">
        <v>498</v>
      </c>
      <c r="F25" s="7"/>
      <c r="G25" s="7"/>
      <c r="H25" s="7"/>
      <c r="I25" s="7"/>
      <c r="J25" s="7"/>
      <c r="K25" s="7"/>
      <c r="L25" s="7"/>
      <c r="M25" s="166" t="s">
        <v>189</v>
      </c>
      <c r="N25" s="167">
        <v>741</v>
      </c>
      <c r="O25" s="167">
        <v>1765</v>
      </c>
    </row>
    <row r="26" spans="2:15" ht="12" customHeight="1">
      <c r="B26" s="1039"/>
      <c r="C26" s="169"/>
      <c r="D26" s="169"/>
      <c r="E26" s="8" t="s">
        <v>499</v>
      </c>
      <c r="F26" s="8"/>
      <c r="G26" s="8"/>
      <c r="H26" s="8"/>
      <c r="I26" s="8"/>
      <c r="J26" s="8"/>
      <c r="K26" s="8"/>
      <c r="L26" s="8"/>
      <c r="M26" s="171" t="s">
        <v>190</v>
      </c>
      <c r="N26" s="172">
        <v>0</v>
      </c>
      <c r="O26" s="172">
        <v>0</v>
      </c>
    </row>
    <row r="27" spans="2:15" ht="12" customHeight="1">
      <c r="B27" s="1039"/>
      <c r="C27" s="169"/>
      <c r="D27" s="169"/>
      <c r="E27" s="8" t="s">
        <v>500</v>
      </c>
      <c r="F27" s="8"/>
      <c r="G27" s="8"/>
      <c r="H27" s="8"/>
      <c r="I27" s="8"/>
      <c r="J27" s="8"/>
      <c r="K27" s="8"/>
      <c r="L27" s="8"/>
      <c r="M27" s="171" t="s">
        <v>425</v>
      </c>
      <c r="N27" s="172">
        <v>2645</v>
      </c>
      <c r="O27" s="172">
        <v>2116</v>
      </c>
    </row>
    <row r="28" spans="2:15" ht="12" customHeight="1">
      <c r="B28" s="1039"/>
      <c r="C28" s="169"/>
      <c r="D28" s="169"/>
      <c r="E28" s="8" t="s">
        <v>491</v>
      </c>
      <c r="F28" s="8"/>
      <c r="G28" s="8"/>
      <c r="H28" s="8"/>
      <c r="I28" s="8"/>
      <c r="J28" s="8"/>
      <c r="K28" s="8"/>
      <c r="L28" s="8"/>
      <c r="M28" s="171" t="s">
        <v>431</v>
      </c>
      <c r="N28" s="172">
        <v>11479</v>
      </c>
      <c r="O28" s="172">
        <v>10511</v>
      </c>
    </row>
    <row r="29" spans="2:15" ht="12" customHeight="1">
      <c r="B29" s="1039"/>
      <c r="C29" s="169"/>
      <c r="D29" s="8" t="s">
        <v>502</v>
      </c>
      <c r="E29" s="8"/>
      <c r="F29" s="8"/>
      <c r="G29" s="8"/>
      <c r="H29" s="8"/>
      <c r="I29" s="8"/>
      <c r="J29" s="8"/>
      <c r="K29" s="8"/>
      <c r="L29" s="8"/>
      <c r="M29" s="171" t="s">
        <v>503</v>
      </c>
      <c r="N29" s="174">
        <v>12511</v>
      </c>
      <c r="O29" s="174">
        <v>12140</v>
      </c>
    </row>
    <row r="30" spans="2:15" ht="12" customHeight="1">
      <c r="B30" s="1039"/>
      <c r="C30" s="42" t="s">
        <v>504</v>
      </c>
      <c r="D30" s="42"/>
      <c r="E30" s="42"/>
      <c r="F30" s="42"/>
      <c r="G30" s="42"/>
      <c r="H30" s="42"/>
      <c r="I30" s="42"/>
      <c r="J30" s="42"/>
      <c r="K30" s="42"/>
      <c r="L30" s="42"/>
      <c r="M30" s="171" t="s">
        <v>108</v>
      </c>
      <c r="N30" s="174">
        <v>73190</v>
      </c>
      <c r="O30" s="174">
        <v>44507</v>
      </c>
    </row>
    <row r="31" spans="2:15" ht="12" customHeight="1">
      <c r="B31" s="1039"/>
      <c r="C31" s="169"/>
      <c r="D31" s="8" t="s">
        <v>505</v>
      </c>
      <c r="E31" s="8"/>
      <c r="F31" s="8"/>
      <c r="G31" s="8"/>
      <c r="H31" s="8"/>
      <c r="I31" s="8"/>
      <c r="J31" s="8"/>
      <c r="K31" s="8"/>
      <c r="L31" s="8"/>
      <c r="M31" s="171" t="s">
        <v>109</v>
      </c>
      <c r="N31" s="174">
        <v>0</v>
      </c>
      <c r="O31" s="174">
        <v>0</v>
      </c>
    </row>
    <row r="32" spans="2:15" ht="12" customHeight="1">
      <c r="B32" s="1039"/>
      <c r="C32" s="42" t="s">
        <v>506</v>
      </c>
      <c r="D32" s="42"/>
      <c r="E32" s="42"/>
      <c r="F32" s="42"/>
      <c r="G32" s="42"/>
      <c r="H32" s="42"/>
      <c r="I32" s="42"/>
      <c r="J32" s="42"/>
      <c r="K32" s="42"/>
      <c r="L32" s="42"/>
      <c r="M32" s="171" t="s">
        <v>194</v>
      </c>
      <c r="N32" s="174">
        <v>30470</v>
      </c>
      <c r="O32" s="174">
        <v>33824</v>
      </c>
    </row>
    <row r="33" spans="2:15" ht="12" customHeight="1">
      <c r="B33" s="1028"/>
      <c r="C33" s="154"/>
      <c r="M33" s="190"/>
      <c r="N33" s="1231"/>
      <c r="O33" s="1231"/>
    </row>
    <row r="34" spans="2:15" ht="12" customHeight="1">
      <c r="B34" s="4135" t="s">
        <v>508</v>
      </c>
      <c r="C34" s="28"/>
      <c r="D34" s="28"/>
      <c r="E34" s="28"/>
      <c r="F34" s="28"/>
      <c r="G34" s="28"/>
      <c r="H34" s="28"/>
      <c r="I34" s="28"/>
      <c r="J34" s="28"/>
      <c r="K34" s="28"/>
      <c r="L34" s="28"/>
      <c r="N34" s="167"/>
      <c r="O34" s="167"/>
    </row>
    <row r="35" spans="2:15" ht="12" customHeight="1">
      <c r="B35" s="1036"/>
      <c r="C35" s="40" t="s">
        <v>509</v>
      </c>
      <c r="D35" s="40"/>
      <c r="E35" s="40"/>
      <c r="F35" s="40"/>
      <c r="G35" s="40"/>
      <c r="H35" s="40"/>
      <c r="I35" s="40"/>
      <c r="J35" s="40"/>
      <c r="K35" s="40"/>
      <c r="L35" s="40"/>
      <c r="M35" s="166" t="s">
        <v>15</v>
      </c>
      <c r="N35" s="167">
        <v>3365</v>
      </c>
      <c r="O35" s="167">
        <v>2033</v>
      </c>
    </row>
    <row r="36" spans="2:15" ht="12" customHeight="1">
      <c r="B36" s="1036"/>
      <c r="C36" s="43" t="s">
        <v>510</v>
      </c>
      <c r="D36" s="43"/>
      <c r="E36" s="43"/>
      <c r="F36" s="43"/>
      <c r="G36" s="43"/>
      <c r="H36" s="43"/>
      <c r="I36" s="43"/>
      <c r="J36" s="43"/>
      <c r="K36" s="43"/>
      <c r="L36" s="43"/>
      <c r="M36" s="166" t="s">
        <v>17</v>
      </c>
      <c r="N36" s="167">
        <v>0</v>
      </c>
      <c r="O36" s="167">
        <v>0</v>
      </c>
    </row>
    <row r="37" spans="2:15" ht="12" customHeight="1">
      <c r="B37" s="1039"/>
      <c r="C37" s="31" t="s">
        <v>511</v>
      </c>
      <c r="D37" s="31"/>
      <c r="E37" s="31"/>
      <c r="F37" s="31"/>
      <c r="G37" s="31"/>
      <c r="H37" s="31"/>
      <c r="I37" s="31"/>
      <c r="J37" s="31"/>
      <c r="K37" s="31"/>
      <c r="L37" s="31"/>
      <c r="M37" s="171" t="s">
        <v>458</v>
      </c>
      <c r="N37" s="172">
        <v>-27</v>
      </c>
      <c r="O37" s="172">
        <v>8</v>
      </c>
    </row>
    <row r="38" spans="2:15" ht="12" customHeight="1">
      <c r="B38" s="1039"/>
      <c r="C38" s="8" t="s">
        <v>512</v>
      </c>
      <c r="D38" s="8"/>
      <c r="E38" s="8"/>
      <c r="F38" s="8"/>
      <c r="G38" s="8"/>
      <c r="H38" s="8"/>
      <c r="I38" s="8"/>
      <c r="J38" s="8"/>
      <c r="K38" s="8"/>
      <c r="L38" s="8"/>
      <c r="M38" s="171" t="s">
        <v>16</v>
      </c>
      <c r="N38" s="174">
        <v>0</v>
      </c>
      <c r="O38" s="174">
        <v>0</v>
      </c>
    </row>
    <row r="39" spans="2:15" ht="12" customHeight="1">
      <c r="B39" s="1039"/>
      <c r="C39" s="42" t="s">
        <v>513</v>
      </c>
      <c r="D39" s="42"/>
      <c r="E39" s="42"/>
      <c r="F39" s="42"/>
      <c r="G39" s="42"/>
      <c r="H39" s="42"/>
      <c r="I39" s="42"/>
      <c r="J39" s="42"/>
      <c r="K39" s="42"/>
      <c r="L39" s="42"/>
      <c r="M39" s="171" t="s">
        <v>514</v>
      </c>
      <c r="N39" s="174">
        <v>3338</v>
      </c>
      <c r="O39" s="174">
        <v>2041</v>
      </c>
    </row>
    <row r="40" spans="2:15" ht="12" customHeight="1">
      <c r="B40" s="4137" t="s">
        <v>515</v>
      </c>
      <c r="C40" s="6"/>
      <c r="D40" s="6"/>
      <c r="E40" s="6"/>
      <c r="F40" s="6"/>
      <c r="G40" s="6"/>
      <c r="H40" s="6"/>
      <c r="I40" s="6"/>
      <c r="J40" s="6"/>
      <c r="K40" s="6"/>
      <c r="L40" s="6"/>
      <c r="N40" s="167"/>
      <c r="O40" s="167"/>
    </row>
    <row r="41" spans="2:15" ht="12" customHeight="1">
      <c r="B41" s="1028"/>
      <c r="C41" s="9" t="s">
        <v>516</v>
      </c>
      <c r="D41" s="9"/>
      <c r="E41" s="9"/>
      <c r="F41" s="9"/>
      <c r="G41" s="9"/>
      <c r="H41" s="9"/>
      <c r="I41" s="9"/>
      <c r="J41" s="9"/>
      <c r="K41" s="9"/>
      <c r="L41" s="9"/>
      <c r="N41" s="167"/>
      <c r="O41" s="167"/>
    </row>
    <row r="42" spans="2:15" ht="12" customHeight="1">
      <c r="B42" s="1036"/>
      <c r="C42" s="164"/>
      <c r="D42" s="40" t="s">
        <v>517</v>
      </c>
      <c r="E42" s="40"/>
      <c r="F42" s="40"/>
      <c r="G42" s="40"/>
      <c r="H42" s="40"/>
      <c r="I42" s="40"/>
      <c r="J42" s="40"/>
      <c r="K42" s="40"/>
      <c r="L42" s="40"/>
      <c r="M42" s="166" t="s">
        <v>193</v>
      </c>
      <c r="N42" s="167">
        <v>5292</v>
      </c>
      <c r="O42" s="167">
        <v>5785</v>
      </c>
    </row>
    <row r="43" spans="2:15" ht="12" customHeight="1">
      <c r="B43" s="1039"/>
      <c r="C43" s="31" t="s">
        <v>518</v>
      </c>
      <c r="D43" s="31"/>
      <c r="E43" s="31"/>
      <c r="F43" s="31"/>
      <c r="G43" s="31"/>
      <c r="H43" s="31"/>
      <c r="I43" s="31"/>
      <c r="J43" s="31"/>
      <c r="K43" s="31"/>
      <c r="L43" s="31"/>
      <c r="M43" s="171" t="s">
        <v>456</v>
      </c>
      <c r="N43" s="172">
        <v>0</v>
      </c>
      <c r="O43" s="172">
        <v>0</v>
      </c>
    </row>
    <row r="44" spans="2:15" ht="12" customHeight="1">
      <c r="B44" s="1039"/>
      <c r="C44" s="31" t="s">
        <v>519</v>
      </c>
      <c r="D44" s="31"/>
      <c r="E44" s="31"/>
      <c r="F44" s="31"/>
      <c r="G44" s="31"/>
      <c r="H44" s="31"/>
      <c r="I44" s="31"/>
      <c r="J44" s="31"/>
      <c r="K44" s="31"/>
      <c r="L44" s="31"/>
      <c r="M44" s="171" t="s">
        <v>473</v>
      </c>
      <c r="N44" s="172">
        <v>0</v>
      </c>
      <c r="O44" s="172">
        <v>0</v>
      </c>
    </row>
    <row r="45" spans="2:15" ht="12" customHeight="1">
      <c r="B45" s="1039"/>
      <c r="C45" s="31" t="s">
        <v>520</v>
      </c>
      <c r="D45" s="31"/>
      <c r="E45" s="31"/>
      <c r="F45" s="31"/>
      <c r="G45" s="31"/>
      <c r="H45" s="31"/>
      <c r="I45" s="31"/>
      <c r="J45" s="31"/>
      <c r="K45" s="31"/>
      <c r="L45" s="31"/>
      <c r="M45" s="171" t="s">
        <v>470</v>
      </c>
      <c r="N45" s="172">
        <v>0</v>
      </c>
      <c r="O45" s="172">
        <v>0</v>
      </c>
    </row>
    <row r="46" spans="2:15" ht="12" customHeight="1">
      <c r="B46" s="1039"/>
      <c r="C46" s="8" t="s">
        <v>521</v>
      </c>
      <c r="D46" s="8"/>
      <c r="E46" s="8"/>
      <c r="F46" s="8"/>
      <c r="G46" s="8"/>
      <c r="H46" s="8"/>
      <c r="I46" s="8"/>
      <c r="J46" s="8"/>
      <c r="K46" s="8"/>
      <c r="L46" s="8"/>
      <c r="M46" s="171" t="s">
        <v>460</v>
      </c>
      <c r="N46" s="172">
        <v>-242</v>
      </c>
      <c r="O46" s="172">
        <v>-80</v>
      </c>
    </row>
    <row r="47" spans="2:15" ht="12" customHeight="1">
      <c r="B47" s="1039"/>
      <c r="C47" s="8" t="s">
        <v>522</v>
      </c>
      <c r="D47" s="8"/>
      <c r="E47" s="8"/>
      <c r="F47" s="8"/>
      <c r="G47" s="8"/>
      <c r="H47" s="8"/>
      <c r="I47" s="8"/>
      <c r="J47" s="8"/>
      <c r="K47" s="8"/>
      <c r="L47" s="8"/>
      <c r="M47" s="171" t="s">
        <v>464</v>
      </c>
      <c r="N47" s="167">
        <v>0</v>
      </c>
      <c r="O47" s="167">
        <v>0</v>
      </c>
    </row>
    <row r="48" spans="2:15" ht="12" customHeight="1">
      <c r="B48" s="1039"/>
      <c r="C48" s="8" t="s">
        <v>523</v>
      </c>
      <c r="D48" s="8"/>
      <c r="E48" s="8"/>
      <c r="F48" s="8"/>
      <c r="G48" s="8"/>
      <c r="H48" s="8"/>
      <c r="I48" s="8"/>
      <c r="J48" s="8"/>
      <c r="K48" s="8"/>
      <c r="L48" s="8"/>
      <c r="M48" s="171" t="s">
        <v>468</v>
      </c>
      <c r="N48" s="172">
        <v>0</v>
      </c>
      <c r="O48" s="172">
        <v>0</v>
      </c>
    </row>
    <row r="49" spans="2:17" ht="12" customHeight="1">
      <c r="B49" s="1039"/>
      <c r="C49" s="8" t="s">
        <v>1536</v>
      </c>
      <c r="D49" s="8"/>
      <c r="E49" s="8"/>
      <c r="F49" s="8"/>
      <c r="G49" s="8"/>
      <c r="H49" s="8"/>
      <c r="I49" s="8"/>
      <c r="J49" s="8"/>
      <c r="K49" s="8"/>
      <c r="L49" s="8"/>
      <c r="M49" s="171" t="s">
        <v>525</v>
      </c>
      <c r="N49" s="174">
        <v>0</v>
      </c>
      <c r="O49" s="174">
        <v>0</v>
      </c>
    </row>
    <row r="50" spans="2:17" ht="12" customHeight="1">
      <c r="B50" s="1481"/>
      <c r="C50" s="42" t="s">
        <v>526</v>
      </c>
      <c r="D50" s="42"/>
      <c r="E50" s="42"/>
      <c r="F50" s="42"/>
      <c r="G50" s="42"/>
      <c r="H50" s="42"/>
      <c r="I50" s="42"/>
      <c r="J50" s="42"/>
      <c r="K50" s="42"/>
      <c r="L50" s="42"/>
      <c r="M50" s="171" t="s">
        <v>475</v>
      </c>
      <c r="N50" s="1286">
        <v>38858</v>
      </c>
      <c r="O50" s="174">
        <v>41570</v>
      </c>
    </row>
    <row r="51" spans="2:17" ht="12" customHeight="1">
      <c r="B51" s="4137" t="s">
        <v>527</v>
      </c>
      <c r="C51" s="6"/>
      <c r="D51" s="6"/>
      <c r="E51" s="6"/>
      <c r="F51" s="6"/>
      <c r="G51" s="6"/>
      <c r="H51" s="6"/>
      <c r="I51" s="6"/>
      <c r="J51" s="6"/>
      <c r="K51" s="6"/>
      <c r="L51" s="6"/>
      <c r="M51" s="190"/>
      <c r="N51" s="167"/>
      <c r="O51" s="167"/>
    </row>
    <row r="52" spans="2:17" ht="12" customHeight="1">
      <c r="B52" s="1036"/>
      <c r="C52" s="7" t="s">
        <v>395</v>
      </c>
      <c r="D52" s="7"/>
      <c r="E52" s="7"/>
      <c r="F52" s="7"/>
      <c r="G52" s="7"/>
      <c r="H52" s="7"/>
      <c r="I52" s="7"/>
      <c r="J52" s="7"/>
      <c r="K52" s="7"/>
      <c r="L52" s="7"/>
      <c r="M52" s="166" t="s">
        <v>528</v>
      </c>
      <c r="N52" s="167">
        <v>9991</v>
      </c>
      <c r="O52" s="167">
        <v>11579</v>
      </c>
    </row>
    <row r="53" spans="2:17" ht="12" customHeight="1">
      <c r="B53" s="1039"/>
      <c r="C53" s="31" t="s">
        <v>529</v>
      </c>
      <c r="D53" s="31"/>
      <c r="E53" s="31"/>
      <c r="F53" s="31"/>
      <c r="G53" s="31"/>
      <c r="H53" s="31"/>
      <c r="I53" s="31"/>
      <c r="J53" s="31"/>
      <c r="K53" s="31"/>
      <c r="L53" s="31"/>
      <c r="M53" s="171" t="s">
        <v>466</v>
      </c>
      <c r="N53" s="172">
        <v>414</v>
      </c>
      <c r="O53" s="172">
        <v>-624</v>
      </c>
    </row>
    <row r="54" spans="2:17" ht="12" customHeight="1">
      <c r="B54" s="1039"/>
      <c r="C54" s="42" t="s">
        <v>530</v>
      </c>
      <c r="D54" s="42"/>
      <c r="E54" s="42"/>
      <c r="F54" s="42"/>
      <c r="G54" s="42"/>
      <c r="H54" s="42"/>
      <c r="I54" s="42"/>
      <c r="J54" s="42"/>
      <c r="K54" s="42"/>
      <c r="L54" s="42"/>
      <c r="M54" s="171" t="s">
        <v>136</v>
      </c>
      <c r="N54" s="174">
        <v>10405</v>
      </c>
      <c r="O54" s="174">
        <v>10955</v>
      </c>
    </row>
    <row r="55" spans="2:17" ht="12" customHeight="1">
      <c r="B55" s="3952"/>
      <c r="C55" s="43"/>
      <c r="D55" s="43"/>
      <c r="E55" s="43"/>
      <c r="F55" s="43"/>
      <c r="G55" s="43"/>
      <c r="H55" s="43"/>
      <c r="I55" s="43"/>
      <c r="J55" s="43"/>
      <c r="K55" s="43"/>
      <c r="L55" s="43"/>
      <c r="M55" s="171"/>
      <c r="N55" s="1286"/>
      <c r="O55" s="174"/>
    </row>
    <row r="56" spans="2:17" ht="12" customHeight="1">
      <c r="B56" s="4136" t="s">
        <v>531</v>
      </c>
      <c r="C56" s="3720"/>
      <c r="D56" s="3720"/>
      <c r="E56" s="3720"/>
      <c r="F56" s="3720"/>
      <c r="G56" s="3720"/>
      <c r="H56" s="3720"/>
      <c r="I56" s="3720"/>
      <c r="J56" s="3720"/>
      <c r="K56" s="3720"/>
      <c r="L56" s="3720"/>
      <c r="M56" s="194" t="s">
        <v>104</v>
      </c>
      <c r="N56" s="172">
        <v>28453</v>
      </c>
      <c r="O56" s="172">
        <v>30615</v>
      </c>
    </row>
    <row r="58" spans="2:17" ht="12" customHeight="1">
      <c r="B58" s="65" t="s">
        <v>105</v>
      </c>
      <c r="C58" s="65"/>
      <c r="D58" s="65"/>
      <c r="E58" s="65"/>
      <c r="F58" s="65"/>
      <c r="G58" s="65"/>
      <c r="H58" s="65"/>
      <c r="I58" s="65"/>
      <c r="J58" s="65"/>
      <c r="K58" s="65"/>
      <c r="L58" s="65"/>
      <c r="M58" s="65"/>
      <c r="N58" s="65"/>
      <c r="O58" s="65"/>
      <c r="P58" s="65"/>
      <c r="Q58" s="65"/>
    </row>
    <row r="59" spans="2:17" ht="12" customHeight="1">
      <c r="B59" s="44" t="s">
        <v>477</v>
      </c>
      <c r="C59" s="44"/>
      <c r="D59" s="44"/>
      <c r="E59" s="44"/>
      <c r="F59" s="44"/>
      <c r="G59" s="44"/>
      <c r="H59" s="44"/>
      <c r="I59" s="44"/>
      <c r="J59" s="44"/>
      <c r="K59" s="44"/>
      <c r="L59" s="44"/>
      <c r="M59" s="44"/>
      <c r="N59" s="44"/>
      <c r="O59" s="44"/>
      <c r="P59" s="44"/>
      <c r="Q59" s="44"/>
    </row>
  </sheetData>
  <mergeCells count="54">
    <mergeCell ref="B2:F2"/>
    <mergeCell ref="C45:L45"/>
    <mergeCell ref="D42:L42"/>
    <mergeCell ref="C43:L43"/>
    <mergeCell ref="C41:L41"/>
    <mergeCell ref="C52:L52"/>
    <mergeCell ref="B58:Q58"/>
    <mergeCell ref="B59:Q59"/>
    <mergeCell ref="C46:L46"/>
    <mergeCell ref="C47:L47"/>
    <mergeCell ref="C48:L48"/>
    <mergeCell ref="C49:L49"/>
    <mergeCell ref="B56:L56"/>
    <mergeCell ref="B51:L51"/>
    <mergeCell ref="C50:L50"/>
    <mergeCell ref="B55:L55"/>
    <mergeCell ref="C53:L53"/>
    <mergeCell ref="C54:L54"/>
    <mergeCell ref="P4:T4"/>
    <mergeCell ref="D18:L18"/>
    <mergeCell ref="D19:L19"/>
    <mergeCell ref="B10:L10"/>
    <mergeCell ref="C11:L11"/>
    <mergeCell ref="H4:L4"/>
    <mergeCell ref="H5:L5"/>
    <mergeCell ref="D16:L16"/>
    <mergeCell ref="C17:L17"/>
    <mergeCell ref="B4:G4"/>
    <mergeCell ref="C44:L44"/>
    <mergeCell ref="B40:L40"/>
    <mergeCell ref="D22:L22"/>
    <mergeCell ref="C23:L23"/>
    <mergeCell ref="E27:L27"/>
    <mergeCell ref="E28:L28"/>
    <mergeCell ref="D29:L29"/>
    <mergeCell ref="C32:L32"/>
    <mergeCell ref="C30:L30"/>
    <mergeCell ref="E25:L25"/>
    <mergeCell ref="C37:L37"/>
    <mergeCell ref="C38:L38"/>
    <mergeCell ref="C39:L39"/>
    <mergeCell ref="C15:L15"/>
    <mergeCell ref="B5:G5"/>
    <mergeCell ref="D12:L12"/>
    <mergeCell ref="D13:L13"/>
    <mergeCell ref="D14:L14"/>
    <mergeCell ref="B34:L34"/>
    <mergeCell ref="E26:L26"/>
    <mergeCell ref="C36:L36"/>
    <mergeCell ref="C20:L20"/>
    <mergeCell ref="C35:L35"/>
    <mergeCell ref="D31:L31"/>
    <mergeCell ref="D21:L21"/>
    <mergeCell ref="D24:L24"/>
  </mergeCells>
  <hyperlinks>
    <hyperlink ref="B59" r:id="rId1" xr:uid="{00000000-0004-0000-2900-000000000000}"/>
  </hyperlinks>
  <pageMargins left="0.7" right="0.7" top="0.75" bottom="0.75" header="0.3" footer="0.3"/>
  <pageSetup scale="10" orientation="landscape"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
    <pageSetUpPr fitToPage="1"/>
  </sheetPr>
  <dimension ref="B2:AJ68"/>
  <sheetViews>
    <sheetView showGridLines="0" workbookViewId="0"/>
  </sheetViews>
  <sheetFormatPr defaultColWidth="8" defaultRowHeight="12" customHeight="1"/>
  <cols>
    <col min="1" max="1" width="1.5546875" customWidth="1"/>
    <col min="2" max="3" width="3.27734375" customWidth="1"/>
    <col min="4" max="4" width="4.1640625" customWidth="1"/>
    <col min="5" max="6" width="3.27734375" customWidth="1"/>
    <col min="7" max="7" width="4.44140625" customWidth="1"/>
    <col min="8" max="8" width="3.27734375" customWidth="1"/>
    <col min="9" max="9" width="6.5546875" customWidth="1"/>
    <col min="10" max="10" width="31" customWidth="1"/>
    <col min="11" max="11" width="3.83203125" style="190" customWidth="1"/>
    <col min="12" max="13" width="11.71875" style="190" customWidth="1"/>
    <col min="14" max="14" width="13" customWidth="1"/>
    <col min="15" max="16" width="12.83203125" customWidth="1"/>
    <col min="17" max="17" width="13.1640625" customWidth="1"/>
    <col min="18" max="26" width="12.71875" customWidth="1"/>
    <col min="27" max="27" width="8" customWidth="1"/>
  </cols>
  <sheetData>
    <row r="2" spans="2:36" ht="15" customHeight="1">
      <c r="B2" s="10" t="s">
        <v>478</v>
      </c>
      <c r="C2" s="9"/>
      <c r="D2" s="9"/>
      <c r="E2" s="9"/>
      <c r="F2" s="9"/>
    </row>
    <row r="4" spans="2:36" ht="12" customHeight="1">
      <c r="B4" s="29" t="s">
        <v>1537</v>
      </c>
      <c r="C4" s="28"/>
      <c r="D4" s="28"/>
      <c r="E4" s="28"/>
      <c r="F4" s="28"/>
      <c r="G4" s="28"/>
      <c r="H4" s="28"/>
      <c r="I4" s="28"/>
      <c r="J4" s="28"/>
      <c r="K4" s="150"/>
      <c r="L4" s="4138" t="s">
        <v>1538</v>
      </c>
      <c r="M4" s="4138"/>
      <c r="N4" s="4138"/>
      <c r="O4" s="4138"/>
      <c r="P4" s="1299"/>
      <c r="Q4" s="1299"/>
      <c r="R4" s="1299"/>
      <c r="S4" s="1299"/>
      <c r="T4" s="1299"/>
      <c r="U4" s="1299"/>
      <c r="V4" s="1299"/>
      <c r="W4" s="1299"/>
      <c r="X4" s="1299"/>
      <c r="Y4" s="1299"/>
      <c r="Z4" s="1299"/>
      <c r="AA4" s="1299"/>
      <c r="AB4" s="1299"/>
      <c r="AC4" s="1299"/>
      <c r="AD4" s="1299"/>
      <c r="AE4" s="1299"/>
      <c r="AF4" s="1299"/>
      <c r="AG4" s="1299"/>
      <c r="AH4" s="1299"/>
      <c r="AI4" s="1299"/>
      <c r="AJ4" s="1299"/>
    </row>
    <row r="5" spans="2:36" ht="12" customHeight="1">
      <c r="B5" s="27">
        <v>2023.4</v>
      </c>
      <c r="C5" s="14"/>
      <c r="D5" s="14"/>
      <c r="E5" s="14"/>
      <c r="F5" s="14"/>
      <c r="G5" s="14"/>
      <c r="H5" s="14"/>
      <c r="I5" s="14"/>
      <c r="J5" s="14"/>
      <c r="K5" s="150"/>
      <c r="L5" s="14" t="s">
        <v>1539</v>
      </c>
      <c r="M5" s="14"/>
      <c r="N5" s="14"/>
      <c r="O5" s="14"/>
      <c r="P5" s="179"/>
      <c r="Q5" s="179"/>
      <c r="R5" s="179"/>
      <c r="S5" s="179"/>
      <c r="T5" s="179"/>
      <c r="U5" s="179"/>
      <c r="V5" s="179"/>
      <c r="W5" s="179"/>
      <c r="X5" s="179"/>
      <c r="Y5" s="179"/>
      <c r="Z5" s="179"/>
      <c r="AA5" s="179"/>
      <c r="AB5" s="179"/>
      <c r="AC5" s="179"/>
      <c r="AD5" s="179"/>
      <c r="AE5" s="179"/>
      <c r="AF5" s="179"/>
      <c r="AG5" s="179"/>
      <c r="AH5" s="179"/>
      <c r="AI5" s="179"/>
      <c r="AJ5" s="179"/>
    </row>
    <row r="6" spans="2:36" ht="12" customHeight="1">
      <c r="K6"/>
      <c r="L6" s="154"/>
      <c r="M6" s="179"/>
      <c r="N6" s="179"/>
      <c r="O6" s="179"/>
      <c r="P6" s="179"/>
      <c r="Q6" s="179"/>
      <c r="R6" s="179"/>
      <c r="S6" s="179"/>
      <c r="T6" s="179"/>
      <c r="U6" s="179"/>
      <c r="V6" s="179"/>
      <c r="W6" s="179"/>
      <c r="X6" s="179"/>
      <c r="Y6" s="176"/>
      <c r="Z6" s="179"/>
      <c r="AA6" s="179"/>
      <c r="AB6" s="179"/>
      <c r="AC6" s="179"/>
      <c r="AD6" s="179"/>
      <c r="AE6" s="179"/>
      <c r="AF6" s="179"/>
      <c r="AG6" s="179"/>
      <c r="AH6" s="179"/>
      <c r="AI6" s="179"/>
      <c r="AJ6" s="179"/>
    </row>
    <row r="7" spans="2:36" ht="12" customHeight="1">
      <c r="B7" s="1024"/>
      <c r="C7" s="1025"/>
      <c r="D7" s="1025"/>
      <c r="E7" s="1025"/>
      <c r="F7" s="1025"/>
      <c r="G7" s="1025"/>
      <c r="H7" s="1025"/>
      <c r="I7" s="1025"/>
      <c r="J7" s="1025"/>
      <c r="K7" s="1085"/>
      <c r="L7" s="1026" t="s">
        <v>1182</v>
      </c>
      <c r="M7" s="1026" t="s">
        <v>1540</v>
      </c>
      <c r="N7" s="3944" t="s">
        <v>1541</v>
      </c>
      <c r="O7" s="3946"/>
      <c r="P7" s="3946"/>
      <c r="Q7" s="3945"/>
      <c r="R7" s="1482" t="s">
        <v>1180</v>
      </c>
      <c r="S7" s="1221" t="s">
        <v>1180</v>
      </c>
      <c r="T7" s="1221" t="s">
        <v>1180</v>
      </c>
      <c r="U7" s="1221" t="s">
        <v>1184</v>
      </c>
      <c r="V7" s="3944" t="s">
        <v>1542</v>
      </c>
      <c r="W7" s="3946"/>
      <c r="X7" s="3946"/>
      <c r="Y7" s="3945"/>
      <c r="Z7" s="1483" t="s">
        <v>1191</v>
      </c>
    </row>
    <row r="8" spans="2:36" ht="12" customHeight="1">
      <c r="B8" s="1028"/>
      <c r="K8" s="181"/>
      <c r="L8" s="181" t="s">
        <v>1185</v>
      </c>
      <c r="M8" s="181" t="s">
        <v>1543</v>
      </c>
      <c r="N8" s="183" t="s">
        <v>137</v>
      </c>
      <c r="O8" s="183" t="s">
        <v>1142</v>
      </c>
      <c r="P8" s="183" t="s">
        <v>1142</v>
      </c>
      <c r="Q8" s="183" t="s">
        <v>1186</v>
      </c>
      <c r="R8" s="183" t="s">
        <v>1187</v>
      </c>
      <c r="S8" s="183" t="s">
        <v>732</v>
      </c>
      <c r="T8" s="183" t="s">
        <v>1187</v>
      </c>
      <c r="U8" s="183" t="s">
        <v>1189</v>
      </c>
      <c r="V8" s="183" t="s">
        <v>137</v>
      </c>
      <c r="W8" s="183" t="s">
        <v>1142</v>
      </c>
      <c r="X8" s="183" t="s">
        <v>1142</v>
      </c>
      <c r="Y8" s="183" t="s">
        <v>1190</v>
      </c>
      <c r="Z8" s="1484" t="s">
        <v>1201</v>
      </c>
    </row>
    <row r="9" spans="2:36" ht="12" customHeight="1">
      <c r="B9" s="3954" t="s">
        <v>1146</v>
      </c>
      <c r="C9" s="3721"/>
      <c r="D9" s="3721"/>
      <c r="E9" s="3721"/>
      <c r="F9" s="3721"/>
      <c r="G9" s="3721"/>
      <c r="H9" s="3721"/>
      <c r="I9" s="3721"/>
      <c r="J9" s="3721"/>
      <c r="K9" s="4082"/>
      <c r="L9" s="181" t="s">
        <v>1193</v>
      </c>
      <c r="M9" s="1086" t="s">
        <v>1194</v>
      </c>
      <c r="N9" s="161"/>
      <c r="O9" s="183" t="s">
        <v>1143</v>
      </c>
      <c r="P9" s="183" t="s">
        <v>1144</v>
      </c>
      <c r="Q9" s="183" t="s">
        <v>1195</v>
      </c>
      <c r="R9" s="183" t="s">
        <v>1196</v>
      </c>
      <c r="S9" s="183" t="s">
        <v>1544</v>
      </c>
      <c r="T9" s="181" t="s">
        <v>1545</v>
      </c>
      <c r="U9" s="183" t="s">
        <v>1199</v>
      </c>
      <c r="V9" s="161" t="s">
        <v>1546</v>
      </c>
      <c r="W9" s="183" t="s">
        <v>1143</v>
      </c>
      <c r="X9" s="183" t="s">
        <v>1144</v>
      </c>
      <c r="Y9" s="183" t="s">
        <v>1200</v>
      </c>
      <c r="Z9" s="1031" t="s">
        <v>1204</v>
      </c>
    </row>
    <row r="10" spans="2:36" ht="12" customHeight="1">
      <c r="B10" s="1300"/>
      <c r="C10" s="259"/>
      <c r="D10" s="259"/>
      <c r="E10" s="259"/>
      <c r="F10" s="259"/>
      <c r="G10" s="259"/>
      <c r="H10" s="259"/>
      <c r="I10" s="259"/>
      <c r="J10" s="259"/>
      <c r="K10" s="1086"/>
      <c r="L10" s="1485"/>
      <c r="M10" s="1485"/>
      <c r="N10" s="161"/>
      <c r="O10" s="161"/>
      <c r="P10" s="161"/>
      <c r="Q10" s="161"/>
      <c r="R10" s="183" t="s">
        <v>1202</v>
      </c>
      <c r="S10" s="183" t="s">
        <v>1547</v>
      </c>
      <c r="T10" s="161"/>
      <c r="U10" s="261"/>
      <c r="V10" s="161"/>
      <c r="W10" s="161"/>
      <c r="X10" s="161"/>
      <c r="Y10" s="161" t="s">
        <v>1257</v>
      </c>
      <c r="Z10" s="1409"/>
    </row>
    <row r="11" spans="2:36" ht="12" customHeight="1">
      <c r="B11" s="1300"/>
      <c r="C11" s="259"/>
      <c r="D11" s="259"/>
      <c r="E11" s="259"/>
      <c r="F11" s="259"/>
      <c r="G11" s="259"/>
      <c r="H11" s="259"/>
      <c r="I11" s="259"/>
      <c r="J11" s="259"/>
      <c r="K11" s="1086"/>
      <c r="L11" s="1485"/>
      <c r="M11" s="1485"/>
      <c r="N11" s="261"/>
      <c r="O11" s="261"/>
      <c r="P11" s="261"/>
      <c r="Q11" s="261"/>
      <c r="R11" s="183"/>
      <c r="S11" s="183" t="s">
        <v>1548</v>
      </c>
      <c r="T11" s="261"/>
      <c r="U11" s="261"/>
      <c r="V11" s="261"/>
      <c r="W11" s="261"/>
      <c r="X11" s="261"/>
      <c r="Y11" s="261"/>
      <c r="Z11" s="1074"/>
    </row>
    <row r="12" spans="2:36" ht="12" customHeight="1">
      <c r="B12" s="1300"/>
      <c r="C12" s="259"/>
      <c r="D12" s="259"/>
      <c r="E12" s="259"/>
      <c r="F12" s="259"/>
      <c r="G12" s="259"/>
      <c r="H12" s="259"/>
      <c r="I12" s="259"/>
      <c r="J12" s="259"/>
      <c r="K12" s="1086"/>
      <c r="L12" s="1485"/>
      <c r="M12" s="1485"/>
      <c r="N12" s="261"/>
      <c r="O12" s="261"/>
      <c r="P12" s="261"/>
      <c r="Q12" s="261"/>
      <c r="R12" s="183"/>
      <c r="S12" s="183" t="s">
        <v>1205</v>
      </c>
      <c r="T12" s="261"/>
      <c r="U12" s="261"/>
      <c r="V12" s="261"/>
      <c r="W12" s="261"/>
      <c r="X12" s="261"/>
      <c r="Y12" s="261"/>
      <c r="Z12" s="1074"/>
    </row>
    <row r="13" spans="2:36" ht="12" customHeight="1">
      <c r="B13" s="1032"/>
      <c r="C13" s="192"/>
      <c r="D13" s="192"/>
      <c r="E13" s="192"/>
      <c r="F13" s="192"/>
      <c r="G13" s="192"/>
      <c r="H13" s="192"/>
      <c r="I13" s="192"/>
      <c r="J13" s="192"/>
      <c r="K13" s="1056"/>
      <c r="L13" s="182" t="s">
        <v>1008</v>
      </c>
      <c r="M13" s="182" t="s">
        <v>1009</v>
      </c>
      <c r="N13" s="182" t="s">
        <v>125</v>
      </c>
      <c r="O13" s="182" t="s">
        <v>126</v>
      </c>
      <c r="P13" s="182" t="s">
        <v>127</v>
      </c>
      <c r="Q13" s="182" t="s">
        <v>139</v>
      </c>
      <c r="R13" s="182" t="s">
        <v>140</v>
      </c>
      <c r="S13" s="182" t="s">
        <v>1206</v>
      </c>
      <c r="T13" s="182" t="s">
        <v>141</v>
      </c>
      <c r="U13" s="182" t="s">
        <v>166</v>
      </c>
      <c r="V13" s="182" t="s">
        <v>167</v>
      </c>
      <c r="W13" s="182" t="s">
        <v>168</v>
      </c>
      <c r="X13" s="182" t="s">
        <v>74</v>
      </c>
      <c r="Y13" s="182" t="s">
        <v>75</v>
      </c>
      <c r="Z13" s="1072" t="s">
        <v>81</v>
      </c>
    </row>
    <row r="14" spans="2:36" ht="12" customHeight="1">
      <c r="B14" s="3955" t="s">
        <v>1147</v>
      </c>
      <c r="C14" s="3956"/>
      <c r="D14" s="3956"/>
      <c r="E14" s="3956"/>
      <c r="F14" s="3956"/>
      <c r="G14" s="3953" t="s">
        <v>1148</v>
      </c>
      <c r="H14" s="3953"/>
      <c r="I14" s="3953"/>
      <c r="J14" s="3953"/>
      <c r="K14" s="1225" t="s">
        <v>192</v>
      </c>
      <c r="L14" s="1486">
        <v>3559</v>
      </c>
      <c r="M14" s="1486">
        <v>712</v>
      </c>
      <c r="N14" s="1049">
        <v>10917</v>
      </c>
      <c r="O14" s="1049">
        <v>1282</v>
      </c>
      <c r="P14" s="1049">
        <v>265</v>
      </c>
      <c r="Q14" s="1049">
        <v>11934</v>
      </c>
      <c r="R14" s="1049">
        <v>40</v>
      </c>
      <c r="S14" s="1049">
        <v>0</v>
      </c>
      <c r="T14" s="1049">
        <v>66</v>
      </c>
      <c r="U14" s="1049">
        <v>11908</v>
      </c>
      <c r="V14" s="1049">
        <v>3593</v>
      </c>
      <c r="W14" s="1049">
        <v>348</v>
      </c>
      <c r="X14" s="1049">
        <v>0</v>
      </c>
      <c r="Y14" s="1049">
        <v>3941</v>
      </c>
      <c r="Z14" s="1487">
        <v>33</v>
      </c>
    </row>
    <row r="15" spans="2:36" ht="12" customHeight="1">
      <c r="B15" s="1090"/>
      <c r="C15" s="176"/>
      <c r="D15" s="176"/>
      <c r="E15" s="176"/>
      <c r="F15" s="176"/>
      <c r="G15" s="43" t="s">
        <v>738</v>
      </c>
      <c r="H15" s="43"/>
      <c r="I15" s="43"/>
      <c r="J15" s="43"/>
      <c r="K15" s="171" t="s">
        <v>410</v>
      </c>
      <c r="L15" s="1486">
        <v>0</v>
      </c>
      <c r="M15" s="1486">
        <v>0</v>
      </c>
      <c r="N15" s="1049">
        <v>0</v>
      </c>
      <c r="O15" s="1049">
        <v>0</v>
      </c>
      <c r="P15" s="1049">
        <v>0</v>
      </c>
      <c r="Q15" s="1049">
        <v>0</v>
      </c>
      <c r="R15" s="1049">
        <v>0</v>
      </c>
      <c r="S15" s="1049">
        <v>0</v>
      </c>
      <c r="T15" s="1049">
        <v>0</v>
      </c>
      <c r="U15" s="1049">
        <v>0</v>
      </c>
      <c r="V15" s="1049">
        <v>0</v>
      </c>
      <c r="W15" s="1049">
        <v>0</v>
      </c>
      <c r="X15" s="1049">
        <v>0</v>
      </c>
      <c r="Y15" s="1049">
        <v>0</v>
      </c>
      <c r="Z15" s="1487">
        <v>0</v>
      </c>
    </row>
    <row r="16" spans="2:36" ht="12" customHeight="1">
      <c r="B16" s="1090"/>
      <c r="C16" s="176"/>
      <c r="D16" s="176"/>
      <c r="E16" s="176"/>
      <c r="F16" s="176"/>
      <c r="G16" s="43" t="s">
        <v>739</v>
      </c>
      <c r="H16" s="43"/>
      <c r="I16" s="43"/>
      <c r="J16" s="43"/>
      <c r="K16" s="171" t="s">
        <v>413</v>
      </c>
      <c r="L16" s="1486">
        <v>0</v>
      </c>
      <c r="M16" s="1486">
        <v>0</v>
      </c>
      <c r="N16" s="1049">
        <v>0</v>
      </c>
      <c r="O16" s="1049">
        <v>0</v>
      </c>
      <c r="P16" s="1049">
        <v>0</v>
      </c>
      <c r="Q16" s="1049">
        <v>0</v>
      </c>
      <c r="R16" s="1049">
        <v>0</v>
      </c>
      <c r="S16" s="1049">
        <v>0</v>
      </c>
      <c r="T16" s="1049">
        <v>0</v>
      </c>
      <c r="U16" s="1049">
        <v>0</v>
      </c>
      <c r="V16" s="1049">
        <v>0</v>
      </c>
      <c r="W16" s="1049">
        <v>0</v>
      </c>
      <c r="X16" s="1049">
        <v>0</v>
      </c>
      <c r="Y16" s="1049">
        <v>0</v>
      </c>
      <c r="Z16" s="1487">
        <v>0</v>
      </c>
    </row>
    <row r="17" spans="2:26" ht="12" customHeight="1">
      <c r="B17" s="1090"/>
      <c r="C17" s="176"/>
      <c r="D17" s="176"/>
      <c r="E17" s="176"/>
      <c r="F17" s="176"/>
      <c r="G17" s="43" t="s">
        <v>740</v>
      </c>
      <c r="H17" s="43"/>
      <c r="I17" s="43"/>
      <c r="J17" s="43"/>
      <c r="K17" s="171" t="s">
        <v>416</v>
      </c>
      <c r="L17" s="1486">
        <v>3559</v>
      </c>
      <c r="M17" s="1488">
        <v>712</v>
      </c>
      <c r="N17" s="1489">
        <v>10917</v>
      </c>
      <c r="O17" s="1489">
        <v>1282</v>
      </c>
      <c r="P17" s="1489">
        <v>265</v>
      </c>
      <c r="Q17" s="1489">
        <v>11934</v>
      </c>
      <c r="R17" s="1489">
        <v>40</v>
      </c>
      <c r="S17" s="1489">
        <v>0</v>
      </c>
      <c r="T17" s="1489">
        <v>66</v>
      </c>
      <c r="U17" s="1489">
        <v>11908</v>
      </c>
      <c r="V17" s="1489">
        <v>3593</v>
      </c>
      <c r="W17" s="1489">
        <v>348</v>
      </c>
      <c r="X17" s="1489">
        <v>0</v>
      </c>
      <c r="Y17" s="1489">
        <v>3941</v>
      </c>
      <c r="Z17" s="1487">
        <v>33</v>
      </c>
    </row>
    <row r="18" spans="2:26" ht="12" customHeight="1">
      <c r="B18" s="1036"/>
      <c r="C18" s="164"/>
      <c r="D18" s="164"/>
      <c r="E18" s="164"/>
      <c r="F18" s="164"/>
      <c r="G18" s="43" t="s">
        <v>1149</v>
      </c>
      <c r="H18" s="43"/>
      <c r="I18" s="43"/>
      <c r="J18" s="43"/>
      <c r="K18" s="171" t="s">
        <v>106</v>
      </c>
      <c r="L18" s="1486">
        <v>0</v>
      </c>
      <c r="M18" s="1488">
        <v>0</v>
      </c>
      <c r="N18" s="1489">
        <v>0</v>
      </c>
      <c r="O18" s="1489">
        <v>0</v>
      </c>
      <c r="P18" s="1489">
        <v>0</v>
      </c>
      <c r="Q18" s="1489">
        <v>0</v>
      </c>
      <c r="R18" s="1489">
        <v>0</v>
      </c>
      <c r="S18" s="1489">
        <v>0</v>
      </c>
      <c r="T18" s="1489">
        <v>0</v>
      </c>
      <c r="U18" s="1489">
        <v>0</v>
      </c>
      <c r="V18" s="1489">
        <v>0</v>
      </c>
      <c r="W18" s="1489">
        <v>0</v>
      </c>
      <c r="X18" s="1489">
        <v>0</v>
      </c>
      <c r="Y18" s="1489">
        <v>0</v>
      </c>
      <c r="Z18" s="1487">
        <v>0</v>
      </c>
    </row>
    <row r="19" spans="2:26" ht="12" customHeight="1">
      <c r="B19" s="4031" t="s">
        <v>1150</v>
      </c>
      <c r="C19" s="42"/>
      <c r="D19" s="42"/>
      <c r="E19" s="42"/>
      <c r="F19" s="42"/>
      <c r="G19" s="42"/>
      <c r="H19" s="42"/>
      <c r="I19" s="42"/>
      <c r="J19" s="169"/>
      <c r="K19" s="171" t="s">
        <v>102</v>
      </c>
      <c r="L19" s="1486">
        <v>3559</v>
      </c>
      <c r="M19" s="1490">
        <v>712</v>
      </c>
      <c r="N19" s="1491">
        <v>10917</v>
      </c>
      <c r="O19" s="1491">
        <v>1282</v>
      </c>
      <c r="P19" s="1491">
        <v>265</v>
      </c>
      <c r="Q19" s="1491">
        <v>11934</v>
      </c>
      <c r="R19" s="1491">
        <v>40</v>
      </c>
      <c r="S19" s="1491">
        <v>0</v>
      </c>
      <c r="T19" s="1491">
        <v>66</v>
      </c>
      <c r="U19" s="1491">
        <v>11908</v>
      </c>
      <c r="V19" s="1491">
        <v>3593</v>
      </c>
      <c r="W19" s="1491">
        <v>348</v>
      </c>
      <c r="X19" s="1491">
        <v>0</v>
      </c>
      <c r="Y19" s="1491">
        <v>3941</v>
      </c>
      <c r="Z19" s="1487">
        <v>33</v>
      </c>
    </row>
    <row r="20" spans="2:26" ht="12" customHeight="1">
      <c r="B20" s="3952" t="s">
        <v>1151</v>
      </c>
      <c r="C20" s="43"/>
      <c r="D20" s="43"/>
      <c r="E20" s="43"/>
      <c r="F20" s="43"/>
      <c r="G20" s="43"/>
      <c r="H20" s="43"/>
      <c r="I20" s="43"/>
      <c r="J20" s="169"/>
      <c r="K20" s="171" t="s">
        <v>107</v>
      </c>
      <c r="L20" s="1049">
        <v>0</v>
      </c>
      <c r="M20" s="1491">
        <v>0</v>
      </c>
      <c r="N20" s="1491">
        <v>0</v>
      </c>
      <c r="O20" s="1491">
        <v>0</v>
      </c>
      <c r="P20" s="1491">
        <v>0</v>
      </c>
      <c r="Q20" s="1491">
        <v>0</v>
      </c>
      <c r="R20" s="1491">
        <v>0</v>
      </c>
      <c r="S20" s="1491">
        <v>0</v>
      </c>
      <c r="T20" s="1491">
        <v>0</v>
      </c>
      <c r="U20" s="1491">
        <v>0</v>
      </c>
      <c r="V20" s="1491">
        <v>0</v>
      </c>
      <c r="W20" s="1491">
        <v>0</v>
      </c>
      <c r="X20" s="1491">
        <v>0</v>
      </c>
      <c r="Y20" s="1491">
        <v>0</v>
      </c>
      <c r="Z20" s="1487">
        <v>0</v>
      </c>
    </row>
    <row r="21" spans="2:26" ht="12" customHeight="1">
      <c r="B21" s="3949" t="s">
        <v>1152</v>
      </c>
      <c r="C21" s="3950"/>
      <c r="D21" s="3950"/>
      <c r="E21" s="3950"/>
      <c r="F21" s="3950"/>
      <c r="G21" s="3950"/>
      <c r="H21" s="3950"/>
      <c r="I21" s="3950"/>
      <c r="K21" s="181"/>
      <c r="L21" s="1492"/>
      <c r="M21" s="1493"/>
      <c r="N21" s="1493"/>
      <c r="O21" s="1493"/>
      <c r="P21" s="1493"/>
      <c r="Q21" s="1493"/>
      <c r="R21" s="1493"/>
      <c r="S21" s="1493"/>
      <c r="T21" s="1493"/>
      <c r="U21" s="1493"/>
      <c r="V21" s="1493"/>
      <c r="W21" s="1493"/>
      <c r="X21" s="1493"/>
      <c r="Y21" s="1493"/>
      <c r="Z21" s="1494"/>
    </row>
    <row r="22" spans="2:26" ht="12" customHeight="1">
      <c r="B22" s="1230"/>
      <c r="C22" s="3942" t="s">
        <v>1153</v>
      </c>
      <c r="D22" s="3942"/>
      <c r="E22" s="3942"/>
      <c r="F22" s="3942"/>
      <c r="G22" s="3942"/>
      <c r="H22" s="3942"/>
      <c r="I22" s="3942"/>
      <c r="J22" s="1096" t="s">
        <v>176</v>
      </c>
      <c r="K22" s="166" t="s">
        <v>422</v>
      </c>
      <c r="L22" s="1492">
        <v>0</v>
      </c>
      <c r="M22" s="1493">
        <v>0</v>
      </c>
      <c r="N22" s="1493">
        <v>0</v>
      </c>
      <c r="O22" s="1493">
        <v>0</v>
      </c>
      <c r="P22" s="1493">
        <v>0</v>
      </c>
      <c r="Q22" s="1493">
        <v>0</v>
      </c>
      <c r="R22" s="1493">
        <v>0</v>
      </c>
      <c r="S22" s="1493">
        <v>0</v>
      </c>
      <c r="T22" s="1493">
        <v>0</v>
      </c>
      <c r="U22" s="1493">
        <v>0</v>
      </c>
      <c r="V22" s="1493">
        <v>0</v>
      </c>
      <c r="W22" s="1493">
        <v>0</v>
      </c>
      <c r="X22" s="1493">
        <v>0</v>
      </c>
      <c r="Y22" s="1493">
        <v>0</v>
      </c>
      <c r="Z22" s="1495">
        <v>0</v>
      </c>
    </row>
    <row r="23" spans="2:26" ht="12" customHeight="1">
      <c r="B23" s="1090"/>
      <c r="C23" s="9"/>
      <c r="D23" s="9"/>
      <c r="E23" s="9"/>
      <c r="F23" s="9"/>
      <c r="G23" s="9"/>
      <c r="H23" s="9"/>
      <c r="I23" s="9"/>
      <c r="J23" s="1042" t="s">
        <v>1549</v>
      </c>
      <c r="K23" s="171" t="s">
        <v>425</v>
      </c>
      <c r="L23" s="1049">
        <v>0</v>
      </c>
      <c r="M23" s="1489">
        <v>0</v>
      </c>
      <c r="N23" s="1489">
        <v>0</v>
      </c>
      <c r="O23" s="1489">
        <v>0</v>
      </c>
      <c r="P23" s="1489">
        <v>0</v>
      </c>
      <c r="Q23" s="1489">
        <v>0</v>
      </c>
      <c r="R23" s="1489">
        <v>0</v>
      </c>
      <c r="S23" s="1489">
        <v>0</v>
      </c>
      <c r="T23" s="1489">
        <v>0</v>
      </c>
      <c r="U23" s="1489">
        <v>0</v>
      </c>
      <c r="V23" s="1489">
        <v>0</v>
      </c>
      <c r="W23" s="1489">
        <v>0</v>
      </c>
      <c r="X23" s="1489">
        <v>0</v>
      </c>
      <c r="Y23" s="1489">
        <v>0</v>
      </c>
      <c r="Z23" s="1487">
        <v>0</v>
      </c>
    </row>
    <row r="24" spans="2:26" ht="12" customHeight="1">
      <c r="B24" s="1100"/>
      <c r="C24" s="7"/>
      <c r="D24" s="7"/>
      <c r="E24" s="7"/>
      <c r="F24" s="7"/>
      <c r="G24" s="7"/>
      <c r="H24" s="7"/>
      <c r="I24" s="7"/>
      <c r="J24" s="1042" t="s">
        <v>177</v>
      </c>
      <c r="K24" s="171" t="s">
        <v>428</v>
      </c>
      <c r="L24" s="1496">
        <v>0</v>
      </c>
      <c r="M24" s="1491">
        <v>0</v>
      </c>
      <c r="N24" s="1491">
        <v>0</v>
      </c>
      <c r="O24" s="1491">
        <v>0</v>
      </c>
      <c r="P24" s="1491">
        <v>0</v>
      </c>
      <c r="Q24" s="1491">
        <v>0</v>
      </c>
      <c r="R24" s="1491">
        <v>0</v>
      </c>
      <c r="S24" s="1491">
        <v>0</v>
      </c>
      <c r="T24" s="1491">
        <v>0</v>
      </c>
      <c r="U24" s="1491">
        <v>0</v>
      </c>
      <c r="V24" s="1491">
        <v>0</v>
      </c>
      <c r="W24" s="1491">
        <v>0</v>
      </c>
      <c r="X24" s="1491">
        <v>0</v>
      </c>
      <c r="Y24" s="1491">
        <v>0</v>
      </c>
      <c r="Z24" s="1487">
        <v>0</v>
      </c>
    </row>
    <row r="25" spans="2:26" ht="12" customHeight="1">
      <c r="B25" s="1097"/>
      <c r="C25" s="31" t="s">
        <v>1154</v>
      </c>
      <c r="D25" s="31"/>
      <c r="E25" s="31"/>
      <c r="F25" s="31"/>
      <c r="G25" s="31"/>
      <c r="H25" s="31"/>
      <c r="I25" s="31"/>
      <c r="J25" s="169"/>
      <c r="K25" s="171" t="s">
        <v>431</v>
      </c>
      <c r="L25" s="1049">
        <v>0</v>
      </c>
      <c r="M25" s="1489">
        <v>0</v>
      </c>
      <c r="N25" s="1489">
        <v>0</v>
      </c>
      <c r="O25" s="1489">
        <v>0</v>
      </c>
      <c r="P25" s="1489">
        <v>0</v>
      </c>
      <c r="Q25" s="1489">
        <v>0</v>
      </c>
      <c r="R25" s="1489">
        <v>0</v>
      </c>
      <c r="S25" s="1489">
        <v>0</v>
      </c>
      <c r="T25" s="1489">
        <v>0</v>
      </c>
      <c r="U25" s="1489">
        <v>0</v>
      </c>
      <c r="V25" s="1489">
        <v>0</v>
      </c>
      <c r="W25" s="1489">
        <v>0</v>
      </c>
      <c r="X25" s="1489">
        <v>0</v>
      </c>
      <c r="Y25" s="1489">
        <v>0</v>
      </c>
      <c r="Z25" s="1487">
        <v>0</v>
      </c>
    </row>
    <row r="26" spans="2:26" ht="12" customHeight="1">
      <c r="B26" s="1097"/>
      <c r="C26" s="31" t="s">
        <v>1155</v>
      </c>
      <c r="D26" s="31"/>
      <c r="E26" s="31"/>
      <c r="F26" s="31"/>
      <c r="G26" s="31"/>
      <c r="H26" s="31"/>
      <c r="I26" s="31"/>
      <c r="J26" s="1096" t="s">
        <v>176</v>
      </c>
      <c r="K26" s="171" t="s">
        <v>435</v>
      </c>
      <c r="L26" s="1492">
        <v>0</v>
      </c>
      <c r="M26" s="1493">
        <v>0</v>
      </c>
      <c r="N26" s="1493">
        <v>0</v>
      </c>
      <c r="O26" s="1493">
        <v>0</v>
      </c>
      <c r="P26" s="1493">
        <v>0</v>
      </c>
      <c r="Q26" s="1493">
        <v>0</v>
      </c>
      <c r="R26" s="1493">
        <v>0</v>
      </c>
      <c r="S26" s="1493">
        <v>0</v>
      </c>
      <c r="T26" s="1493">
        <v>0</v>
      </c>
      <c r="U26" s="1493">
        <v>0</v>
      </c>
      <c r="V26" s="1493">
        <v>0</v>
      </c>
      <c r="W26" s="1493">
        <v>0</v>
      </c>
      <c r="X26" s="1493">
        <v>0</v>
      </c>
      <c r="Y26" s="1493">
        <v>0</v>
      </c>
      <c r="Z26" s="1487">
        <v>0</v>
      </c>
    </row>
    <row r="27" spans="2:26" ht="12" customHeight="1">
      <c r="B27" s="1097"/>
      <c r="C27" s="169"/>
      <c r="D27" s="169"/>
      <c r="E27" s="169"/>
      <c r="F27" s="169"/>
      <c r="G27" s="169"/>
      <c r="H27" s="169"/>
      <c r="I27" s="169"/>
      <c r="J27" s="1042" t="s">
        <v>130</v>
      </c>
      <c r="K27" s="171" t="s">
        <v>503</v>
      </c>
      <c r="L27" s="1049">
        <v>0</v>
      </c>
      <c r="M27" s="1489">
        <v>0</v>
      </c>
      <c r="N27" s="1489">
        <v>0</v>
      </c>
      <c r="O27" s="1489">
        <v>0</v>
      </c>
      <c r="P27" s="1489">
        <v>0</v>
      </c>
      <c r="Q27" s="1489">
        <v>0</v>
      </c>
      <c r="R27" s="1489">
        <v>0</v>
      </c>
      <c r="S27" s="1489">
        <v>0</v>
      </c>
      <c r="T27" s="1489">
        <v>0</v>
      </c>
      <c r="U27" s="1489">
        <v>0</v>
      </c>
      <c r="V27" s="1489">
        <v>0</v>
      </c>
      <c r="W27" s="1489">
        <v>0</v>
      </c>
      <c r="X27" s="1489">
        <v>0</v>
      </c>
      <c r="Y27" s="1489">
        <v>0</v>
      </c>
      <c r="Z27" s="1487">
        <v>0</v>
      </c>
    </row>
    <row r="28" spans="2:26" ht="12" customHeight="1">
      <c r="B28" s="1093"/>
      <c r="C28" s="169"/>
      <c r="D28" s="169"/>
      <c r="E28" s="169"/>
      <c r="F28" s="169"/>
      <c r="G28" s="169"/>
      <c r="H28" s="169"/>
      <c r="I28" s="169"/>
      <c r="J28" s="1042" t="s">
        <v>177</v>
      </c>
      <c r="K28" s="171" t="s">
        <v>437</v>
      </c>
      <c r="L28" s="1492">
        <v>0</v>
      </c>
      <c r="M28" s="1493">
        <v>0</v>
      </c>
      <c r="N28" s="1493">
        <v>0</v>
      </c>
      <c r="O28" s="1493">
        <v>0</v>
      </c>
      <c r="P28" s="1493">
        <v>0</v>
      </c>
      <c r="Q28" s="1493">
        <v>0</v>
      </c>
      <c r="R28" s="1493">
        <v>0</v>
      </c>
      <c r="S28" s="1493">
        <v>0</v>
      </c>
      <c r="T28" s="1493">
        <v>0</v>
      </c>
      <c r="U28" s="1493">
        <v>0</v>
      </c>
      <c r="V28" s="1493">
        <v>0</v>
      </c>
      <c r="W28" s="1493">
        <v>0</v>
      </c>
      <c r="X28" s="1493">
        <v>0</v>
      </c>
      <c r="Y28" s="1493">
        <v>0</v>
      </c>
      <c r="Z28" s="1487">
        <v>0</v>
      </c>
    </row>
    <row r="29" spans="2:26" ht="12" customHeight="1">
      <c r="B29" s="1093"/>
      <c r="C29" s="31" t="s">
        <v>1156</v>
      </c>
      <c r="D29" s="31"/>
      <c r="E29" s="31"/>
      <c r="F29" s="31"/>
      <c r="G29" s="31"/>
      <c r="H29" s="31"/>
      <c r="I29" s="31"/>
      <c r="J29" s="31"/>
      <c r="K29" s="171" t="s">
        <v>439</v>
      </c>
      <c r="L29" s="1049">
        <v>0</v>
      </c>
      <c r="M29" s="1489">
        <v>0</v>
      </c>
      <c r="N29" s="1489">
        <v>0</v>
      </c>
      <c r="O29" s="1489">
        <v>0</v>
      </c>
      <c r="P29" s="1489">
        <v>0</v>
      </c>
      <c r="Q29" s="1489">
        <v>0</v>
      </c>
      <c r="R29" s="1489">
        <v>0</v>
      </c>
      <c r="S29" s="1489">
        <v>0</v>
      </c>
      <c r="T29" s="1489">
        <v>0</v>
      </c>
      <c r="U29" s="1489">
        <v>0</v>
      </c>
      <c r="V29" s="1489">
        <v>0</v>
      </c>
      <c r="W29" s="1489">
        <v>0</v>
      </c>
      <c r="X29" s="1489">
        <v>0</v>
      </c>
      <c r="Y29" s="1489">
        <v>0</v>
      </c>
      <c r="Z29" s="1487">
        <v>0</v>
      </c>
    </row>
    <row r="30" spans="2:26" ht="12" customHeight="1">
      <c r="B30" s="1093"/>
      <c r="C30" s="8" t="s">
        <v>1157</v>
      </c>
      <c r="D30" s="8"/>
      <c r="E30" s="8"/>
      <c r="F30" s="8"/>
      <c r="G30" s="8"/>
      <c r="H30" s="8"/>
      <c r="I30" s="8"/>
      <c r="J30" s="1096" t="s">
        <v>176</v>
      </c>
      <c r="K30" s="171" t="s">
        <v>442</v>
      </c>
      <c r="L30" s="1492"/>
      <c r="M30" s="1493"/>
      <c r="N30" s="1493">
        <v>0</v>
      </c>
      <c r="O30" s="1493">
        <v>0</v>
      </c>
      <c r="P30" s="1493">
        <v>0</v>
      </c>
      <c r="Q30" s="1493">
        <v>0</v>
      </c>
      <c r="R30" s="1493">
        <v>0</v>
      </c>
      <c r="S30" s="1493">
        <v>0</v>
      </c>
      <c r="T30" s="1493">
        <v>0</v>
      </c>
      <c r="U30" s="1493">
        <v>0</v>
      </c>
      <c r="V30" s="1493">
        <v>0</v>
      </c>
      <c r="W30" s="1493">
        <v>0</v>
      </c>
      <c r="X30" s="1493">
        <v>0</v>
      </c>
      <c r="Y30" s="1493">
        <v>0</v>
      </c>
      <c r="Z30" s="1487">
        <v>0</v>
      </c>
    </row>
    <row r="31" spans="2:26" ht="12" customHeight="1">
      <c r="B31" s="1099"/>
      <c r="C31" s="173"/>
      <c r="D31" s="173"/>
      <c r="E31" s="173"/>
      <c r="F31" s="173"/>
      <c r="G31" s="173"/>
      <c r="H31" s="173"/>
      <c r="I31" s="173"/>
      <c r="J31" s="1042" t="s">
        <v>130</v>
      </c>
      <c r="K31" s="171" t="s">
        <v>444</v>
      </c>
      <c r="L31" s="1049"/>
      <c r="M31" s="1489"/>
      <c r="N31" s="1489">
        <v>0</v>
      </c>
      <c r="O31" s="1489">
        <v>0</v>
      </c>
      <c r="P31" s="1489">
        <v>0</v>
      </c>
      <c r="Q31" s="1489">
        <v>0</v>
      </c>
      <c r="R31" s="1489">
        <v>0</v>
      </c>
      <c r="S31" s="1489">
        <v>0</v>
      </c>
      <c r="T31" s="1489">
        <v>0</v>
      </c>
      <c r="U31" s="1489">
        <v>0</v>
      </c>
      <c r="V31" s="1489">
        <v>0</v>
      </c>
      <c r="W31" s="1489">
        <v>0</v>
      </c>
      <c r="X31" s="1489">
        <v>0</v>
      </c>
      <c r="Y31" s="1489">
        <v>0</v>
      </c>
      <c r="Z31" s="1487">
        <v>0</v>
      </c>
    </row>
    <row r="32" spans="2:26" ht="12" customHeight="1">
      <c r="B32" s="1100"/>
      <c r="C32" s="164"/>
      <c r="D32" s="164"/>
      <c r="E32" s="164"/>
      <c r="F32" s="164"/>
      <c r="G32" s="164"/>
      <c r="H32" s="164"/>
      <c r="I32" s="164"/>
      <c r="J32" s="1042" t="s">
        <v>177</v>
      </c>
      <c r="K32" s="171" t="s">
        <v>446</v>
      </c>
      <c r="L32" s="1492"/>
      <c r="M32" s="1493"/>
      <c r="N32" s="1493">
        <v>0</v>
      </c>
      <c r="O32" s="1493">
        <v>0</v>
      </c>
      <c r="P32" s="1493">
        <v>0</v>
      </c>
      <c r="Q32" s="1493">
        <v>0</v>
      </c>
      <c r="R32" s="1493">
        <v>0</v>
      </c>
      <c r="S32" s="1493">
        <v>0</v>
      </c>
      <c r="T32" s="1493">
        <v>0</v>
      </c>
      <c r="U32" s="1493">
        <v>0</v>
      </c>
      <c r="V32" s="1493">
        <v>0</v>
      </c>
      <c r="W32" s="1493">
        <v>0</v>
      </c>
      <c r="X32" s="1493">
        <v>0</v>
      </c>
      <c r="Y32" s="1493">
        <v>0</v>
      </c>
      <c r="Z32" s="1487">
        <v>0</v>
      </c>
    </row>
    <row r="33" spans="2:26" ht="12" customHeight="1">
      <c r="B33" s="1093"/>
      <c r="C33" s="8" t="s">
        <v>1158</v>
      </c>
      <c r="D33" s="8"/>
      <c r="E33" s="8"/>
      <c r="F33" s="8"/>
      <c r="G33" s="8"/>
      <c r="H33" s="8"/>
      <c r="I33" s="8"/>
      <c r="J33" s="8"/>
      <c r="K33" s="171" t="s">
        <v>448</v>
      </c>
      <c r="L33" s="1049"/>
      <c r="M33" s="1489"/>
      <c r="N33" s="1489">
        <v>0</v>
      </c>
      <c r="O33" s="1489">
        <v>0</v>
      </c>
      <c r="P33" s="1489">
        <v>0</v>
      </c>
      <c r="Q33" s="1489">
        <v>0</v>
      </c>
      <c r="R33" s="1489">
        <v>0</v>
      </c>
      <c r="S33" s="1489">
        <v>0</v>
      </c>
      <c r="T33" s="1489">
        <v>0</v>
      </c>
      <c r="U33" s="1489">
        <v>0</v>
      </c>
      <c r="V33" s="1489">
        <v>0</v>
      </c>
      <c r="W33" s="1489">
        <v>0</v>
      </c>
      <c r="X33" s="1489">
        <v>0</v>
      </c>
      <c r="Y33" s="1489">
        <v>0</v>
      </c>
      <c r="Z33" s="1487">
        <v>0</v>
      </c>
    </row>
    <row r="34" spans="2:26" ht="12" customHeight="1">
      <c r="B34" s="1093"/>
      <c r="C34" s="43" t="s">
        <v>1159</v>
      </c>
      <c r="D34" s="43"/>
      <c r="E34" s="43"/>
      <c r="F34" s="43"/>
      <c r="G34" s="43"/>
      <c r="H34" s="43"/>
      <c r="I34" s="43"/>
      <c r="J34" s="1096" t="s">
        <v>176</v>
      </c>
      <c r="K34" s="171" t="s">
        <v>108</v>
      </c>
      <c r="L34" s="1492">
        <v>0</v>
      </c>
      <c r="M34" s="1493">
        <v>0</v>
      </c>
      <c r="N34" s="1493">
        <v>0</v>
      </c>
      <c r="O34" s="1493">
        <v>0</v>
      </c>
      <c r="P34" s="1493">
        <v>0</v>
      </c>
      <c r="Q34" s="1493">
        <v>0</v>
      </c>
      <c r="R34" s="1493">
        <v>0</v>
      </c>
      <c r="S34" s="1493">
        <v>0</v>
      </c>
      <c r="T34" s="1493">
        <v>0</v>
      </c>
      <c r="U34" s="1493">
        <v>0</v>
      </c>
      <c r="V34" s="1493">
        <v>0</v>
      </c>
      <c r="W34" s="1493">
        <v>0</v>
      </c>
      <c r="X34" s="1493">
        <v>0</v>
      </c>
      <c r="Y34" s="1493">
        <v>0</v>
      </c>
      <c r="Z34" s="1487">
        <v>0</v>
      </c>
    </row>
    <row r="35" spans="2:26" ht="12" customHeight="1">
      <c r="B35" s="1045"/>
      <c r="F35" s="176"/>
      <c r="J35" s="1042" t="s">
        <v>130</v>
      </c>
      <c r="K35" s="171" t="s">
        <v>109</v>
      </c>
      <c r="L35" s="1049">
        <v>0</v>
      </c>
      <c r="M35" s="1489">
        <v>0</v>
      </c>
      <c r="N35" s="1489">
        <v>0</v>
      </c>
      <c r="O35" s="1489">
        <v>0</v>
      </c>
      <c r="P35" s="1489">
        <v>0</v>
      </c>
      <c r="Q35" s="1489">
        <v>0</v>
      </c>
      <c r="R35" s="1489">
        <v>0</v>
      </c>
      <c r="S35" s="1489">
        <v>0</v>
      </c>
      <c r="T35" s="1489">
        <v>0</v>
      </c>
      <c r="U35" s="1489">
        <v>0</v>
      </c>
      <c r="V35" s="1489">
        <v>0</v>
      </c>
      <c r="W35" s="1489">
        <v>0</v>
      </c>
      <c r="X35" s="1489">
        <v>0</v>
      </c>
      <c r="Y35" s="1489">
        <v>0</v>
      </c>
      <c r="Z35" s="1487">
        <v>0</v>
      </c>
    </row>
    <row r="36" spans="2:26" ht="12" customHeight="1">
      <c r="B36" s="1036"/>
      <c r="C36" s="164"/>
      <c r="D36" s="164"/>
      <c r="E36" s="164"/>
      <c r="F36" s="165"/>
      <c r="G36" s="164"/>
      <c r="I36" s="164"/>
      <c r="J36" s="1042" t="s">
        <v>177</v>
      </c>
      <c r="K36" s="171" t="s">
        <v>110</v>
      </c>
      <c r="L36" s="1496">
        <v>0</v>
      </c>
      <c r="M36" s="1491">
        <v>0</v>
      </c>
      <c r="N36" s="1491">
        <v>0</v>
      </c>
      <c r="O36" s="1491">
        <v>0</v>
      </c>
      <c r="P36" s="1491">
        <v>0</v>
      </c>
      <c r="Q36" s="1491">
        <v>0</v>
      </c>
      <c r="R36" s="1491">
        <v>0</v>
      </c>
      <c r="S36" s="1491">
        <v>0</v>
      </c>
      <c r="T36" s="1491">
        <v>0</v>
      </c>
      <c r="U36" s="1491">
        <v>0</v>
      </c>
      <c r="V36" s="1491">
        <v>0</v>
      </c>
      <c r="W36" s="1491">
        <v>0</v>
      </c>
      <c r="X36" s="1491">
        <v>0</v>
      </c>
      <c r="Y36" s="1491">
        <v>0</v>
      </c>
      <c r="Z36" s="1487">
        <v>0</v>
      </c>
    </row>
    <row r="37" spans="2:26" ht="12" customHeight="1">
      <c r="B37" s="4031" t="s">
        <v>1279</v>
      </c>
      <c r="C37" s="42"/>
      <c r="D37" s="42"/>
      <c r="E37" s="42"/>
      <c r="F37" s="42"/>
      <c r="G37" s="42"/>
      <c r="H37" s="42"/>
      <c r="I37" s="42"/>
      <c r="J37" s="42"/>
      <c r="K37" s="171" t="s">
        <v>194</v>
      </c>
      <c r="L37" s="1049">
        <v>0</v>
      </c>
      <c r="M37" s="1491">
        <v>0</v>
      </c>
      <c r="N37" s="1491">
        <v>0</v>
      </c>
      <c r="O37" s="1491">
        <v>0</v>
      </c>
      <c r="P37" s="1491">
        <v>0</v>
      </c>
      <c r="Q37" s="1491">
        <v>0</v>
      </c>
      <c r="R37" s="1491">
        <v>0</v>
      </c>
      <c r="S37" s="1491">
        <v>0</v>
      </c>
      <c r="T37" s="1491">
        <v>0</v>
      </c>
      <c r="U37" s="1491">
        <v>0</v>
      </c>
      <c r="V37" s="1491">
        <v>0</v>
      </c>
      <c r="W37" s="1491">
        <v>0</v>
      </c>
      <c r="X37" s="1491">
        <v>0</v>
      </c>
      <c r="Y37" s="1491">
        <v>0</v>
      </c>
      <c r="Z37" s="1487">
        <v>0</v>
      </c>
    </row>
    <row r="38" spans="2:26" ht="12" customHeight="1">
      <c r="B38" s="3952" t="s">
        <v>1161</v>
      </c>
      <c r="C38" s="43"/>
      <c r="D38" s="43"/>
      <c r="E38" s="43"/>
      <c r="F38" s="43"/>
      <c r="G38" s="43"/>
      <c r="H38" s="43"/>
      <c r="I38" s="43"/>
      <c r="J38" s="43"/>
      <c r="K38" s="171" t="s">
        <v>15</v>
      </c>
      <c r="L38" s="1049">
        <v>0</v>
      </c>
      <c r="M38" s="1049">
        <v>0</v>
      </c>
      <c r="N38" s="1049">
        <v>0</v>
      </c>
      <c r="O38" s="1049">
        <v>0</v>
      </c>
      <c r="P38" s="1049">
        <v>0</v>
      </c>
      <c r="Q38" s="1049">
        <v>0</v>
      </c>
      <c r="R38" s="1049">
        <v>0</v>
      </c>
      <c r="S38" s="1049">
        <v>0</v>
      </c>
      <c r="T38" s="1049">
        <v>0</v>
      </c>
      <c r="U38" s="1049">
        <v>0</v>
      </c>
      <c r="V38" s="1049">
        <v>0</v>
      </c>
      <c r="W38" s="1049">
        <v>0</v>
      </c>
      <c r="X38" s="1049">
        <v>0</v>
      </c>
      <c r="Y38" s="1049">
        <v>0</v>
      </c>
      <c r="Z38" s="1487">
        <v>0</v>
      </c>
    </row>
    <row r="39" spans="2:26" ht="12" customHeight="1">
      <c r="B39" s="1093"/>
      <c r="C39" s="170"/>
      <c r="D39" s="43" t="s">
        <v>746</v>
      </c>
      <c r="E39" s="43"/>
      <c r="F39" s="43"/>
      <c r="G39" s="43"/>
      <c r="H39" s="43"/>
      <c r="I39" s="43"/>
      <c r="J39" s="43"/>
      <c r="K39" s="171" t="s">
        <v>458</v>
      </c>
      <c r="L39" s="1049">
        <v>0</v>
      </c>
      <c r="M39" s="1049">
        <v>0</v>
      </c>
      <c r="N39" s="1049">
        <v>0</v>
      </c>
      <c r="O39" s="1049">
        <v>0</v>
      </c>
      <c r="P39" s="1049">
        <v>0</v>
      </c>
      <c r="Q39" s="1049">
        <v>0</v>
      </c>
      <c r="R39" s="1049">
        <v>0</v>
      </c>
      <c r="S39" s="1049">
        <v>0</v>
      </c>
      <c r="T39" s="1049">
        <v>0</v>
      </c>
      <c r="U39" s="1049">
        <v>0</v>
      </c>
      <c r="V39" s="1049">
        <v>0</v>
      </c>
      <c r="W39" s="1049">
        <v>0</v>
      </c>
      <c r="X39" s="1049">
        <v>0</v>
      </c>
      <c r="Y39" s="1049">
        <v>0</v>
      </c>
      <c r="Z39" s="1487">
        <v>0</v>
      </c>
    </row>
    <row r="40" spans="2:26" ht="12" customHeight="1">
      <c r="B40" s="3952" t="s">
        <v>1162</v>
      </c>
      <c r="C40" s="43"/>
      <c r="D40" s="43"/>
      <c r="E40" s="43"/>
      <c r="F40" s="43"/>
      <c r="G40" s="43"/>
      <c r="H40" s="43"/>
      <c r="I40" s="43"/>
      <c r="J40" s="43"/>
      <c r="K40" s="171" t="s">
        <v>16</v>
      </c>
      <c r="L40" s="1049">
        <v>0</v>
      </c>
      <c r="M40" s="1489">
        <v>0</v>
      </c>
      <c r="N40" s="1489">
        <v>0</v>
      </c>
      <c r="O40" s="1489">
        <v>0</v>
      </c>
      <c r="P40" s="1489">
        <v>0</v>
      </c>
      <c r="Q40" s="1489">
        <v>0</v>
      </c>
      <c r="R40" s="1489">
        <v>0</v>
      </c>
      <c r="S40" s="1489">
        <v>0</v>
      </c>
      <c r="T40" s="1489">
        <v>0</v>
      </c>
      <c r="U40" s="1489">
        <v>0</v>
      </c>
      <c r="V40" s="1489">
        <v>0</v>
      </c>
      <c r="W40" s="1489">
        <v>0</v>
      </c>
      <c r="X40" s="1489">
        <v>0</v>
      </c>
      <c r="Y40" s="1489">
        <v>0</v>
      </c>
      <c r="Z40" s="1487">
        <v>0</v>
      </c>
    </row>
    <row r="41" spans="2:26" ht="12" customHeight="1">
      <c r="B41" s="3960" t="s">
        <v>1163</v>
      </c>
      <c r="C41" s="31"/>
      <c r="D41" s="31"/>
      <c r="E41" s="31"/>
      <c r="F41" s="31"/>
      <c r="G41" s="31"/>
      <c r="H41" s="31"/>
      <c r="I41" s="31"/>
      <c r="J41" s="31"/>
      <c r="K41" s="171" t="s">
        <v>17</v>
      </c>
      <c r="L41" s="1049">
        <v>0</v>
      </c>
      <c r="M41" s="1489">
        <v>0</v>
      </c>
      <c r="N41" s="1489">
        <v>0</v>
      </c>
      <c r="O41" s="1489">
        <v>0</v>
      </c>
      <c r="P41" s="1489">
        <v>0</v>
      </c>
      <c r="Q41" s="1489">
        <v>0</v>
      </c>
      <c r="R41" s="1489">
        <v>0</v>
      </c>
      <c r="S41" s="1489">
        <v>0</v>
      </c>
      <c r="T41" s="1489">
        <v>0</v>
      </c>
      <c r="U41" s="1489">
        <v>0</v>
      </c>
      <c r="V41" s="1489">
        <v>0</v>
      </c>
      <c r="W41" s="1489">
        <v>0</v>
      </c>
      <c r="X41" s="1489">
        <v>0</v>
      </c>
      <c r="Y41" s="1489">
        <v>0</v>
      </c>
      <c r="Z41" s="1487">
        <v>0</v>
      </c>
    </row>
    <row r="42" spans="2:26" ht="12" customHeight="1">
      <c r="B42" s="3952" t="s">
        <v>1164</v>
      </c>
      <c r="C42" s="43"/>
      <c r="D42" s="43"/>
      <c r="E42" s="43"/>
      <c r="F42" s="43"/>
      <c r="G42" s="43"/>
      <c r="H42" s="43"/>
      <c r="I42" s="43"/>
      <c r="J42" s="43"/>
      <c r="K42" s="171" t="s">
        <v>71</v>
      </c>
      <c r="L42" s="1049">
        <v>0</v>
      </c>
      <c r="M42" s="1489">
        <v>0</v>
      </c>
      <c r="N42" s="1489">
        <v>0</v>
      </c>
      <c r="O42" s="1489">
        <v>0</v>
      </c>
      <c r="P42" s="1489">
        <v>0</v>
      </c>
      <c r="Q42" s="1489">
        <v>0</v>
      </c>
      <c r="R42" s="1489">
        <v>0</v>
      </c>
      <c r="S42" s="1489">
        <v>0</v>
      </c>
      <c r="T42" s="1489">
        <v>0</v>
      </c>
      <c r="U42" s="1489">
        <v>0</v>
      </c>
      <c r="V42" s="1489">
        <v>0</v>
      </c>
      <c r="W42" s="1489">
        <v>0</v>
      </c>
      <c r="X42" s="1489">
        <v>0</v>
      </c>
      <c r="Y42" s="1489">
        <v>0</v>
      </c>
      <c r="Z42" s="1487">
        <v>0</v>
      </c>
    </row>
    <row r="43" spans="2:26" ht="12" customHeight="1">
      <c r="B43" s="3952" t="s">
        <v>1165</v>
      </c>
      <c r="C43" s="43"/>
      <c r="D43" s="43"/>
      <c r="E43" s="43"/>
      <c r="F43" s="43"/>
      <c r="G43" s="43"/>
      <c r="H43" s="43"/>
      <c r="I43" s="43"/>
      <c r="J43" s="43"/>
      <c r="K43" s="171" t="s">
        <v>72</v>
      </c>
      <c r="L43" s="1049">
        <v>0</v>
      </c>
      <c r="M43" s="1489">
        <v>0</v>
      </c>
      <c r="N43" s="1489">
        <v>0</v>
      </c>
      <c r="O43" s="1489">
        <v>0</v>
      </c>
      <c r="P43" s="1489">
        <v>0</v>
      </c>
      <c r="Q43" s="1489">
        <v>0</v>
      </c>
      <c r="R43" s="1489">
        <v>0</v>
      </c>
      <c r="S43" s="1489">
        <v>0</v>
      </c>
      <c r="T43" s="1489">
        <v>0</v>
      </c>
      <c r="U43" s="1489">
        <v>0</v>
      </c>
      <c r="V43" s="1489">
        <v>0</v>
      </c>
      <c r="W43" s="1489">
        <v>0</v>
      </c>
      <c r="X43" s="1489">
        <v>0</v>
      </c>
      <c r="Y43" s="1489">
        <v>0</v>
      </c>
      <c r="Z43" s="1487">
        <v>0</v>
      </c>
    </row>
    <row r="44" spans="2:26" ht="12" customHeight="1">
      <c r="B44" s="3952" t="s">
        <v>1166</v>
      </c>
      <c r="C44" s="43"/>
      <c r="D44" s="43"/>
      <c r="E44" s="43"/>
      <c r="F44" s="43"/>
      <c r="G44" s="43"/>
      <c r="H44" s="43"/>
      <c r="I44" s="43"/>
      <c r="J44" s="43"/>
      <c r="K44" s="171" t="s">
        <v>193</v>
      </c>
      <c r="L44" s="1049">
        <v>0</v>
      </c>
      <c r="M44" s="1489">
        <v>0</v>
      </c>
      <c r="N44" s="1489">
        <v>0</v>
      </c>
      <c r="O44" s="1489">
        <v>0</v>
      </c>
      <c r="P44" s="1489">
        <v>0</v>
      </c>
      <c r="Q44" s="1489">
        <v>0</v>
      </c>
      <c r="R44" s="1489">
        <v>0</v>
      </c>
      <c r="S44" s="1489">
        <v>0</v>
      </c>
      <c r="T44" s="1489">
        <v>0</v>
      </c>
      <c r="U44" s="1489">
        <v>0</v>
      </c>
      <c r="V44" s="1489">
        <v>0</v>
      </c>
      <c r="W44" s="1489">
        <v>0</v>
      </c>
      <c r="X44" s="1489">
        <v>0</v>
      </c>
      <c r="Y44" s="1489">
        <v>0</v>
      </c>
      <c r="Z44" s="1487">
        <v>0</v>
      </c>
    </row>
    <row r="45" spans="2:26" ht="12" customHeight="1">
      <c r="B45" s="3952" t="s">
        <v>1167</v>
      </c>
      <c r="C45" s="43"/>
      <c r="D45" s="43"/>
      <c r="E45" s="43"/>
      <c r="F45" s="43"/>
      <c r="G45" s="43"/>
      <c r="H45" s="43"/>
      <c r="I45" s="43"/>
      <c r="J45" s="43"/>
      <c r="K45" s="171"/>
      <c r="L45" s="1049"/>
      <c r="M45" s="1489"/>
      <c r="N45" s="1489"/>
      <c r="O45" s="1489"/>
      <c r="P45" s="1489"/>
      <c r="Q45" s="1489"/>
      <c r="R45" s="1489"/>
      <c r="S45" s="1489"/>
      <c r="T45" s="1489"/>
      <c r="U45" s="1489"/>
      <c r="V45" s="1489"/>
      <c r="W45" s="1489"/>
      <c r="X45" s="1489"/>
      <c r="Y45" s="1489"/>
      <c r="Z45" s="1487"/>
    </row>
    <row r="46" spans="2:26" ht="12" customHeight="1">
      <c r="B46" s="1093"/>
      <c r="C46" s="43" t="s">
        <v>749</v>
      </c>
      <c r="D46" s="43"/>
      <c r="E46" s="43"/>
      <c r="F46" s="43"/>
      <c r="G46" s="43"/>
      <c r="H46" s="43"/>
      <c r="I46" s="43"/>
      <c r="J46" s="43"/>
      <c r="K46" s="171" t="s">
        <v>528</v>
      </c>
      <c r="L46" s="1049">
        <v>0</v>
      </c>
      <c r="M46" s="1489">
        <v>0</v>
      </c>
      <c r="N46" s="1489">
        <v>0</v>
      </c>
      <c r="O46" s="1489">
        <v>0</v>
      </c>
      <c r="P46" s="1489">
        <v>0</v>
      </c>
      <c r="Q46" s="1489">
        <v>0</v>
      </c>
      <c r="R46" s="1489">
        <v>0</v>
      </c>
      <c r="S46" s="1489">
        <v>0</v>
      </c>
      <c r="T46" s="1489">
        <v>0</v>
      </c>
      <c r="U46" s="1489">
        <v>0</v>
      </c>
      <c r="V46" s="1489">
        <v>0</v>
      </c>
      <c r="W46" s="1489">
        <v>0</v>
      </c>
      <c r="X46" s="1489">
        <v>0</v>
      </c>
      <c r="Y46" s="1489">
        <v>0</v>
      </c>
      <c r="Z46" s="1487">
        <v>0</v>
      </c>
    </row>
    <row r="47" spans="2:26" ht="12" customHeight="1">
      <c r="B47" s="1093"/>
      <c r="C47" s="43" t="s">
        <v>750</v>
      </c>
      <c r="D47" s="43"/>
      <c r="E47" s="43"/>
      <c r="F47" s="43"/>
      <c r="G47" s="43"/>
      <c r="H47" s="43"/>
      <c r="I47" s="43"/>
      <c r="J47" s="43"/>
      <c r="K47" s="171" t="s">
        <v>466</v>
      </c>
      <c r="L47" s="1049">
        <v>0</v>
      </c>
      <c r="M47" s="1489">
        <v>0</v>
      </c>
      <c r="N47" s="1489">
        <v>0</v>
      </c>
      <c r="O47" s="1489">
        <v>0</v>
      </c>
      <c r="P47" s="1489">
        <v>0</v>
      </c>
      <c r="Q47" s="1489">
        <v>0</v>
      </c>
      <c r="R47" s="1489">
        <v>0</v>
      </c>
      <c r="S47" s="1489">
        <v>0</v>
      </c>
      <c r="T47" s="1489">
        <v>0</v>
      </c>
      <c r="U47" s="1489">
        <v>0</v>
      </c>
      <c r="V47" s="1489">
        <v>0</v>
      </c>
      <c r="W47" s="1489">
        <v>0</v>
      </c>
      <c r="X47" s="1489">
        <v>0</v>
      </c>
      <c r="Y47" s="1489">
        <v>0</v>
      </c>
      <c r="Z47" s="1487">
        <v>0</v>
      </c>
    </row>
    <row r="48" spans="2:26" ht="12" customHeight="1">
      <c r="B48" s="1093"/>
      <c r="C48" s="43" t="s">
        <v>751</v>
      </c>
      <c r="D48" s="43"/>
      <c r="E48" s="43"/>
      <c r="F48" s="43"/>
      <c r="G48" s="43"/>
      <c r="H48" s="43"/>
      <c r="I48" s="43"/>
      <c r="J48" s="43"/>
      <c r="K48" s="171" t="s">
        <v>607</v>
      </c>
      <c r="L48" s="1049">
        <v>0</v>
      </c>
      <c r="M48" s="1489">
        <v>0</v>
      </c>
      <c r="N48" s="1489">
        <v>0</v>
      </c>
      <c r="O48" s="1489">
        <v>0</v>
      </c>
      <c r="P48" s="1489">
        <v>0</v>
      </c>
      <c r="Q48" s="1489">
        <v>0</v>
      </c>
      <c r="R48" s="1489">
        <v>0</v>
      </c>
      <c r="S48" s="1489">
        <v>0</v>
      </c>
      <c r="T48" s="1489">
        <v>0</v>
      </c>
      <c r="U48" s="1489">
        <v>0</v>
      </c>
      <c r="V48" s="1489">
        <v>0</v>
      </c>
      <c r="W48" s="1489">
        <v>0</v>
      </c>
      <c r="X48" s="1489">
        <v>0</v>
      </c>
      <c r="Y48" s="1489">
        <v>0</v>
      </c>
      <c r="Z48" s="1487">
        <v>0</v>
      </c>
    </row>
    <row r="49" spans="2:26" ht="12" customHeight="1">
      <c r="B49" s="1093"/>
      <c r="C49" s="43" t="s">
        <v>752</v>
      </c>
      <c r="D49" s="43"/>
      <c r="E49" s="43"/>
      <c r="F49" s="43"/>
      <c r="G49" s="43"/>
      <c r="H49" s="43"/>
      <c r="I49" s="43"/>
      <c r="J49" s="43"/>
      <c r="K49" s="171" t="s">
        <v>753</v>
      </c>
      <c r="L49" s="1049">
        <v>0</v>
      </c>
      <c r="M49" s="1489">
        <v>0</v>
      </c>
      <c r="N49" s="1489">
        <v>0</v>
      </c>
      <c r="O49" s="1489">
        <v>0</v>
      </c>
      <c r="P49" s="1489">
        <v>0</v>
      </c>
      <c r="Q49" s="1489">
        <v>0</v>
      </c>
      <c r="R49" s="1489">
        <v>0</v>
      </c>
      <c r="S49" s="1489">
        <v>0</v>
      </c>
      <c r="T49" s="1489">
        <v>0</v>
      </c>
      <c r="U49" s="1489">
        <v>0</v>
      </c>
      <c r="V49" s="1489">
        <v>0</v>
      </c>
      <c r="W49" s="1489">
        <v>0</v>
      </c>
      <c r="X49" s="1489">
        <v>0</v>
      </c>
      <c r="Y49" s="1489">
        <v>0</v>
      </c>
      <c r="Z49" s="1487">
        <v>0</v>
      </c>
    </row>
    <row r="50" spans="2:26" ht="12" customHeight="1">
      <c r="B50" s="1093"/>
      <c r="C50" s="43" t="s">
        <v>754</v>
      </c>
      <c r="D50" s="43"/>
      <c r="E50" s="43"/>
      <c r="F50" s="43"/>
      <c r="G50" s="43"/>
      <c r="H50" s="43"/>
      <c r="I50" s="43"/>
      <c r="J50" s="43"/>
      <c r="K50" s="171" t="s">
        <v>755</v>
      </c>
      <c r="L50" s="1049">
        <v>0</v>
      </c>
      <c r="M50" s="1489">
        <v>0</v>
      </c>
      <c r="N50" s="1489">
        <v>0</v>
      </c>
      <c r="O50" s="1489">
        <v>0</v>
      </c>
      <c r="P50" s="1489">
        <v>0</v>
      </c>
      <c r="Q50" s="1489">
        <v>0</v>
      </c>
      <c r="R50" s="1489">
        <v>0</v>
      </c>
      <c r="S50" s="1489">
        <v>0</v>
      </c>
      <c r="T50" s="1489">
        <v>0</v>
      </c>
      <c r="U50" s="1489">
        <v>0</v>
      </c>
      <c r="V50" s="1489">
        <v>0</v>
      </c>
      <c r="W50" s="1489">
        <v>0</v>
      </c>
      <c r="X50" s="1489">
        <v>0</v>
      </c>
      <c r="Y50" s="1489">
        <v>0</v>
      </c>
      <c r="Z50" s="1487">
        <v>0</v>
      </c>
    </row>
    <row r="51" spans="2:26" ht="12" customHeight="1">
      <c r="B51" s="1093"/>
      <c r="C51" s="43" t="s">
        <v>756</v>
      </c>
      <c r="D51" s="43"/>
      <c r="E51" s="43"/>
      <c r="F51" s="43"/>
      <c r="G51" s="43"/>
      <c r="H51" s="43"/>
      <c r="I51" s="43"/>
      <c r="J51" s="43"/>
      <c r="K51" s="171" t="s">
        <v>757</v>
      </c>
      <c r="L51" s="1049">
        <v>0</v>
      </c>
      <c r="M51" s="1489">
        <v>0</v>
      </c>
      <c r="N51" s="1489">
        <v>0</v>
      </c>
      <c r="O51" s="1489">
        <v>0</v>
      </c>
      <c r="P51" s="1489">
        <v>0</v>
      </c>
      <c r="Q51" s="1489">
        <v>0</v>
      </c>
      <c r="R51" s="1489">
        <v>0</v>
      </c>
      <c r="S51" s="1489">
        <v>0</v>
      </c>
      <c r="T51" s="1489">
        <v>0</v>
      </c>
      <c r="U51" s="1489">
        <v>0</v>
      </c>
      <c r="V51" s="1489">
        <v>0</v>
      </c>
      <c r="W51" s="1489">
        <v>0</v>
      </c>
      <c r="X51" s="1489">
        <v>0</v>
      </c>
      <c r="Y51" s="1489">
        <v>0</v>
      </c>
      <c r="Z51" s="1487">
        <v>0</v>
      </c>
    </row>
    <row r="52" spans="2:26" ht="12" customHeight="1">
      <c r="B52" s="1093"/>
      <c r="C52" s="43" t="s">
        <v>758</v>
      </c>
      <c r="D52" s="43"/>
      <c r="E52" s="43"/>
      <c r="F52" s="43"/>
      <c r="G52" s="43"/>
      <c r="H52" s="43"/>
      <c r="I52" s="43"/>
      <c r="J52" s="43"/>
      <c r="K52" s="171" t="s">
        <v>759</v>
      </c>
      <c r="L52" s="1049">
        <v>0</v>
      </c>
      <c r="M52" s="1489">
        <v>0</v>
      </c>
      <c r="N52" s="1489">
        <v>0</v>
      </c>
      <c r="O52" s="1489">
        <v>0</v>
      </c>
      <c r="P52" s="1489">
        <v>0</v>
      </c>
      <c r="Q52" s="1489">
        <v>0</v>
      </c>
      <c r="R52" s="1489">
        <v>0</v>
      </c>
      <c r="S52" s="1489">
        <v>0</v>
      </c>
      <c r="T52" s="1489">
        <v>0</v>
      </c>
      <c r="U52" s="1489">
        <v>0</v>
      </c>
      <c r="V52" s="1489">
        <v>0</v>
      </c>
      <c r="W52" s="1489">
        <v>0</v>
      </c>
      <c r="X52" s="1489">
        <v>0</v>
      </c>
      <c r="Y52" s="1489">
        <v>0</v>
      </c>
      <c r="Z52" s="1487">
        <v>0</v>
      </c>
    </row>
    <row r="53" spans="2:26" ht="12" customHeight="1">
      <c r="B53" s="1093"/>
      <c r="C53" s="43" t="s">
        <v>760</v>
      </c>
      <c r="D53" s="43"/>
      <c r="E53" s="43"/>
      <c r="F53" s="43"/>
      <c r="G53" s="43"/>
      <c r="H53" s="43"/>
      <c r="I53" s="43"/>
      <c r="J53" s="43"/>
      <c r="K53" s="171" t="s">
        <v>761</v>
      </c>
      <c r="L53" s="1049">
        <v>0</v>
      </c>
      <c r="M53" s="1489">
        <v>0</v>
      </c>
      <c r="N53" s="1489">
        <v>0</v>
      </c>
      <c r="O53" s="1489">
        <v>0</v>
      </c>
      <c r="P53" s="1489">
        <v>0</v>
      </c>
      <c r="Q53" s="1489">
        <v>0</v>
      </c>
      <c r="R53" s="1489">
        <v>0</v>
      </c>
      <c r="S53" s="1489">
        <v>0</v>
      </c>
      <c r="T53" s="1489">
        <v>0</v>
      </c>
      <c r="U53" s="1489">
        <v>0</v>
      </c>
      <c r="V53" s="1489">
        <v>0</v>
      </c>
      <c r="W53" s="1489">
        <v>0</v>
      </c>
      <c r="X53" s="1489">
        <v>0</v>
      </c>
      <c r="Y53" s="1489">
        <v>0</v>
      </c>
      <c r="Z53" s="1487">
        <v>0</v>
      </c>
    </row>
    <row r="54" spans="2:26" ht="12" customHeight="1">
      <c r="B54" s="1093"/>
      <c r="C54" s="43" t="s">
        <v>762</v>
      </c>
      <c r="D54" s="43"/>
      <c r="E54" s="43"/>
      <c r="F54" s="43"/>
      <c r="G54" s="43"/>
      <c r="H54" s="43"/>
      <c r="I54" s="43"/>
      <c r="J54" s="43"/>
      <c r="K54" s="171" t="s">
        <v>763</v>
      </c>
      <c r="L54" s="1049">
        <v>0</v>
      </c>
      <c r="M54" s="1489">
        <v>0</v>
      </c>
      <c r="N54" s="1489">
        <v>0</v>
      </c>
      <c r="O54" s="1489">
        <v>0</v>
      </c>
      <c r="P54" s="1489">
        <v>0</v>
      </c>
      <c r="Q54" s="1489">
        <v>0</v>
      </c>
      <c r="R54" s="1489">
        <v>0</v>
      </c>
      <c r="S54" s="1489">
        <v>0</v>
      </c>
      <c r="T54" s="1489">
        <v>0</v>
      </c>
      <c r="U54" s="1489">
        <v>0</v>
      </c>
      <c r="V54" s="1489">
        <v>0</v>
      </c>
      <c r="W54" s="1489">
        <v>0</v>
      </c>
      <c r="X54" s="1489">
        <v>0</v>
      </c>
      <c r="Y54" s="1489">
        <v>0</v>
      </c>
      <c r="Z54" s="1487">
        <v>0</v>
      </c>
    </row>
    <row r="55" spans="2:26" ht="12" customHeight="1">
      <c r="B55" s="3952" t="s">
        <v>764</v>
      </c>
      <c r="C55" s="43"/>
      <c r="D55" s="43"/>
      <c r="E55" s="43"/>
      <c r="F55" s="43"/>
      <c r="G55" s="43"/>
      <c r="H55" s="43"/>
      <c r="I55" s="43"/>
      <c r="J55" s="43"/>
      <c r="K55" s="171" t="s">
        <v>136</v>
      </c>
      <c r="L55" s="1049">
        <v>0</v>
      </c>
      <c r="M55" s="1489">
        <v>0</v>
      </c>
      <c r="N55" s="1489">
        <v>0</v>
      </c>
      <c r="O55" s="1489">
        <v>0</v>
      </c>
      <c r="P55" s="1489">
        <v>0</v>
      </c>
      <c r="Q55" s="1489">
        <v>0</v>
      </c>
      <c r="R55" s="1489">
        <v>0</v>
      </c>
      <c r="S55" s="1489">
        <v>0</v>
      </c>
      <c r="T55" s="1489">
        <v>0</v>
      </c>
      <c r="U55" s="1489">
        <v>0</v>
      </c>
      <c r="V55" s="1489">
        <v>0</v>
      </c>
      <c r="W55" s="1489">
        <v>0</v>
      </c>
      <c r="X55" s="1489">
        <v>0</v>
      </c>
      <c r="Y55" s="1489">
        <v>0</v>
      </c>
      <c r="Z55" s="1487">
        <v>0</v>
      </c>
    </row>
    <row r="56" spans="2:26" ht="12" customHeight="1">
      <c r="B56" s="3952" t="s">
        <v>1169</v>
      </c>
      <c r="C56" s="43"/>
      <c r="D56" s="43"/>
      <c r="E56" s="43"/>
      <c r="F56" s="43"/>
      <c r="G56" s="43"/>
      <c r="H56" s="43"/>
      <c r="I56" s="43"/>
      <c r="J56" s="43"/>
      <c r="K56" s="171" t="s">
        <v>142</v>
      </c>
      <c r="L56" s="1049">
        <v>0</v>
      </c>
      <c r="M56" s="1489">
        <v>0</v>
      </c>
      <c r="N56" s="1489">
        <v>0</v>
      </c>
      <c r="O56" s="1489">
        <v>0</v>
      </c>
      <c r="P56" s="1489">
        <v>0</v>
      </c>
      <c r="Q56" s="1489">
        <v>0</v>
      </c>
      <c r="R56" s="1489">
        <v>0</v>
      </c>
      <c r="S56" s="1489">
        <v>0</v>
      </c>
      <c r="T56" s="1489">
        <v>0</v>
      </c>
      <c r="U56" s="1489">
        <v>0</v>
      </c>
      <c r="V56" s="1489">
        <v>0</v>
      </c>
      <c r="W56" s="1489">
        <v>0</v>
      </c>
      <c r="X56" s="1489">
        <v>0</v>
      </c>
      <c r="Y56" s="1489">
        <v>0</v>
      </c>
      <c r="Z56" s="1487">
        <v>0</v>
      </c>
    </row>
    <row r="57" spans="2:26" ht="12" customHeight="1">
      <c r="B57" s="3960" t="s">
        <v>1170</v>
      </c>
      <c r="C57" s="31"/>
      <c r="D57" s="31"/>
      <c r="E57" s="31"/>
      <c r="F57" s="31"/>
      <c r="G57" s="31"/>
      <c r="H57" s="31"/>
      <c r="I57" s="31"/>
      <c r="J57" s="31"/>
      <c r="K57" s="171" t="s">
        <v>143</v>
      </c>
      <c r="L57" s="1049">
        <v>0</v>
      </c>
      <c r="M57" s="1489">
        <v>0</v>
      </c>
      <c r="N57" s="1489">
        <v>0</v>
      </c>
      <c r="O57" s="1489">
        <v>0</v>
      </c>
      <c r="P57" s="1489">
        <v>0</v>
      </c>
      <c r="Q57" s="1489">
        <v>0</v>
      </c>
      <c r="R57" s="1489">
        <v>0</v>
      </c>
      <c r="S57" s="1489">
        <v>0</v>
      </c>
      <c r="T57" s="1489">
        <v>0</v>
      </c>
      <c r="U57" s="1489">
        <v>0</v>
      </c>
      <c r="V57" s="1489">
        <v>0</v>
      </c>
      <c r="W57" s="1489">
        <v>0</v>
      </c>
      <c r="X57" s="1489">
        <v>0</v>
      </c>
      <c r="Y57" s="1489">
        <v>0</v>
      </c>
      <c r="Z57" s="1487">
        <v>0</v>
      </c>
    </row>
    <row r="58" spans="2:26" ht="12" customHeight="1">
      <c r="B58" s="3952" t="s">
        <v>1171</v>
      </c>
      <c r="C58" s="43"/>
      <c r="D58" s="43"/>
      <c r="E58" s="43"/>
      <c r="F58" s="43"/>
      <c r="G58" s="43"/>
      <c r="H58" s="43"/>
      <c r="I58" s="43"/>
      <c r="J58" s="43"/>
      <c r="K58" s="171"/>
      <c r="L58" s="1049"/>
      <c r="M58" s="1489"/>
      <c r="N58" s="1489"/>
      <c r="O58" s="1489"/>
      <c r="P58" s="1489"/>
      <c r="Q58" s="1489"/>
      <c r="R58" s="1489"/>
      <c r="S58" s="1489"/>
      <c r="T58" s="1489"/>
      <c r="U58" s="1489"/>
      <c r="V58" s="1489"/>
      <c r="W58" s="1489"/>
      <c r="X58" s="1489"/>
      <c r="Y58" s="1489"/>
      <c r="Z58" s="1487"/>
    </row>
    <row r="59" spans="2:26" ht="12" customHeight="1">
      <c r="B59" s="1097"/>
      <c r="C59" s="43" t="s">
        <v>766</v>
      </c>
      <c r="D59" s="31"/>
      <c r="E59" s="31"/>
      <c r="F59" s="31"/>
      <c r="G59" s="31"/>
      <c r="H59" s="31"/>
      <c r="I59" s="31"/>
      <c r="J59" s="31"/>
      <c r="K59" s="171" t="s">
        <v>610</v>
      </c>
      <c r="L59" s="1049">
        <v>0</v>
      </c>
      <c r="M59" s="1489">
        <v>0</v>
      </c>
      <c r="N59" s="1489">
        <v>0</v>
      </c>
      <c r="O59" s="1489">
        <v>0</v>
      </c>
      <c r="P59" s="1489">
        <v>0</v>
      </c>
      <c r="Q59" s="1489">
        <v>0</v>
      </c>
      <c r="R59" s="1489">
        <v>0</v>
      </c>
      <c r="S59" s="1489">
        <v>0</v>
      </c>
      <c r="T59" s="1489">
        <v>0</v>
      </c>
      <c r="U59" s="1489">
        <v>0</v>
      </c>
      <c r="V59" s="1489">
        <v>0</v>
      </c>
      <c r="W59" s="1489">
        <v>0</v>
      </c>
      <c r="X59" s="1489">
        <v>0</v>
      </c>
      <c r="Y59" s="1489">
        <v>0</v>
      </c>
      <c r="Z59" s="1487">
        <v>0</v>
      </c>
    </row>
    <row r="60" spans="2:26" ht="12" customHeight="1">
      <c r="B60" s="1097"/>
      <c r="C60" s="43" t="s">
        <v>767</v>
      </c>
      <c r="D60" s="31"/>
      <c r="E60" s="31"/>
      <c r="F60" s="31"/>
      <c r="G60" s="31"/>
      <c r="H60" s="31"/>
      <c r="I60" s="31"/>
      <c r="J60" s="31"/>
      <c r="K60" s="171" t="s">
        <v>671</v>
      </c>
      <c r="L60" s="1049">
        <v>0</v>
      </c>
      <c r="M60" s="1489">
        <v>0</v>
      </c>
      <c r="N60" s="1489">
        <v>0</v>
      </c>
      <c r="O60" s="1489">
        <v>0</v>
      </c>
      <c r="P60" s="1489">
        <v>0</v>
      </c>
      <c r="Q60" s="1489">
        <v>0</v>
      </c>
      <c r="R60" s="1489">
        <v>0</v>
      </c>
      <c r="S60" s="1489">
        <v>0</v>
      </c>
      <c r="T60" s="1489">
        <v>0</v>
      </c>
      <c r="U60" s="1489">
        <v>0</v>
      </c>
      <c r="V60" s="1489">
        <v>0</v>
      </c>
      <c r="W60" s="1489">
        <v>0</v>
      </c>
      <c r="X60" s="1489">
        <v>0</v>
      </c>
      <c r="Y60" s="1489">
        <v>0</v>
      </c>
      <c r="Z60" s="1487">
        <v>0</v>
      </c>
    </row>
    <row r="61" spans="2:26" ht="12" customHeight="1">
      <c r="B61" s="3952" t="s">
        <v>768</v>
      </c>
      <c r="C61" s="43"/>
      <c r="D61" s="43"/>
      <c r="E61" s="43"/>
      <c r="F61" s="43"/>
      <c r="G61" s="43"/>
      <c r="H61" s="43"/>
      <c r="I61" s="43"/>
      <c r="J61" s="43"/>
      <c r="K61" s="171" t="s">
        <v>144</v>
      </c>
      <c r="L61" s="1049">
        <v>0</v>
      </c>
      <c r="M61" s="1489">
        <v>0</v>
      </c>
      <c r="N61" s="1489">
        <v>0</v>
      </c>
      <c r="O61" s="1489">
        <v>0</v>
      </c>
      <c r="P61" s="1489">
        <v>0</v>
      </c>
      <c r="Q61" s="1489">
        <v>0</v>
      </c>
      <c r="R61" s="1489">
        <v>0</v>
      </c>
      <c r="S61" s="1489">
        <v>0</v>
      </c>
      <c r="T61" s="1489">
        <v>0</v>
      </c>
      <c r="U61" s="1489">
        <v>0</v>
      </c>
      <c r="V61" s="1489">
        <v>0</v>
      </c>
      <c r="W61" s="1489">
        <v>0</v>
      </c>
      <c r="X61" s="1489">
        <v>0</v>
      </c>
      <c r="Y61" s="1489">
        <v>0</v>
      </c>
      <c r="Z61" s="1487">
        <v>0</v>
      </c>
    </row>
    <row r="62" spans="2:26" ht="12" customHeight="1">
      <c r="B62" s="3952" t="s">
        <v>1173</v>
      </c>
      <c r="C62" s="43"/>
      <c r="D62" s="43"/>
      <c r="E62" s="43"/>
      <c r="F62" s="43"/>
      <c r="G62" s="43"/>
      <c r="H62" s="43"/>
      <c r="I62" s="43"/>
      <c r="J62" s="43"/>
      <c r="K62" s="171" t="s">
        <v>189</v>
      </c>
      <c r="L62" s="1049">
        <v>0</v>
      </c>
      <c r="M62" s="1489">
        <v>0</v>
      </c>
      <c r="N62" s="1489">
        <v>0</v>
      </c>
      <c r="O62" s="1489">
        <v>0</v>
      </c>
      <c r="P62" s="1489">
        <v>0</v>
      </c>
      <c r="Q62" s="1489">
        <v>0</v>
      </c>
      <c r="R62" s="1489">
        <v>0</v>
      </c>
      <c r="S62" s="1489">
        <v>0</v>
      </c>
      <c r="T62" s="1489">
        <v>0</v>
      </c>
      <c r="U62" s="1489">
        <v>0</v>
      </c>
      <c r="V62" s="1489">
        <v>0</v>
      </c>
      <c r="W62" s="1489">
        <v>0</v>
      </c>
      <c r="X62" s="1489">
        <v>0</v>
      </c>
      <c r="Y62" s="1489">
        <v>0</v>
      </c>
      <c r="Z62" s="1487">
        <v>0</v>
      </c>
    </row>
    <row r="63" spans="2:26" ht="12" customHeight="1">
      <c r="B63" s="3952" t="s">
        <v>1174</v>
      </c>
      <c r="C63" s="43"/>
      <c r="D63" s="43"/>
      <c r="E63" s="43"/>
      <c r="F63" s="43"/>
      <c r="G63" s="43"/>
      <c r="H63" s="43"/>
      <c r="I63" s="43"/>
      <c r="J63" s="43"/>
      <c r="K63" s="171" t="s">
        <v>190</v>
      </c>
      <c r="L63" s="1049">
        <v>0</v>
      </c>
      <c r="M63" s="1489">
        <v>0</v>
      </c>
      <c r="N63" s="1489">
        <v>0</v>
      </c>
      <c r="O63" s="1489">
        <v>0</v>
      </c>
      <c r="P63" s="1489">
        <v>0</v>
      </c>
      <c r="Q63" s="1489">
        <v>0</v>
      </c>
      <c r="R63" s="1489">
        <v>0</v>
      </c>
      <c r="S63" s="1489">
        <v>0</v>
      </c>
      <c r="T63" s="1489">
        <v>0</v>
      </c>
      <c r="U63" s="1489">
        <v>0</v>
      </c>
      <c r="V63" s="1489">
        <v>0</v>
      </c>
      <c r="W63" s="1489">
        <v>0</v>
      </c>
      <c r="X63" s="1489">
        <v>0</v>
      </c>
      <c r="Y63" s="1489">
        <v>0</v>
      </c>
      <c r="Z63" s="1487">
        <v>0</v>
      </c>
    </row>
    <row r="64" spans="2:26" ht="12" customHeight="1">
      <c r="B64" s="3961" t="s">
        <v>1175</v>
      </c>
      <c r="C64" s="3962"/>
      <c r="D64" s="3962"/>
      <c r="E64" s="3962"/>
      <c r="F64" s="3962"/>
      <c r="G64" s="3962"/>
      <c r="H64" s="3962"/>
      <c r="I64" s="3962"/>
      <c r="J64" s="3962"/>
      <c r="K64" s="182" t="s">
        <v>191</v>
      </c>
      <c r="L64" s="1491">
        <v>34909</v>
      </c>
      <c r="M64" s="1491">
        <v>6280</v>
      </c>
      <c r="N64" s="1491">
        <v>95928</v>
      </c>
      <c r="O64" s="1491">
        <v>0</v>
      </c>
      <c r="P64" s="1491">
        <v>1945</v>
      </c>
      <c r="Q64" s="1491">
        <v>93983</v>
      </c>
      <c r="R64" s="1491">
        <v>6775</v>
      </c>
      <c r="S64" s="1491">
        <v>0</v>
      </c>
      <c r="T64" s="1491">
        <v>9006</v>
      </c>
      <c r="U64" s="1491">
        <v>91752</v>
      </c>
      <c r="V64" s="1491">
        <v>41860</v>
      </c>
      <c r="W64" s="1491">
        <v>0</v>
      </c>
      <c r="X64" s="1491">
        <v>-13</v>
      </c>
      <c r="Y64" s="1491">
        <v>41873</v>
      </c>
      <c r="Z64" s="1487">
        <v>45</v>
      </c>
    </row>
    <row r="65" spans="2:26" ht="12" customHeight="1">
      <c r="B65" s="3963" t="s">
        <v>1550</v>
      </c>
      <c r="C65" s="3964"/>
      <c r="D65" s="3964"/>
      <c r="E65" s="3964"/>
      <c r="F65" s="3964"/>
      <c r="G65" s="3964"/>
      <c r="H65" s="3964"/>
      <c r="I65" s="3964"/>
      <c r="J65" s="3964"/>
      <c r="K65" s="1082" t="s">
        <v>104</v>
      </c>
      <c r="L65" s="1497">
        <v>0</v>
      </c>
      <c r="M65" s="1497">
        <v>0</v>
      </c>
      <c r="N65" s="1497">
        <v>106845</v>
      </c>
      <c r="O65" s="1497">
        <v>1282</v>
      </c>
      <c r="P65" s="1497">
        <v>2210</v>
      </c>
      <c r="Q65" s="1497">
        <v>105917</v>
      </c>
      <c r="R65" s="1497">
        <v>6815</v>
      </c>
      <c r="S65" s="1497">
        <v>0</v>
      </c>
      <c r="T65" s="1497">
        <v>9072</v>
      </c>
      <c r="U65" s="1497">
        <v>103660</v>
      </c>
      <c r="V65" s="1497">
        <v>45453</v>
      </c>
      <c r="W65" s="1497">
        <v>348</v>
      </c>
      <c r="X65" s="1497">
        <v>-13</v>
      </c>
      <c r="Y65" s="1497">
        <v>45814</v>
      </c>
      <c r="Z65" s="1498">
        <v>44</v>
      </c>
    </row>
    <row r="67" spans="2:26" ht="12" customHeight="1">
      <c r="B67" s="65" t="s">
        <v>105</v>
      </c>
      <c r="C67" s="65"/>
      <c r="D67" s="65"/>
      <c r="E67" s="65"/>
      <c r="F67" s="65"/>
      <c r="G67" s="65"/>
      <c r="H67" s="65"/>
      <c r="I67" s="65"/>
      <c r="J67" s="65"/>
      <c r="K67" s="65"/>
      <c r="L67" s="65"/>
      <c r="M67" s="65"/>
      <c r="N67" s="65"/>
      <c r="O67" s="65"/>
      <c r="P67" s="65"/>
      <c r="Z67" s="195"/>
    </row>
    <row r="68" spans="2:26" ht="12" customHeight="1">
      <c r="B68" s="44" t="s">
        <v>477</v>
      </c>
      <c r="C68" s="44"/>
      <c r="D68" s="44"/>
      <c r="E68" s="44"/>
      <c r="F68" s="44"/>
      <c r="G68" s="44"/>
      <c r="H68" s="44"/>
      <c r="I68" s="44"/>
      <c r="J68" s="44"/>
      <c r="K68" s="44"/>
      <c r="L68" s="44"/>
      <c r="M68" s="44"/>
      <c r="N68" s="44"/>
      <c r="O68" s="44"/>
      <c r="P68" s="44"/>
      <c r="Z68" s="178"/>
    </row>
  </sheetData>
  <mergeCells count="57">
    <mergeCell ref="B56:J56"/>
    <mergeCell ref="B2:F2"/>
    <mergeCell ref="C46:J46"/>
    <mergeCell ref="C47:J47"/>
    <mergeCell ref="C48:J48"/>
    <mergeCell ref="C49:J49"/>
    <mergeCell ref="C50:J50"/>
    <mergeCell ref="C30:I30"/>
    <mergeCell ref="C26:I26"/>
    <mergeCell ref="C29:J29"/>
    <mergeCell ref="C24:I24"/>
    <mergeCell ref="C25:I25"/>
    <mergeCell ref="L4:O4"/>
    <mergeCell ref="L5:O5"/>
    <mergeCell ref="B14:F14"/>
    <mergeCell ref="G14:J14"/>
    <mergeCell ref="N7:Q7"/>
    <mergeCell ref="B4:J4"/>
    <mergeCell ref="B5:J5"/>
    <mergeCell ref="B9:K9"/>
    <mergeCell ref="C22:I22"/>
    <mergeCell ref="C23:I23"/>
    <mergeCell ref="V7:Y7"/>
    <mergeCell ref="G15:J15"/>
    <mergeCell ref="G16:J16"/>
    <mergeCell ref="G18:J18"/>
    <mergeCell ref="B19:I19"/>
    <mergeCell ref="B20:I20"/>
    <mergeCell ref="G17:J17"/>
    <mergeCell ref="B21:I21"/>
    <mergeCell ref="B65:J65"/>
    <mergeCell ref="B67:P67"/>
    <mergeCell ref="B57:J57"/>
    <mergeCell ref="B68:P68"/>
    <mergeCell ref="B61:J61"/>
    <mergeCell ref="B62:J62"/>
    <mergeCell ref="B63:J63"/>
    <mergeCell ref="B64:J64"/>
    <mergeCell ref="C59:J59"/>
    <mergeCell ref="C60:J60"/>
    <mergeCell ref="B58:J58"/>
    <mergeCell ref="B55:J55"/>
    <mergeCell ref="B38:J38"/>
    <mergeCell ref="B40:J40"/>
    <mergeCell ref="C33:J33"/>
    <mergeCell ref="C34:I34"/>
    <mergeCell ref="B37:J37"/>
    <mergeCell ref="B42:J42"/>
    <mergeCell ref="B43:J43"/>
    <mergeCell ref="B44:J44"/>
    <mergeCell ref="B41:J41"/>
    <mergeCell ref="C51:J51"/>
    <mergeCell ref="C52:J52"/>
    <mergeCell ref="D39:J39"/>
    <mergeCell ref="C53:J53"/>
    <mergeCell ref="C54:J54"/>
    <mergeCell ref="B45:J45"/>
  </mergeCells>
  <hyperlinks>
    <hyperlink ref="B68" r:id="rId1" xr:uid="{00000000-0004-0000-2A00-000000000000}"/>
  </hyperlinks>
  <pageMargins left="0.7" right="0.7" top="0.75" bottom="0.75" header="0.3" footer="0.3"/>
  <pageSetup scale="10" orientation="landscape"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
    <pageSetUpPr fitToPage="1"/>
  </sheetPr>
  <dimension ref="B2:W85"/>
  <sheetViews>
    <sheetView showGridLines="0" workbookViewId="0"/>
  </sheetViews>
  <sheetFormatPr defaultColWidth="9.1640625" defaultRowHeight="12" customHeight="1"/>
  <cols>
    <col min="1" max="1" width="1.5546875" style="1206" customWidth="1"/>
    <col min="2" max="3" width="3.27734375" style="1206" customWidth="1"/>
    <col min="4" max="4" width="4.1640625" style="1206" customWidth="1"/>
    <col min="5" max="6" width="3.27734375" style="1206" customWidth="1"/>
    <col min="7" max="7" width="4.5546875" style="1206" customWidth="1"/>
    <col min="8" max="8" width="7.1640625" style="1206" customWidth="1"/>
    <col min="9" max="9" width="3.83203125" style="1206" customWidth="1"/>
    <col min="10" max="10" width="27.27734375" style="1206" customWidth="1"/>
    <col min="11" max="11" width="3.83203125" style="1510" customWidth="1"/>
    <col min="12" max="12" width="11.83203125" style="1206" customWidth="1"/>
    <col min="13" max="13" width="11.44140625" style="1206" customWidth="1"/>
    <col min="14" max="15" width="11.83203125" style="1206" customWidth="1"/>
    <col min="16" max="16" width="9.1640625" style="1206" customWidth="1"/>
    <col min="17" max="16384" width="9.1640625" style="1206"/>
  </cols>
  <sheetData>
    <row r="2" spans="2:23" ht="15" customHeight="1">
      <c r="B2" s="4169" t="s">
        <v>478</v>
      </c>
      <c r="C2" s="4010"/>
      <c r="D2" s="4010"/>
      <c r="E2" s="4010"/>
      <c r="F2" s="4010"/>
    </row>
    <row r="4" spans="2:23" ht="12" customHeight="1">
      <c r="B4" s="4142" t="s">
        <v>1551</v>
      </c>
      <c r="C4" s="4011"/>
      <c r="D4" s="4011"/>
      <c r="E4" s="4011"/>
      <c r="F4" s="4011"/>
      <c r="G4" s="4011"/>
      <c r="H4" s="4011"/>
      <c r="I4" s="1202"/>
      <c r="J4" s="4139" t="s">
        <v>1538</v>
      </c>
      <c r="K4" s="4139"/>
      <c r="L4" s="4139"/>
      <c r="M4" s="4139"/>
      <c r="N4" s="4139"/>
      <c r="O4" s="4139"/>
      <c r="P4" s="1499"/>
      <c r="Q4" s="1499"/>
      <c r="R4" s="1499"/>
      <c r="S4" s="1499"/>
      <c r="T4" s="1499"/>
      <c r="U4" s="1499"/>
      <c r="V4" s="1499"/>
      <c r="W4" s="1499"/>
    </row>
    <row r="5" spans="2:23" ht="12" customHeight="1">
      <c r="B5" s="4143">
        <v>2023.4</v>
      </c>
      <c r="C5" s="4140"/>
      <c r="D5" s="4140"/>
      <c r="E5" s="4140"/>
      <c r="F5" s="4140"/>
      <c r="G5" s="4140"/>
      <c r="H5" s="4140"/>
      <c r="I5" s="1202"/>
      <c r="J5" s="4140" t="s">
        <v>1552</v>
      </c>
      <c r="K5" s="4140"/>
      <c r="L5" s="4140"/>
      <c r="M5" s="4140"/>
      <c r="N5" s="4140"/>
      <c r="O5" s="4140"/>
      <c r="P5" s="1500"/>
      <c r="Q5" s="1500"/>
      <c r="R5" s="1500"/>
      <c r="S5" s="1500"/>
      <c r="T5" s="1500"/>
      <c r="U5" s="1500"/>
      <c r="V5" s="1500"/>
      <c r="W5" s="1500"/>
    </row>
    <row r="6" spans="2:23" ht="12" customHeight="1">
      <c r="J6" s="4141"/>
      <c r="K6" s="4141"/>
      <c r="L6" s="4141"/>
      <c r="M6" s="4141"/>
      <c r="N6" s="4141"/>
      <c r="O6" s="4141"/>
      <c r="P6" s="1500"/>
      <c r="Q6" s="1500"/>
      <c r="R6" s="1500"/>
      <c r="S6" s="1500"/>
      <c r="T6" s="1500"/>
      <c r="U6" s="1500"/>
      <c r="V6" s="1500"/>
      <c r="W6" s="1500"/>
    </row>
    <row r="7" spans="2:23" ht="12" customHeight="1">
      <c r="B7" s="1501"/>
      <c r="C7" s="1502"/>
      <c r="D7" s="1502"/>
      <c r="E7" s="1502"/>
      <c r="F7" s="1502"/>
      <c r="G7" s="1502"/>
      <c r="H7" s="1502"/>
      <c r="I7" s="1502"/>
      <c r="J7" s="1502"/>
      <c r="K7" s="1503"/>
      <c r="L7" s="4148" t="s">
        <v>1553</v>
      </c>
      <c r="M7" s="4149"/>
      <c r="N7" s="4149"/>
      <c r="O7" s="4150"/>
    </row>
    <row r="8" spans="2:23" ht="12" customHeight="1">
      <c r="B8" s="1504"/>
      <c r="K8" s="1505"/>
      <c r="L8" s="1506"/>
      <c r="M8" s="1507" t="s">
        <v>1142</v>
      </c>
      <c r="N8" s="1508" t="s">
        <v>1142</v>
      </c>
      <c r="O8" s="1509" t="s">
        <v>1190</v>
      </c>
    </row>
    <row r="9" spans="2:23" ht="12" customHeight="1">
      <c r="B9" s="4154" t="s">
        <v>1146</v>
      </c>
      <c r="C9" s="4155"/>
      <c r="D9" s="4155"/>
      <c r="E9" s="4155"/>
      <c r="F9" s="4155"/>
      <c r="G9" s="4155"/>
      <c r="H9" s="4155"/>
      <c r="I9" s="4155"/>
      <c r="J9" s="4155"/>
      <c r="K9" s="1511"/>
      <c r="L9" s="1512" t="s">
        <v>137</v>
      </c>
      <c r="M9" s="1507" t="s">
        <v>1143</v>
      </c>
      <c r="N9" s="1513" t="s">
        <v>1144</v>
      </c>
      <c r="O9" s="1509" t="s">
        <v>1200</v>
      </c>
    </row>
    <row r="10" spans="2:23" ht="12" customHeight="1">
      <c r="B10" s="1514"/>
      <c r="C10" s="1515"/>
      <c r="D10" s="1515"/>
      <c r="E10" s="1515"/>
      <c r="F10" s="1515"/>
      <c r="G10" s="1515"/>
      <c r="H10" s="1515"/>
      <c r="I10" s="1515"/>
      <c r="J10" s="1515"/>
      <c r="K10" s="1516"/>
      <c r="L10" s="1517" t="s">
        <v>167</v>
      </c>
      <c r="M10" s="1518" t="s">
        <v>168</v>
      </c>
      <c r="N10" s="1519" t="s">
        <v>74</v>
      </c>
      <c r="O10" s="1520" t="s">
        <v>75</v>
      </c>
    </row>
    <row r="11" spans="2:23" ht="12" customHeight="1">
      <c r="B11" s="4151" t="s">
        <v>1147</v>
      </c>
      <c r="C11" s="4152"/>
      <c r="D11" s="4152"/>
      <c r="E11" s="4152"/>
      <c r="F11" s="4152"/>
      <c r="G11" s="4153" t="s">
        <v>1148</v>
      </c>
      <c r="H11" s="4153"/>
      <c r="I11" s="4153"/>
      <c r="J11" s="4153"/>
      <c r="K11" s="1521" t="s">
        <v>192</v>
      </c>
      <c r="L11" s="1522">
        <v>3593</v>
      </c>
      <c r="M11" s="1523">
        <v>348</v>
      </c>
      <c r="N11" s="1522">
        <v>0</v>
      </c>
      <c r="O11" s="1524">
        <v>3941</v>
      </c>
    </row>
    <row r="12" spans="2:23" ht="12" customHeight="1">
      <c r="B12" s="1525"/>
      <c r="C12" s="1526"/>
      <c r="D12" s="1526"/>
      <c r="E12" s="1526"/>
      <c r="F12" s="1526"/>
      <c r="G12" s="4145" t="s">
        <v>738</v>
      </c>
      <c r="H12" s="4145"/>
      <c r="I12" s="4145"/>
      <c r="J12" s="4145"/>
      <c r="K12" s="1528" t="s">
        <v>410</v>
      </c>
      <c r="L12" s="1522">
        <v>0</v>
      </c>
      <c r="M12" s="1523">
        <v>0</v>
      </c>
      <c r="N12" s="1522">
        <v>0</v>
      </c>
      <c r="O12" s="1524">
        <v>0</v>
      </c>
    </row>
    <row r="13" spans="2:23" ht="12" customHeight="1">
      <c r="B13" s="1525"/>
      <c r="C13" s="1526"/>
      <c r="D13" s="1526"/>
      <c r="E13" s="1526"/>
      <c r="F13" s="1526"/>
      <c r="G13" s="4145" t="s">
        <v>739</v>
      </c>
      <c r="H13" s="4145"/>
      <c r="I13" s="4145"/>
      <c r="J13" s="4145"/>
      <c r="K13" s="1528" t="s">
        <v>413</v>
      </c>
      <c r="L13" s="1522">
        <v>0</v>
      </c>
      <c r="M13" s="1523">
        <v>0</v>
      </c>
      <c r="N13" s="1522">
        <v>0</v>
      </c>
      <c r="O13" s="1524">
        <v>0</v>
      </c>
    </row>
    <row r="14" spans="2:23" ht="12" customHeight="1">
      <c r="B14" s="1525"/>
      <c r="C14" s="1526"/>
      <c r="D14" s="1526"/>
      <c r="E14" s="1526"/>
      <c r="F14" s="1526"/>
      <c r="G14" s="4145" t="s">
        <v>740</v>
      </c>
      <c r="H14" s="4145"/>
      <c r="I14" s="4145"/>
      <c r="J14" s="4145"/>
      <c r="K14" s="1528" t="s">
        <v>416</v>
      </c>
      <c r="L14" s="1522">
        <v>3593</v>
      </c>
      <c r="M14" s="1523">
        <v>348</v>
      </c>
      <c r="N14" s="1522">
        <v>0</v>
      </c>
      <c r="O14" s="1524">
        <v>3941</v>
      </c>
    </row>
    <row r="15" spans="2:23" ht="12" customHeight="1">
      <c r="B15" s="1529"/>
      <c r="C15" s="1530"/>
      <c r="D15" s="1530"/>
      <c r="E15" s="1530"/>
      <c r="F15" s="1530"/>
      <c r="G15" s="4145" t="s">
        <v>1149</v>
      </c>
      <c r="H15" s="4145"/>
      <c r="I15" s="4145"/>
      <c r="J15" s="4145"/>
      <c r="K15" s="1528" t="s">
        <v>106</v>
      </c>
      <c r="L15" s="1522">
        <v>0</v>
      </c>
      <c r="M15" s="1523">
        <v>0</v>
      </c>
      <c r="N15" s="1522">
        <v>0</v>
      </c>
      <c r="O15" s="1524">
        <v>0</v>
      </c>
    </row>
    <row r="16" spans="2:23" ht="12" customHeight="1">
      <c r="B16" s="4146" t="s">
        <v>1150</v>
      </c>
      <c r="C16" s="4147"/>
      <c r="D16" s="4147"/>
      <c r="E16" s="4147"/>
      <c r="F16" s="4147"/>
      <c r="G16" s="4147"/>
      <c r="H16" s="4147"/>
      <c r="I16" s="4157"/>
      <c r="J16" s="4157"/>
      <c r="K16" s="1528" t="s">
        <v>102</v>
      </c>
      <c r="L16" s="1532">
        <v>3593</v>
      </c>
      <c r="M16" s="1533">
        <v>348</v>
      </c>
      <c r="N16" s="1532">
        <v>0</v>
      </c>
      <c r="O16" s="1534">
        <v>3941</v>
      </c>
    </row>
    <row r="17" spans="2:15" ht="12" customHeight="1">
      <c r="B17" s="4144" t="s">
        <v>1151</v>
      </c>
      <c r="C17" s="4145"/>
      <c r="D17" s="4145"/>
      <c r="E17" s="4145"/>
      <c r="F17" s="4145"/>
      <c r="G17" s="4145"/>
      <c r="H17" s="4145"/>
      <c r="I17" s="4157"/>
      <c r="J17" s="4157"/>
      <c r="K17" s="1528" t="s">
        <v>107</v>
      </c>
      <c r="L17" s="1532">
        <v>0</v>
      </c>
      <c r="M17" s="1533">
        <v>0</v>
      </c>
      <c r="N17" s="1532">
        <v>0</v>
      </c>
      <c r="O17" s="1534">
        <v>0</v>
      </c>
    </row>
    <row r="18" spans="2:15" ht="12" customHeight="1">
      <c r="B18" s="3949" t="s">
        <v>1152</v>
      </c>
      <c r="C18" s="3950"/>
      <c r="D18" s="3950"/>
      <c r="E18" s="3950"/>
      <c r="F18" s="3950"/>
      <c r="G18" s="3950"/>
      <c r="H18" s="3950"/>
      <c r="I18" s="11"/>
      <c r="J18" s="11"/>
      <c r="K18" s="1505"/>
      <c r="L18" s="1536"/>
      <c r="M18" s="1537"/>
      <c r="N18" s="1536"/>
      <c r="O18" s="1538"/>
    </row>
    <row r="19" spans="2:15" ht="12" customHeight="1">
      <c r="B19" s="1095"/>
      <c r="C19" s="3942" t="s">
        <v>1153</v>
      </c>
      <c r="D19" s="3942"/>
      <c r="E19" s="3942"/>
      <c r="F19" s="3942"/>
      <c r="G19" s="3942"/>
      <c r="H19" s="3942"/>
      <c r="I19" s="3948" t="s">
        <v>176</v>
      </c>
      <c r="J19" s="3948"/>
      <c r="K19" s="166" t="s">
        <v>422</v>
      </c>
      <c r="L19" s="1539">
        <v>0</v>
      </c>
      <c r="M19" s="1537">
        <v>0</v>
      </c>
      <c r="N19" s="1536">
        <v>0</v>
      </c>
      <c r="O19" s="1538">
        <v>0</v>
      </c>
    </row>
    <row r="20" spans="2:15" ht="12" customHeight="1">
      <c r="B20" s="1093"/>
      <c r="C20" s="9"/>
      <c r="D20" s="9"/>
      <c r="E20" s="9"/>
      <c r="F20" s="9"/>
      <c r="G20" s="9"/>
      <c r="H20" s="9"/>
      <c r="I20" s="3939" t="s">
        <v>130</v>
      </c>
      <c r="J20" s="3939"/>
      <c r="K20" s="171" t="s">
        <v>425</v>
      </c>
      <c r="L20" s="1522">
        <v>0</v>
      </c>
      <c r="M20" s="1523">
        <v>0</v>
      </c>
      <c r="N20" s="1522">
        <v>0</v>
      </c>
      <c r="O20" s="1524">
        <v>0</v>
      </c>
    </row>
    <row r="21" spans="2:15" ht="12" customHeight="1">
      <c r="B21" s="1093"/>
      <c r="C21" s="7"/>
      <c r="D21" s="7"/>
      <c r="E21" s="7"/>
      <c r="F21" s="7"/>
      <c r="G21" s="7"/>
      <c r="H21" s="7"/>
      <c r="I21" s="3939" t="s">
        <v>177</v>
      </c>
      <c r="J21" s="3939"/>
      <c r="K21" s="171" t="s">
        <v>428</v>
      </c>
      <c r="L21" s="1539">
        <v>0</v>
      </c>
      <c r="M21" s="1537">
        <v>0</v>
      </c>
      <c r="N21" s="1536">
        <v>0</v>
      </c>
      <c r="O21" s="1538">
        <v>0</v>
      </c>
    </row>
    <row r="22" spans="2:15" ht="12" customHeight="1">
      <c r="B22" s="1097"/>
      <c r="C22" s="31" t="s">
        <v>1154</v>
      </c>
      <c r="D22" s="31"/>
      <c r="E22" s="31"/>
      <c r="F22" s="31"/>
      <c r="G22" s="31"/>
      <c r="H22" s="31"/>
      <c r="I22" s="169"/>
      <c r="J22" s="169"/>
      <c r="K22" s="171" t="s">
        <v>431</v>
      </c>
      <c r="L22" s="1522">
        <v>0</v>
      </c>
      <c r="M22" s="1523">
        <v>0</v>
      </c>
      <c r="N22" s="1522">
        <v>0</v>
      </c>
      <c r="O22" s="1524">
        <v>0</v>
      </c>
    </row>
    <row r="23" spans="2:15" ht="12" customHeight="1">
      <c r="B23" s="1097"/>
      <c r="C23" s="31" t="s">
        <v>1155</v>
      </c>
      <c r="D23" s="31"/>
      <c r="E23" s="31"/>
      <c r="F23" s="31"/>
      <c r="G23" s="31"/>
      <c r="H23" s="31"/>
      <c r="I23" s="3939" t="s">
        <v>176</v>
      </c>
      <c r="J23" s="3939"/>
      <c r="K23" s="171" t="s">
        <v>435</v>
      </c>
      <c r="L23" s="1539">
        <v>0</v>
      </c>
      <c r="M23" s="1537">
        <v>0</v>
      </c>
      <c r="N23" s="1536">
        <v>0</v>
      </c>
      <c r="O23" s="1538">
        <v>0</v>
      </c>
    </row>
    <row r="24" spans="2:15" ht="12" customHeight="1">
      <c r="B24" s="1097"/>
      <c r="C24" s="169"/>
      <c r="D24" s="169"/>
      <c r="E24" s="169"/>
      <c r="F24" s="169"/>
      <c r="G24" s="169"/>
      <c r="H24" s="169"/>
      <c r="I24" s="3939" t="s">
        <v>130</v>
      </c>
      <c r="J24" s="3939"/>
      <c r="K24" s="171" t="s">
        <v>503</v>
      </c>
      <c r="L24" s="1522">
        <v>0</v>
      </c>
      <c r="M24" s="1523">
        <v>0</v>
      </c>
      <c r="N24" s="1522">
        <v>0</v>
      </c>
      <c r="O24" s="1524">
        <v>0</v>
      </c>
    </row>
    <row r="25" spans="2:15" ht="12" customHeight="1">
      <c r="B25" s="1093"/>
      <c r="C25" s="169"/>
      <c r="D25" s="169"/>
      <c r="E25" s="169"/>
      <c r="F25" s="169"/>
      <c r="G25" s="169"/>
      <c r="H25" s="169"/>
      <c r="I25" s="3939" t="s">
        <v>177</v>
      </c>
      <c r="J25" s="3939"/>
      <c r="K25" s="171" t="s">
        <v>437</v>
      </c>
      <c r="L25" s="1539">
        <v>0</v>
      </c>
      <c r="M25" s="1537">
        <v>0</v>
      </c>
      <c r="N25" s="1536">
        <v>0</v>
      </c>
      <c r="O25" s="1538">
        <v>0</v>
      </c>
    </row>
    <row r="26" spans="2:15" ht="12" customHeight="1">
      <c r="B26" s="1093"/>
      <c r="C26" s="31" t="s">
        <v>1156</v>
      </c>
      <c r="D26" s="31"/>
      <c r="E26" s="31"/>
      <c r="F26" s="31"/>
      <c r="G26" s="31"/>
      <c r="H26" s="31"/>
      <c r="I26" s="31"/>
      <c r="J26" s="31"/>
      <c r="K26" s="171" t="s">
        <v>439</v>
      </c>
      <c r="L26" s="1522">
        <v>0</v>
      </c>
      <c r="M26" s="1523">
        <v>0</v>
      </c>
      <c r="N26" s="1522">
        <v>0</v>
      </c>
      <c r="O26" s="1524">
        <v>0</v>
      </c>
    </row>
    <row r="27" spans="2:15" ht="12" customHeight="1">
      <c r="B27" s="1093"/>
      <c r="C27" s="8" t="s">
        <v>1157</v>
      </c>
      <c r="D27" s="8"/>
      <c r="E27" s="8"/>
      <c r="F27" s="8"/>
      <c r="G27" s="8"/>
      <c r="H27" s="8"/>
      <c r="I27" s="3939" t="s">
        <v>176</v>
      </c>
      <c r="J27" s="3939"/>
      <c r="K27" s="171" t="s">
        <v>442</v>
      </c>
      <c r="L27" s="1539">
        <v>0</v>
      </c>
      <c r="M27" s="1537">
        <v>0</v>
      </c>
      <c r="N27" s="1536">
        <v>0</v>
      </c>
      <c r="O27" s="1538">
        <v>0</v>
      </c>
    </row>
    <row r="28" spans="2:15" ht="12" customHeight="1">
      <c r="B28" s="1093"/>
      <c r="C28" s="169"/>
      <c r="D28" s="169"/>
      <c r="E28" s="169"/>
      <c r="F28" s="169"/>
      <c r="G28" s="169"/>
      <c r="H28" s="1531"/>
      <c r="I28" s="3939" t="s">
        <v>130</v>
      </c>
      <c r="J28" s="3939"/>
      <c r="K28" s="171" t="s">
        <v>444</v>
      </c>
      <c r="L28" s="1522">
        <v>0</v>
      </c>
      <c r="M28" s="1523">
        <v>0</v>
      </c>
      <c r="N28" s="1522">
        <v>0</v>
      </c>
      <c r="O28" s="1524">
        <v>0</v>
      </c>
    </row>
    <row r="29" spans="2:15" ht="12" customHeight="1">
      <c r="B29" s="1093"/>
      <c r="C29" s="169"/>
      <c r="D29" s="169"/>
      <c r="E29" s="169"/>
      <c r="F29" s="169"/>
      <c r="G29" s="169"/>
      <c r="H29" s="1531"/>
      <c r="I29" s="3939" t="s">
        <v>177</v>
      </c>
      <c r="J29" s="3939"/>
      <c r="K29" s="171" t="s">
        <v>446</v>
      </c>
      <c r="L29" s="1539">
        <v>0</v>
      </c>
      <c r="M29" s="1537">
        <v>0</v>
      </c>
      <c r="N29" s="1536">
        <v>0</v>
      </c>
      <c r="O29" s="1538">
        <v>0</v>
      </c>
    </row>
    <row r="30" spans="2:15" ht="12" customHeight="1">
      <c r="B30" s="1093"/>
      <c r="C30" s="8" t="s">
        <v>1158</v>
      </c>
      <c r="D30" s="8"/>
      <c r="E30" s="8"/>
      <c r="F30" s="8"/>
      <c r="G30" s="8"/>
      <c r="H30" s="8"/>
      <c r="I30" s="8"/>
      <c r="J30" s="8"/>
      <c r="K30" s="171" t="s">
        <v>448</v>
      </c>
      <c r="L30" s="1522">
        <v>0</v>
      </c>
      <c r="M30" s="1523">
        <v>0</v>
      </c>
      <c r="N30" s="1522">
        <v>0</v>
      </c>
      <c r="O30" s="1524">
        <v>0</v>
      </c>
    </row>
    <row r="31" spans="2:15" ht="12" customHeight="1">
      <c r="B31" s="1093"/>
      <c r="C31" s="3719" t="s">
        <v>1159</v>
      </c>
      <c r="D31" s="3719"/>
      <c r="E31" s="3719"/>
      <c r="F31" s="3719"/>
      <c r="G31" s="3719"/>
      <c r="H31" s="3719"/>
      <c r="I31" s="3939" t="s">
        <v>176</v>
      </c>
      <c r="J31" s="3939"/>
      <c r="K31" s="1528" t="s">
        <v>108</v>
      </c>
      <c r="L31" s="1539">
        <v>0</v>
      </c>
      <c r="M31" s="1537">
        <v>0</v>
      </c>
      <c r="N31" s="1536">
        <v>0</v>
      </c>
      <c r="O31" s="1538">
        <v>0</v>
      </c>
    </row>
    <row r="32" spans="2:15" ht="12" customHeight="1">
      <c r="B32" s="1039"/>
      <c r="C32" s="169"/>
      <c r="D32" s="169"/>
      <c r="E32" s="169"/>
      <c r="F32" s="170"/>
      <c r="G32" s="169"/>
      <c r="I32" s="3939" t="s">
        <v>130</v>
      </c>
      <c r="J32" s="3939"/>
      <c r="K32" s="1528" t="s">
        <v>109</v>
      </c>
      <c r="L32" s="1522">
        <v>0</v>
      </c>
      <c r="M32" s="1523">
        <v>0</v>
      </c>
      <c r="N32" s="1522">
        <v>0</v>
      </c>
      <c r="O32" s="1524">
        <v>0</v>
      </c>
    </row>
    <row r="33" spans="2:15" ht="12" customHeight="1">
      <c r="B33" s="1039"/>
      <c r="C33" s="169"/>
      <c r="D33" s="169"/>
      <c r="E33" s="169"/>
      <c r="F33" s="170"/>
      <c r="G33" s="169"/>
      <c r="I33" s="3939" t="s">
        <v>177</v>
      </c>
      <c r="J33" s="3939"/>
      <c r="K33" s="1528" t="s">
        <v>110</v>
      </c>
      <c r="L33" s="1539">
        <v>0</v>
      </c>
      <c r="M33" s="1537">
        <v>0</v>
      </c>
      <c r="N33" s="1536">
        <v>0</v>
      </c>
      <c r="O33" s="1538">
        <v>0</v>
      </c>
    </row>
    <row r="34" spans="2:15" ht="12" customHeight="1">
      <c r="B34" s="4146" t="s">
        <v>1279</v>
      </c>
      <c r="C34" s="4147"/>
      <c r="D34" s="4147"/>
      <c r="E34" s="4147"/>
      <c r="F34" s="4147"/>
      <c r="G34" s="4147"/>
      <c r="H34" s="4147"/>
      <c r="I34" s="4147"/>
      <c r="J34" s="4147"/>
      <c r="K34" s="1528" t="s">
        <v>194</v>
      </c>
      <c r="L34" s="1522">
        <v>0</v>
      </c>
      <c r="M34" s="1523">
        <v>0</v>
      </c>
      <c r="N34" s="1522">
        <v>0</v>
      </c>
      <c r="O34" s="1524">
        <v>0</v>
      </c>
    </row>
    <row r="35" spans="2:15" ht="12" customHeight="1">
      <c r="B35" s="4144" t="s">
        <v>1161</v>
      </c>
      <c r="C35" s="4145"/>
      <c r="D35" s="4145"/>
      <c r="E35" s="4145"/>
      <c r="F35" s="4145"/>
      <c r="G35" s="4145"/>
      <c r="H35" s="4145"/>
      <c r="I35" s="4145"/>
      <c r="J35" s="4145"/>
      <c r="K35" s="1528" t="s">
        <v>15</v>
      </c>
      <c r="L35" s="1539">
        <v>0</v>
      </c>
      <c r="M35" s="1537">
        <v>0</v>
      </c>
      <c r="N35" s="1536">
        <v>0</v>
      </c>
      <c r="O35" s="1538">
        <v>0</v>
      </c>
    </row>
    <row r="36" spans="2:15" ht="12" customHeight="1">
      <c r="B36" s="1535"/>
      <c r="C36" s="1527"/>
      <c r="D36" s="4145" t="s">
        <v>746</v>
      </c>
      <c r="E36" s="4145"/>
      <c r="F36" s="4145"/>
      <c r="G36" s="4145"/>
      <c r="H36" s="4145"/>
      <c r="I36" s="4145"/>
      <c r="J36" s="4145"/>
      <c r="K36" s="1528" t="s">
        <v>458</v>
      </c>
      <c r="L36" s="1522">
        <v>0</v>
      </c>
      <c r="M36" s="1523">
        <v>0</v>
      </c>
      <c r="N36" s="1522">
        <v>0</v>
      </c>
      <c r="O36" s="1524">
        <v>0</v>
      </c>
    </row>
    <row r="37" spans="2:15" ht="12" customHeight="1">
      <c r="B37" s="4144" t="s">
        <v>1162</v>
      </c>
      <c r="C37" s="4145"/>
      <c r="D37" s="4145"/>
      <c r="E37" s="4145"/>
      <c r="F37" s="4145"/>
      <c r="G37" s="4145"/>
      <c r="H37" s="4145"/>
      <c r="I37" s="4145"/>
      <c r="J37" s="4145"/>
      <c r="K37" s="1528" t="s">
        <v>16</v>
      </c>
      <c r="L37" s="1522">
        <v>0</v>
      </c>
      <c r="M37" s="1523">
        <v>0</v>
      </c>
      <c r="N37" s="1522">
        <v>0</v>
      </c>
      <c r="O37" s="1524">
        <v>0</v>
      </c>
    </row>
    <row r="38" spans="2:15" ht="12" customHeight="1">
      <c r="B38" s="4168" t="s">
        <v>1163</v>
      </c>
      <c r="C38" s="4166"/>
      <c r="D38" s="4166"/>
      <c r="E38" s="4166"/>
      <c r="F38" s="4166"/>
      <c r="G38" s="4166"/>
      <c r="H38" s="4166"/>
      <c r="I38" s="4166"/>
      <c r="J38" s="4166"/>
      <c r="K38" s="1528" t="s">
        <v>17</v>
      </c>
      <c r="L38" s="1522">
        <v>0</v>
      </c>
      <c r="M38" s="1523">
        <v>0</v>
      </c>
      <c r="N38" s="1522">
        <v>0</v>
      </c>
      <c r="O38" s="1524">
        <v>0</v>
      </c>
    </row>
    <row r="39" spans="2:15" ht="12" customHeight="1">
      <c r="B39" s="3952" t="s">
        <v>1164</v>
      </c>
      <c r="C39" s="43"/>
      <c r="D39" s="43"/>
      <c r="E39" s="43"/>
      <c r="F39" s="43"/>
      <c r="G39" s="43"/>
      <c r="H39" s="43"/>
      <c r="I39" s="43"/>
      <c r="J39" s="43"/>
      <c r="K39" s="1528" t="s">
        <v>71</v>
      </c>
      <c r="L39" s="1522">
        <v>0</v>
      </c>
      <c r="M39" s="1523">
        <v>0</v>
      </c>
      <c r="N39" s="1522">
        <v>0</v>
      </c>
      <c r="O39" s="1524">
        <v>0</v>
      </c>
    </row>
    <row r="40" spans="2:15" ht="12" customHeight="1">
      <c r="B40" s="4144" t="s">
        <v>1165</v>
      </c>
      <c r="C40" s="4145"/>
      <c r="D40" s="4145"/>
      <c r="E40" s="4145"/>
      <c r="F40" s="4145"/>
      <c r="G40" s="4145"/>
      <c r="H40" s="4145"/>
      <c r="I40" s="4145"/>
      <c r="J40" s="4145"/>
      <c r="K40" s="1528" t="s">
        <v>72</v>
      </c>
      <c r="L40" s="1522">
        <v>0</v>
      </c>
      <c r="M40" s="1523">
        <v>0</v>
      </c>
      <c r="N40" s="1522">
        <v>0</v>
      </c>
      <c r="O40" s="1524">
        <v>0</v>
      </c>
    </row>
    <row r="41" spans="2:15" ht="12" customHeight="1">
      <c r="B41" s="4144" t="s">
        <v>1166</v>
      </c>
      <c r="C41" s="4145"/>
      <c r="D41" s="4145"/>
      <c r="E41" s="4145"/>
      <c r="F41" s="4145"/>
      <c r="G41" s="4145"/>
      <c r="H41" s="4145"/>
      <c r="I41" s="4145"/>
      <c r="J41" s="4145"/>
      <c r="K41" s="1528" t="s">
        <v>193</v>
      </c>
      <c r="L41" s="1522">
        <v>0</v>
      </c>
      <c r="M41" s="1523">
        <v>0</v>
      </c>
      <c r="N41" s="1522">
        <v>0</v>
      </c>
      <c r="O41" s="1524">
        <v>0</v>
      </c>
    </row>
    <row r="42" spans="2:15" ht="12" customHeight="1">
      <c r="B42" s="4144" t="s">
        <v>1167</v>
      </c>
      <c r="C42" s="4145"/>
      <c r="D42" s="4145"/>
      <c r="E42" s="4145"/>
      <c r="F42" s="4145"/>
      <c r="G42" s="4145"/>
      <c r="H42" s="4145"/>
      <c r="I42" s="4145"/>
      <c r="J42" s="4145"/>
      <c r="K42" s="1528"/>
      <c r="L42" s="1522"/>
      <c r="M42" s="1523"/>
      <c r="N42" s="1522"/>
      <c r="O42" s="1524"/>
    </row>
    <row r="43" spans="2:15" ht="12" customHeight="1">
      <c r="B43" s="1535"/>
      <c r="C43" s="4145" t="s">
        <v>749</v>
      </c>
      <c r="D43" s="4145"/>
      <c r="E43" s="4145"/>
      <c r="F43" s="4145"/>
      <c r="G43" s="4145"/>
      <c r="H43" s="4145"/>
      <c r="I43" s="4145"/>
      <c r="J43" s="4145"/>
      <c r="K43" s="1528" t="s">
        <v>528</v>
      </c>
      <c r="L43" s="1522">
        <v>0</v>
      </c>
      <c r="M43" s="1523">
        <v>0</v>
      </c>
      <c r="N43" s="1522">
        <v>0</v>
      </c>
      <c r="O43" s="1524">
        <v>0</v>
      </c>
    </row>
    <row r="44" spans="2:15" ht="12" customHeight="1">
      <c r="B44" s="1535"/>
      <c r="C44" s="4145" t="s">
        <v>750</v>
      </c>
      <c r="D44" s="4145"/>
      <c r="E44" s="4145"/>
      <c r="F44" s="4145"/>
      <c r="G44" s="4145"/>
      <c r="H44" s="4145"/>
      <c r="I44" s="4145"/>
      <c r="J44" s="4145"/>
      <c r="K44" s="1528" t="s">
        <v>466</v>
      </c>
      <c r="L44" s="1522">
        <v>0</v>
      </c>
      <c r="M44" s="1523">
        <v>0</v>
      </c>
      <c r="N44" s="1522">
        <v>0</v>
      </c>
      <c r="O44" s="1524">
        <v>0</v>
      </c>
    </row>
    <row r="45" spans="2:15" ht="12" customHeight="1">
      <c r="B45" s="1535"/>
      <c r="C45" s="4145" t="s">
        <v>751</v>
      </c>
      <c r="D45" s="4145"/>
      <c r="E45" s="4145"/>
      <c r="F45" s="4145"/>
      <c r="G45" s="4145"/>
      <c r="H45" s="4145"/>
      <c r="I45" s="4145"/>
      <c r="J45" s="4145"/>
      <c r="K45" s="1528" t="s">
        <v>607</v>
      </c>
      <c r="L45" s="1522">
        <v>0</v>
      </c>
      <c r="M45" s="1523">
        <v>0</v>
      </c>
      <c r="N45" s="1522">
        <v>0</v>
      </c>
      <c r="O45" s="1524">
        <v>0</v>
      </c>
    </row>
    <row r="46" spans="2:15" ht="12" customHeight="1">
      <c r="B46" s="1535"/>
      <c r="C46" s="4145" t="s">
        <v>752</v>
      </c>
      <c r="D46" s="4145"/>
      <c r="E46" s="4145"/>
      <c r="F46" s="4145"/>
      <c r="G46" s="4145"/>
      <c r="H46" s="4145"/>
      <c r="I46" s="4145"/>
      <c r="J46" s="4145"/>
      <c r="K46" s="1528" t="s">
        <v>753</v>
      </c>
      <c r="L46" s="1522">
        <v>0</v>
      </c>
      <c r="M46" s="1523">
        <v>0</v>
      </c>
      <c r="N46" s="1522">
        <v>0</v>
      </c>
      <c r="O46" s="1524">
        <v>0</v>
      </c>
    </row>
    <row r="47" spans="2:15" ht="12" customHeight="1">
      <c r="B47" s="1535"/>
      <c r="C47" s="4145" t="s">
        <v>754</v>
      </c>
      <c r="D47" s="4145"/>
      <c r="E47" s="4145"/>
      <c r="F47" s="4145"/>
      <c r="G47" s="4145"/>
      <c r="H47" s="4145"/>
      <c r="I47" s="4145"/>
      <c r="J47" s="4145"/>
      <c r="K47" s="1528" t="s">
        <v>755</v>
      </c>
      <c r="L47" s="1522">
        <v>0</v>
      </c>
      <c r="M47" s="1523">
        <v>0</v>
      </c>
      <c r="N47" s="1522">
        <v>0</v>
      </c>
      <c r="O47" s="1524">
        <v>0</v>
      </c>
    </row>
    <row r="48" spans="2:15" ht="12" customHeight="1">
      <c r="B48" s="1535"/>
      <c r="C48" s="4145" t="s">
        <v>756</v>
      </c>
      <c r="D48" s="4145"/>
      <c r="E48" s="4145"/>
      <c r="F48" s="4145"/>
      <c r="G48" s="4145"/>
      <c r="H48" s="4145"/>
      <c r="I48" s="4145"/>
      <c r="J48" s="4145"/>
      <c r="K48" s="1528" t="s">
        <v>757</v>
      </c>
      <c r="L48" s="1522">
        <v>0</v>
      </c>
      <c r="M48" s="1523">
        <v>0</v>
      </c>
      <c r="N48" s="1522">
        <v>0</v>
      </c>
      <c r="O48" s="1524">
        <v>0</v>
      </c>
    </row>
    <row r="49" spans="2:15" ht="12" customHeight="1">
      <c r="B49" s="1535"/>
      <c r="C49" s="4145" t="s">
        <v>758</v>
      </c>
      <c r="D49" s="4145"/>
      <c r="E49" s="4145"/>
      <c r="F49" s="4145"/>
      <c r="G49" s="4145"/>
      <c r="H49" s="4145"/>
      <c r="I49" s="4145"/>
      <c r="J49" s="4145"/>
      <c r="K49" s="1528" t="s">
        <v>759</v>
      </c>
      <c r="L49" s="1522">
        <v>0</v>
      </c>
      <c r="M49" s="1523">
        <v>0</v>
      </c>
      <c r="N49" s="1522">
        <v>0</v>
      </c>
      <c r="O49" s="1524">
        <v>0</v>
      </c>
    </row>
    <row r="50" spans="2:15" ht="12" customHeight="1">
      <c r="B50" s="1535"/>
      <c r="C50" s="4145" t="s">
        <v>760</v>
      </c>
      <c r="D50" s="4145"/>
      <c r="E50" s="4145"/>
      <c r="F50" s="4145"/>
      <c r="G50" s="4145"/>
      <c r="H50" s="4145"/>
      <c r="I50" s="4145"/>
      <c r="J50" s="4145"/>
      <c r="K50" s="1528" t="s">
        <v>761</v>
      </c>
      <c r="L50" s="1522">
        <v>0</v>
      </c>
      <c r="M50" s="1523">
        <v>0</v>
      </c>
      <c r="N50" s="1522">
        <v>0</v>
      </c>
      <c r="O50" s="1524">
        <v>0</v>
      </c>
    </row>
    <row r="51" spans="2:15" ht="12" customHeight="1">
      <c r="B51" s="1535"/>
      <c r="C51" s="4145" t="s">
        <v>762</v>
      </c>
      <c r="D51" s="4145"/>
      <c r="E51" s="4145"/>
      <c r="F51" s="4145"/>
      <c r="G51" s="4145"/>
      <c r="H51" s="4145"/>
      <c r="I51" s="4145"/>
      <c r="J51" s="4145"/>
      <c r="K51" s="1528" t="s">
        <v>763</v>
      </c>
      <c r="L51" s="1522">
        <v>0</v>
      </c>
      <c r="M51" s="1523">
        <v>0</v>
      </c>
      <c r="N51" s="1522">
        <v>0</v>
      </c>
      <c r="O51" s="1524">
        <v>0</v>
      </c>
    </row>
    <row r="52" spans="2:15" ht="12" customHeight="1">
      <c r="B52" s="4144" t="s">
        <v>764</v>
      </c>
      <c r="C52" s="4145"/>
      <c r="D52" s="4145"/>
      <c r="E52" s="4145"/>
      <c r="F52" s="4145"/>
      <c r="G52" s="4145"/>
      <c r="H52" s="4145"/>
      <c r="I52" s="4145"/>
      <c r="J52" s="4145"/>
      <c r="K52" s="1528" t="s">
        <v>136</v>
      </c>
      <c r="L52" s="1522">
        <v>0</v>
      </c>
      <c r="M52" s="1523">
        <v>0</v>
      </c>
      <c r="N52" s="1522">
        <v>0</v>
      </c>
      <c r="O52" s="1524">
        <v>0</v>
      </c>
    </row>
    <row r="53" spans="2:15" ht="12" customHeight="1">
      <c r="B53" s="4144" t="s">
        <v>1169</v>
      </c>
      <c r="C53" s="4145"/>
      <c r="D53" s="4145"/>
      <c r="E53" s="4145"/>
      <c r="F53" s="4145"/>
      <c r="G53" s="4145"/>
      <c r="H53" s="4145"/>
      <c r="I53" s="4145"/>
      <c r="J53" s="4145"/>
      <c r="K53" s="1528" t="s">
        <v>142</v>
      </c>
      <c r="L53" s="1522">
        <v>0</v>
      </c>
      <c r="M53" s="1523">
        <v>0</v>
      </c>
      <c r="N53" s="1522">
        <v>0</v>
      </c>
      <c r="O53" s="1524">
        <v>0</v>
      </c>
    </row>
    <row r="54" spans="2:15" ht="12" customHeight="1">
      <c r="B54" s="4168" t="s">
        <v>1170</v>
      </c>
      <c r="C54" s="4166"/>
      <c r="D54" s="4166"/>
      <c r="E54" s="4166"/>
      <c r="F54" s="4166"/>
      <c r="G54" s="4166"/>
      <c r="H54" s="4166"/>
      <c r="I54" s="4166"/>
      <c r="J54" s="4166"/>
      <c r="K54" s="1528" t="s">
        <v>143</v>
      </c>
      <c r="L54" s="1522">
        <v>0</v>
      </c>
      <c r="M54" s="1523">
        <v>0</v>
      </c>
      <c r="N54" s="1522">
        <v>0</v>
      </c>
      <c r="O54" s="1524">
        <v>0</v>
      </c>
    </row>
    <row r="55" spans="2:15" ht="12" customHeight="1">
      <c r="B55" s="4144" t="s">
        <v>1171</v>
      </c>
      <c r="C55" s="4145"/>
      <c r="D55" s="4145"/>
      <c r="E55" s="4145"/>
      <c r="F55" s="4145"/>
      <c r="G55" s="4145"/>
      <c r="H55" s="4145"/>
      <c r="I55" s="4145"/>
      <c r="J55" s="4145"/>
      <c r="K55" s="1528"/>
      <c r="L55" s="1522"/>
      <c r="M55" s="1523"/>
      <c r="N55" s="1522"/>
      <c r="O55" s="1524"/>
    </row>
    <row r="56" spans="2:15" ht="12" customHeight="1">
      <c r="B56" s="1540"/>
      <c r="C56" s="4145" t="s">
        <v>766</v>
      </c>
      <c r="D56" s="4166"/>
      <c r="E56" s="4166"/>
      <c r="F56" s="4166"/>
      <c r="G56" s="4166"/>
      <c r="H56" s="4166"/>
      <c r="I56" s="4166"/>
      <c r="J56" s="4166"/>
      <c r="K56" s="1528" t="s">
        <v>610</v>
      </c>
      <c r="L56" s="1522">
        <v>0</v>
      </c>
      <c r="M56" s="1523">
        <v>0</v>
      </c>
      <c r="N56" s="1522">
        <v>0</v>
      </c>
      <c r="O56" s="1524">
        <v>0</v>
      </c>
    </row>
    <row r="57" spans="2:15" ht="12" customHeight="1">
      <c r="B57" s="1540"/>
      <c r="C57" s="4145" t="s">
        <v>767</v>
      </c>
      <c r="D57" s="4166"/>
      <c r="E57" s="4166"/>
      <c r="F57" s="4166"/>
      <c r="G57" s="4166"/>
      <c r="H57" s="4166"/>
      <c r="I57" s="4166"/>
      <c r="J57" s="4166"/>
      <c r="K57" s="1528" t="s">
        <v>671</v>
      </c>
      <c r="L57" s="1522">
        <v>0</v>
      </c>
      <c r="M57" s="1523">
        <v>0</v>
      </c>
      <c r="N57" s="1522">
        <v>0</v>
      </c>
      <c r="O57" s="1524">
        <v>0</v>
      </c>
    </row>
    <row r="58" spans="2:15" ht="12" customHeight="1">
      <c r="B58" s="4144" t="s">
        <v>768</v>
      </c>
      <c r="C58" s="4145"/>
      <c r="D58" s="4145"/>
      <c r="E58" s="4145"/>
      <c r="F58" s="4145"/>
      <c r="G58" s="4145"/>
      <c r="H58" s="4145"/>
      <c r="I58" s="4145"/>
      <c r="J58" s="4145"/>
      <c r="K58" s="1528" t="s">
        <v>144</v>
      </c>
      <c r="L58" s="1522">
        <v>0</v>
      </c>
      <c r="M58" s="1523">
        <v>0</v>
      </c>
      <c r="N58" s="1522">
        <v>0</v>
      </c>
      <c r="O58" s="1524">
        <v>0</v>
      </c>
    </row>
    <row r="59" spans="2:15" ht="12" customHeight="1">
      <c r="B59" s="4144" t="s">
        <v>1173</v>
      </c>
      <c r="C59" s="4145"/>
      <c r="D59" s="4145"/>
      <c r="E59" s="4145"/>
      <c r="F59" s="4145"/>
      <c r="G59" s="4145"/>
      <c r="H59" s="4145"/>
      <c r="I59" s="4145"/>
      <c r="J59" s="4145"/>
      <c r="K59" s="1528" t="s">
        <v>189</v>
      </c>
      <c r="L59" s="1522">
        <v>0</v>
      </c>
      <c r="M59" s="1523">
        <v>0</v>
      </c>
      <c r="N59" s="1522">
        <v>0</v>
      </c>
      <c r="O59" s="1524">
        <v>0</v>
      </c>
    </row>
    <row r="60" spans="2:15" ht="12" customHeight="1">
      <c r="B60" s="4144" t="s">
        <v>1174</v>
      </c>
      <c r="C60" s="4145"/>
      <c r="D60" s="4145"/>
      <c r="E60" s="4145"/>
      <c r="F60" s="4145"/>
      <c r="G60" s="4145"/>
      <c r="H60" s="4145"/>
      <c r="I60" s="4145"/>
      <c r="J60" s="4145"/>
      <c r="K60" s="1528" t="s">
        <v>190</v>
      </c>
      <c r="L60" s="1522">
        <v>0</v>
      </c>
      <c r="M60" s="1523">
        <v>0</v>
      </c>
      <c r="N60" s="1522">
        <v>0</v>
      </c>
      <c r="O60" s="1524">
        <v>0</v>
      </c>
    </row>
    <row r="61" spans="2:15" ht="12" customHeight="1">
      <c r="B61" s="4161" t="s">
        <v>1175</v>
      </c>
      <c r="C61" s="4162"/>
      <c r="D61" s="4162"/>
      <c r="E61" s="4162"/>
      <c r="F61" s="4162"/>
      <c r="G61" s="4162"/>
      <c r="H61" s="4162"/>
      <c r="I61" s="4162"/>
      <c r="J61" s="4162"/>
      <c r="K61" s="1517" t="s">
        <v>191</v>
      </c>
      <c r="L61" s="1541">
        <v>41861</v>
      </c>
      <c r="M61" s="1533">
        <v>0</v>
      </c>
      <c r="N61" s="1532">
        <v>-13</v>
      </c>
      <c r="O61" s="1534">
        <v>41874</v>
      </c>
    </row>
    <row r="62" spans="2:15" ht="12" customHeight="1">
      <c r="B62" s="4158" t="s">
        <v>1550</v>
      </c>
      <c r="C62" s="4159"/>
      <c r="D62" s="4159"/>
      <c r="E62" s="4159"/>
      <c r="F62" s="4159"/>
      <c r="G62" s="4159"/>
      <c r="H62" s="4159"/>
      <c r="I62" s="4159"/>
      <c r="J62" s="4159"/>
      <c r="K62" s="1542" t="s">
        <v>104</v>
      </c>
      <c r="L62" s="1543">
        <v>45454</v>
      </c>
      <c r="M62" s="1544">
        <v>348</v>
      </c>
      <c r="N62" s="1545">
        <v>-13</v>
      </c>
      <c r="O62" s="1546">
        <v>45815</v>
      </c>
    </row>
    <row r="64" spans="2:15" ht="12" customHeight="1">
      <c r="B64" s="4156" t="s">
        <v>1554</v>
      </c>
      <c r="C64" s="4156"/>
      <c r="D64" s="4156"/>
      <c r="E64" s="4156"/>
      <c r="F64" s="4156"/>
      <c r="G64" s="4156"/>
      <c r="H64" s="4156"/>
      <c r="I64" s="4156"/>
      <c r="J64" s="4156"/>
      <c r="K64" s="1547"/>
      <c r="L64" s="1547"/>
      <c r="M64" s="1547"/>
      <c r="N64" s="1547"/>
      <c r="O64" s="1547"/>
    </row>
    <row r="65" spans="2:15" ht="12" customHeight="1">
      <c r="B65" s="4167" t="s">
        <v>1555</v>
      </c>
      <c r="C65" s="4167"/>
      <c r="D65" s="4167"/>
      <c r="E65" s="4167"/>
      <c r="F65" s="4167"/>
      <c r="G65" s="4167"/>
      <c r="H65" s="4167"/>
      <c r="I65" s="4167"/>
      <c r="J65" s="4167"/>
      <c r="K65" s="1547"/>
      <c r="L65" s="1547"/>
      <c r="M65" s="1547"/>
      <c r="N65" s="1547"/>
      <c r="O65" s="1547"/>
    </row>
    <row r="66" spans="2:15" ht="12" customHeight="1">
      <c r="B66" s="1501"/>
      <c r="C66" s="1502"/>
      <c r="D66" s="1502"/>
      <c r="E66" s="1502"/>
      <c r="F66" s="1502"/>
      <c r="G66" s="1502"/>
      <c r="H66" s="1502"/>
      <c r="I66" s="1502"/>
      <c r="J66" s="1502"/>
      <c r="K66" s="1548"/>
      <c r="L66" s="1502"/>
      <c r="M66" s="1502"/>
      <c r="N66" s="1549" t="s">
        <v>395</v>
      </c>
      <c r="O66" s="1550" t="s">
        <v>396</v>
      </c>
    </row>
    <row r="67" spans="2:15" ht="12" customHeight="1">
      <c r="B67" s="1504"/>
      <c r="N67" s="1551" t="s">
        <v>398</v>
      </c>
      <c r="O67" s="1552" t="s">
        <v>398</v>
      </c>
    </row>
    <row r="68" spans="2:15" ht="12" customHeight="1">
      <c r="B68" s="4165" t="s">
        <v>1556</v>
      </c>
      <c r="C68" s="4011"/>
      <c r="D68" s="4011"/>
      <c r="E68" s="4011"/>
      <c r="F68" s="4011"/>
      <c r="G68" s="4011"/>
      <c r="H68" s="4011"/>
      <c r="I68" s="4011"/>
      <c r="J68" s="4011"/>
      <c r="K68" s="1202"/>
      <c r="L68" s="1202"/>
      <c r="M68" s="1202"/>
      <c r="N68" s="1519" t="s">
        <v>125</v>
      </c>
      <c r="O68" s="1554" t="s">
        <v>127</v>
      </c>
    </row>
    <row r="69" spans="2:15" ht="12" customHeight="1">
      <c r="B69" s="1529"/>
      <c r="C69" s="4164" t="s">
        <v>506</v>
      </c>
      <c r="D69" s="4164"/>
      <c r="E69" s="4164"/>
      <c r="F69" s="4164"/>
      <c r="G69" s="4164"/>
      <c r="H69" s="4164"/>
      <c r="I69" s="4164"/>
      <c r="J69" s="4164"/>
      <c r="K69" s="1530"/>
      <c r="L69" s="1530"/>
      <c r="M69" s="1555" t="s">
        <v>564</v>
      </c>
      <c r="N69" s="1556">
        <v>30470</v>
      </c>
      <c r="O69" s="1557">
        <v>33824</v>
      </c>
    </row>
    <row r="70" spans="2:15" ht="12" customHeight="1">
      <c r="B70" s="1558"/>
      <c r="C70" s="1531"/>
      <c r="D70" s="4157" t="s">
        <v>1557</v>
      </c>
      <c r="E70" s="4157"/>
      <c r="F70" s="4157"/>
      <c r="G70" s="4157"/>
      <c r="H70" s="4157"/>
      <c r="I70" s="4157"/>
      <c r="J70" s="4157"/>
      <c r="K70" s="1531"/>
      <c r="L70" s="1531"/>
      <c r="M70" s="1559" t="s">
        <v>566</v>
      </c>
      <c r="N70" s="1560">
        <v>0</v>
      </c>
      <c r="O70" s="1561">
        <v>0</v>
      </c>
    </row>
    <row r="71" spans="2:15" ht="12" customHeight="1">
      <c r="B71" s="1558"/>
      <c r="C71" s="1531"/>
      <c r="D71" s="4157" t="s">
        <v>1558</v>
      </c>
      <c r="E71" s="4157"/>
      <c r="F71" s="4157"/>
      <c r="G71" s="4157"/>
      <c r="H71" s="4157"/>
      <c r="I71" s="4157"/>
      <c r="J71" s="4157"/>
      <c r="K71" s="1531"/>
      <c r="L71" s="1531"/>
      <c r="M71" s="1559" t="s">
        <v>1243</v>
      </c>
      <c r="N71" s="1560">
        <v>0</v>
      </c>
      <c r="O71" s="1561">
        <v>0</v>
      </c>
    </row>
    <row r="72" spans="2:15" ht="12" customHeight="1">
      <c r="B72" s="1562"/>
      <c r="C72" s="4163" t="s">
        <v>1559</v>
      </c>
      <c r="D72" s="4163"/>
      <c r="E72" s="4163"/>
      <c r="F72" s="4163"/>
      <c r="G72" s="4163"/>
      <c r="H72" s="4163"/>
      <c r="I72" s="4163"/>
      <c r="J72" s="4163"/>
      <c r="K72" s="1563"/>
      <c r="L72" s="1563"/>
      <c r="M72" s="1564" t="s">
        <v>1245</v>
      </c>
      <c r="N72" s="1543">
        <v>30470</v>
      </c>
      <c r="O72" s="1565">
        <v>33824</v>
      </c>
    </row>
    <row r="74" spans="2:15" ht="12" customHeight="1">
      <c r="B74" s="4156" t="s">
        <v>1560</v>
      </c>
      <c r="C74" s="4156"/>
      <c r="D74" s="4156"/>
      <c r="E74" s="4156"/>
      <c r="F74" s="4156"/>
      <c r="G74" s="4156"/>
      <c r="H74" s="4156"/>
      <c r="I74" s="4156"/>
      <c r="J74" s="4156"/>
      <c r="K74" s="1547"/>
      <c r="L74" s="1547"/>
      <c r="M74" s="1547"/>
      <c r="N74" s="1547"/>
      <c r="O74" s="1547"/>
    </row>
    <row r="75" spans="2:15" ht="12" customHeight="1">
      <c r="B75" s="4167" t="s">
        <v>1555</v>
      </c>
      <c r="C75" s="4167"/>
      <c r="D75" s="4167"/>
      <c r="E75" s="4167"/>
      <c r="F75" s="4167"/>
      <c r="G75" s="4167"/>
      <c r="H75" s="4167"/>
      <c r="I75" s="4167"/>
      <c r="J75" s="4167"/>
      <c r="K75" s="1547"/>
      <c r="L75" s="1547"/>
      <c r="M75" s="1547"/>
      <c r="N75" s="1547"/>
      <c r="O75" s="1547"/>
    </row>
    <row r="76" spans="2:15" ht="12" customHeight="1">
      <c r="B76" s="1566"/>
      <c r="C76" s="1502"/>
      <c r="D76" s="1502"/>
      <c r="E76" s="1502"/>
      <c r="F76" s="1502"/>
      <c r="G76" s="1502"/>
      <c r="H76" s="1502"/>
      <c r="I76" s="1502"/>
      <c r="J76" s="1502"/>
      <c r="K76" s="1548"/>
      <c r="L76" s="1502"/>
      <c r="M76" s="1502"/>
      <c r="N76" s="1549" t="s">
        <v>395</v>
      </c>
      <c r="O76" s="1550" t="s">
        <v>396</v>
      </c>
    </row>
    <row r="77" spans="2:15" ht="12" customHeight="1">
      <c r="B77" s="1553"/>
      <c r="N77" s="1551" t="s">
        <v>398</v>
      </c>
      <c r="O77" s="1552" t="s">
        <v>398</v>
      </c>
    </row>
    <row r="78" spans="2:15" ht="12" customHeight="1">
      <c r="B78" s="4165" t="s">
        <v>1246</v>
      </c>
      <c r="C78" s="4011"/>
      <c r="D78" s="4011"/>
      <c r="E78" s="4011"/>
      <c r="F78" s="4011"/>
      <c r="G78" s="4011"/>
      <c r="H78" s="4011"/>
      <c r="I78" s="4011"/>
      <c r="J78" s="4011"/>
      <c r="K78" s="1202"/>
      <c r="L78" s="1202"/>
      <c r="M78" s="1202"/>
      <c r="N78" s="1519" t="s">
        <v>125</v>
      </c>
      <c r="O78" s="1554" t="s">
        <v>127</v>
      </c>
    </row>
    <row r="79" spans="2:15" ht="12" customHeight="1">
      <c r="B79" s="1529"/>
      <c r="C79" s="4164" t="s">
        <v>1561</v>
      </c>
      <c r="D79" s="4164"/>
      <c r="E79" s="4164"/>
      <c r="F79" s="4164"/>
      <c r="G79" s="4164"/>
      <c r="H79" s="4164"/>
      <c r="I79" s="4164"/>
      <c r="J79" s="4164"/>
      <c r="K79" s="1530"/>
      <c r="L79" s="1530"/>
      <c r="M79" s="1555" t="s">
        <v>1248</v>
      </c>
      <c r="N79" s="1539">
        <v>0</v>
      </c>
      <c r="O79" s="1567">
        <v>0</v>
      </c>
    </row>
    <row r="80" spans="2:15" ht="12" customHeight="1">
      <c r="B80" s="1558"/>
      <c r="C80" s="4157" t="s">
        <v>1562</v>
      </c>
      <c r="D80" s="4157"/>
      <c r="E80" s="4157"/>
      <c r="F80" s="4157"/>
      <c r="G80" s="4157"/>
      <c r="H80" s="4157"/>
      <c r="I80" s="4157"/>
      <c r="J80" s="4157"/>
      <c r="K80" s="1531"/>
      <c r="L80" s="1531"/>
      <c r="M80" s="1559" t="s">
        <v>568</v>
      </c>
      <c r="N80" s="1560">
        <v>-27</v>
      </c>
      <c r="O80" s="1561">
        <v>0</v>
      </c>
    </row>
    <row r="81" spans="2:17" ht="12" customHeight="1">
      <c r="B81" s="1558"/>
      <c r="C81" s="4157" t="s">
        <v>1563</v>
      </c>
      <c r="D81" s="4157"/>
      <c r="E81" s="4157"/>
      <c r="F81" s="4157"/>
      <c r="G81" s="4157"/>
      <c r="H81" s="4157"/>
      <c r="I81" s="4157"/>
      <c r="J81" s="4157"/>
      <c r="K81" s="1531"/>
      <c r="L81" s="1531"/>
      <c r="M81" s="1559" t="s">
        <v>570</v>
      </c>
      <c r="N81" s="1541">
        <v>0</v>
      </c>
      <c r="O81" s="1568">
        <v>0</v>
      </c>
    </row>
    <row r="82" spans="2:17" ht="12" customHeight="1">
      <c r="B82" s="1562"/>
      <c r="C82" s="4160" t="s">
        <v>1564</v>
      </c>
      <c r="D82" s="4160"/>
      <c r="E82" s="4160"/>
      <c r="F82" s="4160"/>
      <c r="G82" s="4160"/>
      <c r="H82" s="4160"/>
      <c r="I82" s="4160"/>
      <c r="J82" s="4160"/>
      <c r="K82" s="1569"/>
      <c r="L82" s="1569"/>
      <c r="M82" s="1564" t="s">
        <v>574</v>
      </c>
      <c r="N82" s="1570">
        <v>-27</v>
      </c>
      <c r="O82" s="1571">
        <v>0</v>
      </c>
    </row>
    <row r="83" spans="2:17" ht="12" customHeight="1">
      <c r="O83" s="195"/>
    </row>
    <row r="84" spans="2:17" ht="12" customHeight="1">
      <c r="B84" s="65" t="s">
        <v>105</v>
      </c>
      <c r="C84" s="65"/>
      <c r="D84" s="65"/>
      <c r="E84" s="65"/>
      <c r="F84" s="65"/>
      <c r="G84" s="65"/>
      <c r="H84" s="65"/>
      <c r="I84" s="65"/>
      <c r="J84" s="65"/>
      <c r="K84" s="65"/>
      <c r="L84" s="65"/>
      <c r="M84" s="65"/>
      <c r="N84" s="65"/>
      <c r="O84" s="65"/>
      <c r="P84" s="65"/>
      <c r="Q84" s="65"/>
    </row>
    <row r="85" spans="2:17" ht="12" customHeight="1">
      <c r="B85" s="44" t="s">
        <v>477</v>
      </c>
      <c r="C85" s="44"/>
      <c r="D85" s="44"/>
      <c r="E85" s="44"/>
      <c r="F85" s="44"/>
      <c r="G85" s="44"/>
      <c r="H85" s="44"/>
      <c r="I85" s="44"/>
      <c r="J85" s="44"/>
      <c r="K85" s="44"/>
      <c r="L85" s="44"/>
      <c r="M85" s="44"/>
      <c r="N85" s="44"/>
      <c r="O85" s="44"/>
      <c r="P85" s="44"/>
      <c r="Q85" s="44"/>
    </row>
  </sheetData>
  <mergeCells count="86">
    <mergeCell ref="B2:F2"/>
    <mergeCell ref="B52:J52"/>
    <mergeCell ref="I29:J29"/>
    <mergeCell ref="I33:J33"/>
    <mergeCell ref="B34:J34"/>
    <mergeCell ref="C44:J44"/>
    <mergeCell ref="B42:J42"/>
    <mergeCell ref="C47:J47"/>
    <mergeCell ref="C21:H21"/>
    <mergeCell ref="C22:H22"/>
    <mergeCell ref="I27:J27"/>
    <mergeCell ref="D36:J36"/>
    <mergeCell ref="I31:J31"/>
    <mergeCell ref="C49:J49"/>
    <mergeCell ref="B40:J40"/>
    <mergeCell ref="B35:J35"/>
    <mergeCell ref="C30:J30"/>
    <mergeCell ref="I28:J28"/>
    <mergeCell ref="B85:Q85"/>
    <mergeCell ref="B53:J53"/>
    <mergeCell ref="B54:J54"/>
    <mergeCell ref="B58:J58"/>
    <mergeCell ref="B59:J59"/>
    <mergeCell ref="B75:J75"/>
    <mergeCell ref="B78:J78"/>
    <mergeCell ref="C79:J79"/>
    <mergeCell ref="B84:Q84"/>
    <mergeCell ref="D71:J71"/>
    <mergeCell ref="C72:J72"/>
    <mergeCell ref="C69:J69"/>
    <mergeCell ref="B68:J68"/>
    <mergeCell ref="C80:J80"/>
    <mergeCell ref="C81:J81"/>
    <mergeCell ref="I21:J21"/>
    <mergeCell ref="I32:J32"/>
    <mergeCell ref="I24:J24"/>
    <mergeCell ref="C20:H20"/>
    <mergeCell ref="B61:J61"/>
    <mergeCell ref="B55:J55"/>
    <mergeCell ref="B60:J60"/>
    <mergeCell ref="C57:J57"/>
    <mergeCell ref="C56:J56"/>
    <mergeCell ref="I20:J20"/>
    <mergeCell ref="B41:J41"/>
    <mergeCell ref="C46:J46"/>
    <mergeCell ref="C43:J43"/>
    <mergeCell ref="B38:J38"/>
    <mergeCell ref="C50:J50"/>
    <mergeCell ref="C45:J45"/>
    <mergeCell ref="B74:J74"/>
    <mergeCell ref="D70:J70"/>
    <mergeCell ref="B62:J62"/>
    <mergeCell ref="C82:J82"/>
    <mergeCell ref="I23:J23"/>
    <mergeCell ref="I25:J25"/>
    <mergeCell ref="B65:J65"/>
    <mergeCell ref="B64:J64"/>
    <mergeCell ref="C31:H31"/>
    <mergeCell ref="C27:H27"/>
    <mergeCell ref="C23:H23"/>
    <mergeCell ref="C26:J26"/>
    <mergeCell ref="C51:J51"/>
    <mergeCell ref="B39:J39"/>
    <mergeCell ref="B37:J37"/>
    <mergeCell ref="C48:J48"/>
    <mergeCell ref="L7:O7"/>
    <mergeCell ref="B11:F11"/>
    <mergeCell ref="G11:J11"/>
    <mergeCell ref="B9:J9"/>
    <mergeCell ref="G14:J14"/>
    <mergeCell ref="C19:H19"/>
    <mergeCell ref="B17:H17"/>
    <mergeCell ref="G12:J12"/>
    <mergeCell ref="G15:J15"/>
    <mergeCell ref="B16:H16"/>
    <mergeCell ref="G13:J13"/>
    <mergeCell ref="B18:H18"/>
    <mergeCell ref="I16:J16"/>
    <mergeCell ref="I17:J17"/>
    <mergeCell ref="I18:J18"/>
    <mergeCell ref="I19:J19"/>
    <mergeCell ref="J4:O4"/>
    <mergeCell ref="J5:O5"/>
    <mergeCell ref="J6:O6"/>
    <mergeCell ref="B4:H4"/>
    <mergeCell ref="B5:H5"/>
  </mergeCells>
  <hyperlinks>
    <hyperlink ref="B85" r:id="rId1" xr:uid="{00000000-0004-0000-2B00-000000000000}"/>
  </hyperlinks>
  <pageMargins left="0.7" right="0.7" top="0.75" bottom="0.75" header="0.3" footer="0.3"/>
  <pageSetup scale="10" orientation="landscape"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
    <pageSetUpPr fitToPage="1"/>
  </sheetPr>
  <dimension ref="B2:AK71"/>
  <sheetViews>
    <sheetView showGridLines="0" workbookViewId="0"/>
  </sheetViews>
  <sheetFormatPr defaultColWidth="8" defaultRowHeight="12" customHeight="1"/>
  <cols>
    <col min="1" max="1" width="1.5546875" customWidth="1"/>
    <col min="2" max="3" width="3.27734375" customWidth="1"/>
    <col min="4" max="4" width="4.1640625" customWidth="1"/>
    <col min="5" max="6" width="3.27734375" customWidth="1"/>
    <col min="7" max="7" width="3.5546875" customWidth="1"/>
    <col min="8" max="8" width="3.44140625" customWidth="1"/>
    <col min="9" max="9" width="7.1640625" customWidth="1"/>
    <col min="10" max="10" width="3.5546875" customWidth="1"/>
    <col min="11" max="11" width="23.44140625" customWidth="1"/>
    <col min="12" max="12" width="3.27734375" style="190" customWidth="1"/>
    <col min="13" max="21" width="12.71875" customWidth="1"/>
    <col min="22" max="22" width="14.1640625" customWidth="1"/>
    <col min="23" max="25" width="12.71875" customWidth="1"/>
    <col min="26" max="26" width="15.83203125" bestFit="1" customWidth="1"/>
    <col min="27" max="27" width="8" customWidth="1"/>
  </cols>
  <sheetData>
    <row r="2" spans="2:37" ht="15" customHeight="1">
      <c r="B2" s="10" t="s">
        <v>478</v>
      </c>
      <c r="C2" s="9"/>
      <c r="D2" s="9"/>
      <c r="E2" s="9"/>
      <c r="F2" s="9"/>
    </row>
    <row r="4" spans="2:37" ht="12" customHeight="1">
      <c r="B4" s="29" t="s">
        <v>1565</v>
      </c>
      <c r="C4" s="28"/>
      <c r="D4" s="28"/>
      <c r="E4" s="28"/>
      <c r="F4" s="28"/>
      <c r="G4" s="28"/>
      <c r="H4" s="28"/>
      <c r="I4" s="28"/>
      <c r="J4" s="28"/>
      <c r="K4" s="150"/>
      <c r="L4" s="150"/>
      <c r="M4" s="12" t="s">
        <v>1538</v>
      </c>
      <c r="N4" s="12"/>
      <c r="O4" s="12"/>
      <c r="P4" s="12"/>
      <c r="Q4" s="12"/>
      <c r="R4" s="12"/>
      <c r="S4" s="12"/>
      <c r="T4" s="12"/>
      <c r="U4" s="12"/>
      <c r="V4" s="12"/>
      <c r="W4" s="12"/>
      <c r="X4" s="1299"/>
      <c r="Y4" s="1299"/>
      <c r="Z4" s="1299"/>
      <c r="AA4" s="1299"/>
      <c r="AB4" s="1299"/>
      <c r="AC4" s="1299"/>
      <c r="AD4" s="1299"/>
      <c r="AE4" s="1299"/>
      <c r="AF4" s="1299"/>
      <c r="AG4" s="1299"/>
      <c r="AH4" s="1299"/>
      <c r="AI4" s="1299"/>
      <c r="AJ4" s="1299"/>
      <c r="AK4" s="1299"/>
    </row>
    <row r="5" spans="2:37" ht="12" customHeight="1">
      <c r="B5" s="27">
        <v>2023.4</v>
      </c>
      <c r="C5" s="14"/>
      <c r="D5" s="14"/>
      <c r="E5" s="14"/>
      <c r="F5" s="14"/>
      <c r="G5" s="14"/>
      <c r="H5" s="14"/>
      <c r="I5" s="14"/>
      <c r="J5" s="14"/>
      <c r="K5" s="150"/>
      <c r="L5" s="150"/>
      <c r="M5" s="27" t="s">
        <v>1252</v>
      </c>
      <c r="N5" s="27"/>
      <c r="O5" s="27"/>
      <c r="P5" s="27"/>
      <c r="Q5" s="27"/>
      <c r="R5" s="27"/>
      <c r="S5" s="27"/>
      <c r="T5" s="27"/>
      <c r="U5" s="27"/>
      <c r="V5" s="27"/>
      <c r="W5" s="27"/>
      <c r="X5" s="179"/>
      <c r="Y5" s="179"/>
      <c r="Z5" s="179"/>
      <c r="AA5" s="179"/>
      <c r="AB5" s="179"/>
      <c r="AC5" s="179"/>
      <c r="AD5" s="179"/>
      <c r="AE5" s="179"/>
      <c r="AF5" s="179"/>
      <c r="AG5" s="179"/>
      <c r="AH5" s="179"/>
      <c r="AI5" s="179"/>
      <c r="AJ5" s="179"/>
      <c r="AK5" s="179"/>
    </row>
    <row r="6" spans="2:37" ht="12" customHeight="1">
      <c r="L6"/>
      <c r="M6" s="154"/>
      <c r="N6" s="179"/>
      <c r="O6" s="179"/>
      <c r="P6" s="179"/>
      <c r="Q6" s="179"/>
      <c r="R6" s="179"/>
      <c r="S6" s="179"/>
      <c r="T6" s="179"/>
      <c r="U6" s="154"/>
      <c r="V6" s="154"/>
      <c r="W6" s="179"/>
      <c r="X6" s="179"/>
      <c r="Y6" s="176"/>
      <c r="Z6" s="179"/>
      <c r="AA6" s="179"/>
      <c r="AB6" s="179"/>
      <c r="AC6" s="179"/>
      <c r="AD6" s="179"/>
      <c r="AE6" s="179"/>
      <c r="AF6" s="179"/>
      <c r="AG6" s="179"/>
      <c r="AH6" s="179"/>
      <c r="AI6" s="179"/>
      <c r="AJ6" s="179"/>
      <c r="AK6" s="179"/>
    </row>
    <row r="7" spans="2:37" ht="12" customHeight="1">
      <c r="B7" s="1024"/>
      <c r="C7" s="1025"/>
      <c r="D7" s="1025"/>
      <c r="E7" s="1025"/>
      <c r="F7" s="1025"/>
      <c r="G7" s="1025"/>
      <c r="H7" s="1025"/>
      <c r="I7" s="1025"/>
      <c r="J7" s="1218"/>
      <c r="K7" s="1025"/>
      <c r="L7" s="1085"/>
      <c r="M7" s="4028" t="s">
        <v>1253</v>
      </c>
      <c r="N7" s="4029"/>
      <c r="O7" s="4029"/>
      <c r="P7" s="4030"/>
      <c r="Q7" s="4028" t="s">
        <v>1254</v>
      </c>
      <c r="R7" s="4029"/>
      <c r="S7" s="4029"/>
      <c r="T7" s="4030"/>
      <c r="U7" s="4022" t="s">
        <v>1255</v>
      </c>
      <c r="V7" s="4023"/>
      <c r="W7" s="4023"/>
      <c r="X7" s="4023"/>
      <c r="Y7" s="4023"/>
      <c r="Z7" s="4024"/>
    </row>
    <row r="8" spans="2:37" ht="12" customHeight="1">
      <c r="B8" s="1028"/>
      <c r="J8" s="257"/>
      <c r="L8" s="181"/>
      <c r="M8" s="267"/>
      <c r="N8" s="1223"/>
      <c r="O8" s="192"/>
      <c r="P8" s="271"/>
      <c r="Q8" s="4025" t="s">
        <v>1256</v>
      </c>
      <c r="R8" s="4026"/>
      <c r="S8" s="4026"/>
      <c r="T8" s="4027"/>
      <c r="U8" s="272"/>
      <c r="V8" s="192"/>
      <c r="W8" s="192"/>
      <c r="X8" s="192"/>
      <c r="Y8" s="192"/>
      <c r="Z8" s="1076"/>
    </row>
    <row r="9" spans="2:37" ht="12" customHeight="1">
      <c r="B9" s="1028"/>
      <c r="L9" s="181"/>
      <c r="M9" s="261" t="s">
        <v>1546</v>
      </c>
      <c r="N9" s="261"/>
      <c r="O9" s="261"/>
      <c r="P9" s="261" t="s">
        <v>1566</v>
      </c>
      <c r="Q9" s="261" t="s">
        <v>1546</v>
      </c>
      <c r="R9" s="261"/>
      <c r="S9" s="261"/>
      <c r="T9" s="261" t="s">
        <v>1567</v>
      </c>
      <c r="U9" s="261"/>
      <c r="V9" s="181" t="s">
        <v>1261</v>
      </c>
      <c r="W9" s="183" t="s">
        <v>1260</v>
      </c>
      <c r="X9" s="181" t="s">
        <v>1098</v>
      </c>
      <c r="Y9" s="183" t="s">
        <v>1261</v>
      </c>
      <c r="Z9" s="1074"/>
    </row>
    <row r="10" spans="2:37" ht="12" customHeight="1">
      <c r="B10" s="1028"/>
      <c r="L10" s="181"/>
      <c r="M10" s="261"/>
      <c r="N10" s="261"/>
      <c r="O10" s="261"/>
      <c r="P10" s="261"/>
      <c r="Q10" s="261"/>
      <c r="R10" s="261"/>
      <c r="S10" s="261"/>
      <c r="T10" s="261"/>
      <c r="U10" s="261" t="s">
        <v>1261</v>
      </c>
      <c r="V10" s="181" t="s">
        <v>1262</v>
      </c>
      <c r="W10" s="183" t="s">
        <v>1263</v>
      </c>
      <c r="X10" s="181" t="s">
        <v>1264</v>
      </c>
      <c r="Y10" s="183" t="s">
        <v>1545</v>
      </c>
      <c r="Z10" s="1070" t="s">
        <v>1266</v>
      </c>
    </row>
    <row r="11" spans="2:37" ht="12" customHeight="1">
      <c r="B11" s="1028"/>
      <c r="L11" s="181"/>
      <c r="M11" s="261"/>
      <c r="N11" s="183" t="s">
        <v>1142</v>
      </c>
      <c r="O11" s="183" t="s">
        <v>1142</v>
      </c>
      <c r="P11" s="183" t="s">
        <v>138</v>
      </c>
      <c r="Q11" s="261"/>
      <c r="R11" s="183" t="s">
        <v>1142</v>
      </c>
      <c r="S11" s="183" t="s">
        <v>1142</v>
      </c>
      <c r="T11" s="183" t="s">
        <v>138</v>
      </c>
      <c r="U11" s="181" t="s">
        <v>1267</v>
      </c>
      <c r="V11" s="181" t="s">
        <v>1203</v>
      </c>
      <c r="W11" s="181" t="s">
        <v>1268</v>
      </c>
      <c r="X11" s="181" t="s">
        <v>1269</v>
      </c>
      <c r="Y11" s="183" t="s">
        <v>1265</v>
      </c>
      <c r="Z11" s="1070" t="s">
        <v>1271</v>
      </c>
    </row>
    <row r="12" spans="2:37" ht="12" customHeight="1">
      <c r="B12" s="3954" t="s">
        <v>1146</v>
      </c>
      <c r="C12" s="3721"/>
      <c r="D12" s="3721"/>
      <c r="E12" s="3721"/>
      <c r="F12" s="3721"/>
      <c r="G12" s="3721"/>
      <c r="H12" s="3721"/>
      <c r="I12" s="3721"/>
      <c r="J12" s="3721"/>
      <c r="K12" s="3721"/>
      <c r="L12" s="181"/>
      <c r="M12" s="183" t="s">
        <v>137</v>
      </c>
      <c r="N12" s="183" t="s">
        <v>1143</v>
      </c>
      <c r="O12" s="183" t="s">
        <v>1144</v>
      </c>
      <c r="P12" s="183" t="s">
        <v>1195</v>
      </c>
      <c r="Q12" s="183" t="s">
        <v>137</v>
      </c>
      <c r="R12" s="183" t="s">
        <v>1143</v>
      </c>
      <c r="S12" s="183" t="s">
        <v>1144</v>
      </c>
      <c r="T12" s="183" t="s">
        <v>1272</v>
      </c>
      <c r="U12" s="181" t="s">
        <v>1273</v>
      </c>
      <c r="V12" s="181" t="s">
        <v>1274</v>
      </c>
      <c r="W12" s="183" t="s">
        <v>1275</v>
      </c>
      <c r="X12" s="181" t="s">
        <v>1276</v>
      </c>
      <c r="Y12" s="183" t="s">
        <v>1270</v>
      </c>
      <c r="Z12" s="1070" t="s">
        <v>1277</v>
      </c>
    </row>
    <row r="13" spans="2:37" ht="12" customHeight="1">
      <c r="B13" s="1028"/>
      <c r="L13" s="181"/>
      <c r="M13" s="261"/>
      <c r="N13" s="261"/>
      <c r="O13" s="261"/>
      <c r="P13" s="261"/>
      <c r="Q13" s="261"/>
      <c r="R13" s="261"/>
      <c r="S13" s="261"/>
      <c r="T13" s="261"/>
      <c r="U13" s="261"/>
      <c r="V13" s="261" t="s">
        <v>1278</v>
      </c>
      <c r="W13" s="183" t="s">
        <v>1270</v>
      </c>
      <c r="X13" s="183"/>
      <c r="Y13" s="261"/>
      <c r="Z13" s="1074"/>
    </row>
    <row r="14" spans="2:37" ht="12" customHeight="1">
      <c r="B14" s="1032"/>
      <c r="C14" s="192"/>
      <c r="D14" s="192"/>
      <c r="E14" s="192"/>
      <c r="F14" s="192"/>
      <c r="G14" s="192"/>
      <c r="H14" s="192"/>
      <c r="I14" s="192"/>
      <c r="J14" s="192"/>
      <c r="K14" s="192"/>
      <c r="L14" s="1056"/>
      <c r="M14" s="182" t="s">
        <v>125</v>
      </c>
      <c r="N14" s="182" t="s">
        <v>126</v>
      </c>
      <c r="O14" s="182" t="s">
        <v>127</v>
      </c>
      <c r="P14" s="182" t="s">
        <v>139</v>
      </c>
      <c r="Q14" s="182" t="s">
        <v>140</v>
      </c>
      <c r="R14" s="182" t="s">
        <v>141</v>
      </c>
      <c r="S14" s="182" t="s">
        <v>166</v>
      </c>
      <c r="T14" s="182" t="s">
        <v>167</v>
      </c>
      <c r="U14" s="182" t="s">
        <v>168</v>
      </c>
      <c r="V14" s="182" t="s">
        <v>75</v>
      </c>
      <c r="W14" s="182" t="s">
        <v>74</v>
      </c>
      <c r="X14" s="182" t="s">
        <v>940</v>
      </c>
      <c r="Y14" s="182" t="s">
        <v>941</v>
      </c>
      <c r="Z14" s="1072" t="s">
        <v>170</v>
      </c>
    </row>
    <row r="15" spans="2:37" ht="12" customHeight="1">
      <c r="B15" s="3955" t="s">
        <v>1147</v>
      </c>
      <c r="C15" s="3956"/>
      <c r="D15" s="3956"/>
      <c r="E15" s="3956"/>
      <c r="F15" s="3953" t="s">
        <v>1148</v>
      </c>
      <c r="G15" s="3953"/>
      <c r="H15" s="3953"/>
      <c r="I15" s="3953"/>
      <c r="J15" s="3953"/>
      <c r="K15" s="3953"/>
      <c r="L15" s="1225" t="s">
        <v>192</v>
      </c>
      <c r="M15" s="172">
        <v>3377</v>
      </c>
      <c r="N15" s="1228">
        <v>483</v>
      </c>
      <c r="O15" s="1228">
        <v>0</v>
      </c>
      <c r="P15" s="1228">
        <v>3860</v>
      </c>
      <c r="Q15" s="1228">
        <v>1762</v>
      </c>
      <c r="R15" s="1228">
        <v>185</v>
      </c>
      <c r="S15" s="1228">
        <v>0</v>
      </c>
      <c r="T15" s="1228">
        <v>1947</v>
      </c>
      <c r="U15" s="1228">
        <v>1865</v>
      </c>
      <c r="V15" s="1228">
        <v>0</v>
      </c>
      <c r="W15" s="1228">
        <v>1859</v>
      </c>
      <c r="X15" s="1228">
        <v>0</v>
      </c>
      <c r="Y15" s="1228">
        <v>117</v>
      </c>
      <c r="Z15" s="1229">
        <v>-111</v>
      </c>
    </row>
    <row r="16" spans="2:37" ht="12" customHeight="1">
      <c r="B16" s="1090"/>
      <c r="C16" s="176"/>
      <c r="D16" s="176"/>
      <c r="E16" s="176"/>
      <c r="F16" s="43" t="s">
        <v>738</v>
      </c>
      <c r="G16" s="43"/>
      <c r="H16" s="43"/>
      <c r="I16" s="43"/>
      <c r="J16" s="43"/>
      <c r="K16" s="43"/>
      <c r="L16" s="171" t="s">
        <v>410</v>
      </c>
      <c r="M16" s="172">
        <v>0</v>
      </c>
      <c r="N16" s="1228">
        <v>0</v>
      </c>
      <c r="O16" s="1228">
        <v>0</v>
      </c>
      <c r="P16" s="1228">
        <v>0</v>
      </c>
      <c r="Q16" s="1228">
        <v>0</v>
      </c>
      <c r="R16" s="1228">
        <v>0</v>
      </c>
      <c r="S16" s="1228">
        <v>0</v>
      </c>
      <c r="T16" s="1228">
        <v>0</v>
      </c>
      <c r="U16" s="1228">
        <v>0</v>
      </c>
      <c r="V16" s="1228">
        <v>0</v>
      </c>
      <c r="W16" s="1228">
        <v>0</v>
      </c>
      <c r="X16" s="1228">
        <v>0</v>
      </c>
      <c r="Y16" s="1228">
        <v>0</v>
      </c>
      <c r="Z16" s="1229">
        <v>0</v>
      </c>
    </row>
    <row r="17" spans="2:26" ht="12" customHeight="1">
      <c r="B17" s="1090"/>
      <c r="C17" s="176"/>
      <c r="D17" s="176"/>
      <c r="E17" s="176"/>
      <c r="F17" s="43" t="s">
        <v>739</v>
      </c>
      <c r="G17" s="43"/>
      <c r="H17" s="43"/>
      <c r="I17" s="43"/>
      <c r="J17" s="43"/>
      <c r="K17" s="43"/>
      <c r="L17" s="171" t="s">
        <v>413</v>
      </c>
      <c r="M17" s="172">
        <v>0</v>
      </c>
      <c r="N17" s="1228">
        <v>0</v>
      </c>
      <c r="O17" s="1228">
        <v>0</v>
      </c>
      <c r="P17" s="1228">
        <v>0</v>
      </c>
      <c r="Q17" s="1228">
        <v>0</v>
      </c>
      <c r="R17" s="1228">
        <v>0</v>
      </c>
      <c r="S17" s="1228">
        <v>0</v>
      </c>
      <c r="T17" s="1228">
        <v>0</v>
      </c>
      <c r="U17" s="1228">
        <v>0</v>
      </c>
      <c r="V17" s="1228">
        <v>0</v>
      </c>
      <c r="W17" s="1228">
        <v>0</v>
      </c>
      <c r="X17" s="1228">
        <v>0</v>
      </c>
      <c r="Y17" s="1228">
        <v>0</v>
      </c>
      <c r="Z17" s="1229">
        <v>0</v>
      </c>
    </row>
    <row r="18" spans="2:26" ht="12" customHeight="1">
      <c r="B18" s="1090"/>
      <c r="C18" s="176"/>
      <c r="D18" s="176"/>
      <c r="E18" s="176"/>
      <c r="F18" s="43" t="s">
        <v>740</v>
      </c>
      <c r="G18" s="43"/>
      <c r="H18" s="43"/>
      <c r="I18" s="43"/>
      <c r="J18" s="43"/>
      <c r="K18" s="43"/>
      <c r="L18" s="171" t="s">
        <v>416</v>
      </c>
      <c r="M18" s="172">
        <v>3377</v>
      </c>
      <c r="N18" s="1228">
        <v>483</v>
      </c>
      <c r="O18" s="1228">
        <v>0</v>
      </c>
      <c r="P18" s="1228">
        <v>3860</v>
      </c>
      <c r="Q18" s="1228">
        <v>1762</v>
      </c>
      <c r="R18" s="1228">
        <v>185</v>
      </c>
      <c r="S18" s="1228">
        <v>0</v>
      </c>
      <c r="T18" s="1228">
        <v>1947</v>
      </c>
      <c r="U18" s="1228">
        <v>1865</v>
      </c>
      <c r="V18" s="1228">
        <v>0</v>
      </c>
      <c r="W18" s="1228">
        <v>1859</v>
      </c>
      <c r="X18" s="1228">
        <v>0</v>
      </c>
      <c r="Y18" s="1228">
        <v>117</v>
      </c>
      <c r="Z18" s="1229">
        <v>-111</v>
      </c>
    </row>
    <row r="19" spans="2:26" ht="12" customHeight="1">
      <c r="B19" s="1036"/>
      <c r="C19" s="164"/>
      <c r="D19" s="164"/>
      <c r="E19" s="164"/>
      <c r="F19" s="43" t="s">
        <v>1149</v>
      </c>
      <c r="G19" s="43"/>
      <c r="H19" s="43"/>
      <c r="I19" s="43"/>
      <c r="J19" s="43"/>
      <c r="K19" s="43"/>
      <c r="L19" s="171" t="s">
        <v>106</v>
      </c>
      <c r="M19" s="172">
        <v>0</v>
      </c>
      <c r="N19" s="1228">
        <v>0</v>
      </c>
      <c r="O19" s="1228">
        <v>0</v>
      </c>
      <c r="P19" s="1228">
        <v>0</v>
      </c>
      <c r="Q19" s="1228">
        <v>0</v>
      </c>
      <c r="R19" s="1228">
        <v>0</v>
      </c>
      <c r="S19" s="1228">
        <v>0</v>
      </c>
      <c r="T19" s="1228">
        <v>0</v>
      </c>
      <c r="U19" s="1228">
        <v>0</v>
      </c>
      <c r="V19" s="1228">
        <v>0</v>
      </c>
      <c r="W19" s="1228">
        <v>0</v>
      </c>
      <c r="X19" s="1228">
        <v>0</v>
      </c>
      <c r="Y19" s="1228">
        <v>0</v>
      </c>
      <c r="Z19" s="1229">
        <v>0</v>
      </c>
    </row>
    <row r="20" spans="2:26" ht="12" customHeight="1">
      <c r="B20" s="4031" t="s">
        <v>1150</v>
      </c>
      <c r="C20" s="42"/>
      <c r="D20" s="42"/>
      <c r="E20" s="42"/>
      <c r="F20" s="42"/>
      <c r="G20" s="42"/>
      <c r="H20" s="42"/>
      <c r="I20" s="42"/>
      <c r="J20" s="169"/>
      <c r="K20" s="169"/>
      <c r="L20" s="171" t="s">
        <v>102</v>
      </c>
      <c r="M20" s="174">
        <v>3377</v>
      </c>
      <c r="N20" s="1234">
        <v>483</v>
      </c>
      <c r="O20" s="1234">
        <v>0</v>
      </c>
      <c r="P20" s="1234">
        <v>3860</v>
      </c>
      <c r="Q20" s="1234">
        <v>1762</v>
      </c>
      <c r="R20" s="1234">
        <v>185</v>
      </c>
      <c r="S20" s="1234">
        <v>0</v>
      </c>
      <c r="T20" s="1234">
        <v>1947</v>
      </c>
      <c r="U20" s="1234">
        <v>1865</v>
      </c>
      <c r="V20" s="1234">
        <v>0</v>
      </c>
      <c r="W20" s="1234">
        <v>1859</v>
      </c>
      <c r="X20" s="1234">
        <v>0</v>
      </c>
      <c r="Y20" s="1234">
        <v>117</v>
      </c>
      <c r="Z20" s="1235">
        <v>-111</v>
      </c>
    </row>
    <row r="21" spans="2:26" ht="12" customHeight="1">
      <c r="B21" s="3952" t="s">
        <v>1151</v>
      </c>
      <c r="C21" s="43"/>
      <c r="D21" s="43"/>
      <c r="E21" s="43"/>
      <c r="F21" s="43"/>
      <c r="G21" s="43"/>
      <c r="H21" s="43"/>
      <c r="I21" s="43"/>
      <c r="J21" s="169"/>
      <c r="K21" s="169"/>
      <c r="L21" s="171" t="s">
        <v>107</v>
      </c>
      <c r="M21" s="174">
        <v>0</v>
      </c>
      <c r="N21" s="1234">
        <v>0</v>
      </c>
      <c r="O21" s="1234">
        <v>0</v>
      </c>
      <c r="P21" s="1234">
        <v>0</v>
      </c>
      <c r="Q21" s="1234">
        <v>0</v>
      </c>
      <c r="R21" s="1234">
        <v>0</v>
      </c>
      <c r="S21" s="1234">
        <v>0</v>
      </c>
      <c r="T21" s="1234">
        <v>0</v>
      </c>
      <c r="U21" s="1234">
        <v>0</v>
      </c>
      <c r="V21" s="1234">
        <v>0</v>
      </c>
      <c r="W21" s="1234">
        <v>0</v>
      </c>
      <c r="X21" s="1234">
        <v>0</v>
      </c>
      <c r="Y21" s="1234">
        <v>0</v>
      </c>
      <c r="Z21" s="1235">
        <v>0</v>
      </c>
    </row>
    <row r="22" spans="2:26" ht="12" customHeight="1">
      <c r="B22" s="3949" t="s">
        <v>1152</v>
      </c>
      <c r="C22" s="3950"/>
      <c r="D22" s="3950"/>
      <c r="E22" s="3950"/>
      <c r="F22" s="3950"/>
      <c r="G22" s="3950"/>
      <c r="H22" s="3950"/>
      <c r="I22" s="3950"/>
      <c r="L22" s="181"/>
      <c r="M22" s="167"/>
      <c r="N22" s="1226"/>
      <c r="O22" s="1226"/>
      <c r="P22" s="1226"/>
      <c r="Q22" s="1226"/>
      <c r="R22" s="1226"/>
      <c r="S22" s="1226"/>
      <c r="T22" s="1226"/>
      <c r="U22" s="1226"/>
      <c r="V22" s="1226"/>
      <c r="W22" s="1226"/>
      <c r="X22" s="1226"/>
      <c r="Y22" s="1226"/>
      <c r="Z22" s="1227"/>
    </row>
    <row r="23" spans="2:26" ht="12" customHeight="1">
      <c r="B23" s="1095"/>
      <c r="C23" s="3942" t="s">
        <v>1153</v>
      </c>
      <c r="D23" s="3942"/>
      <c r="E23" s="3942"/>
      <c r="F23" s="3942"/>
      <c r="G23" s="3942"/>
      <c r="H23" s="3942"/>
      <c r="I23" s="3942"/>
      <c r="J23" s="3948" t="s">
        <v>176</v>
      </c>
      <c r="K23" s="3948"/>
      <c r="L23" s="166" t="s">
        <v>422</v>
      </c>
      <c r="M23" s="1226">
        <v>0</v>
      </c>
      <c r="N23" s="1226">
        <v>0</v>
      </c>
      <c r="O23" s="1226">
        <v>0</v>
      </c>
      <c r="P23" s="1226">
        <v>0</v>
      </c>
      <c r="Q23" s="1226">
        <v>0</v>
      </c>
      <c r="R23" s="1226">
        <v>0</v>
      </c>
      <c r="S23" s="1226">
        <v>0</v>
      </c>
      <c r="T23" s="1226">
        <v>0</v>
      </c>
      <c r="U23" s="1226">
        <v>0</v>
      </c>
      <c r="V23" s="1226">
        <v>0</v>
      </c>
      <c r="W23" s="1226">
        <v>0</v>
      </c>
      <c r="X23" s="1226">
        <v>0</v>
      </c>
      <c r="Y23" s="1226">
        <v>0</v>
      </c>
      <c r="Z23" s="1227">
        <v>0</v>
      </c>
    </row>
    <row r="24" spans="2:26" ht="12" customHeight="1">
      <c r="B24" s="1093"/>
      <c r="C24" s="9"/>
      <c r="D24" s="9"/>
      <c r="E24" s="9"/>
      <c r="F24" s="9"/>
      <c r="G24" s="9"/>
      <c r="H24" s="9"/>
      <c r="I24" s="9"/>
      <c r="J24" s="3939" t="s">
        <v>130</v>
      </c>
      <c r="K24" s="3939"/>
      <c r="L24" s="171" t="s">
        <v>425</v>
      </c>
      <c r="M24" s="172">
        <v>0</v>
      </c>
      <c r="N24" s="1228">
        <v>0</v>
      </c>
      <c r="O24" s="1228">
        <v>0</v>
      </c>
      <c r="P24" s="1228">
        <v>0</v>
      </c>
      <c r="Q24" s="1228">
        <v>0</v>
      </c>
      <c r="R24" s="1228">
        <v>0</v>
      </c>
      <c r="S24" s="1228">
        <v>0</v>
      </c>
      <c r="T24" s="1228">
        <v>0</v>
      </c>
      <c r="U24" s="1228">
        <v>0</v>
      </c>
      <c r="V24" s="1228">
        <v>0</v>
      </c>
      <c r="W24" s="1228">
        <v>0</v>
      </c>
      <c r="X24" s="1228">
        <v>0</v>
      </c>
      <c r="Y24" s="1228">
        <v>0</v>
      </c>
      <c r="Z24" s="1229">
        <v>0</v>
      </c>
    </row>
    <row r="25" spans="2:26" ht="12" customHeight="1">
      <c r="B25" s="1093"/>
      <c r="C25" s="7"/>
      <c r="D25" s="7"/>
      <c r="E25" s="7"/>
      <c r="F25" s="7"/>
      <c r="G25" s="7"/>
      <c r="H25" s="7"/>
      <c r="I25" s="7"/>
      <c r="J25" s="3939" t="s">
        <v>177</v>
      </c>
      <c r="K25" s="3939"/>
      <c r="L25" s="171" t="s">
        <v>428</v>
      </c>
      <c r="M25" s="167">
        <v>0</v>
      </c>
      <c r="N25" s="1226">
        <v>0</v>
      </c>
      <c r="O25" s="1226">
        <v>0</v>
      </c>
      <c r="P25" s="1226">
        <v>0</v>
      </c>
      <c r="Q25" s="1226">
        <v>0</v>
      </c>
      <c r="R25" s="1226">
        <v>0</v>
      </c>
      <c r="S25" s="1226">
        <v>0</v>
      </c>
      <c r="T25" s="1226">
        <v>0</v>
      </c>
      <c r="U25" s="1226">
        <v>0</v>
      </c>
      <c r="V25" s="1226">
        <v>0</v>
      </c>
      <c r="W25" s="1226">
        <v>0</v>
      </c>
      <c r="X25" s="1226">
        <v>0</v>
      </c>
      <c r="Y25" s="1226">
        <v>0</v>
      </c>
      <c r="Z25" s="1227">
        <v>0</v>
      </c>
    </row>
    <row r="26" spans="2:26" ht="12" customHeight="1">
      <c r="B26" s="1097"/>
      <c r="C26" s="31" t="s">
        <v>1154</v>
      </c>
      <c r="D26" s="31"/>
      <c r="E26" s="31"/>
      <c r="F26" s="31"/>
      <c r="G26" s="31"/>
      <c r="H26" s="31"/>
      <c r="I26" s="31"/>
      <c r="J26" s="169"/>
      <c r="K26" s="169"/>
      <c r="L26" s="171" t="s">
        <v>431</v>
      </c>
      <c r="M26" s="172">
        <v>0</v>
      </c>
      <c r="N26" s="1228">
        <v>0</v>
      </c>
      <c r="O26" s="1228">
        <v>0</v>
      </c>
      <c r="P26" s="1228">
        <v>0</v>
      </c>
      <c r="Q26" s="1228">
        <v>0</v>
      </c>
      <c r="R26" s="1228">
        <v>0</v>
      </c>
      <c r="S26" s="1228">
        <v>0</v>
      </c>
      <c r="T26" s="1228">
        <v>0</v>
      </c>
      <c r="U26" s="1228">
        <v>0</v>
      </c>
      <c r="V26" s="1228">
        <v>0</v>
      </c>
      <c r="W26" s="1228">
        <v>0</v>
      </c>
      <c r="X26" s="1228">
        <v>0</v>
      </c>
      <c r="Y26" s="1228">
        <v>0</v>
      </c>
      <c r="Z26" s="1229">
        <v>0</v>
      </c>
    </row>
    <row r="27" spans="2:26" ht="12" customHeight="1">
      <c r="B27" s="1097"/>
      <c r="C27" s="31" t="s">
        <v>1155</v>
      </c>
      <c r="D27" s="31"/>
      <c r="E27" s="31"/>
      <c r="F27" s="31"/>
      <c r="G27" s="31"/>
      <c r="H27" s="31"/>
      <c r="I27" s="31"/>
      <c r="J27" s="3939" t="s">
        <v>176</v>
      </c>
      <c r="K27" s="3939"/>
      <c r="L27" s="171" t="s">
        <v>435</v>
      </c>
      <c r="M27" s="167">
        <v>0</v>
      </c>
      <c r="N27" s="1226">
        <v>0</v>
      </c>
      <c r="O27" s="1226">
        <v>0</v>
      </c>
      <c r="P27" s="1226">
        <v>0</v>
      </c>
      <c r="Q27" s="1226">
        <v>0</v>
      </c>
      <c r="R27" s="1226">
        <v>0</v>
      </c>
      <c r="S27" s="1226">
        <v>0</v>
      </c>
      <c r="T27" s="1226">
        <v>0</v>
      </c>
      <c r="U27" s="1226">
        <v>0</v>
      </c>
      <c r="V27" s="1226">
        <v>0</v>
      </c>
      <c r="W27" s="1226">
        <v>0</v>
      </c>
      <c r="X27" s="1226">
        <v>0</v>
      </c>
      <c r="Y27" s="1226">
        <v>0</v>
      </c>
      <c r="Z27" s="1227">
        <v>0</v>
      </c>
    </row>
    <row r="28" spans="2:26" ht="12" customHeight="1">
      <c r="B28" s="1097"/>
      <c r="C28" s="169"/>
      <c r="D28" s="169"/>
      <c r="E28" s="169"/>
      <c r="F28" s="169"/>
      <c r="G28" s="169"/>
      <c r="H28" s="169"/>
      <c r="I28" s="169"/>
      <c r="J28" s="3939" t="s">
        <v>130</v>
      </c>
      <c r="K28" s="3939"/>
      <c r="L28" s="171" t="s">
        <v>503</v>
      </c>
      <c r="M28" s="172">
        <v>0</v>
      </c>
      <c r="N28" s="1228">
        <v>0</v>
      </c>
      <c r="O28" s="1228">
        <v>0</v>
      </c>
      <c r="P28" s="1228">
        <v>0</v>
      </c>
      <c r="Q28" s="1228">
        <v>0</v>
      </c>
      <c r="R28" s="1228">
        <v>0</v>
      </c>
      <c r="S28" s="1228">
        <v>0</v>
      </c>
      <c r="T28" s="1228">
        <v>0</v>
      </c>
      <c r="U28" s="1228">
        <v>0</v>
      </c>
      <c r="V28" s="1228">
        <v>0</v>
      </c>
      <c r="W28" s="1228">
        <v>0</v>
      </c>
      <c r="X28" s="1228">
        <v>0</v>
      </c>
      <c r="Y28" s="1228">
        <v>0</v>
      </c>
      <c r="Z28" s="1229">
        <v>0</v>
      </c>
    </row>
    <row r="29" spans="2:26" ht="12" customHeight="1">
      <c r="B29" s="1093"/>
      <c r="C29" s="169"/>
      <c r="D29" s="169"/>
      <c r="E29" s="169"/>
      <c r="F29" s="169"/>
      <c r="G29" s="169"/>
      <c r="H29" s="169"/>
      <c r="I29" s="169"/>
      <c r="J29" s="3939" t="s">
        <v>177</v>
      </c>
      <c r="K29" s="3939"/>
      <c r="L29" s="171" t="s">
        <v>437</v>
      </c>
      <c r="M29" s="167">
        <v>0</v>
      </c>
      <c r="N29" s="1226">
        <v>0</v>
      </c>
      <c r="O29" s="1226">
        <v>0</v>
      </c>
      <c r="P29" s="1226">
        <v>0</v>
      </c>
      <c r="Q29" s="1226">
        <v>0</v>
      </c>
      <c r="R29" s="1226">
        <v>0</v>
      </c>
      <c r="S29" s="1226">
        <v>0</v>
      </c>
      <c r="T29" s="1226">
        <v>0</v>
      </c>
      <c r="U29" s="1226">
        <v>0</v>
      </c>
      <c r="V29" s="1226">
        <v>0</v>
      </c>
      <c r="W29" s="1226">
        <v>0</v>
      </c>
      <c r="X29" s="1226">
        <v>0</v>
      </c>
      <c r="Y29" s="1226">
        <v>0</v>
      </c>
      <c r="Z29" s="1227">
        <v>0</v>
      </c>
    </row>
    <row r="30" spans="2:26" ht="12" customHeight="1">
      <c r="B30" s="1093"/>
      <c r="C30" s="31" t="s">
        <v>1156</v>
      </c>
      <c r="D30" s="31"/>
      <c r="E30" s="31"/>
      <c r="F30" s="31"/>
      <c r="G30" s="31"/>
      <c r="H30" s="31"/>
      <c r="I30" s="31"/>
      <c r="J30" s="31"/>
      <c r="K30" s="31"/>
      <c r="L30" s="171" t="s">
        <v>439</v>
      </c>
      <c r="M30" s="172">
        <v>0</v>
      </c>
      <c r="N30" s="1228">
        <v>0</v>
      </c>
      <c r="O30" s="1228">
        <v>0</v>
      </c>
      <c r="P30" s="1228">
        <v>0</v>
      </c>
      <c r="Q30" s="1228">
        <v>0</v>
      </c>
      <c r="R30" s="1228">
        <v>0</v>
      </c>
      <c r="S30" s="1228">
        <v>0</v>
      </c>
      <c r="T30" s="1228">
        <v>0</v>
      </c>
      <c r="U30" s="1228">
        <v>0</v>
      </c>
      <c r="V30" s="1228">
        <v>0</v>
      </c>
      <c r="W30" s="1228">
        <v>0</v>
      </c>
      <c r="X30" s="1228">
        <v>0</v>
      </c>
      <c r="Y30" s="1228">
        <v>0</v>
      </c>
      <c r="Z30" s="1229">
        <v>0</v>
      </c>
    </row>
    <row r="31" spans="2:26" ht="12" customHeight="1">
      <c r="B31" s="1093"/>
      <c r="C31" s="8" t="s">
        <v>1157</v>
      </c>
      <c r="D31" s="8"/>
      <c r="E31" s="8"/>
      <c r="F31" s="8"/>
      <c r="G31" s="8"/>
      <c r="H31" s="8"/>
      <c r="I31" s="8"/>
      <c r="J31" s="3939" t="s">
        <v>176</v>
      </c>
      <c r="K31" s="3939"/>
      <c r="L31" s="171" t="s">
        <v>442</v>
      </c>
      <c r="M31" s="167">
        <v>0</v>
      </c>
      <c r="N31" s="1226">
        <v>0</v>
      </c>
      <c r="O31" s="1226">
        <v>0</v>
      </c>
      <c r="P31" s="1226">
        <v>0</v>
      </c>
      <c r="Q31" s="1226">
        <v>0</v>
      </c>
      <c r="R31" s="1226">
        <v>0</v>
      </c>
      <c r="S31" s="1226">
        <v>0</v>
      </c>
      <c r="T31" s="1226">
        <v>0</v>
      </c>
      <c r="U31" s="1226">
        <v>0</v>
      </c>
      <c r="V31" s="1226">
        <v>0</v>
      </c>
      <c r="W31" s="1226">
        <v>0</v>
      </c>
      <c r="X31" s="1226">
        <v>0</v>
      </c>
      <c r="Y31" s="1226">
        <v>0</v>
      </c>
      <c r="Z31" s="1227">
        <v>0</v>
      </c>
    </row>
    <row r="32" spans="2:26" ht="12" customHeight="1">
      <c r="B32" s="1093"/>
      <c r="C32" s="169"/>
      <c r="D32" s="169"/>
      <c r="E32" s="169"/>
      <c r="F32" s="169"/>
      <c r="G32" s="169"/>
      <c r="H32" s="169"/>
      <c r="I32" s="169"/>
      <c r="J32" s="3939" t="s">
        <v>130</v>
      </c>
      <c r="K32" s="3939"/>
      <c r="L32" s="171" t="s">
        <v>444</v>
      </c>
      <c r="M32" s="172">
        <v>0</v>
      </c>
      <c r="N32" s="1228">
        <v>0</v>
      </c>
      <c r="O32" s="1228">
        <v>0</v>
      </c>
      <c r="P32" s="1228">
        <v>0</v>
      </c>
      <c r="Q32" s="1228">
        <v>0</v>
      </c>
      <c r="R32" s="1228">
        <v>0</v>
      </c>
      <c r="S32" s="1228">
        <v>0</v>
      </c>
      <c r="T32" s="1228">
        <v>0</v>
      </c>
      <c r="U32" s="1228">
        <v>0</v>
      </c>
      <c r="V32" s="1228">
        <v>0</v>
      </c>
      <c r="W32" s="1228">
        <v>0</v>
      </c>
      <c r="X32" s="1228">
        <v>0</v>
      </c>
      <c r="Y32" s="1228">
        <v>0</v>
      </c>
      <c r="Z32" s="1229">
        <v>0</v>
      </c>
    </row>
    <row r="33" spans="2:26" ht="12" customHeight="1">
      <c r="B33" s="1093"/>
      <c r="C33" s="169"/>
      <c r="D33" s="169"/>
      <c r="E33" s="169"/>
      <c r="F33" s="169"/>
      <c r="G33" s="169"/>
      <c r="H33" s="169"/>
      <c r="I33" s="169"/>
      <c r="J33" s="3939" t="s">
        <v>177</v>
      </c>
      <c r="K33" s="3939"/>
      <c r="L33" s="171" t="s">
        <v>446</v>
      </c>
      <c r="M33" s="167">
        <v>0</v>
      </c>
      <c r="N33" s="1226">
        <v>0</v>
      </c>
      <c r="O33" s="1226">
        <v>0</v>
      </c>
      <c r="P33" s="1226">
        <v>0</v>
      </c>
      <c r="Q33" s="1226">
        <v>0</v>
      </c>
      <c r="R33" s="1226">
        <v>0</v>
      </c>
      <c r="S33" s="1226">
        <v>0</v>
      </c>
      <c r="T33" s="1226">
        <v>0</v>
      </c>
      <c r="U33" s="1226">
        <v>0</v>
      </c>
      <c r="V33" s="1226">
        <v>0</v>
      </c>
      <c r="W33" s="1226">
        <v>0</v>
      </c>
      <c r="X33" s="1226">
        <v>0</v>
      </c>
      <c r="Y33" s="1226">
        <v>0</v>
      </c>
      <c r="Z33" s="1227">
        <v>0</v>
      </c>
    </row>
    <row r="34" spans="2:26" ht="12" customHeight="1">
      <c r="B34" s="1093"/>
      <c r="C34" s="8" t="s">
        <v>1158</v>
      </c>
      <c r="D34" s="8"/>
      <c r="E34" s="8"/>
      <c r="F34" s="8"/>
      <c r="G34" s="8"/>
      <c r="H34" s="8"/>
      <c r="I34" s="8"/>
      <c r="J34" s="8"/>
      <c r="K34" s="8"/>
      <c r="L34" s="171" t="s">
        <v>448</v>
      </c>
      <c r="M34" s="172">
        <v>0</v>
      </c>
      <c r="N34" s="1228">
        <v>0</v>
      </c>
      <c r="O34" s="1228">
        <v>0</v>
      </c>
      <c r="P34" s="1228">
        <v>0</v>
      </c>
      <c r="Q34" s="1228">
        <v>0</v>
      </c>
      <c r="R34" s="1228">
        <v>0</v>
      </c>
      <c r="S34" s="1228">
        <v>0</v>
      </c>
      <c r="T34" s="1228">
        <v>0</v>
      </c>
      <c r="U34" s="1228">
        <v>0</v>
      </c>
      <c r="V34" s="1228">
        <v>0</v>
      </c>
      <c r="W34" s="1228">
        <v>0</v>
      </c>
      <c r="X34" s="1228">
        <v>0</v>
      </c>
      <c r="Y34" s="1228">
        <v>0</v>
      </c>
      <c r="Z34" s="1229">
        <v>0</v>
      </c>
    </row>
    <row r="35" spans="2:26" ht="12" customHeight="1">
      <c r="B35" s="1093"/>
      <c r="C35" s="3719" t="s">
        <v>1159</v>
      </c>
      <c r="D35" s="3719"/>
      <c r="E35" s="3719"/>
      <c r="F35" s="3719"/>
      <c r="G35" s="3719"/>
      <c r="H35" s="3719"/>
      <c r="I35" s="3719"/>
      <c r="J35" s="3939" t="s">
        <v>176</v>
      </c>
      <c r="K35" s="3939"/>
      <c r="L35" s="171" t="s">
        <v>108</v>
      </c>
      <c r="M35" s="167">
        <v>0</v>
      </c>
      <c r="N35" s="1226">
        <v>0</v>
      </c>
      <c r="O35" s="1226">
        <v>0</v>
      </c>
      <c r="P35" s="1226">
        <v>0</v>
      </c>
      <c r="Q35" s="1226">
        <v>0</v>
      </c>
      <c r="R35" s="1226">
        <v>0</v>
      </c>
      <c r="S35" s="1226">
        <v>0</v>
      </c>
      <c r="T35" s="1226">
        <v>0</v>
      </c>
      <c r="U35" s="1226">
        <v>0</v>
      </c>
      <c r="V35" s="1226">
        <v>0</v>
      </c>
      <c r="W35" s="1226">
        <v>0</v>
      </c>
      <c r="X35" s="1226">
        <v>0</v>
      </c>
      <c r="Y35" s="1226">
        <v>0</v>
      </c>
      <c r="Z35" s="1227">
        <v>0</v>
      </c>
    </row>
    <row r="36" spans="2:26" ht="12" customHeight="1">
      <c r="B36" s="1039"/>
      <c r="C36" s="169"/>
      <c r="D36" s="169"/>
      <c r="E36" s="169"/>
      <c r="F36" s="170"/>
      <c r="G36" s="169"/>
      <c r="H36" s="169"/>
      <c r="J36" s="3939" t="s">
        <v>130</v>
      </c>
      <c r="K36" s="3939"/>
      <c r="L36" s="171" t="s">
        <v>109</v>
      </c>
      <c r="M36" s="172">
        <v>0</v>
      </c>
      <c r="N36" s="1228">
        <v>0</v>
      </c>
      <c r="O36" s="1228">
        <v>0</v>
      </c>
      <c r="P36" s="1228">
        <v>0</v>
      </c>
      <c r="Q36" s="1228">
        <v>0</v>
      </c>
      <c r="R36" s="1228">
        <v>0</v>
      </c>
      <c r="S36" s="1228">
        <v>0</v>
      </c>
      <c r="T36" s="1228">
        <v>0</v>
      </c>
      <c r="U36" s="1228">
        <v>0</v>
      </c>
      <c r="V36" s="1228">
        <v>0</v>
      </c>
      <c r="W36" s="1228">
        <v>0</v>
      </c>
      <c r="X36" s="1228">
        <v>0</v>
      </c>
      <c r="Y36" s="1228">
        <v>0</v>
      </c>
      <c r="Z36" s="1229">
        <v>0</v>
      </c>
    </row>
    <row r="37" spans="2:26" ht="12" customHeight="1">
      <c r="B37" s="1039"/>
      <c r="C37" s="169"/>
      <c r="D37" s="169"/>
      <c r="E37" s="169"/>
      <c r="F37" s="170"/>
      <c r="G37" s="169"/>
      <c r="H37" s="169"/>
      <c r="J37" s="3939" t="s">
        <v>177</v>
      </c>
      <c r="K37" s="3939"/>
      <c r="L37" s="171" t="s">
        <v>110</v>
      </c>
      <c r="M37" s="1234">
        <v>0</v>
      </c>
      <c r="N37" s="1234">
        <v>0</v>
      </c>
      <c r="O37" s="1234">
        <v>0</v>
      </c>
      <c r="P37" s="1234">
        <v>0</v>
      </c>
      <c r="Q37" s="1234">
        <v>0</v>
      </c>
      <c r="R37" s="1234">
        <v>0</v>
      </c>
      <c r="S37" s="1234">
        <v>0</v>
      </c>
      <c r="T37" s="1234">
        <v>0</v>
      </c>
      <c r="U37" s="1234">
        <v>0</v>
      </c>
      <c r="V37" s="1234">
        <v>0</v>
      </c>
      <c r="W37" s="1234">
        <v>0</v>
      </c>
      <c r="X37" s="1234">
        <v>0</v>
      </c>
      <c r="Y37" s="1234">
        <v>0</v>
      </c>
      <c r="Z37" s="1235">
        <v>0</v>
      </c>
    </row>
    <row r="38" spans="2:26" ht="12" customHeight="1">
      <c r="B38" s="4031" t="s">
        <v>1279</v>
      </c>
      <c r="C38" s="42"/>
      <c r="D38" s="42"/>
      <c r="E38" s="42"/>
      <c r="F38" s="42"/>
      <c r="G38" s="42"/>
      <c r="H38" s="42"/>
      <c r="I38" s="42"/>
      <c r="J38" s="42"/>
      <c r="K38" s="42"/>
      <c r="L38" s="171" t="s">
        <v>194</v>
      </c>
      <c r="M38" s="1234">
        <v>0</v>
      </c>
      <c r="N38" s="1234">
        <v>0</v>
      </c>
      <c r="O38" s="1234">
        <v>0</v>
      </c>
      <c r="P38" s="1234">
        <v>0</v>
      </c>
      <c r="Q38" s="1234">
        <v>0</v>
      </c>
      <c r="R38" s="1234">
        <v>0</v>
      </c>
      <c r="S38" s="1234">
        <v>0</v>
      </c>
      <c r="T38" s="1234">
        <v>0</v>
      </c>
      <c r="U38" s="1234">
        <v>0</v>
      </c>
      <c r="V38" s="1234">
        <v>0</v>
      </c>
      <c r="W38" s="1234">
        <v>0</v>
      </c>
      <c r="X38" s="1234">
        <v>0</v>
      </c>
      <c r="Y38" s="1234">
        <v>0</v>
      </c>
      <c r="Z38" s="1235">
        <v>0</v>
      </c>
    </row>
    <row r="39" spans="2:26" ht="12" customHeight="1">
      <c r="B39" s="3952" t="s">
        <v>1161</v>
      </c>
      <c r="C39" s="43"/>
      <c r="D39" s="43"/>
      <c r="E39" s="43"/>
      <c r="F39" s="43"/>
      <c r="G39" s="43"/>
      <c r="H39" s="43"/>
      <c r="I39" s="43"/>
      <c r="J39" s="43"/>
      <c r="K39" s="43"/>
      <c r="L39" s="171" t="s">
        <v>15</v>
      </c>
      <c r="M39" s="1226">
        <v>0</v>
      </c>
      <c r="N39" s="1226">
        <v>0</v>
      </c>
      <c r="O39" s="1226">
        <v>0</v>
      </c>
      <c r="P39" s="1226">
        <v>0</v>
      </c>
      <c r="Q39" s="1226">
        <v>0</v>
      </c>
      <c r="R39" s="1226">
        <v>0</v>
      </c>
      <c r="S39" s="1226">
        <v>0</v>
      </c>
      <c r="T39" s="1226">
        <v>0</v>
      </c>
      <c r="U39" s="1226">
        <v>0</v>
      </c>
      <c r="V39" s="1226">
        <v>0</v>
      </c>
      <c r="W39" s="1226">
        <v>0</v>
      </c>
      <c r="X39" s="1226">
        <v>0</v>
      </c>
      <c r="Y39" s="1226">
        <v>0</v>
      </c>
      <c r="Z39" s="1227">
        <v>0</v>
      </c>
    </row>
    <row r="40" spans="2:26" ht="12" customHeight="1">
      <c r="B40" s="1093"/>
      <c r="C40" s="170"/>
      <c r="D40" s="43" t="s">
        <v>746</v>
      </c>
      <c r="E40" s="43"/>
      <c r="F40" s="43"/>
      <c r="G40" s="43"/>
      <c r="H40" s="43"/>
      <c r="I40" s="43"/>
      <c r="J40" s="43"/>
      <c r="K40" s="43"/>
      <c r="L40" s="171" t="s">
        <v>458</v>
      </c>
      <c r="M40" s="172">
        <v>0</v>
      </c>
      <c r="N40" s="1228">
        <v>0</v>
      </c>
      <c r="O40" s="1228">
        <v>0</v>
      </c>
      <c r="P40" s="1228">
        <v>0</v>
      </c>
      <c r="Q40" s="1228">
        <v>0</v>
      </c>
      <c r="R40" s="1228">
        <v>0</v>
      </c>
      <c r="S40" s="1228">
        <v>0</v>
      </c>
      <c r="T40" s="1228">
        <v>0</v>
      </c>
      <c r="U40" s="1228">
        <v>0</v>
      </c>
      <c r="V40" s="1228">
        <v>0</v>
      </c>
      <c r="W40" s="1228">
        <v>0</v>
      </c>
      <c r="X40" s="1228">
        <v>0</v>
      </c>
      <c r="Y40" s="1228">
        <v>0</v>
      </c>
      <c r="Z40" s="1229">
        <v>0</v>
      </c>
    </row>
    <row r="41" spans="2:26" ht="12" customHeight="1">
      <c r="B41" s="3952" t="s">
        <v>1162</v>
      </c>
      <c r="C41" s="43"/>
      <c r="D41" s="43"/>
      <c r="E41" s="43"/>
      <c r="F41" s="43"/>
      <c r="G41" s="43"/>
      <c r="H41" s="43"/>
      <c r="I41" s="43"/>
      <c r="J41" s="43"/>
      <c r="K41" s="43"/>
      <c r="L41" s="171" t="s">
        <v>16</v>
      </c>
      <c r="M41" s="172">
        <v>0</v>
      </c>
      <c r="N41" s="1228">
        <v>0</v>
      </c>
      <c r="O41" s="1228">
        <v>0</v>
      </c>
      <c r="P41" s="1228">
        <v>0</v>
      </c>
      <c r="Q41" s="1228">
        <v>0</v>
      </c>
      <c r="R41" s="1228">
        <v>0</v>
      </c>
      <c r="S41" s="1228">
        <v>0</v>
      </c>
      <c r="T41" s="1228">
        <v>0</v>
      </c>
      <c r="U41" s="1228">
        <v>0</v>
      </c>
      <c r="V41" s="1228">
        <v>0</v>
      </c>
      <c r="W41" s="1228">
        <v>0</v>
      </c>
      <c r="X41" s="1228">
        <v>0</v>
      </c>
      <c r="Y41" s="1228">
        <v>0</v>
      </c>
      <c r="Z41" s="1229">
        <v>0</v>
      </c>
    </row>
    <row r="42" spans="2:26" ht="12" customHeight="1">
      <c r="B42" s="3960" t="s">
        <v>1163</v>
      </c>
      <c r="C42" s="31"/>
      <c r="D42" s="31"/>
      <c r="E42" s="31"/>
      <c r="F42" s="31"/>
      <c r="G42" s="31"/>
      <c r="H42" s="31"/>
      <c r="I42" s="31"/>
      <c r="J42" s="31"/>
      <c r="K42" s="31"/>
      <c r="L42" s="171" t="s">
        <v>17</v>
      </c>
      <c r="M42" s="172">
        <v>0</v>
      </c>
      <c r="N42" s="1228">
        <v>0</v>
      </c>
      <c r="O42" s="1228">
        <v>0</v>
      </c>
      <c r="P42" s="1228">
        <v>0</v>
      </c>
      <c r="Q42" s="1228">
        <v>0</v>
      </c>
      <c r="R42" s="1228">
        <v>0</v>
      </c>
      <c r="S42" s="1228">
        <v>0</v>
      </c>
      <c r="T42" s="1228">
        <v>0</v>
      </c>
      <c r="U42" s="1228">
        <v>0</v>
      </c>
      <c r="V42" s="1228">
        <v>0</v>
      </c>
      <c r="W42" s="1228">
        <v>0</v>
      </c>
      <c r="X42" s="1228">
        <v>0</v>
      </c>
      <c r="Y42" s="1228">
        <v>0</v>
      </c>
      <c r="Z42" s="1229">
        <v>0</v>
      </c>
    </row>
    <row r="43" spans="2:26" ht="12" customHeight="1">
      <c r="B43" s="3952" t="s">
        <v>1164</v>
      </c>
      <c r="C43" s="43"/>
      <c r="D43" s="43"/>
      <c r="E43" s="43"/>
      <c r="F43" s="43"/>
      <c r="G43" s="43"/>
      <c r="H43" s="43"/>
      <c r="I43" s="43"/>
      <c r="J43" s="43"/>
      <c r="K43" s="43"/>
      <c r="L43" s="171" t="s">
        <v>71</v>
      </c>
      <c r="M43" s="172">
        <v>0</v>
      </c>
      <c r="N43" s="1228">
        <v>0</v>
      </c>
      <c r="O43" s="1228">
        <v>0</v>
      </c>
      <c r="P43" s="1228">
        <v>0</v>
      </c>
      <c r="Q43" s="1228">
        <v>0</v>
      </c>
      <c r="R43" s="1228">
        <v>0</v>
      </c>
      <c r="S43" s="1228">
        <v>0</v>
      </c>
      <c r="T43" s="1228">
        <v>0</v>
      </c>
      <c r="U43" s="1228">
        <v>0</v>
      </c>
      <c r="V43" s="1228">
        <v>0</v>
      </c>
      <c r="W43" s="1228">
        <v>0</v>
      </c>
      <c r="X43" s="1228">
        <v>0</v>
      </c>
      <c r="Y43" s="1228">
        <v>0</v>
      </c>
      <c r="Z43" s="1229">
        <v>0</v>
      </c>
    </row>
    <row r="44" spans="2:26" ht="12" customHeight="1">
      <c r="B44" s="3952" t="s">
        <v>1165</v>
      </c>
      <c r="C44" s="43"/>
      <c r="D44" s="43"/>
      <c r="E44" s="43"/>
      <c r="F44" s="43"/>
      <c r="G44" s="43"/>
      <c r="H44" s="43"/>
      <c r="I44" s="43"/>
      <c r="J44" s="43"/>
      <c r="K44" s="43"/>
      <c r="L44" s="171" t="s">
        <v>72</v>
      </c>
      <c r="M44" s="172">
        <v>0</v>
      </c>
      <c r="N44" s="1228">
        <v>0</v>
      </c>
      <c r="O44" s="1228">
        <v>0</v>
      </c>
      <c r="P44" s="1228">
        <v>0</v>
      </c>
      <c r="Q44" s="1228">
        <v>0</v>
      </c>
      <c r="R44" s="1228">
        <v>0</v>
      </c>
      <c r="S44" s="1228">
        <v>0</v>
      </c>
      <c r="T44" s="1228">
        <v>0</v>
      </c>
      <c r="U44" s="1228">
        <v>0</v>
      </c>
      <c r="V44" s="1228">
        <v>0</v>
      </c>
      <c r="W44" s="1228">
        <v>0</v>
      </c>
      <c r="X44" s="1228">
        <v>0</v>
      </c>
      <c r="Y44" s="1228">
        <v>0</v>
      </c>
      <c r="Z44" s="1229">
        <v>0</v>
      </c>
    </row>
    <row r="45" spans="2:26" ht="12" customHeight="1">
      <c r="B45" s="3952" t="s">
        <v>1166</v>
      </c>
      <c r="C45" s="43"/>
      <c r="D45" s="43"/>
      <c r="E45" s="43"/>
      <c r="F45" s="43"/>
      <c r="G45" s="43"/>
      <c r="H45" s="43"/>
      <c r="I45" s="43"/>
      <c r="J45" s="43"/>
      <c r="K45" s="43"/>
      <c r="L45" s="171" t="s">
        <v>193</v>
      </c>
      <c r="M45" s="172">
        <v>0</v>
      </c>
      <c r="N45" s="1228">
        <v>0</v>
      </c>
      <c r="O45" s="1228">
        <v>0</v>
      </c>
      <c r="P45" s="1228">
        <v>0</v>
      </c>
      <c r="Q45" s="1228">
        <v>0</v>
      </c>
      <c r="R45" s="1228">
        <v>0</v>
      </c>
      <c r="S45" s="1228">
        <v>0</v>
      </c>
      <c r="T45" s="1228">
        <v>0</v>
      </c>
      <c r="U45" s="1228">
        <v>0</v>
      </c>
      <c r="V45" s="1228">
        <v>0</v>
      </c>
      <c r="W45" s="1228">
        <v>0</v>
      </c>
      <c r="X45" s="1228">
        <v>0</v>
      </c>
      <c r="Y45" s="1228">
        <v>0</v>
      </c>
      <c r="Z45" s="1229">
        <v>0</v>
      </c>
    </row>
    <row r="46" spans="2:26" ht="12" customHeight="1">
      <c r="B46" s="3952" t="s">
        <v>1167</v>
      </c>
      <c r="C46" s="43"/>
      <c r="D46" s="43"/>
      <c r="E46" s="43"/>
      <c r="F46" s="43"/>
      <c r="G46" s="43"/>
      <c r="H46" s="43"/>
      <c r="I46" s="43"/>
      <c r="J46" s="43"/>
      <c r="K46" s="43"/>
      <c r="L46" s="171"/>
      <c r="M46" s="172"/>
      <c r="N46" s="1228"/>
      <c r="O46" s="1228"/>
      <c r="P46" s="1228"/>
      <c r="Q46" s="1228"/>
      <c r="R46" s="1228"/>
      <c r="S46" s="1228"/>
      <c r="T46" s="1228"/>
      <c r="U46" s="1228"/>
      <c r="V46" s="1228"/>
      <c r="W46" s="1228"/>
      <c r="X46" s="1228"/>
      <c r="Y46" s="1228"/>
      <c r="Z46" s="1229"/>
    </row>
    <row r="47" spans="2:26" ht="12" customHeight="1">
      <c r="B47" s="1093"/>
      <c r="C47" s="43" t="s">
        <v>749</v>
      </c>
      <c r="D47" s="43"/>
      <c r="E47" s="43"/>
      <c r="F47" s="43"/>
      <c r="G47" s="43"/>
      <c r="H47" s="43"/>
      <c r="I47" s="43"/>
      <c r="J47" s="43"/>
      <c r="K47" s="43"/>
      <c r="L47" s="171" t="s">
        <v>528</v>
      </c>
      <c r="M47" s="172">
        <v>0</v>
      </c>
      <c r="N47" s="1228">
        <v>0</v>
      </c>
      <c r="O47" s="1228">
        <v>0</v>
      </c>
      <c r="P47" s="1228">
        <v>0</v>
      </c>
      <c r="Q47" s="1228">
        <v>0</v>
      </c>
      <c r="R47" s="1228">
        <v>0</v>
      </c>
      <c r="S47" s="1228">
        <v>0</v>
      </c>
      <c r="T47" s="1228">
        <v>0</v>
      </c>
      <c r="U47" s="1228">
        <v>0</v>
      </c>
      <c r="V47" s="1228">
        <v>0</v>
      </c>
      <c r="W47" s="1228">
        <v>0</v>
      </c>
      <c r="X47" s="1228">
        <v>0</v>
      </c>
      <c r="Y47" s="1228">
        <v>0</v>
      </c>
      <c r="Z47" s="1229">
        <v>0</v>
      </c>
    </row>
    <row r="48" spans="2:26" ht="12" customHeight="1">
      <c r="B48" s="1093"/>
      <c r="C48" s="43" t="s">
        <v>750</v>
      </c>
      <c r="D48" s="43"/>
      <c r="E48" s="43"/>
      <c r="F48" s="43"/>
      <c r="G48" s="43"/>
      <c r="H48" s="43"/>
      <c r="I48" s="43"/>
      <c r="J48" s="43"/>
      <c r="K48" s="43"/>
      <c r="L48" s="171" t="s">
        <v>466</v>
      </c>
      <c r="M48" s="172">
        <v>0</v>
      </c>
      <c r="N48" s="1228">
        <v>0</v>
      </c>
      <c r="O48" s="1228">
        <v>0</v>
      </c>
      <c r="P48" s="1228">
        <v>0</v>
      </c>
      <c r="Q48" s="1228">
        <v>0</v>
      </c>
      <c r="R48" s="1228">
        <v>0</v>
      </c>
      <c r="S48" s="1228">
        <v>0</v>
      </c>
      <c r="T48" s="1228">
        <v>0</v>
      </c>
      <c r="U48" s="1228">
        <v>0</v>
      </c>
      <c r="V48" s="1228">
        <v>0</v>
      </c>
      <c r="W48" s="1228">
        <v>0</v>
      </c>
      <c r="X48" s="1228">
        <v>0</v>
      </c>
      <c r="Y48" s="1228">
        <v>0</v>
      </c>
      <c r="Z48" s="1229">
        <v>0</v>
      </c>
    </row>
    <row r="49" spans="2:26" ht="12" customHeight="1">
      <c r="B49" s="1093"/>
      <c r="C49" s="43" t="s">
        <v>751</v>
      </c>
      <c r="D49" s="43"/>
      <c r="E49" s="43"/>
      <c r="F49" s="43"/>
      <c r="G49" s="43"/>
      <c r="H49" s="43"/>
      <c r="I49" s="43"/>
      <c r="J49" s="43"/>
      <c r="K49" s="43"/>
      <c r="L49" s="171" t="s">
        <v>607</v>
      </c>
      <c r="M49" s="172">
        <v>0</v>
      </c>
      <c r="N49" s="1228">
        <v>0</v>
      </c>
      <c r="O49" s="1228">
        <v>0</v>
      </c>
      <c r="P49" s="1228">
        <v>0</v>
      </c>
      <c r="Q49" s="1228">
        <v>0</v>
      </c>
      <c r="R49" s="1228">
        <v>0</v>
      </c>
      <c r="S49" s="1228">
        <v>0</v>
      </c>
      <c r="T49" s="1228">
        <v>0</v>
      </c>
      <c r="U49" s="1228">
        <v>0</v>
      </c>
      <c r="V49" s="1228">
        <v>0</v>
      </c>
      <c r="W49" s="1228">
        <v>0</v>
      </c>
      <c r="X49" s="1228">
        <v>0</v>
      </c>
      <c r="Y49" s="1228">
        <v>0</v>
      </c>
      <c r="Z49" s="1229">
        <v>0</v>
      </c>
    </row>
    <row r="50" spans="2:26" ht="12" customHeight="1">
      <c r="B50" s="1093"/>
      <c r="C50" s="43" t="s">
        <v>752</v>
      </c>
      <c r="D50" s="43"/>
      <c r="E50" s="43"/>
      <c r="F50" s="43"/>
      <c r="G50" s="43"/>
      <c r="H50" s="43"/>
      <c r="I50" s="43"/>
      <c r="J50" s="43"/>
      <c r="K50" s="43"/>
      <c r="L50" s="171" t="s">
        <v>753</v>
      </c>
      <c r="M50" s="172">
        <v>0</v>
      </c>
      <c r="N50" s="1228">
        <v>0</v>
      </c>
      <c r="O50" s="1228">
        <v>0</v>
      </c>
      <c r="P50" s="1228">
        <v>0</v>
      </c>
      <c r="Q50" s="1228">
        <v>0</v>
      </c>
      <c r="R50" s="1228">
        <v>0</v>
      </c>
      <c r="S50" s="1228">
        <v>0</v>
      </c>
      <c r="T50" s="1228">
        <v>0</v>
      </c>
      <c r="U50" s="1228">
        <v>0</v>
      </c>
      <c r="V50" s="1228">
        <v>0</v>
      </c>
      <c r="W50" s="1228">
        <v>0</v>
      </c>
      <c r="X50" s="1228">
        <v>0</v>
      </c>
      <c r="Y50" s="1228">
        <v>0</v>
      </c>
      <c r="Z50" s="1229">
        <v>0</v>
      </c>
    </row>
    <row r="51" spans="2:26" ht="12" customHeight="1">
      <c r="B51" s="1093"/>
      <c r="C51" s="43" t="s">
        <v>754</v>
      </c>
      <c r="D51" s="43"/>
      <c r="E51" s="43"/>
      <c r="F51" s="43"/>
      <c r="G51" s="43"/>
      <c r="H51" s="43"/>
      <c r="I51" s="43"/>
      <c r="J51" s="43"/>
      <c r="K51" s="43"/>
      <c r="L51" s="171" t="s">
        <v>755</v>
      </c>
      <c r="M51" s="172">
        <v>0</v>
      </c>
      <c r="N51" s="1228">
        <v>0</v>
      </c>
      <c r="O51" s="1228">
        <v>0</v>
      </c>
      <c r="P51" s="1228">
        <v>0</v>
      </c>
      <c r="Q51" s="1228">
        <v>0</v>
      </c>
      <c r="R51" s="1228">
        <v>0</v>
      </c>
      <c r="S51" s="1228">
        <v>0</v>
      </c>
      <c r="T51" s="1228">
        <v>0</v>
      </c>
      <c r="U51" s="1228">
        <v>0</v>
      </c>
      <c r="V51" s="1228">
        <v>0</v>
      </c>
      <c r="W51" s="1228">
        <v>0</v>
      </c>
      <c r="X51" s="1228">
        <v>0</v>
      </c>
      <c r="Y51" s="1228">
        <v>0</v>
      </c>
      <c r="Z51" s="1229">
        <v>0</v>
      </c>
    </row>
    <row r="52" spans="2:26" ht="12" customHeight="1">
      <c r="B52" s="1093"/>
      <c r="C52" s="43" t="s">
        <v>756</v>
      </c>
      <c r="D52" s="43"/>
      <c r="E52" s="43"/>
      <c r="F52" s="43"/>
      <c r="G52" s="43"/>
      <c r="H52" s="43"/>
      <c r="I52" s="43"/>
      <c r="J52" s="43"/>
      <c r="K52" s="43"/>
      <c r="L52" s="171" t="s">
        <v>757</v>
      </c>
      <c r="M52" s="172">
        <v>0</v>
      </c>
      <c r="N52" s="1228">
        <v>0</v>
      </c>
      <c r="O52" s="1228">
        <v>0</v>
      </c>
      <c r="P52" s="1228">
        <v>0</v>
      </c>
      <c r="Q52" s="1228">
        <v>0</v>
      </c>
      <c r="R52" s="1228">
        <v>0</v>
      </c>
      <c r="S52" s="1228">
        <v>0</v>
      </c>
      <c r="T52" s="1228">
        <v>0</v>
      </c>
      <c r="U52" s="1228">
        <v>0</v>
      </c>
      <c r="V52" s="1228">
        <v>0</v>
      </c>
      <c r="W52" s="1228">
        <v>0</v>
      </c>
      <c r="X52" s="1228">
        <v>0</v>
      </c>
      <c r="Y52" s="1228">
        <v>0</v>
      </c>
      <c r="Z52" s="1229">
        <v>0</v>
      </c>
    </row>
    <row r="53" spans="2:26" ht="12" customHeight="1">
      <c r="B53" s="1093"/>
      <c r="C53" s="43" t="s">
        <v>758</v>
      </c>
      <c r="D53" s="43"/>
      <c r="E53" s="43"/>
      <c r="F53" s="43"/>
      <c r="G53" s="43"/>
      <c r="H53" s="43"/>
      <c r="I53" s="43"/>
      <c r="J53" s="43"/>
      <c r="K53" s="43"/>
      <c r="L53" s="171" t="s">
        <v>759</v>
      </c>
      <c r="M53" s="172">
        <v>0</v>
      </c>
      <c r="N53" s="1228">
        <v>0</v>
      </c>
      <c r="O53" s="1228">
        <v>0</v>
      </c>
      <c r="P53" s="1228">
        <v>0</v>
      </c>
      <c r="Q53" s="1228">
        <v>0</v>
      </c>
      <c r="R53" s="1228">
        <v>0</v>
      </c>
      <c r="S53" s="1228">
        <v>0</v>
      </c>
      <c r="T53" s="1228">
        <v>0</v>
      </c>
      <c r="U53" s="1228">
        <v>0</v>
      </c>
      <c r="V53" s="1228">
        <v>0</v>
      </c>
      <c r="W53" s="1228">
        <v>0</v>
      </c>
      <c r="X53" s="1228">
        <v>0</v>
      </c>
      <c r="Y53" s="1228">
        <v>0</v>
      </c>
      <c r="Z53" s="1229">
        <v>0</v>
      </c>
    </row>
    <row r="54" spans="2:26" ht="12" customHeight="1">
      <c r="B54" s="1093"/>
      <c r="C54" s="43" t="s">
        <v>760</v>
      </c>
      <c r="D54" s="43"/>
      <c r="E54" s="43"/>
      <c r="F54" s="43"/>
      <c r="G54" s="43"/>
      <c r="H54" s="43"/>
      <c r="I54" s="43"/>
      <c r="J54" s="43"/>
      <c r="K54" s="43"/>
      <c r="L54" s="171" t="s">
        <v>761</v>
      </c>
      <c r="M54" s="172">
        <v>0</v>
      </c>
      <c r="N54" s="1228">
        <v>0</v>
      </c>
      <c r="O54" s="1228">
        <v>0</v>
      </c>
      <c r="P54" s="1228">
        <v>0</v>
      </c>
      <c r="Q54" s="1228">
        <v>0</v>
      </c>
      <c r="R54" s="1228">
        <v>0</v>
      </c>
      <c r="S54" s="1228">
        <v>0</v>
      </c>
      <c r="T54" s="1228">
        <v>0</v>
      </c>
      <c r="U54" s="1228">
        <v>0</v>
      </c>
      <c r="V54" s="1228">
        <v>0</v>
      </c>
      <c r="W54" s="1228">
        <v>0</v>
      </c>
      <c r="X54" s="1228">
        <v>0</v>
      </c>
      <c r="Y54" s="1228">
        <v>0</v>
      </c>
      <c r="Z54" s="1229">
        <v>0</v>
      </c>
    </row>
    <row r="55" spans="2:26" ht="12" customHeight="1">
      <c r="B55" s="1093"/>
      <c r="C55" s="43" t="s">
        <v>762</v>
      </c>
      <c r="D55" s="43"/>
      <c r="E55" s="43"/>
      <c r="F55" s="43"/>
      <c r="G55" s="43"/>
      <c r="H55" s="43"/>
      <c r="I55" s="43"/>
      <c r="J55" s="43"/>
      <c r="K55" s="43"/>
      <c r="L55" s="171" t="s">
        <v>763</v>
      </c>
      <c r="M55" s="172">
        <v>0</v>
      </c>
      <c r="N55" s="1228">
        <v>0</v>
      </c>
      <c r="O55" s="1228">
        <v>0</v>
      </c>
      <c r="P55" s="1228">
        <v>0</v>
      </c>
      <c r="Q55" s="1228">
        <v>0</v>
      </c>
      <c r="R55" s="1228">
        <v>0</v>
      </c>
      <c r="S55" s="1228">
        <v>0</v>
      </c>
      <c r="T55" s="1228">
        <v>0</v>
      </c>
      <c r="U55" s="1228">
        <v>0</v>
      </c>
      <c r="V55" s="1228">
        <v>0</v>
      </c>
      <c r="W55" s="1228">
        <v>0</v>
      </c>
      <c r="X55" s="1228">
        <v>0</v>
      </c>
      <c r="Y55" s="1228">
        <v>0</v>
      </c>
      <c r="Z55" s="1229">
        <v>0</v>
      </c>
    </row>
    <row r="56" spans="2:26" ht="12" customHeight="1">
      <c r="B56" s="3952" t="s">
        <v>764</v>
      </c>
      <c r="C56" s="43"/>
      <c r="D56" s="43"/>
      <c r="E56" s="43"/>
      <c r="F56" s="43"/>
      <c r="G56" s="43"/>
      <c r="H56" s="43"/>
      <c r="I56" s="43"/>
      <c r="J56" s="43"/>
      <c r="K56" s="43"/>
      <c r="L56" s="171" t="s">
        <v>136</v>
      </c>
      <c r="M56" s="172">
        <v>0</v>
      </c>
      <c r="N56" s="1228">
        <v>0</v>
      </c>
      <c r="O56" s="1228">
        <v>0</v>
      </c>
      <c r="P56" s="1228">
        <v>0</v>
      </c>
      <c r="Q56" s="1228">
        <v>0</v>
      </c>
      <c r="R56" s="1228">
        <v>0</v>
      </c>
      <c r="S56" s="1228">
        <v>0</v>
      </c>
      <c r="T56" s="1228">
        <v>0</v>
      </c>
      <c r="U56" s="1228">
        <v>0</v>
      </c>
      <c r="V56" s="1228">
        <v>0</v>
      </c>
      <c r="W56" s="1228">
        <v>0</v>
      </c>
      <c r="X56" s="1228">
        <v>0</v>
      </c>
      <c r="Y56" s="1228">
        <v>0</v>
      </c>
      <c r="Z56" s="1229">
        <v>0</v>
      </c>
    </row>
    <row r="57" spans="2:26" ht="12" customHeight="1">
      <c r="B57" s="3952" t="s">
        <v>1169</v>
      </c>
      <c r="C57" s="43"/>
      <c r="D57" s="43"/>
      <c r="E57" s="43"/>
      <c r="F57" s="43"/>
      <c r="G57" s="43"/>
      <c r="H57" s="43"/>
      <c r="I57" s="43"/>
      <c r="J57" s="43"/>
      <c r="K57" s="43"/>
      <c r="L57" s="171" t="s">
        <v>142</v>
      </c>
      <c r="M57" s="172">
        <v>0</v>
      </c>
      <c r="N57" s="1228">
        <v>0</v>
      </c>
      <c r="O57" s="1228">
        <v>0</v>
      </c>
      <c r="P57" s="1228">
        <v>0</v>
      </c>
      <c r="Q57" s="1228">
        <v>0</v>
      </c>
      <c r="R57" s="1228">
        <v>0</v>
      </c>
      <c r="S57" s="1228">
        <v>0</v>
      </c>
      <c r="T57" s="1228">
        <v>0</v>
      </c>
      <c r="U57" s="1228">
        <v>0</v>
      </c>
      <c r="V57" s="1228">
        <v>0</v>
      </c>
      <c r="W57" s="1228">
        <v>0</v>
      </c>
      <c r="X57" s="1228">
        <v>0</v>
      </c>
      <c r="Y57" s="1228">
        <v>0</v>
      </c>
      <c r="Z57" s="1229">
        <v>0</v>
      </c>
    </row>
    <row r="58" spans="2:26" ht="12" customHeight="1">
      <c r="B58" s="3960" t="s">
        <v>1170</v>
      </c>
      <c r="C58" s="31"/>
      <c r="D58" s="31"/>
      <c r="E58" s="31"/>
      <c r="F58" s="31"/>
      <c r="G58" s="31"/>
      <c r="H58" s="31"/>
      <c r="I58" s="31"/>
      <c r="J58" s="31"/>
      <c r="K58" s="31"/>
      <c r="L58" s="171" t="s">
        <v>143</v>
      </c>
      <c r="M58" s="172">
        <v>0</v>
      </c>
      <c r="N58" s="1228">
        <v>0</v>
      </c>
      <c r="O58" s="1228">
        <v>0</v>
      </c>
      <c r="P58" s="1228">
        <v>0</v>
      </c>
      <c r="Q58" s="1228">
        <v>0</v>
      </c>
      <c r="R58" s="1228">
        <v>0</v>
      </c>
      <c r="S58" s="1228">
        <v>0</v>
      </c>
      <c r="T58" s="1228">
        <v>0</v>
      </c>
      <c r="U58" s="1228">
        <v>0</v>
      </c>
      <c r="V58" s="1228">
        <v>0</v>
      </c>
      <c r="W58" s="1228">
        <v>0</v>
      </c>
      <c r="X58" s="1228">
        <v>0</v>
      </c>
      <c r="Y58" s="1228">
        <v>0</v>
      </c>
      <c r="Z58" s="1229">
        <v>0</v>
      </c>
    </row>
    <row r="59" spans="2:26" ht="12" customHeight="1">
      <c r="B59" s="3952" t="s">
        <v>1171</v>
      </c>
      <c r="C59" s="43"/>
      <c r="D59" s="43"/>
      <c r="E59" s="43"/>
      <c r="F59" s="43"/>
      <c r="G59" s="43"/>
      <c r="H59" s="43"/>
      <c r="I59" s="43"/>
      <c r="J59" s="43"/>
      <c r="K59" s="43"/>
      <c r="L59" s="171"/>
      <c r="M59" s="172"/>
      <c r="N59" s="1228"/>
      <c r="O59" s="1228"/>
      <c r="P59" s="1228"/>
      <c r="Q59" s="1228"/>
      <c r="R59" s="1228"/>
      <c r="S59" s="1228"/>
      <c r="T59" s="1228"/>
      <c r="U59" s="1228"/>
      <c r="V59" s="1228"/>
      <c r="W59" s="1228"/>
      <c r="X59" s="1228"/>
      <c r="Y59" s="1228"/>
      <c r="Z59" s="1229"/>
    </row>
    <row r="60" spans="2:26" ht="12" customHeight="1">
      <c r="B60" s="1097"/>
      <c r="C60" s="43" t="s">
        <v>766</v>
      </c>
      <c r="D60" s="31"/>
      <c r="E60" s="31"/>
      <c r="F60" s="31"/>
      <c r="G60" s="31"/>
      <c r="H60" s="31"/>
      <c r="I60" s="31"/>
      <c r="J60" s="31"/>
      <c r="K60" s="31"/>
      <c r="L60" s="171" t="s">
        <v>610</v>
      </c>
      <c r="M60" s="172">
        <v>0</v>
      </c>
      <c r="N60" s="1228">
        <v>0</v>
      </c>
      <c r="O60" s="1228">
        <v>0</v>
      </c>
      <c r="P60" s="1228">
        <v>0</v>
      </c>
      <c r="Q60" s="1228">
        <v>0</v>
      </c>
      <c r="R60" s="1228">
        <v>0</v>
      </c>
      <c r="S60" s="1228">
        <v>0</v>
      </c>
      <c r="T60" s="1228">
        <v>0</v>
      </c>
      <c r="U60" s="1228">
        <v>0</v>
      </c>
      <c r="V60" s="1228">
        <v>0</v>
      </c>
      <c r="W60" s="1228">
        <v>0</v>
      </c>
      <c r="X60" s="1228">
        <v>0</v>
      </c>
      <c r="Y60" s="1228">
        <v>0</v>
      </c>
      <c r="Z60" s="1229">
        <v>0</v>
      </c>
    </row>
    <row r="61" spans="2:26" ht="12" customHeight="1">
      <c r="B61" s="1097"/>
      <c r="C61" s="43" t="s">
        <v>767</v>
      </c>
      <c r="D61" s="31"/>
      <c r="E61" s="31"/>
      <c r="F61" s="31"/>
      <c r="G61" s="31"/>
      <c r="H61" s="31"/>
      <c r="I61" s="31"/>
      <c r="J61" s="31"/>
      <c r="K61" s="31"/>
      <c r="L61" s="171" t="s">
        <v>671</v>
      </c>
      <c r="M61" s="172">
        <v>0</v>
      </c>
      <c r="N61" s="1228">
        <v>0</v>
      </c>
      <c r="O61" s="1228">
        <v>0</v>
      </c>
      <c r="P61" s="1228">
        <v>0</v>
      </c>
      <c r="Q61" s="1228">
        <v>0</v>
      </c>
      <c r="R61" s="1228">
        <v>0</v>
      </c>
      <c r="S61" s="1228">
        <v>0</v>
      </c>
      <c r="T61" s="1228">
        <v>0</v>
      </c>
      <c r="U61" s="1228">
        <v>0</v>
      </c>
      <c r="V61" s="1228">
        <v>0</v>
      </c>
      <c r="W61" s="1228">
        <v>0</v>
      </c>
      <c r="X61" s="1228">
        <v>0</v>
      </c>
      <c r="Y61" s="1228">
        <v>0</v>
      </c>
      <c r="Z61" s="1229">
        <v>0</v>
      </c>
    </row>
    <row r="62" spans="2:26" ht="12" customHeight="1">
      <c r="B62" s="3952" t="s">
        <v>768</v>
      </c>
      <c r="C62" s="43"/>
      <c r="D62" s="43"/>
      <c r="E62" s="43"/>
      <c r="F62" s="43"/>
      <c r="G62" s="43"/>
      <c r="H62" s="43"/>
      <c r="I62" s="43"/>
      <c r="J62" s="43"/>
      <c r="K62" s="43"/>
      <c r="L62" s="171" t="s">
        <v>144</v>
      </c>
      <c r="M62" s="172">
        <v>0</v>
      </c>
      <c r="N62" s="1228">
        <v>0</v>
      </c>
      <c r="O62" s="1228">
        <v>0</v>
      </c>
      <c r="P62" s="1228">
        <v>0</v>
      </c>
      <c r="Q62" s="1228">
        <v>0</v>
      </c>
      <c r="R62" s="1228">
        <v>0</v>
      </c>
      <c r="S62" s="1228">
        <v>0</v>
      </c>
      <c r="T62" s="1228">
        <v>0</v>
      </c>
      <c r="U62" s="1228">
        <v>0</v>
      </c>
      <c r="V62" s="1228">
        <v>0</v>
      </c>
      <c r="W62" s="1228">
        <v>0</v>
      </c>
      <c r="X62" s="1228">
        <v>0</v>
      </c>
      <c r="Y62" s="1228">
        <v>0</v>
      </c>
      <c r="Z62" s="1229">
        <v>0</v>
      </c>
    </row>
    <row r="63" spans="2:26" ht="12" customHeight="1">
      <c r="B63" s="3952" t="s">
        <v>1173</v>
      </c>
      <c r="C63" s="43"/>
      <c r="D63" s="43"/>
      <c r="E63" s="43"/>
      <c r="F63" s="43"/>
      <c r="G63" s="43"/>
      <c r="H63" s="43"/>
      <c r="I63" s="43"/>
      <c r="J63" s="43"/>
      <c r="K63" s="43"/>
      <c r="L63" s="171" t="s">
        <v>189</v>
      </c>
      <c r="M63" s="172">
        <v>0</v>
      </c>
      <c r="N63" s="1228">
        <v>0</v>
      </c>
      <c r="O63" s="1228">
        <v>0</v>
      </c>
      <c r="P63" s="1228">
        <v>0</v>
      </c>
      <c r="Q63" s="1228">
        <v>0</v>
      </c>
      <c r="R63" s="1228">
        <v>0</v>
      </c>
      <c r="S63" s="1228">
        <v>0</v>
      </c>
      <c r="T63" s="1228">
        <v>0</v>
      </c>
      <c r="U63" s="1228">
        <v>0</v>
      </c>
      <c r="V63" s="1228">
        <v>0</v>
      </c>
      <c r="W63" s="1228">
        <v>0</v>
      </c>
      <c r="X63" s="1228">
        <v>0</v>
      </c>
      <c r="Y63" s="1228">
        <v>0</v>
      </c>
      <c r="Z63" s="1229">
        <v>0</v>
      </c>
    </row>
    <row r="64" spans="2:26" ht="12" customHeight="1">
      <c r="B64" s="3952" t="s">
        <v>1174</v>
      </c>
      <c r="C64" s="43"/>
      <c r="D64" s="43"/>
      <c r="E64" s="43"/>
      <c r="F64" s="43"/>
      <c r="G64" s="43"/>
      <c r="H64" s="43"/>
      <c r="I64" s="43"/>
      <c r="J64" s="43"/>
      <c r="K64" s="43"/>
      <c r="L64" s="171" t="s">
        <v>190</v>
      </c>
      <c r="M64" s="172">
        <v>0</v>
      </c>
      <c r="N64" s="1228">
        <v>0</v>
      </c>
      <c r="O64" s="1228">
        <v>0</v>
      </c>
      <c r="P64" s="1228">
        <v>0</v>
      </c>
      <c r="Q64" s="1228">
        <v>0</v>
      </c>
      <c r="R64" s="1228">
        <v>0</v>
      </c>
      <c r="S64" s="1228">
        <v>0</v>
      </c>
      <c r="T64" s="1228">
        <v>0</v>
      </c>
      <c r="U64" s="1228">
        <v>0</v>
      </c>
      <c r="V64" s="1228">
        <v>0</v>
      </c>
      <c r="W64" s="1228">
        <v>0</v>
      </c>
      <c r="X64" s="1228">
        <v>0</v>
      </c>
      <c r="Y64" s="1228">
        <v>0</v>
      </c>
      <c r="Z64" s="1229">
        <v>0</v>
      </c>
    </row>
    <row r="65" spans="2:26" ht="12" customHeight="1">
      <c r="B65" s="3961" t="s">
        <v>1175</v>
      </c>
      <c r="C65" s="3962"/>
      <c r="D65" s="3962"/>
      <c r="E65" s="3962"/>
      <c r="F65" s="3962"/>
      <c r="G65" s="3962"/>
      <c r="H65" s="3962"/>
      <c r="I65" s="3962"/>
      <c r="J65" s="3962"/>
      <c r="K65" s="3962"/>
      <c r="L65" s="182" t="s">
        <v>191</v>
      </c>
      <c r="M65" s="1234">
        <v>39219</v>
      </c>
      <c r="N65" s="1234">
        <v>0</v>
      </c>
      <c r="O65" s="1234">
        <v>0</v>
      </c>
      <c r="P65" s="1234">
        <v>39219</v>
      </c>
      <c r="Q65" s="1234">
        <v>13680</v>
      </c>
      <c r="R65" s="1234">
        <v>0</v>
      </c>
      <c r="S65" s="1234">
        <v>0</v>
      </c>
      <c r="T65" s="1234">
        <v>13680</v>
      </c>
      <c r="U65" s="1234">
        <v>11026</v>
      </c>
      <c r="V65" s="1234">
        <v>0</v>
      </c>
      <c r="W65" s="1234">
        <v>10993</v>
      </c>
      <c r="X65" s="1234">
        <v>0</v>
      </c>
      <c r="Y65" s="1234">
        <v>694</v>
      </c>
      <c r="Z65" s="1235">
        <v>-661</v>
      </c>
    </row>
    <row r="66" spans="2:26" ht="12" customHeight="1">
      <c r="B66" s="3963" t="s">
        <v>1176</v>
      </c>
      <c r="C66" s="3964"/>
      <c r="D66" s="3964"/>
      <c r="E66" s="3964"/>
      <c r="F66" s="3964"/>
      <c r="G66" s="3964"/>
      <c r="H66" s="3964"/>
      <c r="I66" s="3964"/>
      <c r="J66" s="3964"/>
      <c r="K66" s="3964"/>
      <c r="L66" s="1082" t="s">
        <v>104</v>
      </c>
      <c r="M66" s="1236">
        <v>42596</v>
      </c>
      <c r="N66" s="1236">
        <v>483</v>
      </c>
      <c r="O66" s="1236">
        <v>0</v>
      </c>
      <c r="P66" s="1236">
        <v>43079</v>
      </c>
      <c r="Q66" s="1236">
        <v>15442</v>
      </c>
      <c r="R66" s="1236">
        <v>185</v>
      </c>
      <c r="S66" s="1236">
        <v>0</v>
      </c>
      <c r="T66" s="1236">
        <v>15627</v>
      </c>
      <c r="U66" s="1236">
        <v>12891</v>
      </c>
      <c r="V66" s="1236">
        <v>0</v>
      </c>
      <c r="W66" s="1236">
        <v>12852</v>
      </c>
      <c r="X66" s="1236">
        <v>0</v>
      </c>
      <c r="Y66" s="1236">
        <v>811</v>
      </c>
      <c r="Z66" s="1237">
        <v>-772</v>
      </c>
    </row>
    <row r="67" spans="2:26" ht="12" customHeight="1">
      <c r="M67" s="1238"/>
      <c r="N67" s="1238"/>
      <c r="O67" s="1238"/>
      <c r="P67" s="1238"/>
      <c r="Q67" s="1238"/>
      <c r="R67" s="1238"/>
      <c r="S67" s="1238"/>
      <c r="T67" s="1238"/>
      <c r="U67" s="1238"/>
      <c r="V67" s="1238"/>
      <c r="W67" s="1238"/>
      <c r="X67" s="1238"/>
      <c r="Y67" s="1238"/>
      <c r="Z67" s="1238"/>
    </row>
    <row r="68" spans="2:26" ht="12" customHeight="1">
      <c r="B68" s="4020" t="s">
        <v>1177</v>
      </c>
      <c r="C68" s="4021"/>
      <c r="D68" s="4021"/>
      <c r="E68" s="4021"/>
      <c r="F68" s="4021"/>
      <c r="G68" s="4021"/>
      <c r="H68" s="4021"/>
      <c r="I68" s="4021"/>
      <c r="J68" s="4021"/>
      <c r="K68" s="4021"/>
      <c r="L68" s="1239" t="s">
        <v>533</v>
      </c>
      <c r="M68" s="1240">
        <v>0</v>
      </c>
      <c r="N68" s="1240">
        <v>0</v>
      </c>
      <c r="O68" s="1240">
        <v>0</v>
      </c>
      <c r="P68" s="1240">
        <v>0</v>
      </c>
      <c r="Q68" s="1240">
        <v>0</v>
      </c>
      <c r="R68" s="1240">
        <v>0</v>
      </c>
      <c r="S68" s="1240">
        <v>0</v>
      </c>
      <c r="T68" s="1240">
        <v>0</v>
      </c>
      <c r="U68" s="1240">
        <v>0</v>
      </c>
      <c r="V68" s="1240">
        <v>0</v>
      </c>
      <c r="W68" s="1240">
        <v>0</v>
      </c>
      <c r="X68" s="1240">
        <v>0</v>
      </c>
      <c r="Y68" s="1240">
        <v>0</v>
      </c>
      <c r="Z68" s="1241">
        <v>0</v>
      </c>
    </row>
    <row r="70" spans="2:26" ht="12" customHeight="1">
      <c r="B70" s="65" t="s">
        <v>105</v>
      </c>
      <c r="C70" s="65"/>
      <c r="D70" s="65"/>
      <c r="E70" s="65"/>
      <c r="F70" s="65"/>
      <c r="G70" s="65"/>
      <c r="H70" s="65"/>
      <c r="I70" s="65"/>
      <c r="J70" s="65"/>
      <c r="K70" s="65"/>
      <c r="L70" s="65"/>
      <c r="M70" s="65"/>
      <c r="N70" s="65"/>
      <c r="O70" s="65"/>
      <c r="P70" s="65"/>
      <c r="Q70" s="65"/>
      <c r="Z70" s="195"/>
    </row>
    <row r="71" spans="2:26" ht="12" customHeight="1">
      <c r="B71" s="44" t="s">
        <v>477</v>
      </c>
      <c r="C71" s="44"/>
      <c r="D71" s="44"/>
      <c r="E71" s="44"/>
      <c r="F71" s="44"/>
      <c r="G71" s="44"/>
      <c r="H71" s="44"/>
      <c r="I71" s="44"/>
      <c r="J71" s="44"/>
      <c r="K71" s="44"/>
      <c r="L71" s="44"/>
      <c r="M71" s="44"/>
      <c r="N71" s="44"/>
      <c r="O71" s="44"/>
      <c r="P71" s="44"/>
      <c r="Q71" s="44"/>
      <c r="Z71" s="178"/>
    </row>
  </sheetData>
  <mergeCells count="72">
    <mergeCell ref="B2:F2"/>
    <mergeCell ref="B4:J4"/>
    <mergeCell ref="B5:J5"/>
    <mergeCell ref="M4:W4"/>
    <mergeCell ref="M5:W5"/>
    <mergeCell ref="F16:K16"/>
    <mergeCell ref="U7:Z7"/>
    <mergeCell ref="F15:K15"/>
    <mergeCell ref="B22:I22"/>
    <mergeCell ref="J24:K24"/>
    <mergeCell ref="Q7:T7"/>
    <mergeCell ref="Q8:T8"/>
    <mergeCell ref="B15:E15"/>
    <mergeCell ref="C24:I24"/>
    <mergeCell ref="B21:I21"/>
    <mergeCell ref="F17:K17"/>
    <mergeCell ref="F19:K19"/>
    <mergeCell ref="F18:K18"/>
    <mergeCell ref="B12:K12"/>
    <mergeCell ref="M7:P7"/>
    <mergeCell ref="B20:I20"/>
    <mergeCell ref="C23:I23"/>
    <mergeCell ref="C27:I27"/>
    <mergeCell ref="C26:I26"/>
    <mergeCell ref="J23:K23"/>
    <mergeCell ref="B45:K45"/>
    <mergeCell ref="C31:I31"/>
    <mergeCell ref="B41:K41"/>
    <mergeCell ref="B42:K42"/>
    <mergeCell ref="C34:K34"/>
    <mergeCell ref="C35:I35"/>
    <mergeCell ref="J32:K32"/>
    <mergeCell ref="J31:K31"/>
    <mergeCell ref="C30:K30"/>
    <mergeCell ref="C25:I25"/>
    <mergeCell ref="J25:K25"/>
    <mergeCell ref="J27:K27"/>
    <mergeCell ref="C61:K61"/>
    <mergeCell ref="C50:K50"/>
    <mergeCell ref="B59:K59"/>
    <mergeCell ref="B43:K43"/>
    <mergeCell ref="C60:K60"/>
    <mergeCell ref="J28:K28"/>
    <mergeCell ref="J29:K29"/>
    <mergeCell ref="C55:K55"/>
    <mergeCell ref="B38:K38"/>
    <mergeCell ref="J37:K37"/>
    <mergeCell ref="C49:K49"/>
    <mergeCell ref="B44:K44"/>
    <mergeCell ref="J35:K35"/>
    <mergeCell ref="J36:K36"/>
    <mergeCell ref="D40:K40"/>
    <mergeCell ref="C52:K52"/>
    <mergeCell ref="C48:K48"/>
    <mergeCell ref="J33:K33"/>
    <mergeCell ref="B39:K39"/>
    <mergeCell ref="B57:K57"/>
    <mergeCell ref="B58:K58"/>
    <mergeCell ref="B46:K46"/>
    <mergeCell ref="C47:K47"/>
    <mergeCell ref="B71:Q71"/>
    <mergeCell ref="B64:K64"/>
    <mergeCell ref="B65:K65"/>
    <mergeCell ref="B66:K66"/>
    <mergeCell ref="B68:K68"/>
    <mergeCell ref="C51:K51"/>
    <mergeCell ref="C53:K53"/>
    <mergeCell ref="C54:K54"/>
    <mergeCell ref="B56:K56"/>
    <mergeCell ref="B70:Q70"/>
    <mergeCell ref="B62:K62"/>
    <mergeCell ref="B63:K63"/>
  </mergeCells>
  <hyperlinks>
    <hyperlink ref="B71" r:id="rId1" xr:uid="{00000000-0004-0000-2C00-000000000000}"/>
  </hyperlinks>
  <pageMargins left="0.7" right="0.7" top="0.75" bottom="0.75" header="0.3" footer="0.3"/>
  <pageSetup scale="10" orientation="landscape"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
    <pageSetUpPr fitToPage="1"/>
  </sheetPr>
  <dimension ref="B2:AL70"/>
  <sheetViews>
    <sheetView showGridLines="0" workbookViewId="0"/>
  </sheetViews>
  <sheetFormatPr defaultColWidth="8" defaultRowHeight="12" customHeight="1"/>
  <cols>
    <col min="1" max="1" width="1.5546875" customWidth="1"/>
    <col min="2" max="2" width="2.44140625" customWidth="1"/>
    <col min="3" max="3" width="3.27734375" customWidth="1"/>
    <col min="4" max="4" width="2.44140625" customWidth="1"/>
    <col min="5" max="5" width="2.71875" customWidth="1"/>
    <col min="6" max="6" width="3" customWidth="1"/>
    <col min="7" max="8" width="3.27734375" customWidth="1"/>
    <col min="9" max="9" width="7" customWidth="1"/>
    <col min="10" max="10" width="9.27734375" customWidth="1"/>
    <col min="11" max="11" width="19.5546875" customWidth="1"/>
    <col min="12" max="12" width="3.27734375" customWidth="1"/>
    <col min="13" max="13" width="12" customWidth="1"/>
    <col min="14" max="19" width="11" customWidth="1"/>
    <col min="20" max="20" width="13.27734375" customWidth="1"/>
    <col min="21" max="27" width="11" customWidth="1"/>
    <col min="28" max="28" width="8" customWidth="1"/>
  </cols>
  <sheetData>
    <row r="2" spans="2:38" ht="12" customHeight="1">
      <c r="B2" s="10" t="s">
        <v>478</v>
      </c>
      <c r="C2" s="9"/>
      <c r="D2" s="9"/>
      <c r="E2" s="9"/>
      <c r="F2" s="9"/>
    </row>
    <row r="4" spans="2:38" ht="12" customHeight="1">
      <c r="B4" s="29" t="s">
        <v>1568</v>
      </c>
      <c r="C4" s="28"/>
      <c r="D4" s="28"/>
      <c r="E4" s="28"/>
      <c r="F4" s="28"/>
      <c r="G4" s="28"/>
      <c r="H4" s="28"/>
      <c r="I4" s="28"/>
      <c r="J4" s="150"/>
      <c r="K4" s="150"/>
      <c r="L4" s="150"/>
      <c r="M4" s="12" t="s">
        <v>1538</v>
      </c>
      <c r="N4" s="12"/>
      <c r="O4" s="12"/>
      <c r="P4" s="12"/>
      <c r="Q4" s="12"/>
      <c r="R4" s="12"/>
      <c r="S4" s="12"/>
      <c r="T4" s="12"/>
      <c r="U4" s="12"/>
      <c r="V4" s="12"/>
      <c r="W4" s="1299"/>
      <c r="X4" s="1299"/>
      <c r="Y4" s="1299"/>
      <c r="Z4" s="1299"/>
      <c r="AA4" s="1299"/>
      <c r="AB4" s="1299"/>
      <c r="AC4" s="1299"/>
      <c r="AD4" s="1299"/>
      <c r="AE4" s="1299"/>
      <c r="AF4" s="1299"/>
      <c r="AG4" s="1299"/>
      <c r="AH4" s="1299"/>
      <c r="AI4" s="1299"/>
      <c r="AJ4" s="1299"/>
      <c r="AK4" s="1299"/>
      <c r="AL4" s="1299"/>
    </row>
    <row r="5" spans="2:38" ht="12" customHeight="1">
      <c r="B5" s="28"/>
      <c r="C5" s="28"/>
      <c r="D5" s="28"/>
      <c r="E5" s="28"/>
      <c r="F5" s="28"/>
      <c r="G5" s="28"/>
      <c r="H5" s="28"/>
      <c r="I5" s="28"/>
      <c r="J5" s="150"/>
      <c r="K5" s="150"/>
      <c r="L5" s="150"/>
      <c r="M5" s="14" t="s">
        <v>1569</v>
      </c>
      <c r="N5" s="14"/>
      <c r="O5" s="14"/>
      <c r="P5" s="14"/>
      <c r="Q5" s="14"/>
      <c r="R5" s="14"/>
      <c r="S5" s="14"/>
      <c r="T5" s="14"/>
      <c r="U5" s="14"/>
      <c r="V5" s="14"/>
      <c r="W5" s="153"/>
      <c r="X5" s="153"/>
      <c r="Y5" s="153"/>
      <c r="Z5" s="153"/>
      <c r="AA5" s="153"/>
      <c r="AB5" s="153"/>
      <c r="AC5" s="153"/>
      <c r="AD5" s="153"/>
      <c r="AE5" s="153"/>
      <c r="AF5" s="153"/>
      <c r="AG5" s="153"/>
      <c r="AH5" s="153"/>
      <c r="AI5" s="153"/>
      <c r="AJ5" s="153"/>
      <c r="AK5" s="153"/>
      <c r="AL5" s="153"/>
    </row>
    <row r="6" spans="2:38" ht="12" customHeight="1">
      <c r="B6" s="27">
        <v>2023.4</v>
      </c>
      <c r="C6" s="14"/>
      <c r="D6" s="14"/>
      <c r="E6" s="14"/>
      <c r="F6" s="14"/>
      <c r="G6" s="14"/>
      <c r="H6" s="14"/>
      <c r="I6" s="14"/>
      <c r="J6" s="150"/>
      <c r="K6" s="150"/>
      <c r="L6" s="150"/>
      <c r="M6" s="14" t="s">
        <v>1570</v>
      </c>
      <c r="N6" s="14"/>
      <c r="O6" s="14"/>
      <c r="P6" s="14"/>
      <c r="Q6" s="14"/>
      <c r="R6" s="14"/>
      <c r="S6" s="14"/>
      <c r="T6" s="14"/>
      <c r="U6" s="14"/>
      <c r="V6" s="14"/>
      <c r="W6" s="179"/>
      <c r="X6" s="179"/>
      <c r="Y6" s="179"/>
      <c r="Z6" s="179"/>
      <c r="AA6" s="179"/>
      <c r="AB6" s="179"/>
      <c r="AC6" s="154"/>
      <c r="AD6" s="176"/>
      <c r="AE6" s="179"/>
      <c r="AF6" s="179"/>
      <c r="AG6" s="179"/>
      <c r="AH6" s="179"/>
      <c r="AI6" s="179"/>
      <c r="AJ6" s="179"/>
      <c r="AK6" s="179"/>
      <c r="AL6" s="179"/>
    </row>
    <row r="7" spans="2:38" ht="12" customHeight="1">
      <c r="B7" s="258"/>
      <c r="C7" s="259"/>
      <c r="D7" s="259"/>
      <c r="E7" s="259"/>
      <c r="F7" s="259"/>
      <c r="G7" s="259"/>
      <c r="H7" s="259"/>
      <c r="I7" s="259"/>
      <c r="J7" s="259"/>
      <c r="K7" s="259"/>
      <c r="L7" s="259"/>
      <c r="M7" s="259"/>
      <c r="N7" s="259"/>
      <c r="O7" s="259"/>
      <c r="P7" s="259"/>
      <c r="Q7" s="259"/>
      <c r="R7" s="258"/>
      <c r="S7" s="259"/>
      <c r="T7" s="259"/>
      <c r="U7" s="259"/>
      <c r="V7" s="259"/>
      <c r="W7" s="259"/>
      <c r="X7" s="259"/>
      <c r="Y7" s="259"/>
      <c r="Z7" s="259"/>
      <c r="AA7" s="259"/>
    </row>
    <row r="8" spans="2:38" ht="12" customHeight="1">
      <c r="B8" s="1024"/>
      <c r="C8" s="1025"/>
      <c r="D8" s="1025"/>
      <c r="E8" s="1025"/>
      <c r="F8" s="1025"/>
      <c r="G8" s="1025"/>
      <c r="H8" s="1025"/>
      <c r="I8" s="1025"/>
      <c r="J8" s="1025"/>
      <c r="K8" s="1025"/>
      <c r="L8" s="1025"/>
      <c r="M8" s="1276"/>
      <c r="N8" s="1222" t="s">
        <v>40</v>
      </c>
      <c r="O8" s="1222"/>
      <c r="P8" s="1222" t="s">
        <v>41</v>
      </c>
      <c r="Q8" s="1276"/>
      <c r="R8" s="1276"/>
      <c r="S8" s="1276"/>
      <c r="T8" s="1276"/>
      <c r="U8" s="1276"/>
      <c r="V8" s="1219" t="s">
        <v>42</v>
      </c>
      <c r="W8" s="1276"/>
      <c r="X8" s="1222" t="s">
        <v>43</v>
      </c>
      <c r="Y8" s="1276"/>
      <c r="Z8" s="1219" t="s">
        <v>44</v>
      </c>
      <c r="AA8" s="1277" t="s">
        <v>131</v>
      </c>
    </row>
    <row r="9" spans="2:38" ht="12" customHeight="1">
      <c r="B9" s="1028"/>
      <c r="M9" s="1278" t="s">
        <v>45</v>
      </c>
      <c r="N9" s="1278" t="s">
        <v>46</v>
      </c>
      <c r="O9" s="1278" t="s">
        <v>47</v>
      </c>
      <c r="P9" s="1278" t="s">
        <v>48</v>
      </c>
      <c r="Q9" s="1278" t="s">
        <v>49</v>
      </c>
      <c r="R9" s="1278" t="s">
        <v>50</v>
      </c>
      <c r="S9" s="1278" t="s">
        <v>51</v>
      </c>
      <c r="T9" s="1278" t="s">
        <v>52</v>
      </c>
      <c r="U9" s="1278" t="s">
        <v>83</v>
      </c>
      <c r="V9" s="1279" t="s">
        <v>84</v>
      </c>
      <c r="W9" s="1278" t="s">
        <v>85</v>
      </c>
      <c r="X9" s="1278" t="s">
        <v>86</v>
      </c>
      <c r="Y9" s="1279" t="s">
        <v>87</v>
      </c>
      <c r="Z9" s="1278" t="s">
        <v>88</v>
      </c>
      <c r="AA9" s="1031"/>
    </row>
    <row r="10" spans="2:38" ht="12" customHeight="1">
      <c r="B10" s="3954" t="s">
        <v>1146</v>
      </c>
      <c r="C10" s="3721"/>
      <c r="D10" s="3721"/>
      <c r="E10" s="3721"/>
      <c r="F10" s="3721"/>
      <c r="G10" s="3721"/>
      <c r="H10" s="3721"/>
      <c r="I10" s="3721"/>
      <c r="J10" s="3721"/>
      <c r="K10" s="3721"/>
      <c r="L10" s="259"/>
      <c r="M10" s="1278" t="s">
        <v>89</v>
      </c>
      <c r="N10" s="1278" t="s">
        <v>90</v>
      </c>
      <c r="O10" s="1278"/>
      <c r="P10" s="1278"/>
      <c r="Q10" s="1278"/>
      <c r="R10" s="1278"/>
      <c r="S10" s="1278"/>
      <c r="T10" s="1278"/>
      <c r="U10" s="1278"/>
      <c r="V10" s="1278"/>
      <c r="W10" s="1278"/>
      <c r="X10" s="1278"/>
      <c r="Y10" s="1278"/>
      <c r="Z10" s="1278"/>
      <c r="AA10" s="1031"/>
    </row>
    <row r="11" spans="2:38" ht="12" customHeight="1">
      <c r="B11" s="1032"/>
      <c r="C11" s="192"/>
      <c r="D11" s="192"/>
      <c r="E11" s="192"/>
      <c r="F11" s="192"/>
      <c r="G11" s="192"/>
      <c r="H11" s="192"/>
      <c r="I11" s="192"/>
      <c r="J11" s="192"/>
      <c r="K11" s="192"/>
      <c r="L11" s="192"/>
      <c r="M11" s="1280" t="s">
        <v>125</v>
      </c>
      <c r="N11" s="1280" t="s">
        <v>126</v>
      </c>
      <c r="O11" s="1280" t="s">
        <v>127</v>
      </c>
      <c r="P11" s="1280" t="s">
        <v>139</v>
      </c>
      <c r="Q11" s="1280" t="s">
        <v>140</v>
      </c>
      <c r="R11" s="1280" t="s">
        <v>141</v>
      </c>
      <c r="S11" s="1280" t="s">
        <v>166</v>
      </c>
      <c r="T11" s="1280" t="s">
        <v>167</v>
      </c>
      <c r="U11" s="1280" t="s">
        <v>168</v>
      </c>
      <c r="V11" s="1280" t="s">
        <v>74</v>
      </c>
      <c r="W11" s="1280" t="s">
        <v>75</v>
      </c>
      <c r="X11" s="1280" t="s">
        <v>81</v>
      </c>
      <c r="Y11" s="1280" t="s">
        <v>91</v>
      </c>
      <c r="Z11" s="1280" t="s">
        <v>92</v>
      </c>
      <c r="AA11" s="1281" t="s">
        <v>170</v>
      </c>
    </row>
    <row r="12" spans="2:38" ht="12" customHeight="1">
      <c r="B12" s="4042" t="s">
        <v>22</v>
      </c>
      <c r="C12" s="11"/>
      <c r="D12" s="11"/>
      <c r="E12" s="11"/>
      <c r="F12" s="11"/>
      <c r="G12" s="43" t="s">
        <v>1148</v>
      </c>
      <c r="H12" s="43"/>
      <c r="I12" s="43"/>
      <c r="J12" s="43"/>
      <c r="K12" s="43"/>
      <c r="L12" s="171" t="s">
        <v>192</v>
      </c>
      <c r="M12" s="264">
        <v>166</v>
      </c>
      <c r="N12" s="264">
        <v>43</v>
      </c>
      <c r="O12" s="264">
        <v>366</v>
      </c>
      <c r="P12" s="264">
        <v>190</v>
      </c>
      <c r="Q12" s="264">
        <v>8</v>
      </c>
      <c r="R12" s="264">
        <v>4306</v>
      </c>
      <c r="S12" s="264">
        <v>481</v>
      </c>
      <c r="T12" s="264">
        <v>521</v>
      </c>
      <c r="U12" s="264">
        <v>2128</v>
      </c>
      <c r="V12" s="264">
        <v>2653</v>
      </c>
      <c r="W12" s="264">
        <v>22</v>
      </c>
      <c r="X12" s="264">
        <v>33</v>
      </c>
      <c r="Y12" s="264">
        <v>0</v>
      </c>
      <c r="Z12" s="264">
        <v>0</v>
      </c>
      <c r="AA12" s="1089">
        <v>10917</v>
      </c>
    </row>
    <row r="13" spans="2:38" ht="12" customHeight="1">
      <c r="B13" s="1028"/>
      <c r="G13" s="3939" t="s">
        <v>738</v>
      </c>
      <c r="H13" s="8"/>
      <c r="I13" s="8"/>
      <c r="J13" s="8"/>
      <c r="K13" s="8"/>
      <c r="L13" s="171" t="s">
        <v>410</v>
      </c>
      <c r="M13" s="264">
        <v>0</v>
      </c>
      <c r="N13" s="264">
        <v>0</v>
      </c>
      <c r="O13" s="264">
        <v>0</v>
      </c>
      <c r="P13" s="264">
        <v>0</v>
      </c>
      <c r="Q13" s="264"/>
      <c r="R13" s="264">
        <v>0</v>
      </c>
      <c r="S13" s="264">
        <v>0</v>
      </c>
      <c r="T13" s="264">
        <v>0</v>
      </c>
      <c r="U13" s="264">
        <v>0</v>
      </c>
      <c r="V13" s="264">
        <v>0</v>
      </c>
      <c r="W13" s="264">
        <v>0</v>
      </c>
      <c r="X13" s="264">
        <v>0</v>
      </c>
      <c r="Y13" s="264">
        <v>0</v>
      </c>
      <c r="Z13" s="264">
        <v>0</v>
      </c>
      <c r="AA13" s="1089">
        <v>0</v>
      </c>
    </row>
    <row r="14" spans="2:38" ht="12" customHeight="1">
      <c r="B14" s="1028"/>
      <c r="G14" s="3939" t="s">
        <v>739</v>
      </c>
      <c r="H14" s="8"/>
      <c r="I14" s="8"/>
      <c r="J14" s="8"/>
      <c r="K14" s="8"/>
      <c r="L14" s="171" t="s">
        <v>413</v>
      </c>
      <c r="M14" s="264">
        <v>0</v>
      </c>
      <c r="N14" s="264">
        <v>0</v>
      </c>
      <c r="O14" s="264">
        <v>0</v>
      </c>
      <c r="P14" s="264">
        <v>0</v>
      </c>
      <c r="Q14" s="264"/>
      <c r="R14" s="264">
        <v>0</v>
      </c>
      <c r="S14" s="264">
        <v>0</v>
      </c>
      <c r="T14" s="264">
        <v>0</v>
      </c>
      <c r="U14" s="264">
        <v>0</v>
      </c>
      <c r="V14" s="264">
        <v>0</v>
      </c>
      <c r="W14" s="264">
        <v>0</v>
      </c>
      <c r="X14" s="264">
        <v>0</v>
      </c>
      <c r="Y14" s="264">
        <v>0</v>
      </c>
      <c r="Z14" s="264">
        <v>0</v>
      </c>
      <c r="AA14" s="1089">
        <v>0</v>
      </c>
    </row>
    <row r="15" spans="2:38" ht="12" customHeight="1">
      <c r="B15" s="1028"/>
      <c r="G15" s="3939" t="s">
        <v>740</v>
      </c>
      <c r="H15" s="3939"/>
      <c r="I15" s="3939"/>
      <c r="J15" s="3939"/>
      <c r="K15" s="3939"/>
      <c r="L15" s="171" t="s">
        <v>416</v>
      </c>
      <c r="M15" s="1411">
        <v>166</v>
      </c>
      <c r="N15" s="1411">
        <v>43</v>
      </c>
      <c r="O15" s="1411">
        <v>366</v>
      </c>
      <c r="P15" s="1411">
        <v>190</v>
      </c>
      <c r="Q15" s="1411"/>
      <c r="R15" s="1411">
        <v>4306</v>
      </c>
      <c r="S15" s="1411">
        <v>481</v>
      </c>
      <c r="T15" s="1411">
        <v>521</v>
      </c>
      <c r="U15" s="1411">
        <v>2128</v>
      </c>
      <c r="V15" s="1411">
        <v>2653</v>
      </c>
      <c r="W15" s="1411">
        <v>22</v>
      </c>
      <c r="X15" s="1411">
        <v>33</v>
      </c>
      <c r="Y15" s="1411">
        <v>0</v>
      </c>
      <c r="Z15" s="1411">
        <v>0</v>
      </c>
      <c r="AA15" s="1089">
        <v>10917</v>
      </c>
    </row>
    <row r="16" spans="2:38" ht="12" customHeight="1">
      <c r="B16" s="1036"/>
      <c r="C16" s="164"/>
      <c r="D16" s="164"/>
      <c r="E16" s="164"/>
      <c r="F16" s="164"/>
      <c r="G16" s="43" t="s">
        <v>1149</v>
      </c>
      <c r="H16" s="43"/>
      <c r="I16" s="43"/>
      <c r="J16" s="43"/>
      <c r="K16" s="43"/>
      <c r="L16" s="171" t="s">
        <v>106</v>
      </c>
      <c r="M16" s="1411">
        <v>0</v>
      </c>
      <c r="N16" s="1411">
        <v>0</v>
      </c>
      <c r="O16" s="1411">
        <v>0</v>
      </c>
      <c r="P16" s="1411">
        <v>0</v>
      </c>
      <c r="Q16" s="1411">
        <v>0</v>
      </c>
      <c r="R16" s="1411">
        <v>0</v>
      </c>
      <c r="S16" s="1411">
        <v>0</v>
      </c>
      <c r="T16" s="1411">
        <v>0</v>
      </c>
      <c r="U16" s="1411">
        <v>0</v>
      </c>
      <c r="V16" s="1411">
        <v>0</v>
      </c>
      <c r="W16" s="1411">
        <v>0</v>
      </c>
      <c r="X16" s="1411">
        <v>0</v>
      </c>
      <c r="Y16" s="1411">
        <v>0</v>
      </c>
      <c r="Z16" s="1411">
        <v>0</v>
      </c>
      <c r="AA16" s="1089">
        <v>0</v>
      </c>
    </row>
    <row r="17" spans="2:27" ht="12" customHeight="1">
      <c r="B17" s="4031" t="s">
        <v>1324</v>
      </c>
      <c r="C17" s="42"/>
      <c r="D17" s="42"/>
      <c r="E17" s="42"/>
      <c r="F17" s="42"/>
      <c r="G17" s="42"/>
      <c r="H17" s="42"/>
      <c r="I17" s="42"/>
      <c r="J17" s="169"/>
      <c r="K17" s="169"/>
      <c r="L17" s="171" t="s">
        <v>102</v>
      </c>
      <c r="M17" s="1411">
        <v>166</v>
      </c>
      <c r="N17" s="1411">
        <v>43</v>
      </c>
      <c r="O17" s="1411">
        <v>366</v>
      </c>
      <c r="P17" s="1411">
        <v>190</v>
      </c>
      <c r="Q17" s="1411">
        <v>8</v>
      </c>
      <c r="R17" s="1411">
        <v>4306</v>
      </c>
      <c r="S17" s="1411">
        <v>481</v>
      </c>
      <c r="T17" s="1411">
        <v>521</v>
      </c>
      <c r="U17" s="1411">
        <v>2128</v>
      </c>
      <c r="V17" s="1411">
        <v>2653</v>
      </c>
      <c r="W17" s="1411">
        <v>22</v>
      </c>
      <c r="X17" s="1411">
        <v>33</v>
      </c>
      <c r="Y17" s="1411">
        <v>0</v>
      </c>
      <c r="Z17" s="1411">
        <v>0</v>
      </c>
      <c r="AA17" s="1089">
        <v>10917</v>
      </c>
    </row>
    <row r="18" spans="2:27" ht="12" customHeight="1">
      <c r="B18" s="3952" t="s">
        <v>183</v>
      </c>
      <c r="C18" s="43"/>
      <c r="D18" s="43"/>
      <c r="E18" s="43"/>
      <c r="F18" s="43"/>
      <c r="G18" s="43"/>
      <c r="H18" s="43"/>
      <c r="I18" s="43"/>
      <c r="J18" s="169"/>
      <c r="K18" s="169"/>
      <c r="L18" s="171" t="s">
        <v>107</v>
      </c>
      <c r="M18" s="272">
        <v>0</v>
      </c>
      <c r="N18" s="272">
        <v>0</v>
      </c>
      <c r="O18" s="272">
        <v>0</v>
      </c>
      <c r="P18" s="272">
        <v>0</v>
      </c>
      <c r="Q18" s="272">
        <v>0</v>
      </c>
      <c r="R18" s="272">
        <v>0</v>
      </c>
      <c r="S18" s="272">
        <v>0</v>
      </c>
      <c r="T18" s="272">
        <v>0</v>
      </c>
      <c r="U18" s="272">
        <v>0</v>
      </c>
      <c r="V18" s="272">
        <v>0</v>
      </c>
      <c r="W18" s="272">
        <v>0</v>
      </c>
      <c r="X18" s="272">
        <v>0</v>
      </c>
      <c r="Y18" s="272">
        <v>0</v>
      </c>
      <c r="Z18" s="272">
        <v>0</v>
      </c>
      <c r="AA18" s="1272">
        <v>0</v>
      </c>
    </row>
    <row r="19" spans="2:27" ht="12" customHeight="1">
      <c r="B19" s="3949" t="s">
        <v>1210</v>
      </c>
      <c r="C19" s="3950"/>
      <c r="D19" s="3950"/>
      <c r="E19" s="3950"/>
      <c r="F19" s="3950"/>
      <c r="G19" s="3950"/>
      <c r="H19" s="3950"/>
      <c r="I19" s="3950"/>
      <c r="L19" s="190"/>
      <c r="M19" s="188"/>
      <c r="N19" s="188"/>
      <c r="O19" s="188"/>
      <c r="P19" s="188"/>
      <c r="Q19" s="188"/>
      <c r="R19" s="188"/>
      <c r="S19" s="188"/>
      <c r="T19" s="188"/>
      <c r="U19" s="188"/>
      <c r="V19" s="188"/>
      <c r="W19" s="188"/>
      <c r="X19" s="188"/>
      <c r="Y19" s="188"/>
      <c r="Z19" s="188"/>
      <c r="AA19" s="1409"/>
    </row>
    <row r="20" spans="2:27" ht="12" customHeight="1">
      <c r="B20" s="1095"/>
      <c r="C20" s="3942" t="s">
        <v>1153</v>
      </c>
      <c r="D20" s="3942"/>
      <c r="E20" s="3942"/>
      <c r="F20" s="3942"/>
      <c r="G20" s="3942"/>
      <c r="H20" s="3942"/>
      <c r="I20" s="3942"/>
      <c r="J20" s="3948" t="s">
        <v>176</v>
      </c>
      <c r="K20" s="3948"/>
      <c r="L20" s="166" t="s">
        <v>422</v>
      </c>
      <c r="M20" s="188">
        <v>0</v>
      </c>
      <c r="N20" s="188">
        <v>0</v>
      </c>
      <c r="O20" s="188">
        <v>0</v>
      </c>
      <c r="P20" s="188">
        <v>0</v>
      </c>
      <c r="Q20" s="188">
        <v>0</v>
      </c>
      <c r="R20" s="188">
        <v>0</v>
      </c>
      <c r="S20" s="188">
        <v>0</v>
      </c>
      <c r="T20" s="188">
        <v>0</v>
      </c>
      <c r="U20" s="188">
        <v>0</v>
      </c>
      <c r="V20" s="188">
        <v>0</v>
      </c>
      <c r="W20" s="188">
        <v>0</v>
      </c>
      <c r="X20" s="188">
        <v>0</v>
      </c>
      <c r="Y20" s="188">
        <v>0</v>
      </c>
      <c r="Z20" s="188">
        <v>0</v>
      </c>
      <c r="AA20" s="1409">
        <v>0</v>
      </c>
    </row>
    <row r="21" spans="2:27" ht="12" customHeight="1">
      <c r="B21" s="1093"/>
      <c r="C21" s="9"/>
      <c r="D21" s="9"/>
      <c r="E21" s="9"/>
      <c r="F21" s="9"/>
      <c r="G21" s="9"/>
      <c r="H21" s="9"/>
      <c r="I21" s="9"/>
      <c r="J21" s="3939" t="s">
        <v>130</v>
      </c>
      <c r="K21" s="3939"/>
      <c r="L21" s="171" t="s">
        <v>425</v>
      </c>
      <c r="M21" s="1411">
        <v>0</v>
      </c>
      <c r="N21" s="1411">
        <v>0</v>
      </c>
      <c r="O21" s="1411">
        <v>0</v>
      </c>
      <c r="P21" s="1411">
        <v>0</v>
      </c>
      <c r="Q21" s="1411">
        <v>0</v>
      </c>
      <c r="R21" s="1411">
        <v>0</v>
      </c>
      <c r="S21" s="1411">
        <v>0</v>
      </c>
      <c r="T21" s="1411">
        <v>0</v>
      </c>
      <c r="U21" s="1411">
        <v>0</v>
      </c>
      <c r="V21" s="1411">
        <v>0</v>
      </c>
      <c r="W21" s="1411">
        <v>0</v>
      </c>
      <c r="X21" s="1411">
        <v>0</v>
      </c>
      <c r="Y21" s="1411">
        <v>0</v>
      </c>
      <c r="Z21" s="1411">
        <v>0</v>
      </c>
      <c r="AA21" s="1089">
        <v>0</v>
      </c>
    </row>
    <row r="22" spans="2:27" ht="12" customHeight="1">
      <c r="B22" s="1093"/>
      <c r="C22" s="7"/>
      <c r="D22" s="7"/>
      <c r="E22" s="7"/>
      <c r="F22" s="7"/>
      <c r="G22" s="7"/>
      <c r="H22" s="7"/>
      <c r="I22" s="7"/>
      <c r="J22" s="3939" t="s">
        <v>177</v>
      </c>
      <c r="K22" s="3939"/>
      <c r="L22" s="171" t="s">
        <v>428</v>
      </c>
      <c r="M22" s="188">
        <v>0</v>
      </c>
      <c r="N22" s="188">
        <v>0</v>
      </c>
      <c r="O22" s="188">
        <v>0</v>
      </c>
      <c r="P22" s="188">
        <v>0</v>
      </c>
      <c r="Q22" s="188">
        <v>0</v>
      </c>
      <c r="R22" s="188">
        <v>0</v>
      </c>
      <c r="S22" s="188">
        <v>0</v>
      </c>
      <c r="T22" s="188">
        <v>0</v>
      </c>
      <c r="U22" s="188">
        <v>0</v>
      </c>
      <c r="V22" s="188">
        <v>0</v>
      </c>
      <c r="W22" s="188">
        <v>0</v>
      </c>
      <c r="X22" s="188">
        <v>0</v>
      </c>
      <c r="Y22" s="188">
        <v>0</v>
      </c>
      <c r="Z22" s="188">
        <v>0</v>
      </c>
      <c r="AA22" s="1409">
        <v>0</v>
      </c>
    </row>
    <row r="23" spans="2:27" ht="12" customHeight="1">
      <c r="B23" s="1097"/>
      <c r="C23" s="31" t="s">
        <v>1154</v>
      </c>
      <c r="D23" s="31"/>
      <c r="E23" s="31"/>
      <c r="F23" s="31"/>
      <c r="G23" s="31"/>
      <c r="H23" s="31"/>
      <c r="I23" s="31"/>
      <c r="J23" s="169"/>
      <c r="K23" s="169"/>
      <c r="L23" s="171" t="s">
        <v>431</v>
      </c>
      <c r="M23" s="1411">
        <v>0</v>
      </c>
      <c r="N23" s="1411">
        <v>0</v>
      </c>
      <c r="O23" s="1411">
        <v>0</v>
      </c>
      <c r="P23" s="1411">
        <v>0</v>
      </c>
      <c r="Q23" s="1411">
        <v>0</v>
      </c>
      <c r="R23" s="1411">
        <v>0</v>
      </c>
      <c r="S23" s="1411">
        <v>0</v>
      </c>
      <c r="T23" s="1411">
        <v>0</v>
      </c>
      <c r="U23" s="1411">
        <v>0</v>
      </c>
      <c r="V23" s="1411">
        <v>0</v>
      </c>
      <c r="W23" s="1411">
        <v>0</v>
      </c>
      <c r="X23" s="1411">
        <v>0</v>
      </c>
      <c r="Y23" s="1411">
        <v>0</v>
      </c>
      <c r="Z23" s="1411">
        <v>0</v>
      </c>
      <c r="AA23" s="1089">
        <v>0</v>
      </c>
    </row>
    <row r="24" spans="2:27" ht="12" customHeight="1">
      <c r="B24" s="1097"/>
      <c r="C24" s="31" t="s">
        <v>1155</v>
      </c>
      <c r="D24" s="31"/>
      <c r="E24" s="31"/>
      <c r="F24" s="31"/>
      <c r="G24" s="31"/>
      <c r="H24" s="31"/>
      <c r="I24" s="31"/>
      <c r="J24" s="3939" t="s">
        <v>176</v>
      </c>
      <c r="K24" s="3939"/>
      <c r="L24" s="171" t="s">
        <v>435</v>
      </c>
      <c r="M24" s="188">
        <v>0</v>
      </c>
      <c r="N24" s="188">
        <v>0</v>
      </c>
      <c r="O24" s="188">
        <v>0</v>
      </c>
      <c r="P24" s="188">
        <v>0</v>
      </c>
      <c r="Q24" s="188">
        <v>0</v>
      </c>
      <c r="R24" s="188">
        <v>0</v>
      </c>
      <c r="S24" s="188">
        <v>0</v>
      </c>
      <c r="T24" s="188">
        <v>0</v>
      </c>
      <c r="U24" s="188">
        <v>0</v>
      </c>
      <c r="V24" s="188">
        <v>0</v>
      </c>
      <c r="W24" s="188">
        <v>0</v>
      </c>
      <c r="X24" s="188">
        <v>0</v>
      </c>
      <c r="Y24" s="188">
        <v>0</v>
      </c>
      <c r="Z24" s="188">
        <v>0</v>
      </c>
      <c r="AA24" s="1409">
        <v>0</v>
      </c>
    </row>
    <row r="25" spans="2:27" ht="12" customHeight="1">
      <c r="B25" s="1097"/>
      <c r="C25" s="169"/>
      <c r="D25" s="169"/>
      <c r="E25" s="169"/>
      <c r="F25" s="169"/>
      <c r="G25" s="169"/>
      <c r="H25" s="169"/>
      <c r="I25" s="169"/>
      <c r="J25" s="3939" t="s">
        <v>130</v>
      </c>
      <c r="K25" s="3939"/>
      <c r="L25" s="171" t="s">
        <v>503</v>
      </c>
      <c r="M25" s="1411">
        <v>0</v>
      </c>
      <c r="N25" s="1411">
        <v>0</v>
      </c>
      <c r="O25" s="1411">
        <v>0</v>
      </c>
      <c r="P25" s="1411">
        <v>0</v>
      </c>
      <c r="Q25" s="1411">
        <v>0</v>
      </c>
      <c r="R25" s="1411">
        <v>0</v>
      </c>
      <c r="S25" s="1411">
        <v>0</v>
      </c>
      <c r="T25" s="1411">
        <v>0</v>
      </c>
      <c r="U25" s="1411">
        <v>0</v>
      </c>
      <c r="V25" s="1411">
        <v>0</v>
      </c>
      <c r="W25" s="1411">
        <v>0</v>
      </c>
      <c r="X25" s="1411">
        <v>0</v>
      </c>
      <c r="Y25" s="1411">
        <v>0</v>
      </c>
      <c r="Z25" s="1411">
        <v>0</v>
      </c>
      <c r="AA25" s="1089">
        <v>0</v>
      </c>
    </row>
    <row r="26" spans="2:27" ht="12" customHeight="1">
      <c r="B26" s="1093"/>
      <c r="C26" s="169"/>
      <c r="D26" s="169"/>
      <c r="E26" s="169"/>
      <c r="F26" s="169"/>
      <c r="G26" s="169"/>
      <c r="H26" s="169"/>
      <c r="I26" s="169"/>
      <c r="J26" s="3939" t="s">
        <v>177</v>
      </c>
      <c r="K26" s="3939"/>
      <c r="L26" s="171" t="s">
        <v>437</v>
      </c>
      <c r="M26" s="188">
        <v>0</v>
      </c>
      <c r="N26" s="188">
        <v>0</v>
      </c>
      <c r="O26" s="188">
        <v>0</v>
      </c>
      <c r="P26" s="188">
        <v>0</v>
      </c>
      <c r="Q26" s="188">
        <v>0</v>
      </c>
      <c r="R26" s="188">
        <v>0</v>
      </c>
      <c r="S26" s="188">
        <v>0</v>
      </c>
      <c r="T26" s="188">
        <v>0</v>
      </c>
      <c r="U26" s="188">
        <v>0</v>
      </c>
      <c r="V26" s="188">
        <v>0</v>
      </c>
      <c r="W26" s="188">
        <v>0</v>
      </c>
      <c r="X26" s="188">
        <v>0</v>
      </c>
      <c r="Y26" s="188">
        <v>0</v>
      </c>
      <c r="Z26" s="188">
        <v>0</v>
      </c>
      <c r="AA26" s="1409">
        <v>0</v>
      </c>
    </row>
    <row r="27" spans="2:27" ht="12" customHeight="1">
      <c r="B27" s="1093"/>
      <c r="C27" s="31" t="s">
        <v>1156</v>
      </c>
      <c r="D27" s="31"/>
      <c r="E27" s="31"/>
      <c r="F27" s="31"/>
      <c r="G27" s="31"/>
      <c r="H27" s="31"/>
      <c r="I27" s="31"/>
      <c r="J27" s="31"/>
      <c r="K27" s="31"/>
      <c r="L27" s="171" t="s">
        <v>439</v>
      </c>
      <c r="M27" s="1411">
        <v>0</v>
      </c>
      <c r="N27" s="1411">
        <v>0</v>
      </c>
      <c r="O27" s="1411">
        <v>0</v>
      </c>
      <c r="P27" s="1411">
        <v>0</v>
      </c>
      <c r="Q27" s="1411">
        <v>0</v>
      </c>
      <c r="R27" s="1411">
        <v>0</v>
      </c>
      <c r="S27" s="1411">
        <v>0</v>
      </c>
      <c r="T27" s="1411">
        <v>0</v>
      </c>
      <c r="U27" s="1411">
        <v>0</v>
      </c>
      <c r="V27" s="1411">
        <v>0</v>
      </c>
      <c r="W27" s="1411">
        <v>0</v>
      </c>
      <c r="X27" s="1411">
        <v>0</v>
      </c>
      <c r="Y27" s="1411">
        <v>0</v>
      </c>
      <c r="Z27" s="1411">
        <v>0</v>
      </c>
      <c r="AA27" s="1089">
        <v>0</v>
      </c>
    </row>
    <row r="28" spans="2:27" ht="12" customHeight="1">
      <c r="B28" s="1093"/>
      <c r="C28" s="8" t="s">
        <v>1157</v>
      </c>
      <c r="D28" s="8"/>
      <c r="E28" s="8"/>
      <c r="F28" s="8"/>
      <c r="G28" s="8"/>
      <c r="H28" s="8"/>
      <c r="I28" s="8"/>
      <c r="J28" s="3939" t="s">
        <v>176</v>
      </c>
      <c r="K28" s="3939"/>
      <c r="L28" s="171" t="s">
        <v>442</v>
      </c>
      <c r="M28" s="188">
        <v>0</v>
      </c>
      <c r="N28" s="188">
        <v>0</v>
      </c>
      <c r="O28" s="188">
        <v>0</v>
      </c>
      <c r="P28" s="188">
        <v>0</v>
      </c>
      <c r="Q28" s="188"/>
      <c r="R28" s="188">
        <v>0</v>
      </c>
      <c r="S28" s="188">
        <v>0</v>
      </c>
      <c r="T28" s="188">
        <v>0</v>
      </c>
      <c r="U28" s="188">
        <v>0</v>
      </c>
      <c r="V28" s="188"/>
      <c r="W28" s="188">
        <v>0</v>
      </c>
      <c r="X28" s="188">
        <v>0</v>
      </c>
      <c r="Y28" s="188">
        <v>0</v>
      </c>
      <c r="Z28" s="188">
        <v>0</v>
      </c>
      <c r="AA28" s="1409">
        <v>0</v>
      </c>
    </row>
    <row r="29" spans="2:27" ht="12" customHeight="1">
      <c r="B29" s="1093"/>
      <c r="C29" s="169"/>
      <c r="D29" s="169"/>
      <c r="E29" s="169"/>
      <c r="F29" s="169"/>
      <c r="G29" s="169"/>
      <c r="H29" s="169"/>
      <c r="I29" s="169"/>
      <c r="J29" s="3939" t="s">
        <v>130</v>
      </c>
      <c r="K29" s="3939"/>
      <c r="L29" s="171" t="s">
        <v>444</v>
      </c>
      <c r="M29" s="1411">
        <v>0</v>
      </c>
      <c r="N29" s="1411">
        <v>0</v>
      </c>
      <c r="O29" s="1411">
        <v>0</v>
      </c>
      <c r="P29" s="1411">
        <v>0</v>
      </c>
      <c r="Q29" s="1411"/>
      <c r="R29" s="1411">
        <v>0</v>
      </c>
      <c r="S29" s="1411">
        <v>0</v>
      </c>
      <c r="T29" s="1411">
        <v>0</v>
      </c>
      <c r="U29" s="1411">
        <v>0</v>
      </c>
      <c r="V29" s="1411"/>
      <c r="W29" s="1411">
        <v>0</v>
      </c>
      <c r="X29" s="1411">
        <v>0</v>
      </c>
      <c r="Y29" s="1411">
        <v>0</v>
      </c>
      <c r="Z29" s="1411">
        <v>0</v>
      </c>
      <c r="AA29" s="1089">
        <v>0</v>
      </c>
    </row>
    <row r="30" spans="2:27" ht="12" customHeight="1">
      <c r="B30" s="1093"/>
      <c r="C30" s="169"/>
      <c r="D30" s="169"/>
      <c r="E30" s="169"/>
      <c r="F30" s="169"/>
      <c r="G30" s="169"/>
      <c r="H30" s="169"/>
      <c r="I30" s="169"/>
      <c r="J30" s="3939" t="s">
        <v>177</v>
      </c>
      <c r="K30" s="3939"/>
      <c r="L30" s="171" t="s">
        <v>446</v>
      </c>
      <c r="M30" s="188">
        <v>0</v>
      </c>
      <c r="N30" s="188">
        <v>0</v>
      </c>
      <c r="O30" s="188">
        <v>0</v>
      </c>
      <c r="P30" s="188">
        <v>0</v>
      </c>
      <c r="Q30" s="188"/>
      <c r="R30" s="188">
        <v>0</v>
      </c>
      <c r="S30" s="188">
        <v>0</v>
      </c>
      <c r="T30" s="188">
        <v>0</v>
      </c>
      <c r="U30" s="188">
        <v>0</v>
      </c>
      <c r="V30" s="188"/>
      <c r="W30" s="188">
        <v>0</v>
      </c>
      <c r="X30" s="188">
        <v>0</v>
      </c>
      <c r="Y30" s="188">
        <v>0</v>
      </c>
      <c r="Z30" s="188">
        <v>0</v>
      </c>
      <c r="AA30" s="1409">
        <v>0</v>
      </c>
    </row>
    <row r="31" spans="2:27" ht="12" customHeight="1">
      <c r="B31" s="1093"/>
      <c r="C31" s="8" t="s">
        <v>1158</v>
      </c>
      <c r="D31" s="8"/>
      <c r="E31" s="8"/>
      <c r="F31" s="8"/>
      <c r="G31" s="8"/>
      <c r="H31" s="8"/>
      <c r="I31" s="8"/>
      <c r="J31" s="8"/>
      <c r="K31" s="8"/>
      <c r="L31" s="171" t="s">
        <v>448</v>
      </c>
      <c r="M31" s="1411">
        <v>0</v>
      </c>
      <c r="N31" s="1411">
        <v>0</v>
      </c>
      <c r="O31" s="1411">
        <v>0</v>
      </c>
      <c r="P31" s="1411">
        <v>0</v>
      </c>
      <c r="Q31" s="1411"/>
      <c r="R31" s="1411">
        <v>0</v>
      </c>
      <c r="S31" s="1411">
        <v>0</v>
      </c>
      <c r="T31" s="1411">
        <v>0</v>
      </c>
      <c r="U31" s="1411">
        <v>0</v>
      </c>
      <c r="V31" s="1411"/>
      <c r="W31" s="1411">
        <v>0</v>
      </c>
      <c r="X31" s="1411">
        <v>0</v>
      </c>
      <c r="Y31" s="1411">
        <v>0</v>
      </c>
      <c r="Z31" s="1411">
        <v>0</v>
      </c>
      <c r="AA31" s="1089">
        <v>0</v>
      </c>
    </row>
    <row r="32" spans="2:27" ht="12" customHeight="1">
      <c r="B32" s="1093"/>
      <c r="C32" s="3719" t="s">
        <v>1159</v>
      </c>
      <c r="D32" s="3719"/>
      <c r="E32" s="3719"/>
      <c r="F32" s="3719"/>
      <c r="G32" s="3719"/>
      <c r="H32" s="3719"/>
      <c r="I32" s="3719"/>
      <c r="J32" s="3939" t="s">
        <v>176</v>
      </c>
      <c r="K32" s="3939"/>
      <c r="L32" s="171" t="s">
        <v>108</v>
      </c>
      <c r="M32" s="188">
        <v>0</v>
      </c>
      <c r="N32" s="188">
        <v>0</v>
      </c>
      <c r="O32" s="188">
        <v>0</v>
      </c>
      <c r="P32" s="188">
        <v>0</v>
      </c>
      <c r="Q32" s="188">
        <v>0</v>
      </c>
      <c r="R32" s="188">
        <v>0</v>
      </c>
      <c r="S32" s="188">
        <v>0</v>
      </c>
      <c r="T32" s="188">
        <v>0</v>
      </c>
      <c r="U32" s="188">
        <v>0</v>
      </c>
      <c r="V32" s="188">
        <v>0</v>
      </c>
      <c r="W32" s="188">
        <v>0</v>
      </c>
      <c r="X32" s="188">
        <v>0</v>
      </c>
      <c r="Y32" s="188">
        <v>0</v>
      </c>
      <c r="Z32" s="188">
        <v>0</v>
      </c>
      <c r="AA32" s="1409">
        <v>0</v>
      </c>
    </row>
    <row r="33" spans="2:27" ht="12" customHeight="1">
      <c r="B33" s="1039"/>
      <c r="C33" s="169"/>
      <c r="D33" s="169"/>
      <c r="E33" s="169"/>
      <c r="F33" s="170"/>
      <c r="G33" s="169"/>
      <c r="H33" s="169"/>
      <c r="J33" s="3939" t="s">
        <v>130</v>
      </c>
      <c r="K33" s="3939"/>
      <c r="L33" s="171" t="s">
        <v>109</v>
      </c>
      <c r="M33" s="1411">
        <v>0</v>
      </c>
      <c r="N33" s="1411">
        <v>0</v>
      </c>
      <c r="O33" s="1411">
        <v>0</v>
      </c>
      <c r="P33" s="1411">
        <v>0</v>
      </c>
      <c r="Q33" s="1411">
        <v>0</v>
      </c>
      <c r="R33" s="1411">
        <v>0</v>
      </c>
      <c r="S33" s="1411">
        <v>0</v>
      </c>
      <c r="T33" s="1411">
        <v>0</v>
      </c>
      <c r="U33" s="1411">
        <v>0</v>
      </c>
      <c r="V33" s="1411">
        <v>0</v>
      </c>
      <c r="W33" s="1411">
        <v>0</v>
      </c>
      <c r="X33" s="1411">
        <v>0</v>
      </c>
      <c r="Y33" s="1411">
        <v>0</v>
      </c>
      <c r="Z33" s="1411">
        <v>0</v>
      </c>
      <c r="AA33" s="1089">
        <v>0</v>
      </c>
    </row>
    <row r="34" spans="2:27" ht="12" customHeight="1">
      <c r="B34" s="1039"/>
      <c r="C34" s="169"/>
      <c r="D34" s="169"/>
      <c r="E34" s="169"/>
      <c r="F34" s="170"/>
      <c r="G34" s="169"/>
      <c r="H34" s="169"/>
      <c r="J34" s="3939" t="s">
        <v>177</v>
      </c>
      <c r="K34" s="3939"/>
      <c r="L34" s="171" t="s">
        <v>110</v>
      </c>
      <c r="M34" s="163">
        <v>0</v>
      </c>
      <c r="N34" s="163">
        <v>0</v>
      </c>
      <c r="O34" s="163">
        <v>0</v>
      </c>
      <c r="P34" s="163">
        <v>0</v>
      </c>
      <c r="Q34" s="163">
        <v>0</v>
      </c>
      <c r="R34" s="163">
        <v>0</v>
      </c>
      <c r="S34" s="163">
        <v>0</v>
      </c>
      <c r="T34" s="163">
        <v>0</v>
      </c>
      <c r="U34" s="163">
        <v>0</v>
      </c>
      <c r="V34" s="163">
        <v>0</v>
      </c>
      <c r="W34" s="163">
        <v>0</v>
      </c>
      <c r="X34" s="163">
        <v>0</v>
      </c>
      <c r="Y34" s="163">
        <v>0</v>
      </c>
      <c r="Z34" s="163">
        <v>0</v>
      </c>
      <c r="AA34" s="1572">
        <v>0</v>
      </c>
    </row>
    <row r="35" spans="2:27" ht="12" customHeight="1">
      <c r="B35" s="4031" t="s">
        <v>1325</v>
      </c>
      <c r="C35" s="42"/>
      <c r="D35" s="42"/>
      <c r="E35" s="42"/>
      <c r="F35" s="42"/>
      <c r="G35" s="42"/>
      <c r="H35" s="42"/>
      <c r="I35" s="42"/>
      <c r="J35" s="42"/>
      <c r="K35" s="42"/>
      <c r="L35" s="171" t="s">
        <v>194</v>
      </c>
      <c r="M35" s="1411">
        <v>0</v>
      </c>
      <c r="N35" s="1411">
        <v>0</v>
      </c>
      <c r="O35" s="1411">
        <v>0</v>
      </c>
      <c r="P35" s="1411">
        <v>0</v>
      </c>
      <c r="Q35" s="1411">
        <v>0</v>
      </c>
      <c r="R35" s="1411">
        <v>0</v>
      </c>
      <c r="S35" s="1411">
        <v>0</v>
      </c>
      <c r="T35" s="1411">
        <v>0</v>
      </c>
      <c r="U35" s="1411">
        <v>0</v>
      </c>
      <c r="V35" s="1411">
        <v>0</v>
      </c>
      <c r="W35" s="1411">
        <v>0</v>
      </c>
      <c r="X35" s="1411">
        <v>0</v>
      </c>
      <c r="Y35" s="1411">
        <v>0</v>
      </c>
      <c r="Z35" s="1411">
        <v>0</v>
      </c>
      <c r="AA35" s="1089">
        <v>0</v>
      </c>
    </row>
    <row r="36" spans="2:27" ht="12" customHeight="1">
      <c r="B36" s="3952" t="s">
        <v>1161</v>
      </c>
      <c r="C36" s="43"/>
      <c r="D36" s="43"/>
      <c r="E36" s="43"/>
      <c r="F36" s="43"/>
      <c r="G36" s="43"/>
      <c r="H36" s="43"/>
      <c r="I36" s="43"/>
      <c r="J36" s="43"/>
      <c r="K36" s="43"/>
      <c r="L36" s="171" t="s">
        <v>15</v>
      </c>
      <c r="M36" s="264">
        <v>0</v>
      </c>
      <c r="N36" s="264">
        <v>0</v>
      </c>
      <c r="O36" s="264">
        <v>0</v>
      </c>
      <c r="P36" s="264">
        <v>0</v>
      </c>
      <c r="Q36" s="264">
        <v>0</v>
      </c>
      <c r="R36" s="264">
        <v>0</v>
      </c>
      <c r="S36" s="264">
        <v>0</v>
      </c>
      <c r="T36" s="264">
        <v>0</v>
      </c>
      <c r="U36" s="264">
        <v>0</v>
      </c>
      <c r="V36" s="264">
        <v>0</v>
      </c>
      <c r="W36" s="264">
        <v>0</v>
      </c>
      <c r="X36" s="264">
        <v>0</v>
      </c>
      <c r="Y36" s="264">
        <v>0</v>
      </c>
      <c r="Z36" s="264">
        <v>0</v>
      </c>
      <c r="AA36" s="1089">
        <v>0</v>
      </c>
    </row>
    <row r="37" spans="2:27" ht="12" customHeight="1">
      <c r="B37" s="1093"/>
      <c r="C37" s="170"/>
      <c r="D37" s="43" t="s">
        <v>746</v>
      </c>
      <c r="E37" s="43"/>
      <c r="F37" s="43"/>
      <c r="G37" s="43"/>
      <c r="H37" s="43"/>
      <c r="I37" s="43"/>
      <c r="J37" s="43"/>
      <c r="K37" s="43"/>
      <c r="L37" s="171" t="s">
        <v>458</v>
      </c>
      <c r="M37" s="264">
        <v>0</v>
      </c>
      <c r="N37" s="264">
        <v>0</v>
      </c>
      <c r="O37" s="264">
        <v>0</v>
      </c>
      <c r="P37" s="264">
        <v>0</v>
      </c>
      <c r="Q37" s="264"/>
      <c r="R37" s="264">
        <v>0</v>
      </c>
      <c r="S37" s="264">
        <v>0</v>
      </c>
      <c r="T37" s="264">
        <v>0</v>
      </c>
      <c r="U37" s="264">
        <v>0</v>
      </c>
      <c r="V37" s="264">
        <v>0</v>
      </c>
      <c r="W37" s="264">
        <v>0</v>
      </c>
      <c r="X37" s="264">
        <v>0</v>
      </c>
      <c r="Y37" s="264">
        <v>0</v>
      </c>
      <c r="Z37" s="264">
        <v>0</v>
      </c>
      <c r="AA37" s="1089">
        <v>0</v>
      </c>
    </row>
    <row r="38" spans="2:27" ht="12" customHeight="1">
      <c r="B38" s="3952" t="s">
        <v>186</v>
      </c>
      <c r="C38" s="43"/>
      <c r="D38" s="43"/>
      <c r="E38" s="43"/>
      <c r="F38" s="43"/>
      <c r="G38" s="43"/>
      <c r="H38" s="43"/>
      <c r="I38" s="43"/>
      <c r="J38" s="43"/>
      <c r="K38" s="43"/>
      <c r="L38" s="171" t="s">
        <v>16</v>
      </c>
      <c r="M38" s="1411">
        <v>0</v>
      </c>
      <c r="N38" s="1411">
        <v>0</v>
      </c>
      <c r="O38" s="1411">
        <v>0</v>
      </c>
      <c r="P38" s="1411">
        <v>0</v>
      </c>
      <c r="Q38" s="1411">
        <v>0</v>
      </c>
      <c r="R38" s="1411">
        <v>0</v>
      </c>
      <c r="S38" s="1411">
        <v>0</v>
      </c>
      <c r="T38" s="1411">
        <v>0</v>
      </c>
      <c r="U38" s="1411">
        <v>0</v>
      </c>
      <c r="V38" s="1411">
        <v>0</v>
      </c>
      <c r="W38" s="1411">
        <v>0</v>
      </c>
      <c r="X38" s="1411">
        <v>0</v>
      </c>
      <c r="Y38" s="1411">
        <v>0</v>
      </c>
      <c r="Z38" s="1411">
        <v>0</v>
      </c>
      <c r="AA38" s="1089">
        <v>0</v>
      </c>
    </row>
    <row r="39" spans="2:27" ht="12" customHeight="1">
      <c r="B39" s="3960" t="s">
        <v>747</v>
      </c>
      <c r="C39" s="31"/>
      <c r="D39" s="31"/>
      <c r="E39" s="31"/>
      <c r="F39" s="31"/>
      <c r="G39" s="31"/>
      <c r="H39" s="31"/>
      <c r="I39" s="31"/>
      <c r="J39" s="31"/>
      <c r="K39" s="31"/>
      <c r="L39" s="171" t="s">
        <v>17</v>
      </c>
      <c r="M39" s="1411">
        <v>0</v>
      </c>
      <c r="N39" s="1411">
        <v>0</v>
      </c>
      <c r="O39" s="1411">
        <v>0</v>
      </c>
      <c r="P39" s="1411">
        <v>0</v>
      </c>
      <c r="Q39" s="1411">
        <v>0</v>
      </c>
      <c r="R39" s="1411">
        <v>0</v>
      </c>
      <c r="S39" s="1411">
        <v>0</v>
      </c>
      <c r="T39" s="1411">
        <v>0</v>
      </c>
      <c r="U39" s="1411">
        <v>0</v>
      </c>
      <c r="V39" s="1411">
        <v>0</v>
      </c>
      <c r="W39" s="1411">
        <v>0</v>
      </c>
      <c r="X39" s="1411">
        <v>0</v>
      </c>
      <c r="Y39" s="1411">
        <v>0</v>
      </c>
      <c r="Z39" s="1411">
        <v>0</v>
      </c>
      <c r="AA39" s="1089">
        <v>0</v>
      </c>
    </row>
    <row r="40" spans="2:27" ht="12" customHeight="1">
      <c r="B40" s="3952" t="s">
        <v>119</v>
      </c>
      <c r="C40" s="43"/>
      <c r="D40" s="43"/>
      <c r="E40" s="43"/>
      <c r="F40" s="43"/>
      <c r="G40" s="43"/>
      <c r="H40" s="43"/>
      <c r="I40" s="43"/>
      <c r="J40" s="43"/>
      <c r="K40" s="43"/>
      <c r="L40" s="171" t="s">
        <v>71</v>
      </c>
      <c r="M40" s="1411">
        <v>0</v>
      </c>
      <c r="N40" s="1411">
        <v>0</v>
      </c>
      <c r="O40" s="1411">
        <v>0</v>
      </c>
      <c r="P40" s="1411">
        <v>0</v>
      </c>
      <c r="Q40" s="1411">
        <v>0</v>
      </c>
      <c r="R40" s="1411">
        <v>0</v>
      </c>
      <c r="S40" s="1411">
        <v>0</v>
      </c>
      <c r="T40" s="1411">
        <v>0</v>
      </c>
      <c r="U40" s="1411">
        <v>0</v>
      </c>
      <c r="V40" s="1411">
        <v>0</v>
      </c>
      <c r="W40" s="1411">
        <v>0</v>
      </c>
      <c r="X40" s="1411">
        <v>0</v>
      </c>
      <c r="Y40" s="1411">
        <v>0</v>
      </c>
      <c r="Z40" s="1411">
        <v>0</v>
      </c>
      <c r="AA40" s="1089">
        <v>0</v>
      </c>
    </row>
    <row r="41" spans="2:27" ht="12" customHeight="1">
      <c r="B41" s="3952" t="s">
        <v>120</v>
      </c>
      <c r="C41" s="43"/>
      <c r="D41" s="43"/>
      <c r="E41" s="43"/>
      <c r="F41" s="43"/>
      <c r="G41" s="43"/>
      <c r="H41" s="43"/>
      <c r="I41" s="43"/>
      <c r="J41" s="43"/>
      <c r="K41" s="43"/>
      <c r="L41" s="171" t="s">
        <v>72</v>
      </c>
      <c r="M41" s="1411">
        <v>0</v>
      </c>
      <c r="N41" s="1411">
        <v>0</v>
      </c>
      <c r="O41" s="1411">
        <v>0</v>
      </c>
      <c r="P41" s="1411">
        <v>0</v>
      </c>
      <c r="Q41" s="1411">
        <v>0</v>
      </c>
      <c r="R41" s="1411">
        <v>0</v>
      </c>
      <c r="S41" s="1411">
        <v>0</v>
      </c>
      <c r="T41" s="1411">
        <v>0</v>
      </c>
      <c r="U41" s="1411">
        <v>0</v>
      </c>
      <c r="V41" s="1411">
        <v>0</v>
      </c>
      <c r="W41" s="1411">
        <v>0</v>
      </c>
      <c r="X41" s="1411">
        <v>0</v>
      </c>
      <c r="Y41" s="1411">
        <v>0</v>
      </c>
      <c r="Z41" s="1411">
        <v>0</v>
      </c>
      <c r="AA41" s="1089">
        <v>0</v>
      </c>
    </row>
    <row r="42" spans="2:27" ht="12" customHeight="1">
      <c r="B42" s="3952" t="s">
        <v>748</v>
      </c>
      <c r="C42" s="43"/>
      <c r="D42" s="43"/>
      <c r="E42" s="43"/>
      <c r="F42" s="43"/>
      <c r="G42" s="43"/>
      <c r="H42" s="43"/>
      <c r="I42" s="43"/>
      <c r="J42" s="43"/>
      <c r="K42" s="43"/>
      <c r="L42" s="171" t="s">
        <v>193</v>
      </c>
      <c r="M42" s="1411">
        <v>0</v>
      </c>
      <c r="N42" s="1411">
        <v>0</v>
      </c>
      <c r="O42" s="1411">
        <v>0</v>
      </c>
      <c r="P42" s="1411">
        <v>0</v>
      </c>
      <c r="Q42" s="1411">
        <v>0</v>
      </c>
      <c r="R42" s="1411">
        <v>0</v>
      </c>
      <c r="S42" s="1411">
        <v>0</v>
      </c>
      <c r="T42" s="1411">
        <v>0</v>
      </c>
      <c r="U42" s="1411">
        <v>0</v>
      </c>
      <c r="V42" s="1411">
        <v>0</v>
      </c>
      <c r="W42" s="1411">
        <v>0</v>
      </c>
      <c r="X42" s="1411">
        <v>0</v>
      </c>
      <c r="Y42" s="1411">
        <v>0</v>
      </c>
      <c r="Z42" s="1411">
        <v>0</v>
      </c>
      <c r="AA42" s="1089">
        <v>0</v>
      </c>
    </row>
    <row r="43" spans="2:27" ht="12" customHeight="1">
      <c r="B43" s="3952" t="s">
        <v>112</v>
      </c>
      <c r="C43" s="43"/>
      <c r="D43" s="43"/>
      <c r="E43" s="43"/>
      <c r="F43" s="43"/>
      <c r="G43" s="43"/>
      <c r="H43" s="43"/>
      <c r="I43" s="43"/>
      <c r="J43" s="43"/>
      <c r="K43" s="43"/>
      <c r="L43" s="171"/>
      <c r="M43" s="1411"/>
      <c r="N43" s="1411"/>
      <c r="O43" s="1411"/>
      <c r="P43" s="1411"/>
      <c r="Q43" s="1411"/>
      <c r="R43" s="1411"/>
      <c r="S43" s="1411"/>
      <c r="T43" s="1411"/>
      <c r="U43" s="1411"/>
      <c r="V43" s="1411"/>
      <c r="W43" s="1411"/>
      <c r="X43" s="1411"/>
      <c r="Y43" s="1411"/>
      <c r="Z43" s="1411"/>
      <c r="AA43" s="1089"/>
    </row>
    <row r="44" spans="2:27" ht="12" customHeight="1">
      <c r="B44" s="1093"/>
      <c r="C44" s="43" t="s">
        <v>749</v>
      </c>
      <c r="D44" s="43"/>
      <c r="E44" s="43"/>
      <c r="F44" s="43"/>
      <c r="G44" s="43"/>
      <c r="H44" s="43"/>
      <c r="I44" s="43"/>
      <c r="J44" s="43"/>
      <c r="K44" s="43"/>
      <c r="L44" s="171" t="s">
        <v>528</v>
      </c>
      <c r="M44" s="1411">
        <v>0</v>
      </c>
      <c r="N44" s="1411">
        <v>0</v>
      </c>
      <c r="O44" s="1411">
        <v>0</v>
      </c>
      <c r="P44" s="1411">
        <v>0</v>
      </c>
      <c r="Q44" s="1411">
        <v>0</v>
      </c>
      <c r="R44" s="1411">
        <v>0</v>
      </c>
      <c r="S44" s="1411">
        <v>0</v>
      </c>
      <c r="T44" s="1411">
        <v>0</v>
      </c>
      <c r="U44" s="1411">
        <v>0</v>
      </c>
      <c r="V44" s="1411">
        <v>0</v>
      </c>
      <c r="W44" s="1411">
        <v>0</v>
      </c>
      <c r="X44" s="1411">
        <v>0</v>
      </c>
      <c r="Y44" s="1411">
        <v>0</v>
      </c>
      <c r="Z44" s="1411">
        <v>0</v>
      </c>
      <c r="AA44" s="1089">
        <v>0</v>
      </c>
    </row>
    <row r="45" spans="2:27" ht="12" customHeight="1">
      <c r="B45" s="1093"/>
      <c r="C45" s="43" t="s">
        <v>750</v>
      </c>
      <c r="D45" s="43"/>
      <c r="E45" s="43"/>
      <c r="F45" s="43"/>
      <c r="G45" s="43"/>
      <c r="H45" s="43"/>
      <c r="I45" s="43"/>
      <c r="J45" s="43"/>
      <c r="K45" s="43"/>
      <c r="L45" s="171" t="s">
        <v>466</v>
      </c>
      <c r="M45" s="1411">
        <v>0</v>
      </c>
      <c r="N45" s="1411">
        <v>0</v>
      </c>
      <c r="O45" s="1411">
        <v>0</v>
      </c>
      <c r="P45" s="1411">
        <v>0</v>
      </c>
      <c r="Q45" s="1411">
        <v>0</v>
      </c>
      <c r="R45" s="1411">
        <v>0</v>
      </c>
      <c r="S45" s="1411">
        <v>0</v>
      </c>
      <c r="T45" s="1411">
        <v>0</v>
      </c>
      <c r="U45" s="1411">
        <v>0</v>
      </c>
      <c r="V45" s="1411">
        <v>0</v>
      </c>
      <c r="W45" s="1411">
        <v>0</v>
      </c>
      <c r="X45" s="1411">
        <v>0</v>
      </c>
      <c r="Y45" s="1411">
        <v>0</v>
      </c>
      <c r="Z45" s="1411">
        <v>0</v>
      </c>
      <c r="AA45" s="1089">
        <v>0</v>
      </c>
    </row>
    <row r="46" spans="2:27" ht="12" customHeight="1">
      <c r="B46" s="1093"/>
      <c r="C46" s="43" t="s">
        <v>751</v>
      </c>
      <c r="D46" s="43"/>
      <c r="E46" s="43"/>
      <c r="F46" s="43"/>
      <c r="G46" s="43"/>
      <c r="H46" s="43"/>
      <c r="I46" s="43"/>
      <c r="J46" s="43"/>
      <c r="K46" s="43"/>
      <c r="L46" s="171" t="s">
        <v>607</v>
      </c>
      <c r="M46" s="1411">
        <v>0</v>
      </c>
      <c r="N46" s="1411">
        <v>0</v>
      </c>
      <c r="O46" s="1411">
        <v>0</v>
      </c>
      <c r="P46" s="1411">
        <v>0</v>
      </c>
      <c r="Q46" s="1411">
        <v>0</v>
      </c>
      <c r="R46" s="1411">
        <v>0</v>
      </c>
      <c r="S46" s="1411">
        <v>0</v>
      </c>
      <c r="T46" s="1411">
        <v>0</v>
      </c>
      <c r="U46" s="1411">
        <v>0</v>
      </c>
      <c r="V46" s="1411">
        <v>0</v>
      </c>
      <c r="W46" s="1411">
        <v>0</v>
      </c>
      <c r="X46" s="1411">
        <v>0</v>
      </c>
      <c r="Y46" s="1411">
        <v>0</v>
      </c>
      <c r="Z46" s="1411">
        <v>0</v>
      </c>
      <c r="AA46" s="1089">
        <v>0</v>
      </c>
    </row>
    <row r="47" spans="2:27" ht="12" customHeight="1">
      <c r="B47" s="1093"/>
      <c r="C47" s="43" t="s">
        <v>752</v>
      </c>
      <c r="D47" s="43"/>
      <c r="E47" s="43"/>
      <c r="F47" s="43"/>
      <c r="G47" s="43"/>
      <c r="H47" s="43"/>
      <c r="I47" s="43"/>
      <c r="J47" s="43"/>
      <c r="K47" s="43"/>
      <c r="L47" s="171" t="s">
        <v>753</v>
      </c>
      <c r="M47" s="1411">
        <v>0</v>
      </c>
      <c r="N47" s="1411">
        <v>0</v>
      </c>
      <c r="O47" s="1411">
        <v>0</v>
      </c>
      <c r="P47" s="1411">
        <v>0</v>
      </c>
      <c r="Q47" s="1411">
        <v>0</v>
      </c>
      <c r="R47" s="1411">
        <v>0</v>
      </c>
      <c r="S47" s="1411">
        <v>0</v>
      </c>
      <c r="T47" s="1411">
        <v>0</v>
      </c>
      <c r="U47" s="1411">
        <v>0</v>
      </c>
      <c r="V47" s="1411">
        <v>0</v>
      </c>
      <c r="W47" s="1411">
        <v>0</v>
      </c>
      <c r="X47" s="1411">
        <v>0</v>
      </c>
      <c r="Y47" s="1411">
        <v>0</v>
      </c>
      <c r="Z47" s="1411">
        <v>0</v>
      </c>
      <c r="AA47" s="1089">
        <v>0</v>
      </c>
    </row>
    <row r="48" spans="2:27" ht="12" customHeight="1">
      <c r="B48" s="1093"/>
      <c r="C48" s="43" t="s">
        <v>754</v>
      </c>
      <c r="D48" s="43"/>
      <c r="E48" s="43"/>
      <c r="F48" s="43"/>
      <c r="G48" s="43"/>
      <c r="H48" s="43"/>
      <c r="I48" s="43"/>
      <c r="J48" s="43"/>
      <c r="K48" s="43"/>
      <c r="L48" s="171" t="s">
        <v>755</v>
      </c>
      <c r="M48" s="1411">
        <v>0</v>
      </c>
      <c r="N48" s="1411">
        <v>0</v>
      </c>
      <c r="O48" s="1411">
        <v>0</v>
      </c>
      <c r="P48" s="1411">
        <v>0</v>
      </c>
      <c r="Q48" s="1411">
        <v>0</v>
      </c>
      <c r="R48" s="1411">
        <v>0</v>
      </c>
      <c r="S48" s="1411">
        <v>0</v>
      </c>
      <c r="T48" s="1411">
        <v>0</v>
      </c>
      <c r="U48" s="1411">
        <v>0</v>
      </c>
      <c r="V48" s="1411">
        <v>0</v>
      </c>
      <c r="W48" s="1411">
        <v>0</v>
      </c>
      <c r="X48" s="1411">
        <v>0</v>
      </c>
      <c r="Y48" s="1411">
        <v>0</v>
      </c>
      <c r="Z48" s="1411">
        <v>0</v>
      </c>
      <c r="AA48" s="1089">
        <v>0</v>
      </c>
    </row>
    <row r="49" spans="2:27" ht="12" customHeight="1">
      <c r="B49" s="1093"/>
      <c r="C49" s="43" t="s">
        <v>756</v>
      </c>
      <c r="D49" s="43"/>
      <c r="E49" s="43"/>
      <c r="F49" s="43"/>
      <c r="G49" s="43"/>
      <c r="H49" s="43"/>
      <c r="I49" s="43"/>
      <c r="J49" s="43"/>
      <c r="K49" s="43"/>
      <c r="L49" s="171" t="s">
        <v>757</v>
      </c>
      <c r="M49" s="1411">
        <v>0</v>
      </c>
      <c r="N49" s="1411">
        <v>0</v>
      </c>
      <c r="O49" s="1411">
        <v>0</v>
      </c>
      <c r="P49" s="1411">
        <v>0</v>
      </c>
      <c r="Q49" s="1411">
        <v>0</v>
      </c>
      <c r="R49" s="1411">
        <v>0</v>
      </c>
      <c r="S49" s="1411">
        <v>0</v>
      </c>
      <c r="T49" s="1411">
        <v>0</v>
      </c>
      <c r="U49" s="1411">
        <v>0</v>
      </c>
      <c r="V49" s="1411">
        <v>0</v>
      </c>
      <c r="W49" s="1411">
        <v>0</v>
      </c>
      <c r="X49" s="1411">
        <v>0</v>
      </c>
      <c r="Y49" s="1411">
        <v>0</v>
      </c>
      <c r="Z49" s="1411">
        <v>0</v>
      </c>
      <c r="AA49" s="1089">
        <v>0</v>
      </c>
    </row>
    <row r="50" spans="2:27" ht="12" customHeight="1">
      <c r="B50" s="1093"/>
      <c r="C50" s="43" t="s">
        <v>758</v>
      </c>
      <c r="D50" s="43"/>
      <c r="E50" s="43"/>
      <c r="F50" s="43"/>
      <c r="G50" s="43"/>
      <c r="H50" s="43"/>
      <c r="I50" s="43"/>
      <c r="J50" s="43"/>
      <c r="K50" s="43"/>
      <c r="L50" s="171" t="s">
        <v>759</v>
      </c>
      <c r="M50" s="1411">
        <v>0</v>
      </c>
      <c r="N50" s="1411">
        <v>0</v>
      </c>
      <c r="O50" s="1411">
        <v>0</v>
      </c>
      <c r="P50" s="1411">
        <v>0</v>
      </c>
      <c r="Q50" s="1411">
        <v>0</v>
      </c>
      <c r="R50" s="1411">
        <v>0</v>
      </c>
      <c r="S50" s="1411">
        <v>0</v>
      </c>
      <c r="T50" s="1411">
        <v>0</v>
      </c>
      <c r="U50" s="1411">
        <v>0</v>
      </c>
      <c r="V50" s="1411">
        <v>0</v>
      </c>
      <c r="W50" s="1411">
        <v>0</v>
      </c>
      <c r="X50" s="1411">
        <v>0</v>
      </c>
      <c r="Y50" s="1411">
        <v>0</v>
      </c>
      <c r="Z50" s="1411">
        <v>0</v>
      </c>
      <c r="AA50" s="1089">
        <v>0</v>
      </c>
    </row>
    <row r="51" spans="2:27" ht="12" customHeight="1">
      <c r="B51" s="1093"/>
      <c r="C51" s="43" t="s">
        <v>760</v>
      </c>
      <c r="D51" s="43"/>
      <c r="E51" s="43"/>
      <c r="F51" s="43"/>
      <c r="G51" s="43"/>
      <c r="H51" s="43"/>
      <c r="I51" s="43"/>
      <c r="J51" s="43"/>
      <c r="K51" s="43"/>
      <c r="L51" s="171" t="s">
        <v>761</v>
      </c>
      <c r="M51" s="1411">
        <v>0</v>
      </c>
      <c r="N51" s="1411">
        <v>0</v>
      </c>
      <c r="O51" s="1411">
        <v>0</v>
      </c>
      <c r="P51" s="1411">
        <v>0</v>
      </c>
      <c r="Q51" s="1411">
        <v>0</v>
      </c>
      <c r="R51" s="1411">
        <v>0</v>
      </c>
      <c r="S51" s="1411">
        <v>0</v>
      </c>
      <c r="T51" s="1411">
        <v>0</v>
      </c>
      <c r="U51" s="1411">
        <v>0</v>
      </c>
      <c r="V51" s="1411">
        <v>0</v>
      </c>
      <c r="W51" s="1411">
        <v>0</v>
      </c>
      <c r="X51" s="1411">
        <v>0</v>
      </c>
      <c r="Y51" s="1411">
        <v>0</v>
      </c>
      <c r="Z51" s="1411">
        <v>0</v>
      </c>
      <c r="AA51" s="1089">
        <v>0</v>
      </c>
    </row>
    <row r="52" spans="2:27" ht="12" customHeight="1">
      <c r="B52" s="1093"/>
      <c r="C52" s="43" t="s">
        <v>762</v>
      </c>
      <c r="D52" s="43"/>
      <c r="E52" s="43"/>
      <c r="F52" s="43"/>
      <c r="G52" s="43"/>
      <c r="H52" s="43"/>
      <c r="I52" s="43"/>
      <c r="J52" s="43"/>
      <c r="K52" s="43"/>
      <c r="L52" s="171" t="s">
        <v>763</v>
      </c>
      <c r="M52" s="1411">
        <v>0</v>
      </c>
      <c r="N52" s="1411">
        <v>0</v>
      </c>
      <c r="O52" s="1411">
        <v>0</v>
      </c>
      <c r="P52" s="1411">
        <v>0</v>
      </c>
      <c r="Q52" s="1411">
        <v>0</v>
      </c>
      <c r="R52" s="1411">
        <v>0</v>
      </c>
      <c r="S52" s="1411">
        <v>0</v>
      </c>
      <c r="T52" s="1411">
        <v>0</v>
      </c>
      <c r="U52" s="1411">
        <v>0</v>
      </c>
      <c r="V52" s="1411">
        <v>0</v>
      </c>
      <c r="W52" s="1411">
        <v>0</v>
      </c>
      <c r="X52" s="1411">
        <v>0</v>
      </c>
      <c r="Y52" s="1411">
        <v>0</v>
      </c>
      <c r="Z52" s="1411">
        <v>0</v>
      </c>
      <c r="AA52" s="1089">
        <v>0</v>
      </c>
    </row>
    <row r="53" spans="2:27" ht="12" customHeight="1">
      <c r="B53" s="3952" t="s">
        <v>1168</v>
      </c>
      <c r="C53" s="43"/>
      <c r="D53" s="43"/>
      <c r="E53" s="43"/>
      <c r="F53" s="43"/>
      <c r="G53" s="43"/>
      <c r="H53" s="43"/>
      <c r="I53" s="43"/>
      <c r="J53" s="43"/>
      <c r="K53" s="43"/>
      <c r="L53" s="171" t="s">
        <v>136</v>
      </c>
      <c r="M53" s="1411">
        <v>0</v>
      </c>
      <c r="N53" s="1411">
        <v>0</v>
      </c>
      <c r="O53" s="1411">
        <v>0</v>
      </c>
      <c r="P53" s="1411">
        <v>0</v>
      </c>
      <c r="Q53" s="1411">
        <v>0</v>
      </c>
      <c r="R53" s="1411">
        <v>0</v>
      </c>
      <c r="S53" s="1411">
        <v>0</v>
      </c>
      <c r="T53" s="1411">
        <v>0</v>
      </c>
      <c r="U53" s="1411">
        <v>0</v>
      </c>
      <c r="V53" s="1411">
        <v>0</v>
      </c>
      <c r="W53" s="1411">
        <v>0</v>
      </c>
      <c r="X53" s="1411">
        <v>0</v>
      </c>
      <c r="Y53" s="1411">
        <v>0</v>
      </c>
      <c r="Z53" s="1411">
        <v>0</v>
      </c>
      <c r="AA53" s="1089">
        <v>0</v>
      </c>
    </row>
    <row r="54" spans="2:27" ht="12" customHeight="1">
      <c r="B54" s="3952" t="s">
        <v>113</v>
      </c>
      <c r="C54" s="43"/>
      <c r="D54" s="43"/>
      <c r="E54" s="43"/>
      <c r="F54" s="43"/>
      <c r="G54" s="43"/>
      <c r="H54" s="43"/>
      <c r="I54" s="43"/>
      <c r="J54" s="43"/>
      <c r="K54" s="43"/>
      <c r="L54" s="171" t="s">
        <v>142</v>
      </c>
      <c r="M54" s="1411">
        <v>0</v>
      </c>
      <c r="N54" s="1411">
        <v>0</v>
      </c>
      <c r="O54" s="1411">
        <v>0</v>
      </c>
      <c r="P54" s="1411">
        <v>0</v>
      </c>
      <c r="Q54" s="1411">
        <v>0</v>
      </c>
      <c r="R54" s="1411">
        <v>0</v>
      </c>
      <c r="S54" s="1411">
        <v>0</v>
      </c>
      <c r="T54" s="1411">
        <v>0</v>
      </c>
      <c r="U54" s="1411">
        <v>0</v>
      </c>
      <c r="V54" s="1411">
        <v>0</v>
      </c>
      <c r="W54" s="1411">
        <v>0</v>
      </c>
      <c r="X54" s="1411">
        <v>0</v>
      </c>
      <c r="Y54" s="1411">
        <v>0</v>
      </c>
      <c r="Z54" s="1411">
        <v>0</v>
      </c>
      <c r="AA54" s="1089">
        <v>0</v>
      </c>
    </row>
    <row r="55" spans="2:27" ht="12" customHeight="1">
      <c r="B55" s="3960" t="s">
        <v>765</v>
      </c>
      <c r="C55" s="31"/>
      <c r="D55" s="31"/>
      <c r="E55" s="31"/>
      <c r="F55" s="31"/>
      <c r="G55" s="31"/>
      <c r="H55" s="31"/>
      <c r="I55" s="31"/>
      <c r="J55" s="31"/>
      <c r="K55" s="31"/>
      <c r="L55" s="171" t="s">
        <v>143</v>
      </c>
      <c r="M55" s="1411">
        <v>0</v>
      </c>
      <c r="N55" s="1411">
        <v>0</v>
      </c>
      <c r="O55" s="1411">
        <v>0</v>
      </c>
      <c r="P55" s="1411">
        <v>0</v>
      </c>
      <c r="Q55" s="1411"/>
      <c r="R55" s="1411">
        <v>0</v>
      </c>
      <c r="S55" s="1411">
        <v>0</v>
      </c>
      <c r="T55" s="1411">
        <v>0</v>
      </c>
      <c r="U55" s="1411">
        <v>0</v>
      </c>
      <c r="V55" s="1411">
        <v>0</v>
      </c>
      <c r="W55" s="1411">
        <v>0</v>
      </c>
      <c r="X55" s="1411">
        <v>0</v>
      </c>
      <c r="Y55" s="1411">
        <v>0</v>
      </c>
      <c r="Z55" s="1411">
        <v>0</v>
      </c>
      <c r="AA55" s="1089">
        <v>0</v>
      </c>
    </row>
    <row r="56" spans="2:27" ht="12" customHeight="1">
      <c r="B56" s="3952" t="s">
        <v>115</v>
      </c>
      <c r="C56" s="43"/>
      <c r="D56" s="43"/>
      <c r="E56" s="43"/>
      <c r="F56" s="43"/>
      <c r="G56" s="43"/>
      <c r="H56" s="43"/>
      <c r="I56" s="43"/>
      <c r="J56" s="43"/>
      <c r="K56" s="43"/>
      <c r="L56" s="171"/>
      <c r="M56" s="1411"/>
      <c r="N56" s="1411"/>
      <c r="O56" s="1411"/>
      <c r="P56" s="1411"/>
      <c r="Q56" s="1411"/>
      <c r="R56" s="1411"/>
      <c r="S56" s="1411"/>
      <c r="T56" s="1411"/>
      <c r="U56" s="1411"/>
      <c r="V56" s="1411"/>
      <c r="W56" s="1411"/>
      <c r="X56" s="1411"/>
      <c r="Y56" s="1411"/>
      <c r="Z56" s="1411"/>
      <c r="AA56" s="1089"/>
    </row>
    <row r="57" spans="2:27" ht="12" customHeight="1">
      <c r="B57" s="1093"/>
      <c r="C57" s="43" t="s">
        <v>766</v>
      </c>
      <c r="D57" s="43"/>
      <c r="E57" s="43"/>
      <c r="F57" s="43"/>
      <c r="G57" s="43"/>
      <c r="H57" s="43"/>
      <c r="I57" s="43"/>
      <c r="J57" s="43"/>
      <c r="K57" s="43"/>
      <c r="L57" s="171" t="s">
        <v>610</v>
      </c>
      <c r="M57" s="1411"/>
      <c r="N57" s="1411"/>
      <c r="O57" s="1411"/>
      <c r="P57" s="1411"/>
      <c r="Q57" s="1411"/>
      <c r="R57" s="1411"/>
      <c r="S57" s="1411"/>
      <c r="T57" s="1411"/>
      <c r="U57" s="1411"/>
      <c r="V57" s="1411"/>
      <c r="W57" s="1411"/>
      <c r="X57" s="1411"/>
      <c r="Y57" s="1411"/>
      <c r="Z57" s="1411"/>
      <c r="AA57" s="1089"/>
    </row>
    <row r="58" spans="2:27" ht="12" customHeight="1">
      <c r="B58" s="1093"/>
      <c r="C58" s="43" t="s">
        <v>767</v>
      </c>
      <c r="D58" s="43"/>
      <c r="E58" s="43"/>
      <c r="F58" s="43"/>
      <c r="G58" s="43"/>
      <c r="H58" s="43"/>
      <c r="I58" s="43"/>
      <c r="J58" s="43"/>
      <c r="K58" s="43"/>
      <c r="L58" s="171" t="s">
        <v>671</v>
      </c>
      <c r="M58" s="1411"/>
      <c r="N58" s="1411"/>
      <c r="O58" s="1411"/>
      <c r="P58" s="1411"/>
      <c r="Q58" s="1411"/>
      <c r="R58" s="1411"/>
      <c r="S58" s="1411"/>
      <c r="T58" s="1411"/>
      <c r="U58" s="1411"/>
      <c r="V58" s="1411"/>
      <c r="W58" s="1411"/>
      <c r="X58" s="1411"/>
      <c r="Y58" s="1411"/>
      <c r="Z58" s="1411"/>
      <c r="AA58" s="1089"/>
    </row>
    <row r="59" spans="2:27" ht="12" customHeight="1">
      <c r="B59" s="1093"/>
      <c r="C59" s="43" t="s">
        <v>1172</v>
      </c>
      <c r="D59" s="43"/>
      <c r="E59" s="43"/>
      <c r="F59" s="43"/>
      <c r="G59" s="43"/>
      <c r="H59" s="43"/>
      <c r="I59" s="43"/>
      <c r="J59" s="43"/>
      <c r="K59" s="43"/>
      <c r="L59" s="171" t="s">
        <v>144</v>
      </c>
      <c r="M59" s="1411">
        <v>0</v>
      </c>
      <c r="N59" s="1411">
        <v>0</v>
      </c>
      <c r="O59" s="1411">
        <v>0</v>
      </c>
      <c r="P59" s="1411">
        <v>0</v>
      </c>
      <c r="Q59" s="1411">
        <v>0</v>
      </c>
      <c r="R59" s="1411">
        <v>0</v>
      </c>
      <c r="S59" s="1411">
        <v>0</v>
      </c>
      <c r="T59" s="1411">
        <v>0</v>
      </c>
      <c r="U59" s="1411">
        <v>0</v>
      </c>
      <c r="V59" s="1411">
        <v>0</v>
      </c>
      <c r="W59" s="1411">
        <v>0</v>
      </c>
      <c r="X59" s="1411">
        <v>0</v>
      </c>
      <c r="Y59" s="1411">
        <v>0</v>
      </c>
      <c r="Z59" s="1411">
        <v>0</v>
      </c>
      <c r="AA59" s="1089">
        <v>0</v>
      </c>
    </row>
    <row r="60" spans="2:27" ht="12" customHeight="1">
      <c r="B60" s="3952" t="s">
        <v>78</v>
      </c>
      <c r="C60" s="43"/>
      <c r="D60" s="43"/>
      <c r="E60" s="43"/>
      <c r="F60" s="43"/>
      <c r="G60" s="43"/>
      <c r="H60" s="43"/>
      <c r="I60" s="43"/>
      <c r="J60" s="43"/>
      <c r="K60" s="43"/>
      <c r="L60" s="171" t="s">
        <v>189</v>
      </c>
      <c r="M60" s="1411">
        <v>0</v>
      </c>
      <c r="N60" s="1411">
        <v>0</v>
      </c>
      <c r="O60" s="1411">
        <v>0</v>
      </c>
      <c r="P60" s="1411">
        <v>0</v>
      </c>
      <c r="Q60" s="1411">
        <v>0</v>
      </c>
      <c r="R60" s="1411">
        <v>0</v>
      </c>
      <c r="S60" s="1411">
        <v>0</v>
      </c>
      <c r="T60" s="1411">
        <v>0</v>
      </c>
      <c r="U60" s="1411">
        <v>0</v>
      </c>
      <c r="V60" s="1411">
        <v>0</v>
      </c>
      <c r="W60" s="1411">
        <v>0</v>
      </c>
      <c r="X60" s="1411">
        <v>0</v>
      </c>
      <c r="Y60" s="1411">
        <v>0</v>
      </c>
      <c r="Z60" s="1411">
        <v>0</v>
      </c>
      <c r="AA60" s="1089">
        <v>0</v>
      </c>
    </row>
    <row r="61" spans="2:27" ht="12" customHeight="1">
      <c r="B61" s="3952" t="s">
        <v>73</v>
      </c>
      <c r="C61" s="43"/>
      <c r="D61" s="43"/>
      <c r="E61" s="43"/>
      <c r="F61" s="43"/>
      <c r="G61" s="43"/>
      <c r="H61" s="43"/>
      <c r="I61" s="43"/>
      <c r="J61" s="43"/>
      <c r="K61" s="43"/>
      <c r="L61" s="171" t="s">
        <v>190</v>
      </c>
      <c r="M61" s="1411">
        <v>0</v>
      </c>
      <c r="N61" s="1411">
        <v>0</v>
      </c>
      <c r="O61" s="1411">
        <v>0</v>
      </c>
      <c r="P61" s="1411">
        <v>0</v>
      </c>
      <c r="Q61" s="1411">
        <v>0</v>
      </c>
      <c r="R61" s="1411">
        <v>0</v>
      </c>
      <c r="S61" s="1411">
        <v>0</v>
      </c>
      <c r="T61" s="1411">
        <v>0</v>
      </c>
      <c r="U61" s="1411">
        <v>0</v>
      </c>
      <c r="V61" s="1411">
        <v>0</v>
      </c>
      <c r="W61" s="1411">
        <v>0</v>
      </c>
      <c r="X61" s="1411">
        <v>0</v>
      </c>
      <c r="Y61" s="1411">
        <v>0</v>
      </c>
      <c r="Z61" s="1411">
        <v>0</v>
      </c>
      <c r="AA61" s="1089">
        <v>0</v>
      </c>
    </row>
    <row r="62" spans="2:27" ht="12" customHeight="1">
      <c r="B62" s="3952" t="s">
        <v>769</v>
      </c>
      <c r="C62" s="43"/>
      <c r="D62" s="43"/>
      <c r="E62" s="43"/>
      <c r="F62" s="43"/>
      <c r="G62" s="43"/>
      <c r="H62" s="43"/>
      <c r="I62" s="43"/>
      <c r="J62" s="43"/>
      <c r="K62" s="43"/>
      <c r="L62" s="171" t="s">
        <v>191</v>
      </c>
      <c r="M62" s="272">
        <v>1055</v>
      </c>
      <c r="N62" s="272">
        <v>316</v>
      </c>
      <c r="O62" s="272">
        <v>2698</v>
      </c>
      <c r="P62" s="272">
        <v>1241</v>
      </c>
      <c r="Q62" s="272">
        <v>10688</v>
      </c>
      <c r="R62" s="272">
        <v>39300</v>
      </c>
      <c r="S62" s="272">
        <v>3169</v>
      </c>
      <c r="T62" s="272">
        <v>3124</v>
      </c>
      <c r="U62" s="272">
        <v>14293</v>
      </c>
      <c r="V62" s="272">
        <v>19618</v>
      </c>
      <c r="W62" s="272">
        <v>190</v>
      </c>
      <c r="X62" s="272">
        <v>212</v>
      </c>
      <c r="Y62" s="272">
        <v>24</v>
      </c>
      <c r="Z62" s="272">
        <v>0</v>
      </c>
      <c r="AA62" s="1272">
        <v>95928</v>
      </c>
    </row>
    <row r="63" spans="2:27" ht="12" customHeight="1">
      <c r="B63" s="4031" t="s">
        <v>1327</v>
      </c>
      <c r="C63" s="42"/>
      <c r="D63" s="42"/>
      <c r="E63" s="42"/>
      <c r="F63" s="42"/>
      <c r="G63" s="42"/>
      <c r="H63" s="42"/>
      <c r="I63" s="42"/>
      <c r="J63" s="42"/>
      <c r="K63" s="42"/>
      <c r="L63" s="171" t="s">
        <v>70</v>
      </c>
      <c r="M63" s="1411">
        <v>1221</v>
      </c>
      <c r="N63" s="1411">
        <v>359</v>
      </c>
      <c r="O63" s="1411">
        <v>3064</v>
      </c>
      <c r="P63" s="1411">
        <v>1431</v>
      </c>
      <c r="Q63" s="1411">
        <v>10696</v>
      </c>
      <c r="R63" s="1411">
        <v>43606</v>
      </c>
      <c r="S63" s="1411">
        <v>3650</v>
      </c>
      <c r="T63" s="1411">
        <v>3645</v>
      </c>
      <c r="U63" s="1411">
        <v>16421</v>
      </c>
      <c r="V63" s="1411">
        <v>22271</v>
      </c>
      <c r="W63" s="1411">
        <v>212</v>
      </c>
      <c r="X63" s="1411">
        <v>245</v>
      </c>
      <c r="Y63" s="1411">
        <v>24</v>
      </c>
      <c r="Z63" s="1411">
        <v>0</v>
      </c>
      <c r="AA63" s="1089">
        <v>106845</v>
      </c>
    </row>
    <row r="64" spans="2:27" ht="12" customHeight="1">
      <c r="B64" s="3952" t="s">
        <v>1328</v>
      </c>
      <c r="C64" s="43"/>
      <c r="D64" s="43"/>
      <c r="E64" s="43"/>
      <c r="F64" s="43"/>
      <c r="G64" s="43"/>
      <c r="H64" s="43"/>
      <c r="I64" s="43"/>
      <c r="J64" s="43"/>
      <c r="K64" s="43"/>
      <c r="L64" s="171" t="s">
        <v>7</v>
      </c>
      <c r="M64" s="272">
        <v>0</v>
      </c>
      <c r="N64" s="272">
        <v>0</v>
      </c>
      <c r="O64" s="272">
        <v>0</v>
      </c>
      <c r="P64" s="272">
        <v>0</v>
      </c>
      <c r="Q64" s="272">
        <v>1282</v>
      </c>
      <c r="R64" s="272">
        <v>0</v>
      </c>
      <c r="S64" s="272">
        <v>0</v>
      </c>
      <c r="T64" s="272">
        <v>0</v>
      </c>
      <c r="U64" s="272">
        <v>0</v>
      </c>
      <c r="V64" s="272">
        <v>0</v>
      </c>
      <c r="W64" s="272">
        <v>0</v>
      </c>
      <c r="X64" s="272">
        <v>0</v>
      </c>
      <c r="Y64" s="272">
        <v>0</v>
      </c>
      <c r="Z64" s="272">
        <v>0</v>
      </c>
      <c r="AA64" s="1272">
        <v>1282</v>
      </c>
    </row>
    <row r="65" spans="2:27" ht="12" customHeight="1">
      <c r="B65" s="3961" t="s">
        <v>1329</v>
      </c>
      <c r="C65" s="3962"/>
      <c r="D65" s="3962"/>
      <c r="E65" s="3962"/>
      <c r="F65" s="3962"/>
      <c r="G65" s="3962"/>
      <c r="H65" s="3962"/>
      <c r="I65" s="3962"/>
      <c r="J65" s="3962"/>
      <c r="K65" s="3962"/>
      <c r="L65" s="194" t="s">
        <v>103</v>
      </c>
      <c r="M65" s="272">
        <v>26</v>
      </c>
      <c r="N65" s="272">
        <v>7</v>
      </c>
      <c r="O65" s="272">
        <v>60</v>
      </c>
      <c r="P65" s="272">
        <v>29</v>
      </c>
      <c r="Q65" s="272">
        <v>217</v>
      </c>
      <c r="R65" s="272">
        <v>873</v>
      </c>
      <c r="S65" s="272">
        <v>77</v>
      </c>
      <c r="T65" s="272">
        <v>80</v>
      </c>
      <c r="U65" s="272">
        <v>374</v>
      </c>
      <c r="V65" s="272">
        <v>457</v>
      </c>
      <c r="W65" s="272">
        <v>4</v>
      </c>
      <c r="X65" s="272">
        <v>6</v>
      </c>
      <c r="Y65" s="272"/>
      <c r="Z65" s="272">
        <v>0</v>
      </c>
      <c r="AA65" s="1272">
        <v>2210</v>
      </c>
    </row>
    <row r="66" spans="2:27" ht="12" customHeight="1">
      <c r="B66" s="3963" t="s">
        <v>1330</v>
      </c>
      <c r="C66" s="3964"/>
      <c r="D66" s="3964"/>
      <c r="E66" s="3964"/>
      <c r="F66" s="3964"/>
      <c r="G66" s="3964"/>
      <c r="H66" s="3964"/>
      <c r="I66" s="3964"/>
      <c r="J66" s="3964"/>
      <c r="K66" s="3964"/>
      <c r="L66" s="1294" t="s">
        <v>104</v>
      </c>
      <c r="M66" s="1412">
        <v>1195</v>
      </c>
      <c r="N66" s="1412">
        <v>352</v>
      </c>
      <c r="O66" s="1412">
        <v>3004</v>
      </c>
      <c r="P66" s="1412">
        <v>1402</v>
      </c>
      <c r="Q66" s="1412">
        <v>11761</v>
      </c>
      <c r="R66" s="1412">
        <v>42733</v>
      </c>
      <c r="S66" s="1412">
        <v>3573</v>
      </c>
      <c r="T66" s="1412">
        <v>3565</v>
      </c>
      <c r="U66" s="1412">
        <v>16047</v>
      </c>
      <c r="V66" s="1412">
        <v>21814</v>
      </c>
      <c r="W66" s="1412">
        <v>208</v>
      </c>
      <c r="X66" s="1412">
        <v>239</v>
      </c>
      <c r="Y66" s="1412">
        <v>24</v>
      </c>
      <c r="Z66" s="1412">
        <v>0</v>
      </c>
      <c r="AA66" s="1413">
        <v>105917</v>
      </c>
    </row>
    <row r="67" spans="2:27" ht="12" customHeight="1">
      <c r="B67" s="4043" t="s">
        <v>1331</v>
      </c>
      <c r="C67" s="4044"/>
      <c r="D67" s="4044"/>
      <c r="E67" s="4044"/>
      <c r="F67" s="4044"/>
      <c r="G67" s="4044"/>
      <c r="H67" s="4044"/>
      <c r="I67" s="4044"/>
      <c r="J67" s="4044"/>
      <c r="K67" s="4044"/>
      <c r="L67" s="1239" t="s">
        <v>574</v>
      </c>
      <c r="M67" s="1573">
        <v>0</v>
      </c>
      <c r="N67" s="1573">
        <v>0</v>
      </c>
      <c r="O67" s="1573">
        <v>0</v>
      </c>
      <c r="P67" s="1573">
        <v>0</v>
      </c>
      <c r="Q67" s="1573">
        <v>0</v>
      </c>
      <c r="R67" s="1573">
        <v>0</v>
      </c>
      <c r="S67" s="1573">
        <v>0</v>
      </c>
      <c r="T67" s="1573">
        <v>0</v>
      </c>
      <c r="U67" s="1573">
        <v>0</v>
      </c>
      <c r="V67" s="1573">
        <v>0</v>
      </c>
      <c r="W67" s="1573">
        <v>0</v>
      </c>
      <c r="X67" s="1573">
        <v>0</v>
      </c>
      <c r="Y67" s="1573">
        <v>0</v>
      </c>
      <c r="Z67" s="1573">
        <v>0</v>
      </c>
      <c r="AA67" s="1445">
        <v>0</v>
      </c>
    </row>
    <row r="69" spans="2:27" ht="12" customHeight="1">
      <c r="B69" s="65" t="s">
        <v>105</v>
      </c>
      <c r="C69" s="65"/>
      <c r="D69" s="65"/>
      <c r="E69" s="65"/>
      <c r="F69" s="65"/>
      <c r="G69" s="65"/>
      <c r="H69" s="65"/>
      <c r="I69" s="65"/>
      <c r="J69" s="65"/>
      <c r="K69" s="65"/>
      <c r="L69" s="65"/>
      <c r="M69" s="65"/>
      <c r="N69" s="65"/>
      <c r="O69" s="65"/>
      <c r="P69" s="65"/>
      <c r="Q69" s="65"/>
      <c r="R69" s="65"/>
      <c r="AA69" s="195"/>
    </row>
    <row r="70" spans="2:27" ht="12" customHeight="1">
      <c r="B70" s="44" t="s">
        <v>477</v>
      </c>
      <c r="C70" s="44"/>
      <c r="D70" s="44"/>
      <c r="E70" s="44"/>
      <c r="F70" s="44"/>
      <c r="G70" s="44"/>
      <c r="H70" s="44"/>
      <c r="I70" s="44"/>
      <c r="J70" s="44"/>
      <c r="K70" s="44"/>
      <c r="L70" s="44"/>
      <c r="M70" s="44"/>
      <c r="N70" s="44"/>
      <c r="O70" s="44"/>
      <c r="P70" s="44"/>
      <c r="Q70" s="44"/>
      <c r="R70" s="44"/>
      <c r="AA70" s="178"/>
    </row>
  </sheetData>
  <mergeCells count="73">
    <mergeCell ref="B2:F2"/>
    <mergeCell ref="C51:K51"/>
    <mergeCell ref="C52:K52"/>
    <mergeCell ref="B53:K53"/>
    <mergeCell ref="B54:K54"/>
    <mergeCell ref="B55:K55"/>
    <mergeCell ref="M4:V4"/>
    <mergeCell ref="M5:V5"/>
    <mergeCell ref="M6:V6"/>
    <mergeCell ref="G16:K16"/>
    <mergeCell ref="B10:K10"/>
    <mergeCell ref="B4:I4"/>
    <mergeCell ref="G14:K14"/>
    <mergeCell ref="B41:K41"/>
    <mergeCell ref="B35:K35"/>
    <mergeCell ref="B17:I17"/>
    <mergeCell ref="C27:K27"/>
    <mergeCell ref="B40:K40"/>
    <mergeCell ref="J33:K33"/>
    <mergeCell ref="C28:I28"/>
    <mergeCell ref="B5:I5"/>
    <mergeCell ref="G13:K13"/>
    <mergeCell ref="B12:F12"/>
    <mergeCell ref="G12:K12"/>
    <mergeCell ref="J32:K32"/>
    <mergeCell ref="J29:K29"/>
    <mergeCell ref="B6:I6"/>
    <mergeCell ref="J20:K20"/>
    <mergeCell ref="J25:K25"/>
    <mergeCell ref="C23:I23"/>
    <mergeCell ref="J28:K28"/>
    <mergeCell ref="B18:I18"/>
    <mergeCell ref="B19:I19"/>
    <mergeCell ref="G15:K15"/>
    <mergeCell ref="J30:K30"/>
    <mergeCell ref="C22:I22"/>
    <mergeCell ref="C20:I20"/>
    <mergeCell ref="C21:I21"/>
    <mergeCell ref="C24:I24"/>
    <mergeCell ref="J21:K21"/>
    <mergeCell ref="J22:K22"/>
    <mergeCell ref="J24:K24"/>
    <mergeCell ref="J26:K26"/>
    <mergeCell ref="B38:K38"/>
    <mergeCell ref="B39:K39"/>
    <mergeCell ref="J34:K34"/>
    <mergeCell ref="C31:K31"/>
    <mergeCell ref="B36:K36"/>
    <mergeCell ref="C32:I32"/>
    <mergeCell ref="D37:K37"/>
    <mergeCell ref="B42:K42"/>
    <mergeCell ref="B43:K43"/>
    <mergeCell ref="C49:K49"/>
    <mergeCell ref="C50:K50"/>
    <mergeCell ref="C48:K48"/>
    <mergeCell ref="C44:K44"/>
    <mergeCell ref="C45:K45"/>
    <mergeCell ref="C46:K46"/>
    <mergeCell ref="C47:K47"/>
    <mergeCell ref="B69:R69"/>
    <mergeCell ref="B70:R70"/>
    <mergeCell ref="B56:K56"/>
    <mergeCell ref="B60:K60"/>
    <mergeCell ref="B67:K67"/>
    <mergeCell ref="B61:K61"/>
    <mergeCell ref="B66:K66"/>
    <mergeCell ref="B64:K64"/>
    <mergeCell ref="B65:K65"/>
    <mergeCell ref="B62:K62"/>
    <mergeCell ref="B63:K63"/>
    <mergeCell ref="C57:K57"/>
    <mergeCell ref="C59:K59"/>
    <mergeCell ref="C58:K58"/>
  </mergeCells>
  <hyperlinks>
    <hyperlink ref="B70" r:id="rId1" xr:uid="{00000000-0004-0000-2D00-000000000000}"/>
  </hyperlinks>
  <pageMargins left="0.7" right="0.7" top="0.75" bottom="0.75" header="0.3" footer="0.3"/>
  <pageSetup scale="10" orientation="landscape"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
    <pageSetUpPr fitToPage="1"/>
  </sheetPr>
  <dimension ref="B2:AL69"/>
  <sheetViews>
    <sheetView showGridLines="0" workbookViewId="0"/>
  </sheetViews>
  <sheetFormatPr defaultColWidth="8" defaultRowHeight="12" customHeight="1"/>
  <cols>
    <col min="1" max="1" width="1.5546875" customWidth="1"/>
    <col min="2" max="2" width="2.5546875" customWidth="1"/>
    <col min="3" max="3" width="3.27734375" customWidth="1"/>
    <col min="4" max="5" width="3" customWidth="1"/>
    <col min="6" max="6" width="3.27734375" customWidth="1"/>
    <col min="7" max="7" width="3.5546875" customWidth="1"/>
    <col min="8" max="8" width="3.71875" customWidth="1"/>
    <col min="9" max="9" width="5.44140625" customWidth="1"/>
    <col min="10" max="10" width="8.83203125" customWidth="1"/>
    <col min="11" max="11" width="14.27734375" customWidth="1"/>
    <col min="12" max="12" width="3.27734375" customWidth="1"/>
    <col min="13" max="13" width="11.83203125" customWidth="1"/>
    <col min="14" max="19" width="11" customWidth="1"/>
    <col min="20" max="20" width="11.83203125" customWidth="1"/>
    <col min="21" max="27" width="11" customWidth="1"/>
    <col min="28" max="28" width="8" customWidth="1"/>
  </cols>
  <sheetData>
    <row r="2" spans="2:38" ht="15" customHeight="1">
      <c r="B2" s="10" t="s">
        <v>478</v>
      </c>
      <c r="C2" s="9"/>
      <c r="D2" s="9"/>
      <c r="E2" s="9"/>
      <c r="F2" s="9"/>
    </row>
    <row r="4" spans="2:38" ht="12" customHeight="1">
      <c r="B4" s="29" t="s">
        <v>1571</v>
      </c>
      <c r="C4" s="28"/>
      <c r="D4" s="28"/>
      <c r="E4" s="28"/>
      <c r="F4" s="28"/>
      <c r="G4" s="28"/>
      <c r="H4" s="28"/>
      <c r="I4" s="28"/>
      <c r="J4" s="28"/>
      <c r="K4" s="150"/>
      <c r="L4" s="150"/>
      <c r="M4" s="4138" t="s">
        <v>1538</v>
      </c>
      <c r="N4" s="4138"/>
      <c r="O4" s="4138"/>
      <c r="P4" s="4138"/>
      <c r="Q4" s="4138"/>
      <c r="R4" s="4138"/>
      <c r="S4" s="4138"/>
      <c r="T4" s="4138"/>
      <c r="U4" s="4138"/>
      <c r="V4" s="4138"/>
      <c r="W4" s="1299"/>
      <c r="X4" s="1299"/>
      <c r="Y4" s="1299"/>
      <c r="Z4" s="1299"/>
      <c r="AA4" s="1299"/>
      <c r="AB4" s="1299"/>
      <c r="AC4" s="1299"/>
      <c r="AD4" s="1299"/>
      <c r="AE4" s="1299"/>
      <c r="AF4" s="1299"/>
      <c r="AG4" s="1299"/>
      <c r="AH4" s="1299"/>
      <c r="AI4" s="1299"/>
      <c r="AJ4" s="1299"/>
      <c r="AK4" s="1299"/>
      <c r="AL4" s="1299"/>
    </row>
    <row r="5" spans="2:38" ht="12" customHeight="1">
      <c r="B5" s="28"/>
      <c r="C5" s="28"/>
      <c r="D5" s="28"/>
      <c r="E5" s="28"/>
      <c r="F5" s="28"/>
      <c r="G5" s="28"/>
      <c r="H5" s="28"/>
      <c r="I5" s="28"/>
      <c r="J5" s="28"/>
      <c r="K5" s="150"/>
      <c r="L5" s="150"/>
      <c r="M5" s="27"/>
      <c r="N5" s="27"/>
      <c r="O5" s="27"/>
      <c r="P5" s="27"/>
      <c r="Q5" s="27"/>
      <c r="R5" s="27"/>
      <c r="S5" s="27"/>
      <c r="T5" s="27"/>
      <c r="U5" s="27"/>
      <c r="V5" s="27"/>
      <c r="W5" s="153"/>
      <c r="X5" s="153"/>
      <c r="Y5" s="153"/>
      <c r="Z5" s="153"/>
      <c r="AA5" s="153"/>
      <c r="AB5" s="153"/>
      <c r="AC5" s="153"/>
      <c r="AD5" s="153"/>
      <c r="AE5" s="153"/>
      <c r="AF5" s="153"/>
      <c r="AG5" s="153"/>
      <c r="AH5" s="153"/>
      <c r="AI5" s="153"/>
      <c r="AJ5" s="153"/>
      <c r="AK5" s="153"/>
      <c r="AL5" s="153"/>
    </row>
    <row r="6" spans="2:38" ht="12" customHeight="1">
      <c r="B6" s="27">
        <v>2023.4</v>
      </c>
      <c r="C6" s="14"/>
      <c r="D6" s="14"/>
      <c r="E6" s="14"/>
      <c r="F6" s="14"/>
      <c r="G6" s="14"/>
      <c r="H6" s="14"/>
      <c r="I6" s="14"/>
      <c r="J6" s="14"/>
      <c r="K6" s="150"/>
      <c r="L6" s="150"/>
      <c r="M6" s="14" t="s">
        <v>1332</v>
      </c>
      <c r="N6" s="14"/>
      <c r="O6" s="14"/>
      <c r="P6" s="14"/>
      <c r="Q6" s="14"/>
      <c r="R6" s="14"/>
      <c r="S6" s="14"/>
      <c r="T6" s="14"/>
      <c r="U6" s="14"/>
      <c r="V6" s="14"/>
      <c r="W6" s="179"/>
      <c r="X6" s="179"/>
      <c r="Y6" s="179"/>
      <c r="Z6" s="179"/>
      <c r="AA6" s="179"/>
      <c r="AB6" s="179"/>
      <c r="AC6" s="154"/>
      <c r="AD6" s="176"/>
      <c r="AE6" s="179"/>
      <c r="AF6" s="179"/>
      <c r="AG6" s="179"/>
      <c r="AH6" s="179"/>
      <c r="AI6" s="179"/>
      <c r="AJ6" s="179"/>
      <c r="AK6" s="179"/>
      <c r="AL6" s="179"/>
    </row>
    <row r="7" spans="2:38" ht="12" customHeight="1">
      <c r="M7" s="154"/>
      <c r="N7" s="179"/>
      <c r="O7" s="179"/>
      <c r="P7" s="179"/>
      <c r="Q7" s="179"/>
      <c r="R7" s="179"/>
      <c r="S7" s="179"/>
      <c r="T7" s="179"/>
      <c r="U7" s="179"/>
      <c r="V7" s="179"/>
      <c r="W7" s="179"/>
      <c r="X7" s="179"/>
      <c r="Y7" s="179"/>
      <c r="Z7" s="179"/>
      <c r="AA7" s="179"/>
      <c r="AB7" s="179"/>
      <c r="AC7" s="154"/>
      <c r="AD7" s="179"/>
      <c r="AE7" s="179"/>
      <c r="AF7" s="179"/>
      <c r="AG7" s="179"/>
      <c r="AH7" s="179"/>
      <c r="AI7" s="179"/>
      <c r="AJ7" s="179"/>
      <c r="AK7" s="179"/>
      <c r="AL7" s="179"/>
    </row>
    <row r="8" spans="2:38" ht="12" customHeight="1">
      <c r="B8" s="1024"/>
      <c r="C8" s="1025"/>
      <c r="D8" s="1025"/>
      <c r="E8" s="1025"/>
      <c r="F8" s="1025"/>
      <c r="G8" s="1025"/>
      <c r="H8" s="1025"/>
      <c r="I8" s="1025"/>
      <c r="J8" s="1025"/>
      <c r="K8" s="1025"/>
      <c r="L8" s="1025"/>
      <c r="M8" s="1276"/>
      <c r="N8" s="1222" t="s">
        <v>40</v>
      </c>
      <c r="O8" s="1222"/>
      <c r="P8" s="1222" t="s">
        <v>41</v>
      </c>
      <c r="Q8" s="1276"/>
      <c r="R8" s="1276"/>
      <c r="S8" s="1276"/>
      <c r="T8" s="1276"/>
      <c r="U8" s="1276"/>
      <c r="V8" s="1219" t="s">
        <v>42</v>
      </c>
      <c r="W8" s="1276"/>
      <c r="X8" s="1222" t="s">
        <v>43</v>
      </c>
      <c r="Y8" s="1276"/>
      <c r="Z8" s="1219" t="s">
        <v>44</v>
      </c>
      <c r="AA8" s="1277" t="s">
        <v>131</v>
      </c>
    </row>
    <row r="9" spans="2:38" ht="12" customHeight="1">
      <c r="B9" s="1028"/>
      <c r="M9" s="1278" t="s">
        <v>45</v>
      </c>
      <c r="N9" s="1278" t="s">
        <v>46</v>
      </c>
      <c r="O9" s="1278" t="s">
        <v>47</v>
      </c>
      <c r="P9" s="1278" t="s">
        <v>48</v>
      </c>
      <c r="Q9" s="1278" t="s">
        <v>49</v>
      </c>
      <c r="R9" s="1278" t="s">
        <v>50</v>
      </c>
      <c r="S9" s="1278" t="s">
        <v>51</v>
      </c>
      <c r="T9" s="1278" t="s">
        <v>52</v>
      </c>
      <c r="U9" s="1278" t="s">
        <v>83</v>
      </c>
      <c r="V9" s="1279" t="s">
        <v>84</v>
      </c>
      <c r="W9" s="1278" t="s">
        <v>85</v>
      </c>
      <c r="X9" s="1278" t="s">
        <v>86</v>
      </c>
      <c r="Y9" s="1279" t="s">
        <v>87</v>
      </c>
      <c r="Z9" s="1278" t="s">
        <v>88</v>
      </c>
      <c r="AA9" s="1031"/>
    </row>
    <row r="10" spans="2:38" ht="12" customHeight="1">
      <c r="B10" s="3954" t="s">
        <v>1146</v>
      </c>
      <c r="C10" s="3721"/>
      <c r="D10" s="3721"/>
      <c r="E10" s="3721"/>
      <c r="F10" s="3721"/>
      <c r="G10" s="3721"/>
      <c r="H10" s="3721"/>
      <c r="I10" s="3721"/>
      <c r="J10" s="3721"/>
      <c r="K10" s="3721"/>
      <c r="L10" s="259"/>
      <c r="M10" s="1278" t="s">
        <v>89</v>
      </c>
      <c r="N10" s="1278" t="s">
        <v>90</v>
      </c>
      <c r="O10" s="1278"/>
      <c r="P10" s="1278"/>
      <c r="Q10" s="1278"/>
      <c r="R10" s="1278"/>
      <c r="S10" s="1278"/>
      <c r="T10" s="1278"/>
      <c r="U10" s="1278"/>
      <c r="V10" s="1278"/>
      <c r="W10" s="1278"/>
      <c r="X10" s="1278"/>
      <c r="Y10" s="1278"/>
      <c r="Z10" s="1278"/>
      <c r="AA10" s="1031"/>
    </row>
    <row r="11" spans="2:38" ht="12" customHeight="1">
      <c r="B11" s="1032"/>
      <c r="C11" s="192"/>
      <c r="D11" s="192"/>
      <c r="E11" s="192"/>
      <c r="F11" s="192"/>
      <c r="G11" s="192"/>
      <c r="H11" s="192"/>
      <c r="I11" s="192"/>
      <c r="J11" s="192"/>
      <c r="K11" s="192"/>
      <c r="L11" s="192"/>
      <c r="M11" s="1280" t="s">
        <v>125</v>
      </c>
      <c r="N11" s="1280" t="s">
        <v>126</v>
      </c>
      <c r="O11" s="1280" t="s">
        <v>127</v>
      </c>
      <c r="P11" s="1280" t="s">
        <v>139</v>
      </c>
      <c r="Q11" s="1280" t="s">
        <v>140</v>
      </c>
      <c r="R11" s="1280" t="s">
        <v>141</v>
      </c>
      <c r="S11" s="1280" t="s">
        <v>166</v>
      </c>
      <c r="T11" s="1280" t="s">
        <v>167</v>
      </c>
      <c r="U11" s="1280" t="s">
        <v>168</v>
      </c>
      <c r="V11" s="1280" t="s">
        <v>74</v>
      </c>
      <c r="W11" s="1280" t="s">
        <v>75</v>
      </c>
      <c r="X11" s="1280" t="s">
        <v>81</v>
      </c>
      <c r="Y11" s="1280" t="s">
        <v>91</v>
      </c>
      <c r="Z11" s="1280" t="s">
        <v>92</v>
      </c>
      <c r="AA11" s="1281" t="s">
        <v>170</v>
      </c>
    </row>
    <row r="12" spans="2:38" ht="12" customHeight="1">
      <c r="B12" s="4045" t="s">
        <v>22</v>
      </c>
      <c r="C12" s="4046"/>
      <c r="D12" s="4046"/>
      <c r="E12" s="4046"/>
      <c r="F12" s="3953" t="s">
        <v>1148</v>
      </c>
      <c r="G12" s="3953"/>
      <c r="H12" s="3953"/>
      <c r="I12" s="3953"/>
      <c r="J12" s="3953"/>
      <c r="K12" s="3953"/>
      <c r="L12" s="1225" t="s">
        <v>192</v>
      </c>
      <c r="M12" s="172">
        <v>166</v>
      </c>
      <c r="N12" s="172">
        <v>43</v>
      </c>
      <c r="O12" s="172">
        <v>366</v>
      </c>
      <c r="P12" s="172">
        <v>190</v>
      </c>
      <c r="Q12" s="172">
        <v>8</v>
      </c>
      <c r="R12" s="172">
        <v>4306</v>
      </c>
      <c r="S12" s="172">
        <v>481</v>
      </c>
      <c r="T12" s="172">
        <v>521</v>
      </c>
      <c r="U12" s="172">
        <v>2128</v>
      </c>
      <c r="V12" s="172">
        <v>2653</v>
      </c>
      <c r="W12" s="172">
        <v>22</v>
      </c>
      <c r="X12" s="172">
        <v>33</v>
      </c>
      <c r="Y12" s="172">
        <v>0</v>
      </c>
      <c r="Z12" s="172">
        <v>0</v>
      </c>
      <c r="AA12" s="1285">
        <v>10917</v>
      </c>
    </row>
    <row r="13" spans="2:38" ht="12" customHeight="1">
      <c r="B13" s="1028"/>
      <c r="F13" s="3939" t="s">
        <v>738</v>
      </c>
      <c r="G13" s="8"/>
      <c r="H13" s="8"/>
      <c r="I13" s="8"/>
      <c r="J13" s="8"/>
      <c r="K13" s="8"/>
      <c r="L13" s="171" t="s">
        <v>410</v>
      </c>
      <c r="M13" s="172">
        <v>0</v>
      </c>
      <c r="N13" s="172">
        <v>0</v>
      </c>
      <c r="O13" s="172">
        <v>0</v>
      </c>
      <c r="P13" s="172">
        <v>0</v>
      </c>
      <c r="Q13" s="172"/>
      <c r="R13" s="172">
        <v>0</v>
      </c>
      <c r="S13" s="172">
        <v>0</v>
      </c>
      <c r="T13" s="172">
        <v>0</v>
      </c>
      <c r="U13" s="172">
        <v>0</v>
      </c>
      <c r="V13" s="172">
        <v>0</v>
      </c>
      <c r="W13" s="172">
        <v>0</v>
      </c>
      <c r="X13" s="172">
        <v>0</v>
      </c>
      <c r="Y13" s="172">
        <v>0</v>
      </c>
      <c r="Z13" s="172">
        <v>0</v>
      </c>
      <c r="AA13" s="1285">
        <v>0</v>
      </c>
    </row>
    <row r="14" spans="2:38" ht="12" customHeight="1">
      <c r="B14" s="1028"/>
      <c r="F14" s="3939" t="s">
        <v>739</v>
      </c>
      <c r="G14" s="8"/>
      <c r="H14" s="8"/>
      <c r="I14" s="8"/>
      <c r="J14" s="8"/>
      <c r="K14" s="8"/>
      <c r="L14" s="171" t="s">
        <v>413</v>
      </c>
      <c r="M14" s="172">
        <v>0</v>
      </c>
      <c r="N14" s="172">
        <v>0</v>
      </c>
      <c r="O14" s="172">
        <v>0</v>
      </c>
      <c r="P14" s="172">
        <v>0</v>
      </c>
      <c r="Q14" s="172"/>
      <c r="R14" s="172">
        <v>0</v>
      </c>
      <c r="S14" s="172">
        <v>0</v>
      </c>
      <c r="T14" s="172">
        <v>0</v>
      </c>
      <c r="U14" s="172">
        <v>0</v>
      </c>
      <c r="V14" s="172">
        <v>0</v>
      </c>
      <c r="W14" s="172">
        <v>0</v>
      </c>
      <c r="X14" s="172">
        <v>0</v>
      </c>
      <c r="Y14" s="172">
        <v>0</v>
      </c>
      <c r="Z14" s="172">
        <v>0</v>
      </c>
      <c r="AA14" s="1285">
        <v>0</v>
      </c>
    </row>
    <row r="15" spans="2:38" ht="12" customHeight="1">
      <c r="B15" s="1028"/>
      <c r="F15" s="3939" t="s">
        <v>740</v>
      </c>
      <c r="G15" s="3939"/>
      <c r="H15" s="3939"/>
      <c r="I15" s="3939"/>
      <c r="J15" s="3939"/>
      <c r="K15" s="3939"/>
      <c r="L15" s="171" t="s">
        <v>416</v>
      </c>
      <c r="M15" s="1282">
        <v>166</v>
      </c>
      <c r="N15" s="1282">
        <v>43</v>
      </c>
      <c r="O15" s="1282">
        <v>366</v>
      </c>
      <c r="P15" s="1282">
        <v>190</v>
      </c>
      <c r="Q15" s="1282"/>
      <c r="R15" s="1282">
        <v>4306</v>
      </c>
      <c r="S15" s="1282">
        <v>481</v>
      </c>
      <c r="T15" s="1282">
        <v>521</v>
      </c>
      <c r="U15" s="1282">
        <v>2128</v>
      </c>
      <c r="V15" s="1282">
        <v>2653</v>
      </c>
      <c r="W15" s="1282">
        <v>22</v>
      </c>
      <c r="X15" s="1282">
        <v>33</v>
      </c>
      <c r="Y15" s="1282">
        <v>0</v>
      </c>
      <c r="Z15" s="1282">
        <v>0</v>
      </c>
      <c r="AA15" s="1285">
        <v>10917</v>
      </c>
    </row>
    <row r="16" spans="2:38" ht="12" customHeight="1">
      <c r="B16" s="1036"/>
      <c r="C16" s="164"/>
      <c r="D16" s="164"/>
      <c r="E16" s="164"/>
      <c r="F16" s="43" t="s">
        <v>1149</v>
      </c>
      <c r="G16" s="43"/>
      <c r="H16" s="43"/>
      <c r="I16" s="43"/>
      <c r="J16" s="43"/>
      <c r="K16" s="43"/>
      <c r="L16" s="171" t="s">
        <v>106</v>
      </c>
      <c r="M16" s="1282">
        <v>0</v>
      </c>
      <c r="N16" s="1282">
        <v>0</v>
      </c>
      <c r="O16" s="1282">
        <v>0</v>
      </c>
      <c r="P16" s="1282">
        <v>0</v>
      </c>
      <c r="Q16" s="1282">
        <v>0</v>
      </c>
      <c r="R16" s="1282">
        <v>0</v>
      </c>
      <c r="S16" s="1282">
        <v>0</v>
      </c>
      <c r="T16" s="1282">
        <v>0</v>
      </c>
      <c r="U16" s="1282">
        <v>0</v>
      </c>
      <c r="V16" s="1282">
        <v>0</v>
      </c>
      <c r="W16" s="1282">
        <v>0</v>
      </c>
      <c r="X16" s="1282">
        <v>0</v>
      </c>
      <c r="Y16" s="1282">
        <v>0</v>
      </c>
      <c r="Z16" s="1282">
        <v>0</v>
      </c>
      <c r="AA16" s="1285">
        <v>0</v>
      </c>
    </row>
    <row r="17" spans="2:27" ht="12" customHeight="1">
      <c r="B17" s="4031" t="s">
        <v>1324</v>
      </c>
      <c r="C17" s="42"/>
      <c r="D17" s="42"/>
      <c r="E17" s="42"/>
      <c r="F17" s="42"/>
      <c r="G17" s="42"/>
      <c r="H17" s="42"/>
      <c r="I17" s="42"/>
      <c r="J17" s="169"/>
      <c r="K17" s="169"/>
      <c r="L17" s="171" t="s">
        <v>102</v>
      </c>
      <c r="M17" s="1282">
        <v>166</v>
      </c>
      <c r="N17" s="1282">
        <v>43</v>
      </c>
      <c r="O17" s="1282">
        <v>366</v>
      </c>
      <c r="P17" s="1282">
        <v>190</v>
      </c>
      <c r="Q17" s="1282">
        <v>8</v>
      </c>
      <c r="R17" s="1282">
        <v>4306</v>
      </c>
      <c r="S17" s="1282">
        <v>481</v>
      </c>
      <c r="T17" s="1282">
        <v>521</v>
      </c>
      <c r="U17" s="1282">
        <v>2128</v>
      </c>
      <c r="V17" s="1282">
        <v>2653</v>
      </c>
      <c r="W17" s="1282">
        <v>22</v>
      </c>
      <c r="X17" s="1282">
        <v>33</v>
      </c>
      <c r="Y17" s="1282">
        <v>0</v>
      </c>
      <c r="Z17" s="1282">
        <v>0</v>
      </c>
      <c r="AA17" s="1285">
        <v>10917</v>
      </c>
    </row>
    <row r="18" spans="2:27" ht="12" customHeight="1">
      <c r="B18" s="3952" t="s">
        <v>183</v>
      </c>
      <c r="C18" s="43"/>
      <c r="D18" s="43"/>
      <c r="E18" s="43"/>
      <c r="F18" s="43"/>
      <c r="G18" s="43"/>
      <c r="H18" s="43"/>
      <c r="I18" s="43"/>
      <c r="J18" s="169"/>
      <c r="K18" s="169"/>
      <c r="L18" s="171" t="s">
        <v>107</v>
      </c>
      <c r="M18" s="1286">
        <v>0</v>
      </c>
      <c r="N18" s="1286">
        <v>0</v>
      </c>
      <c r="O18" s="1286">
        <v>0</v>
      </c>
      <c r="P18" s="1286">
        <v>0</v>
      </c>
      <c r="Q18" s="1286">
        <v>0</v>
      </c>
      <c r="R18" s="1286">
        <v>0</v>
      </c>
      <c r="S18" s="1286">
        <v>0</v>
      </c>
      <c r="T18" s="1286">
        <v>0</v>
      </c>
      <c r="U18" s="1286">
        <v>0</v>
      </c>
      <c r="V18" s="1286">
        <v>0</v>
      </c>
      <c r="W18" s="1286">
        <v>0</v>
      </c>
      <c r="X18" s="1286">
        <v>0</v>
      </c>
      <c r="Y18" s="1286">
        <v>0</v>
      </c>
      <c r="Z18" s="1286">
        <v>0</v>
      </c>
      <c r="AA18" s="1287">
        <v>0</v>
      </c>
    </row>
    <row r="19" spans="2:27" ht="12" customHeight="1">
      <c r="B19" s="3949" t="s">
        <v>1210</v>
      </c>
      <c r="C19" s="3950"/>
      <c r="D19" s="3950"/>
      <c r="E19" s="3950"/>
      <c r="F19" s="3950"/>
      <c r="G19" s="3950"/>
      <c r="H19" s="3950"/>
      <c r="I19" s="3950"/>
      <c r="L19" s="190"/>
      <c r="M19" s="1288"/>
      <c r="N19" s="1288"/>
      <c r="O19" s="1288"/>
      <c r="P19" s="1288"/>
      <c r="Q19" s="1288"/>
      <c r="R19" s="1288"/>
      <c r="S19" s="1288"/>
      <c r="T19" s="1288"/>
      <c r="U19" s="1288"/>
      <c r="V19" s="1288"/>
      <c r="W19" s="1288"/>
      <c r="X19" s="1288"/>
      <c r="Y19" s="1288"/>
      <c r="Z19" s="1288"/>
      <c r="AA19" s="1289"/>
    </row>
    <row r="20" spans="2:27" ht="12" customHeight="1">
      <c r="B20" s="1095"/>
      <c r="C20" s="4018" t="s">
        <v>1153</v>
      </c>
      <c r="D20" s="4018"/>
      <c r="E20" s="4018"/>
      <c r="F20" s="4018"/>
      <c r="G20" s="4018"/>
      <c r="H20" s="1096" t="s">
        <v>176</v>
      </c>
      <c r="I20" s="164"/>
      <c r="J20" s="164"/>
      <c r="K20" s="164"/>
      <c r="L20" s="166" t="s">
        <v>422</v>
      </c>
      <c r="M20" s="1288">
        <v>0</v>
      </c>
      <c r="N20" s="1288">
        <v>0</v>
      </c>
      <c r="O20" s="1288">
        <v>0</v>
      </c>
      <c r="P20" s="1288">
        <v>0</v>
      </c>
      <c r="Q20" s="1288">
        <v>0</v>
      </c>
      <c r="R20" s="1288">
        <v>0</v>
      </c>
      <c r="S20" s="1288">
        <v>0</v>
      </c>
      <c r="T20" s="1288">
        <v>0</v>
      </c>
      <c r="U20" s="1288">
        <v>0</v>
      </c>
      <c r="V20" s="1288">
        <v>0</v>
      </c>
      <c r="W20" s="1288">
        <v>0</v>
      </c>
      <c r="X20" s="1288">
        <v>0</v>
      </c>
      <c r="Y20" s="1288">
        <v>0</v>
      </c>
      <c r="Z20" s="1288">
        <v>0</v>
      </c>
      <c r="AA20" s="1289">
        <v>0</v>
      </c>
    </row>
    <row r="21" spans="2:27" ht="12" customHeight="1">
      <c r="B21" s="1093"/>
      <c r="C21" s="8"/>
      <c r="D21" s="8"/>
      <c r="E21" s="8"/>
      <c r="F21" s="8"/>
      <c r="G21" s="8"/>
      <c r="H21" s="1042" t="s">
        <v>130</v>
      </c>
      <c r="I21" s="169"/>
      <c r="J21" s="169"/>
      <c r="K21" s="169"/>
      <c r="L21" s="171" t="s">
        <v>425</v>
      </c>
      <c r="M21" s="1282">
        <v>0</v>
      </c>
      <c r="N21" s="1282">
        <v>0</v>
      </c>
      <c r="O21" s="1282">
        <v>0</v>
      </c>
      <c r="P21" s="1282">
        <v>0</v>
      </c>
      <c r="Q21" s="1282">
        <v>0</v>
      </c>
      <c r="R21" s="1282">
        <v>0</v>
      </c>
      <c r="S21" s="1282">
        <v>0</v>
      </c>
      <c r="T21" s="1282">
        <v>0</v>
      </c>
      <c r="U21" s="1282">
        <v>0</v>
      </c>
      <c r="V21" s="1282">
        <v>0</v>
      </c>
      <c r="W21" s="1282">
        <v>0</v>
      </c>
      <c r="X21" s="1282">
        <v>0</v>
      </c>
      <c r="Y21" s="1282">
        <v>0</v>
      </c>
      <c r="Z21" s="1282">
        <v>0</v>
      </c>
      <c r="AA21" s="1285">
        <v>0</v>
      </c>
    </row>
    <row r="22" spans="2:27" ht="12" customHeight="1">
      <c r="B22" s="1093"/>
      <c r="C22" s="8"/>
      <c r="D22" s="8"/>
      <c r="E22" s="8"/>
      <c r="F22" s="8"/>
      <c r="G22" s="8"/>
      <c r="H22" s="1042" t="s">
        <v>177</v>
      </c>
      <c r="I22" s="169"/>
      <c r="J22" s="169"/>
      <c r="K22" s="169"/>
      <c r="L22" s="171" t="s">
        <v>428</v>
      </c>
      <c r="M22" s="1288">
        <v>0</v>
      </c>
      <c r="N22" s="1288">
        <v>0</v>
      </c>
      <c r="O22" s="1288">
        <v>0</v>
      </c>
      <c r="P22" s="1288">
        <v>0</v>
      </c>
      <c r="Q22" s="1288">
        <v>0</v>
      </c>
      <c r="R22" s="1288">
        <v>0</v>
      </c>
      <c r="S22" s="1288">
        <v>0</v>
      </c>
      <c r="T22" s="1288">
        <v>0</v>
      </c>
      <c r="U22" s="1288">
        <v>0</v>
      </c>
      <c r="V22" s="1288">
        <v>0</v>
      </c>
      <c r="W22" s="1288">
        <v>0</v>
      </c>
      <c r="X22" s="1288">
        <v>0</v>
      </c>
      <c r="Y22" s="1288">
        <v>0</v>
      </c>
      <c r="Z22" s="1288">
        <v>0</v>
      </c>
      <c r="AA22" s="1289">
        <v>0</v>
      </c>
    </row>
    <row r="23" spans="2:27" ht="12" customHeight="1">
      <c r="B23" s="1097"/>
      <c r="C23" s="31" t="s">
        <v>1154</v>
      </c>
      <c r="D23" s="31"/>
      <c r="E23" s="31"/>
      <c r="F23" s="31"/>
      <c r="G23" s="31"/>
      <c r="H23" s="31"/>
      <c r="I23" s="31"/>
      <c r="J23" s="31"/>
      <c r="K23" s="31"/>
      <c r="L23" s="171" t="s">
        <v>431</v>
      </c>
      <c r="M23" s="1282">
        <v>0</v>
      </c>
      <c r="N23" s="1282">
        <v>0</v>
      </c>
      <c r="O23" s="1282">
        <v>0</v>
      </c>
      <c r="P23" s="1282">
        <v>0</v>
      </c>
      <c r="Q23" s="1282">
        <v>0</v>
      </c>
      <c r="R23" s="1282">
        <v>0</v>
      </c>
      <c r="S23" s="1282">
        <v>0</v>
      </c>
      <c r="T23" s="1282">
        <v>0</v>
      </c>
      <c r="U23" s="1282">
        <v>0</v>
      </c>
      <c r="V23" s="1282">
        <v>0</v>
      </c>
      <c r="W23" s="1282">
        <v>0</v>
      </c>
      <c r="X23" s="1282">
        <v>0</v>
      </c>
      <c r="Y23" s="1282">
        <v>0</v>
      </c>
      <c r="Z23" s="1282">
        <v>0</v>
      </c>
      <c r="AA23" s="1285">
        <v>0</v>
      </c>
    </row>
    <row r="24" spans="2:27" ht="12" customHeight="1">
      <c r="B24" s="1097"/>
      <c r="C24" s="31" t="s">
        <v>1155</v>
      </c>
      <c r="D24" s="31"/>
      <c r="E24" s="31"/>
      <c r="F24" s="31"/>
      <c r="G24" s="31"/>
      <c r="H24" s="31"/>
      <c r="I24" s="31"/>
      <c r="J24" s="3939" t="s">
        <v>176</v>
      </c>
      <c r="K24" s="3939"/>
      <c r="L24" s="171" t="s">
        <v>435</v>
      </c>
      <c r="M24" s="1288">
        <v>0</v>
      </c>
      <c r="N24" s="1288">
        <v>0</v>
      </c>
      <c r="O24" s="1288">
        <v>0</v>
      </c>
      <c r="P24" s="1288">
        <v>0</v>
      </c>
      <c r="Q24" s="1288">
        <v>0</v>
      </c>
      <c r="R24" s="1288">
        <v>0</v>
      </c>
      <c r="S24" s="1288">
        <v>0</v>
      </c>
      <c r="T24" s="1288">
        <v>0</v>
      </c>
      <c r="U24" s="1288">
        <v>0</v>
      </c>
      <c r="V24" s="1288">
        <v>0</v>
      </c>
      <c r="W24" s="1288">
        <v>0</v>
      </c>
      <c r="X24" s="1288">
        <v>0</v>
      </c>
      <c r="Y24" s="1288">
        <v>0</v>
      </c>
      <c r="Z24" s="1288">
        <v>0</v>
      </c>
      <c r="AA24" s="1289">
        <v>0</v>
      </c>
    </row>
    <row r="25" spans="2:27" ht="12" customHeight="1">
      <c r="B25" s="1097"/>
      <c r="C25" s="169"/>
      <c r="D25" s="169"/>
      <c r="E25" s="169"/>
      <c r="F25" s="169"/>
      <c r="G25" s="169"/>
      <c r="H25" s="169"/>
      <c r="I25" s="169"/>
      <c r="J25" s="3939" t="s">
        <v>130</v>
      </c>
      <c r="K25" s="3939"/>
      <c r="L25" s="171" t="s">
        <v>503</v>
      </c>
      <c r="M25" s="1282">
        <v>0</v>
      </c>
      <c r="N25" s="1282">
        <v>0</v>
      </c>
      <c r="O25" s="1282">
        <v>0</v>
      </c>
      <c r="P25" s="1282">
        <v>0</v>
      </c>
      <c r="Q25" s="1282">
        <v>0</v>
      </c>
      <c r="R25" s="1282">
        <v>0</v>
      </c>
      <c r="S25" s="1282">
        <v>0</v>
      </c>
      <c r="T25" s="1282">
        <v>0</v>
      </c>
      <c r="U25" s="1282">
        <v>0</v>
      </c>
      <c r="V25" s="1282">
        <v>0</v>
      </c>
      <c r="W25" s="1282">
        <v>0</v>
      </c>
      <c r="X25" s="1282">
        <v>0</v>
      </c>
      <c r="Y25" s="1282">
        <v>0</v>
      </c>
      <c r="Z25" s="1282">
        <v>0</v>
      </c>
      <c r="AA25" s="1285">
        <v>0</v>
      </c>
    </row>
    <row r="26" spans="2:27" ht="12" customHeight="1">
      <c r="B26" s="1093"/>
      <c r="C26" s="169"/>
      <c r="D26" s="169"/>
      <c r="E26" s="169"/>
      <c r="F26" s="169"/>
      <c r="G26" s="169"/>
      <c r="H26" s="169"/>
      <c r="I26" s="169"/>
      <c r="J26" s="3939" t="s">
        <v>177</v>
      </c>
      <c r="K26" s="3939"/>
      <c r="L26" s="171" t="s">
        <v>437</v>
      </c>
      <c r="M26" s="1288">
        <v>0</v>
      </c>
      <c r="N26" s="1288">
        <v>0</v>
      </c>
      <c r="O26" s="1288">
        <v>0</v>
      </c>
      <c r="P26" s="1288">
        <v>0</v>
      </c>
      <c r="Q26" s="1288">
        <v>0</v>
      </c>
      <c r="R26" s="1288">
        <v>0</v>
      </c>
      <c r="S26" s="1288">
        <v>0</v>
      </c>
      <c r="T26" s="1288">
        <v>0</v>
      </c>
      <c r="U26" s="1288">
        <v>0</v>
      </c>
      <c r="V26" s="1288">
        <v>0</v>
      </c>
      <c r="W26" s="1288">
        <v>0</v>
      </c>
      <c r="X26" s="1288">
        <v>0</v>
      </c>
      <c r="Y26" s="1288">
        <v>0</v>
      </c>
      <c r="Z26" s="1288">
        <v>0</v>
      </c>
      <c r="AA26" s="1289">
        <v>0</v>
      </c>
    </row>
    <row r="27" spans="2:27" ht="12" customHeight="1">
      <c r="B27" s="1093"/>
      <c r="C27" s="31" t="s">
        <v>1156</v>
      </c>
      <c r="D27" s="31"/>
      <c r="E27" s="31"/>
      <c r="F27" s="31"/>
      <c r="G27" s="31"/>
      <c r="H27" s="31"/>
      <c r="I27" s="31"/>
      <c r="J27" s="31"/>
      <c r="K27" s="31"/>
      <c r="L27" s="171" t="s">
        <v>439</v>
      </c>
      <c r="M27" s="1282">
        <v>0</v>
      </c>
      <c r="N27" s="1282">
        <v>0</v>
      </c>
      <c r="O27" s="1282">
        <v>0</v>
      </c>
      <c r="P27" s="1282">
        <v>0</v>
      </c>
      <c r="Q27" s="1282">
        <v>0</v>
      </c>
      <c r="R27" s="1282">
        <v>0</v>
      </c>
      <c r="S27" s="1282">
        <v>0</v>
      </c>
      <c r="T27" s="1282">
        <v>0</v>
      </c>
      <c r="U27" s="1282">
        <v>0</v>
      </c>
      <c r="V27" s="1282">
        <v>0</v>
      </c>
      <c r="W27" s="1282">
        <v>0</v>
      </c>
      <c r="X27" s="1282">
        <v>0</v>
      </c>
      <c r="Y27" s="1282">
        <v>0</v>
      </c>
      <c r="Z27" s="1282">
        <v>0</v>
      </c>
      <c r="AA27" s="1285">
        <v>0</v>
      </c>
    </row>
    <row r="28" spans="2:27" ht="12" customHeight="1">
      <c r="B28" s="1093"/>
      <c r="C28" s="8" t="s">
        <v>1157</v>
      </c>
      <c r="D28" s="8"/>
      <c r="E28" s="8"/>
      <c r="F28" s="8"/>
      <c r="G28" s="8"/>
      <c r="H28" s="8"/>
      <c r="I28" s="8"/>
      <c r="J28" s="3939" t="s">
        <v>176</v>
      </c>
      <c r="K28" s="3939"/>
      <c r="L28" s="171" t="s">
        <v>442</v>
      </c>
      <c r="M28" s="1288">
        <v>0</v>
      </c>
      <c r="N28" s="1288">
        <v>0</v>
      </c>
      <c r="O28" s="1288">
        <v>0</v>
      </c>
      <c r="P28" s="1288">
        <v>0</v>
      </c>
      <c r="Q28" s="1288"/>
      <c r="R28" s="1288">
        <v>0</v>
      </c>
      <c r="S28" s="1288">
        <v>0</v>
      </c>
      <c r="T28" s="1288">
        <v>0</v>
      </c>
      <c r="U28" s="1288">
        <v>0</v>
      </c>
      <c r="V28" s="1288"/>
      <c r="W28" s="1288">
        <v>0</v>
      </c>
      <c r="X28" s="1288">
        <v>0</v>
      </c>
      <c r="Y28" s="1288">
        <v>0</v>
      </c>
      <c r="Z28" s="1288">
        <v>0</v>
      </c>
      <c r="AA28" s="1289">
        <v>0</v>
      </c>
    </row>
    <row r="29" spans="2:27" ht="12" customHeight="1">
      <c r="B29" s="1093"/>
      <c r="C29" s="169"/>
      <c r="D29" s="169"/>
      <c r="E29" s="169"/>
      <c r="F29" s="169"/>
      <c r="G29" s="169"/>
      <c r="H29" s="169"/>
      <c r="I29" s="169"/>
      <c r="J29" s="3939" t="s">
        <v>130</v>
      </c>
      <c r="K29" s="3939"/>
      <c r="L29" s="171" t="s">
        <v>444</v>
      </c>
      <c r="M29" s="1282">
        <v>0</v>
      </c>
      <c r="N29" s="1282">
        <v>0</v>
      </c>
      <c r="O29" s="1282">
        <v>0</v>
      </c>
      <c r="P29" s="1282">
        <v>0</v>
      </c>
      <c r="Q29" s="1282"/>
      <c r="R29" s="1282">
        <v>0</v>
      </c>
      <c r="S29" s="1282">
        <v>0</v>
      </c>
      <c r="T29" s="1282">
        <v>0</v>
      </c>
      <c r="U29" s="1282">
        <v>0</v>
      </c>
      <c r="V29" s="1282"/>
      <c r="W29" s="1282">
        <v>0</v>
      </c>
      <c r="X29" s="1282">
        <v>0</v>
      </c>
      <c r="Y29" s="1282">
        <v>0</v>
      </c>
      <c r="Z29" s="1282">
        <v>0</v>
      </c>
      <c r="AA29" s="1285">
        <v>0</v>
      </c>
    </row>
    <row r="30" spans="2:27" ht="12" customHeight="1">
      <c r="B30" s="1093"/>
      <c r="C30" s="169"/>
      <c r="D30" s="169"/>
      <c r="E30" s="169"/>
      <c r="F30" s="169"/>
      <c r="G30" s="169"/>
      <c r="H30" s="169"/>
      <c r="I30" s="169"/>
      <c r="J30" s="3939" t="s">
        <v>177</v>
      </c>
      <c r="K30" s="3939"/>
      <c r="L30" s="171" t="s">
        <v>446</v>
      </c>
      <c r="M30" s="1288">
        <v>0</v>
      </c>
      <c r="N30" s="1288">
        <v>0</v>
      </c>
      <c r="O30" s="1288">
        <v>0</v>
      </c>
      <c r="P30" s="1288">
        <v>0</v>
      </c>
      <c r="Q30" s="1288"/>
      <c r="R30" s="1288">
        <v>0</v>
      </c>
      <c r="S30" s="1288">
        <v>0</v>
      </c>
      <c r="T30" s="1288">
        <v>0</v>
      </c>
      <c r="U30" s="1288">
        <v>0</v>
      </c>
      <c r="V30" s="1288"/>
      <c r="W30" s="1288">
        <v>0</v>
      </c>
      <c r="X30" s="1288">
        <v>0</v>
      </c>
      <c r="Y30" s="1288">
        <v>0</v>
      </c>
      <c r="Z30" s="1288">
        <v>0</v>
      </c>
      <c r="AA30" s="1289">
        <v>0</v>
      </c>
    </row>
    <row r="31" spans="2:27" ht="12" customHeight="1">
      <c r="B31" s="1093"/>
      <c r="C31" s="8" t="s">
        <v>1158</v>
      </c>
      <c r="D31" s="8"/>
      <c r="E31" s="8"/>
      <c r="F31" s="8"/>
      <c r="G31" s="8"/>
      <c r="H31" s="8"/>
      <c r="I31" s="8"/>
      <c r="J31" s="8"/>
      <c r="K31" s="8"/>
      <c r="L31" s="171" t="s">
        <v>448</v>
      </c>
      <c r="M31" s="1282">
        <v>0</v>
      </c>
      <c r="N31" s="1282">
        <v>0</v>
      </c>
      <c r="O31" s="1282">
        <v>0</v>
      </c>
      <c r="P31" s="1282">
        <v>0</v>
      </c>
      <c r="Q31" s="1282"/>
      <c r="R31" s="1282">
        <v>0</v>
      </c>
      <c r="S31" s="1282">
        <v>0</v>
      </c>
      <c r="T31" s="1282">
        <v>0</v>
      </c>
      <c r="U31" s="1282">
        <v>0</v>
      </c>
      <c r="V31" s="1282"/>
      <c r="W31" s="1282">
        <v>0</v>
      </c>
      <c r="X31" s="1282">
        <v>0</v>
      </c>
      <c r="Y31" s="1282">
        <v>0</v>
      </c>
      <c r="Z31" s="1282">
        <v>0</v>
      </c>
      <c r="AA31" s="1285">
        <v>0</v>
      </c>
    </row>
    <row r="32" spans="2:27" ht="12" customHeight="1">
      <c r="B32" s="1093"/>
      <c r="C32" s="3719" t="s">
        <v>1159</v>
      </c>
      <c r="D32" s="3719"/>
      <c r="E32" s="3719"/>
      <c r="F32" s="3719"/>
      <c r="G32" s="3719"/>
      <c r="H32" s="3719"/>
      <c r="I32" s="3719"/>
      <c r="J32" s="3939" t="s">
        <v>176</v>
      </c>
      <c r="K32" s="3939"/>
      <c r="L32" s="171" t="s">
        <v>108</v>
      </c>
      <c r="M32" s="1288">
        <v>0</v>
      </c>
      <c r="N32" s="1288">
        <v>0</v>
      </c>
      <c r="O32" s="1288">
        <v>0</v>
      </c>
      <c r="P32" s="1288">
        <v>0</v>
      </c>
      <c r="Q32" s="1288">
        <v>0</v>
      </c>
      <c r="R32" s="1288">
        <v>0</v>
      </c>
      <c r="S32" s="1288">
        <v>0</v>
      </c>
      <c r="T32" s="1288">
        <v>0</v>
      </c>
      <c r="U32" s="1288">
        <v>0</v>
      </c>
      <c r="V32" s="1288">
        <v>0</v>
      </c>
      <c r="W32" s="1288">
        <v>0</v>
      </c>
      <c r="X32" s="1288">
        <v>0</v>
      </c>
      <c r="Y32" s="1288">
        <v>0</v>
      </c>
      <c r="Z32" s="1288">
        <v>0</v>
      </c>
      <c r="AA32" s="1289">
        <v>0</v>
      </c>
    </row>
    <row r="33" spans="2:27" ht="12" customHeight="1">
      <c r="B33" s="1039"/>
      <c r="C33" s="169"/>
      <c r="D33" s="169"/>
      <c r="E33" s="169"/>
      <c r="F33" s="170"/>
      <c r="G33" s="169"/>
      <c r="H33" s="169"/>
      <c r="J33" s="3939" t="s">
        <v>130</v>
      </c>
      <c r="K33" s="3939"/>
      <c r="L33" s="171" t="s">
        <v>109</v>
      </c>
      <c r="M33" s="1282">
        <v>0</v>
      </c>
      <c r="N33" s="1282">
        <v>0</v>
      </c>
      <c r="O33" s="1282">
        <v>0</v>
      </c>
      <c r="P33" s="1282">
        <v>0</v>
      </c>
      <c r="Q33" s="1282">
        <v>0</v>
      </c>
      <c r="R33" s="1282">
        <v>0</v>
      </c>
      <c r="S33" s="1282">
        <v>0</v>
      </c>
      <c r="T33" s="1282">
        <v>0</v>
      </c>
      <c r="U33" s="1282">
        <v>0</v>
      </c>
      <c r="V33" s="1282">
        <v>0</v>
      </c>
      <c r="W33" s="1282">
        <v>0</v>
      </c>
      <c r="X33" s="1282">
        <v>0</v>
      </c>
      <c r="Y33" s="1282">
        <v>0</v>
      </c>
      <c r="Z33" s="1282">
        <v>0</v>
      </c>
      <c r="AA33" s="1285">
        <v>0</v>
      </c>
    </row>
    <row r="34" spans="2:27" ht="12" customHeight="1">
      <c r="B34" s="1039"/>
      <c r="C34" s="169"/>
      <c r="D34" s="169"/>
      <c r="E34" s="169"/>
      <c r="F34" s="170"/>
      <c r="G34" s="169"/>
      <c r="H34" s="169"/>
      <c r="J34" s="3939" t="s">
        <v>177</v>
      </c>
      <c r="K34" s="3939"/>
      <c r="L34" s="171" t="s">
        <v>110</v>
      </c>
      <c r="M34" s="1290">
        <v>0</v>
      </c>
      <c r="N34" s="1290">
        <v>0</v>
      </c>
      <c r="O34" s="1290">
        <v>0</v>
      </c>
      <c r="P34" s="1290">
        <v>0</v>
      </c>
      <c r="Q34" s="1290">
        <v>0</v>
      </c>
      <c r="R34" s="1290">
        <v>0</v>
      </c>
      <c r="S34" s="1290">
        <v>0</v>
      </c>
      <c r="T34" s="1290">
        <v>0</v>
      </c>
      <c r="U34" s="1290">
        <v>0</v>
      </c>
      <c r="V34" s="1290">
        <v>0</v>
      </c>
      <c r="W34" s="1290">
        <v>0</v>
      </c>
      <c r="X34" s="1290">
        <v>0</v>
      </c>
      <c r="Y34" s="1290">
        <v>0</v>
      </c>
      <c r="Z34" s="1290">
        <v>0</v>
      </c>
      <c r="AA34" s="1291">
        <v>0</v>
      </c>
    </row>
    <row r="35" spans="2:27" ht="12" customHeight="1">
      <c r="B35" s="4031" t="s">
        <v>1325</v>
      </c>
      <c r="C35" s="42"/>
      <c r="D35" s="42"/>
      <c r="E35" s="42"/>
      <c r="F35" s="42"/>
      <c r="G35" s="42"/>
      <c r="H35" s="42"/>
      <c r="I35" s="42"/>
      <c r="J35" s="42"/>
      <c r="K35" s="42"/>
      <c r="L35" s="171" t="s">
        <v>194</v>
      </c>
      <c r="M35" s="1282">
        <v>0</v>
      </c>
      <c r="N35" s="1282">
        <v>0</v>
      </c>
      <c r="O35" s="1282">
        <v>0</v>
      </c>
      <c r="P35" s="1282">
        <v>0</v>
      </c>
      <c r="Q35" s="1282">
        <v>0</v>
      </c>
      <c r="R35" s="1282">
        <v>0</v>
      </c>
      <c r="S35" s="1282">
        <v>0</v>
      </c>
      <c r="T35" s="1282">
        <v>0</v>
      </c>
      <c r="U35" s="1282">
        <v>0</v>
      </c>
      <c r="V35" s="1282">
        <v>0</v>
      </c>
      <c r="W35" s="1282">
        <v>0</v>
      </c>
      <c r="X35" s="1282">
        <v>0</v>
      </c>
      <c r="Y35" s="1282">
        <v>0</v>
      </c>
      <c r="Z35" s="1282">
        <v>0</v>
      </c>
      <c r="AA35" s="1285">
        <v>0</v>
      </c>
    </row>
    <row r="36" spans="2:27" ht="12" customHeight="1">
      <c r="B36" s="3952" t="s">
        <v>1161</v>
      </c>
      <c r="C36" s="43"/>
      <c r="D36" s="43"/>
      <c r="E36" s="43"/>
      <c r="F36" s="43"/>
      <c r="G36" s="43"/>
      <c r="H36" s="43"/>
      <c r="I36" s="43"/>
      <c r="J36" s="43"/>
      <c r="K36" s="43"/>
      <c r="L36" s="171" t="s">
        <v>15</v>
      </c>
      <c r="M36" s="172">
        <v>0</v>
      </c>
      <c r="N36" s="172">
        <v>0</v>
      </c>
      <c r="O36" s="172">
        <v>0</v>
      </c>
      <c r="P36" s="172">
        <v>0</v>
      </c>
      <c r="Q36" s="172">
        <v>0</v>
      </c>
      <c r="R36" s="172">
        <v>0</v>
      </c>
      <c r="S36" s="172">
        <v>0</v>
      </c>
      <c r="T36" s="172">
        <v>0</v>
      </c>
      <c r="U36" s="172">
        <v>0</v>
      </c>
      <c r="V36" s="172">
        <v>0</v>
      </c>
      <c r="W36" s="172">
        <v>0</v>
      </c>
      <c r="X36" s="172">
        <v>0</v>
      </c>
      <c r="Y36" s="172">
        <v>0</v>
      </c>
      <c r="Z36" s="172">
        <v>0</v>
      </c>
      <c r="AA36" s="1285">
        <v>0</v>
      </c>
    </row>
    <row r="37" spans="2:27" ht="12" customHeight="1">
      <c r="B37" s="1093"/>
      <c r="C37" s="170"/>
      <c r="D37" s="43" t="s">
        <v>746</v>
      </c>
      <c r="E37" s="43"/>
      <c r="F37" s="43"/>
      <c r="G37" s="43"/>
      <c r="H37" s="43"/>
      <c r="I37" s="43"/>
      <c r="J37" s="43"/>
      <c r="K37" s="43"/>
      <c r="L37" s="171" t="s">
        <v>458</v>
      </c>
      <c r="M37" s="172">
        <v>0</v>
      </c>
      <c r="N37" s="172">
        <v>0</v>
      </c>
      <c r="O37" s="172">
        <v>0</v>
      </c>
      <c r="P37" s="172">
        <v>0</v>
      </c>
      <c r="Q37" s="172"/>
      <c r="R37" s="172">
        <v>0</v>
      </c>
      <c r="S37" s="172">
        <v>0</v>
      </c>
      <c r="T37" s="172">
        <v>0</v>
      </c>
      <c r="U37" s="172">
        <v>0</v>
      </c>
      <c r="V37" s="172">
        <v>0</v>
      </c>
      <c r="W37" s="172">
        <v>0</v>
      </c>
      <c r="X37" s="172">
        <v>0</v>
      </c>
      <c r="Y37" s="172">
        <v>0</v>
      </c>
      <c r="Z37" s="172">
        <v>0</v>
      </c>
      <c r="AA37" s="1285">
        <v>0</v>
      </c>
    </row>
    <row r="38" spans="2:27" ht="12" customHeight="1">
      <c r="B38" s="3952" t="s">
        <v>186</v>
      </c>
      <c r="C38" s="43"/>
      <c r="D38" s="43"/>
      <c r="E38" s="43"/>
      <c r="F38" s="43"/>
      <c r="G38" s="43"/>
      <c r="H38" s="43"/>
      <c r="I38" s="43"/>
      <c r="J38" s="43"/>
      <c r="K38" s="43"/>
      <c r="L38" s="171" t="s">
        <v>16</v>
      </c>
      <c r="M38" s="1282">
        <v>0</v>
      </c>
      <c r="N38" s="1282">
        <v>0</v>
      </c>
      <c r="O38" s="1282">
        <v>0</v>
      </c>
      <c r="P38" s="1282">
        <v>0</v>
      </c>
      <c r="Q38" s="1282">
        <v>0</v>
      </c>
      <c r="R38" s="1282">
        <v>0</v>
      </c>
      <c r="S38" s="1282">
        <v>0</v>
      </c>
      <c r="T38" s="1282">
        <v>0</v>
      </c>
      <c r="U38" s="1282">
        <v>0</v>
      </c>
      <c r="V38" s="1282">
        <v>0</v>
      </c>
      <c r="W38" s="1282">
        <v>0</v>
      </c>
      <c r="X38" s="1282">
        <v>0</v>
      </c>
      <c r="Y38" s="1282">
        <v>0</v>
      </c>
      <c r="Z38" s="1282">
        <v>0</v>
      </c>
      <c r="AA38" s="1285">
        <v>0</v>
      </c>
    </row>
    <row r="39" spans="2:27" ht="12" customHeight="1">
      <c r="B39" s="3960" t="s">
        <v>747</v>
      </c>
      <c r="C39" s="31"/>
      <c r="D39" s="31"/>
      <c r="E39" s="31"/>
      <c r="F39" s="31"/>
      <c r="G39" s="31"/>
      <c r="H39" s="31"/>
      <c r="I39" s="31"/>
      <c r="J39" s="31"/>
      <c r="K39" s="31"/>
      <c r="L39" s="171" t="s">
        <v>17</v>
      </c>
      <c r="M39" s="1282">
        <v>0</v>
      </c>
      <c r="N39" s="1282">
        <v>0</v>
      </c>
      <c r="O39" s="1282">
        <v>0</v>
      </c>
      <c r="P39" s="1282">
        <v>0</v>
      </c>
      <c r="Q39" s="1282">
        <v>0</v>
      </c>
      <c r="R39" s="1282">
        <v>0</v>
      </c>
      <c r="S39" s="1282">
        <v>0</v>
      </c>
      <c r="T39" s="1282">
        <v>0</v>
      </c>
      <c r="U39" s="1282">
        <v>0</v>
      </c>
      <c r="V39" s="1282">
        <v>0</v>
      </c>
      <c r="W39" s="1282">
        <v>0</v>
      </c>
      <c r="X39" s="1282">
        <v>0</v>
      </c>
      <c r="Y39" s="1282">
        <v>0</v>
      </c>
      <c r="Z39" s="1282">
        <v>0</v>
      </c>
      <c r="AA39" s="1285">
        <v>0</v>
      </c>
    </row>
    <row r="40" spans="2:27" ht="12" customHeight="1">
      <c r="B40" s="3952" t="s">
        <v>119</v>
      </c>
      <c r="C40" s="43"/>
      <c r="D40" s="43"/>
      <c r="E40" s="43"/>
      <c r="F40" s="43"/>
      <c r="G40" s="43"/>
      <c r="H40" s="43"/>
      <c r="I40" s="43"/>
      <c r="J40" s="43"/>
      <c r="K40" s="43"/>
      <c r="L40" s="171" t="s">
        <v>71</v>
      </c>
      <c r="M40" s="1282">
        <v>0</v>
      </c>
      <c r="N40" s="1282">
        <v>0</v>
      </c>
      <c r="O40" s="1282">
        <v>0</v>
      </c>
      <c r="P40" s="1282">
        <v>0</v>
      </c>
      <c r="Q40" s="1282">
        <v>0</v>
      </c>
      <c r="R40" s="1282">
        <v>0</v>
      </c>
      <c r="S40" s="1282">
        <v>0</v>
      </c>
      <c r="T40" s="1282">
        <v>0</v>
      </c>
      <c r="U40" s="1282">
        <v>0</v>
      </c>
      <c r="V40" s="1282">
        <v>0</v>
      </c>
      <c r="W40" s="1282">
        <v>0</v>
      </c>
      <c r="X40" s="1282">
        <v>0</v>
      </c>
      <c r="Y40" s="1282">
        <v>0</v>
      </c>
      <c r="Z40" s="1282">
        <v>0</v>
      </c>
      <c r="AA40" s="1285">
        <v>0</v>
      </c>
    </row>
    <row r="41" spans="2:27" ht="12" customHeight="1">
      <c r="B41" s="3952" t="s">
        <v>120</v>
      </c>
      <c r="C41" s="43"/>
      <c r="D41" s="43"/>
      <c r="E41" s="43"/>
      <c r="F41" s="43"/>
      <c r="G41" s="43"/>
      <c r="H41" s="43"/>
      <c r="I41" s="43"/>
      <c r="J41" s="43"/>
      <c r="K41" s="43"/>
      <c r="L41" s="171" t="s">
        <v>72</v>
      </c>
      <c r="M41" s="1282">
        <v>0</v>
      </c>
      <c r="N41" s="1282">
        <v>0</v>
      </c>
      <c r="O41" s="1282">
        <v>0</v>
      </c>
      <c r="P41" s="1282">
        <v>0</v>
      </c>
      <c r="Q41" s="1282">
        <v>0</v>
      </c>
      <c r="R41" s="1282">
        <v>0</v>
      </c>
      <c r="S41" s="1282">
        <v>0</v>
      </c>
      <c r="T41" s="1282">
        <v>0</v>
      </c>
      <c r="U41" s="1282">
        <v>0</v>
      </c>
      <c r="V41" s="1282">
        <v>0</v>
      </c>
      <c r="W41" s="1282">
        <v>0</v>
      </c>
      <c r="X41" s="1282">
        <v>0</v>
      </c>
      <c r="Y41" s="1282">
        <v>0</v>
      </c>
      <c r="Z41" s="1282">
        <v>0</v>
      </c>
      <c r="AA41" s="1285">
        <v>0</v>
      </c>
    </row>
    <row r="42" spans="2:27" ht="12" customHeight="1">
      <c r="B42" s="3952" t="s">
        <v>748</v>
      </c>
      <c r="C42" s="43"/>
      <c r="D42" s="43"/>
      <c r="E42" s="43"/>
      <c r="F42" s="43"/>
      <c r="G42" s="43"/>
      <c r="H42" s="43"/>
      <c r="I42" s="43"/>
      <c r="J42" s="43"/>
      <c r="K42" s="43"/>
      <c r="L42" s="171" t="s">
        <v>193</v>
      </c>
      <c r="M42" s="1282">
        <v>0</v>
      </c>
      <c r="N42" s="1282">
        <v>0</v>
      </c>
      <c r="O42" s="1282">
        <v>0</v>
      </c>
      <c r="P42" s="1282">
        <v>0</v>
      </c>
      <c r="Q42" s="1282">
        <v>0</v>
      </c>
      <c r="R42" s="1282">
        <v>0</v>
      </c>
      <c r="S42" s="1282">
        <v>0</v>
      </c>
      <c r="T42" s="1282">
        <v>0</v>
      </c>
      <c r="U42" s="1282">
        <v>0</v>
      </c>
      <c r="V42" s="1282">
        <v>0</v>
      </c>
      <c r="W42" s="1282">
        <v>0</v>
      </c>
      <c r="X42" s="1282">
        <v>0</v>
      </c>
      <c r="Y42" s="1282">
        <v>0</v>
      </c>
      <c r="Z42" s="1282">
        <v>0</v>
      </c>
      <c r="AA42" s="1285">
        <v>0</v>
      </c>
    </row>
    <row r="43" spans="2:27" ht="12" customHeight="1">
      <c r="B43" s="3952" t="s">
        <v>112</v>
      </c>
      <c r="C43" s="43"/>
      <c r="D43" s="43"/>
      <c r="E43" s="43"/>
      <c r="F43" s="43"/>
      <c r="G43" s="43"/>
      <c r="H43" s="43"/>
      <c r="I43" s="43"/>
      <c r="J43" s="43"/>
      <c r="K43" s="43"/>
      <c r="L43" s="171"/>
      <c r="M43" s="1282"/>
      <c r="N43" s="1282"/>
      <c r="O43" s="1282"/>
      <c r="P43" s="1282"/>
      <c r="Q43" s="1282"/>
      <c r="R43" s="1282"/>
      <c r="S43" s="1282"/>
      <c r="T43" s="1282"/>
      <c r="U43" s="1282"/>
      <c r="V43" s="1282"/>
      <c r="W43" s="1282"/>
      <c r="X43" s="1282"/>
      <c r="Y43" s="1282"/>
      <c r="Z43" s="1282"/>
      <c r="AA43" s="1285"/>
    </row>
    <row r="44" spans="2:27" ht="12" customHeight="1">
      <c r="B44" s="1093"/>
      <c r="C44" s="43" t="s">
        <v>749</v>
      </c>
      <c r="D44" s="43"/>
      <c r="E44" s="43"/>
      <c r="F44" s="43"/>
      <c r="G44" s="43"/>
      <c r="H44" s="43"/>
      <c r="I44" s="43"/>
      <c r="J44" s="43"/>
      <c r="K44" s="43"/>
      <c r="L44" s="171" t="s">
        <v>528</v>
      </c>
      <c r="M44" s="1282">
        <v>0</v>
      </c>
      <c r="N44" s="1282">
        <v>0</v>
      </c>
      <c r="O44" s="1282">
        <v>0</v>
      </c>
      <c r="P44" s="1282">
        <v>0</v>
      </c>
      <c r="Q44" s="1282">
        <v>0</v>
      </c>
      <c r="R44" s="1282">
        <v>0</v>
      </c>
      <c r="S44" s="1282">
        <v>0</v>
      </c>
      <c r="T44" s="1282">
        <v>0</v>
      </c>
      <c r="U44" s="1282">
        <v>0</v>
      </c>
      <c r="V44" s="1282">
        <v>0</v>
      </c>
      <c r="W44" s="1282">
        <v>0</v>
      </c>
      <c r="X44" s="1282">
        <v>0</v>
      </c>
      <c r="Y44" s="1282">
        <v>0</v>
      </c>
      <c r="Z44" s="1282">
        <v>0</v>
      </c>
      <c r="AA44" s="1285">
        <v>0</v>
      </c>
    </row>
    <row r="45" spans="2:27" ht="12" customHeight="1">
      <c r="B45" s="1093"/>
      <c r="C45" s="43" t="s">
        <v>750</v>
      </c>
      <c r="D45" s="43"/>
      <c r="E45" s="43"/>
      <c r="F45" s="43"/>
      <c r="G45" s="43"/>
      <c r="H45" s="43"/>
      <c r="I45" s="43"/>
      <c r="J45" s="43"/>
      <c r="K45" s="43"/>
      <c r="L45" s="171" t="s">
        <v>466</v>
      </c>
      <c r="M45" s="1282">
        <v>0</v>
      </c>
      <c r="N45" s="1282">
        <v>0</v>
      </c>
      <c r="O45" s="1282">
        <v>0</v>
      </c>
      <c r="P45" s="1282">
        <v>0</v>
      </c>
      <c r="Q45" s="1282">
        <v>0</v>
      </c>
      <c r="R45" s="1282">
        <v>0</v>
      </c>
      <c r="S45" s="1282">
        <v>0</v>
      </c>
      <c r="T45" s="1282">
        <v>0</v>
      </c>
      <c r="U45" s="1282">
        <v>0</v>
      </c>
      <c r="V45" s="1282">
        <v>0</v>
      </c>
      <c r="W45" s="1282">
        <v>0</v>
      </c>
      <c r="X45" s="1282">
        <v>0</v>
      </c>
      <c r="Y45" s="1282">
        <v>0</v>
      </c>
      <c r="Z45" s="1282">
        <v>0</v>
      </c>
      <c r="AA45" s="1285">
        <v>0</v>
      </c>
    </row>
    <row r="46" spans="2:27" ht="12" customHeight="1">
      <c r="B46" s="1093"/>
      <c r="C46" s="43" t="s">
        <v>751</v>
      </c>
      <c r="D46" s="43"/>
      <c r="E46" s="43"/>
      <c r="F46" s="43"/>
      <c r="G46" s="43"/>
      <c r="H46" s="43"/>
      <c r="I46" s="43"/>
      <c r="J46" s="43"/>
      <c r="K46" s="43"/>
      <c r="L46" s="171" t="s">
        <v>607</v>
      </c>
      <c r="M46" s="1282">
        <v>0</v>
      </c>
      <c r="N46" s="1282">
        <v>0</v>
      </c>
      <c r="O46" s="1282">
        <v>0</v>
      </c>
      <c r="P46" s="1282">
        <v>0</v>
      </c>
      <c r="Q46" s="1282">
        <v>0</v>
      </c>
      <c r="R46" s="1282">
        <v>0</v>
      </c>
      <c r="S46" s="1282">
        <v>0</v>
      </c>
      <c r="T46" s="1282">
        <v>0</v>
      </c>
      <c r="U46" s="1282">
        <v>0</v>
      </c>
      <c r="V46" s="1282">
        <v>0</v>
      </c>
      <c r="W46" s="1282">
        <v>0</v>
      </c>
      <c r="X46" s="1282">
        <v>0</v>
      </c>
      <c r="Y46" s="1282">
        <v>0</v>
      </c>
      <c r="Z46" s="1282">
        <v>0</v>
      </c>
      <c r="AA46" s="1285">
        <v>0</v>
      </c>
    </row>
    <row r="47" spans="2:27" ht="12" customHeight="1">
      <c r="B47" s="1093"/>
      <c r="C47" s="43" t="s">
        <v>752</v>
      </c>
      <c r="D47" s="43"/>
      <c r="E47" s="43"/>
      <c r="F47" s="43"/>
      <c r="G47" s="43"/>
      <c r="H47" s="43"/>
      <c r="I47" s="43"/>
      <c r="J47" s="43"/>
      <c r="K47" s="43"/>
      <c r="L47" s="171" t="s">
        <v>753</v>
      </c>
      <c r="M47" s="1282">
        <v>0</v>
      </c>
      <c r="N47" s="1282">
        <v>0</v>
      </c>
      <c r="O47" s="1282">
        <v>0</v>
      </c>
      <c r="P47" s="1282">
        <v>0</v>
      </c>
      <c r="Q47" s="1282">
        <v>0</v>
      </c>
      <c r="R47" s="1282">
        <v>0</v>
      </c>
      <c r="S47" s="1282">
        <v>0</v>
      </c>
      <c r="T47" s="1282">
        <v>0</v>
      </c>
      <c r="U47" s="1282">
        <v>0</v>
      </c>
      <c r="V47" s="1282">
        <v>0</v>
      </c>
      <c r="W47" s="1282">
        <v>0</v>
      </c>
      <c r="X47" s="1282">
        <v>0</v>
      </c>
      <c r="Y47" s="1282">
        <v>0</v>
      </c>
      <c r="Z47" s="1282">
        <v>0</v>
      </c>
      <c r="AA47" s="1285">
        <v>0</v>
      </c>
    </row>
    <row r="48" spans="2:27" ht="12" customHeight="1">
      <c r="B48" s="1093"/>
      <c r="C48" s="43" t="s">
        <v>754</v>
      </c>
      <c r="D48" s="43"/>
      <c r="E48" s="43"/>
      <c r="F48" s="43"/>
      <c r="G48" s="43"/>
      <c r="H48" s="43"/>
      <c r="I48" s="43"/>
      <c r="J48" s="43"/>
      <c r="K48" s="43"/>
      <c r="L48" s="171" t="s">
        <v>755</v>
      </c>
      <c r="M48" s="1282">
        <v>0</v>
      </c>
      <c r="N48" s="1282">
        <v>0</v>
      </c>
      <c r="O48" s="1282">
        <v>0</v>
      </c>
      <c r="P48" s="1282">
        <v>0</v>
      </c>
      <c r="Q48" s="1282">
        <v>0</v>
      </c>
      <c r="R48" s="1282">
        <v>0</v>
      </c>
      <c r="S48" s="1282">
        <v>0</v>
      </c>
      <c r="T48" s="1282">
        <v>0</v>
      </c>
      <c r="U48" s="1282">
        <v>0</v>
      </c>
      <c r="V48" s="1282">
        <v>0</v>
      </c>
      <c r="W48" s="1282">
        <v>0</v>
      </c>
      <c r="X48" s="1282">
        <v>0</v>
      </c>
      <c r="Y48" s="1282">
        <v>0</v>
      </c>
      <c r="Z48" s="1282">
        <v>0</v>
      </c>
      <c r="AA48" s="1285">
        <v>0</v>
      </c>
    </row>
    <row r="49" spans="2:27" ht="12" customHeight="1">
      <c r="B49" s="1093"/>
      <c r="C49" s="43" t="s">
        <v>756</v>
      </c>
      <c r="D49" s="43"/>
      <c r="E49" s="43"/>
      <c r="F49" s="43"/>
      <c r="G49" s="43"/>
      <c r="H49" s="43"/>
      <c r="I49" s="43"/>
      <c r="J49" s="43"/>
      <c r="K49" s="43"/>
      <c r="L49" s="171" t="s">
        <v>757</v>
      </c>
      <c r="M49" s="1282">
        <v>0</v>
      </c>
      <c r="N49" s="1282">
        <v>0</v>
      </c>
      <c r="O49" s="1282">
        <v>0</v>
      </c>
      <c r="P49" s="1282">
        <v>0</v>
      </c>
      <c r="Q49" s="1282">
        <v>0</v>
      </c>
      <c r="R49" s="1282">
        <v>0</v>
      </c>
      <c r="S49" s="1282">
        <v>0</v>
      </c>
      <c r="T49" s="1282">
        <v>0</v>
      </c>
      <c r="U49" s="1282">
        <v>0</v>
      </c>
      <c r="V49" s="1282">
        <v>0</v>
      </c>
      <c r="W49" s="1282">
        <v>0</v>
      </c>
      <c r="X49" s="1282">
        <v>0</v>
      </c>
      <c r="Y49" s="1282">
        <v>0</v>
      </c>
      <c r="Z49" s="1282">
        <v>0</v>
      </c>
      <c r="AA49" s="1285">
        <v>0</v>
      </c>
    </row>
    <row r="50" spans="2:27" ht="12" customHeight="1">
      <c r="B50" s="1093"/>
      <c r="C50" s="43" t="s">
        <v>758</v>
      </c>
      <c r="D50" s="43"/>
      <c r="E50" s="43"/>
      <c r="F50" s="43"/>
      <c r="G50" s="43"/>
      <c r="H50" s="43"/>
      <c r="I50" s="43"/>
      <c r="J50" s="43"/>
      <c r="K50" s="43"/>
      <c r="L50" s="171" t="s">
        <v>759</v>
      </c>
      <c r="M50" s="1282">
        <v>0</v>
      </c>
      <c r="N50" s="1282">
        <v>0</v>
      </c>
      <c r="O50" s="1282">
        <v>0</v>
      </c>
      <c r="P50" s="1282">
        <v>0</v>
      </c>
      <c r="Q50" s="1282">
        <v>0</v>
      </c>
      <c r="R50" s="1282">
        <v>0</v>
      </c>
      <c r="S50" s="1282">
        <v>0</v>
      </c>
      <c r="T50" s="1282">
        <v>0</v>
      </c>
      <c r="U50" s="1282">
        <v>0</v>
      </c>
      <c r="V50" s="1282">
        <v>0</v>
      </c>
      <c r="W50" s="1282">
        <v>0</v>
      </c>
      <c r="X50" s="1282">
        <v>0</v>
      </c>
      <c r="Y50" s="1282">
        <v>0</v>
      </c>
      <c r="Z50" s="1282">
        <v>0</v>
      </c>
      <c r="AA50" s="1285">
        <v>0</v>
      </c>
    </row>
    <row r="51" spans="2:27" ht="12" customHeight="1">
      <c r="B51" s="1093"/>
      <c r="C51" s="43" t="s">
        <v>760</v>
      </c>
      <c r="D51" s="43"/>
      <c r="E51" s="43"/>
      <c r="F51" s="43"/>
      <c r="G51" s="43"/>
      <c r="H51" s="43"/>
      <c r="I51" s="43"/>
      <c r="J51" s="43"/>
      <c r="K51" s="43"/>
      <c r="L51" s="171" t="s">
        <v>761</v>
      </c>
      <c r="M51" s="1282">
        <v>0</v>
      </c>
      <c r="N51" s="1282">
        <v>0</v>
      </c>
      <c r="O51" s="1282">
        <v>0</v>
      </c>
      <c r="P51" s="1282">
        <v>0</v>
      </c>
      <c r="Q51" s="1282">
        <v>0</v>
      </c>
      <c r="R51" s="1282">
        <v>0</v>
      </c>
      <c r="S51" s="1282">
        <v>0</v>
      </c>
      <c r="T51" s="1282">
        <v>0</v>
      </c>
      <c r="U51" s="1282">
        <v>0</v>
      </c>
      <c r="V51" s="1282">
        <v>0</v>
      </c>
      <c r="W51" s="1282">
        <v>0</v>
      </c>
      <c r="X51" s="1282">
        <v>0</v>
      </c>
      <c r="Y51" s="1282">
        <v>0</v>
      </c>
      <c r="Z51" s="1282">
        <v>0</v>
      </c>
      <c r="AA51" s="1285">
        <v>0</v>
      </c>
    </row>
    <row r="52" spans="2:27" ht="12" customHeight="1">
      <c r="B52" s="1093"/>
      <c r="C52" s="43" t="s">
        <v>762</v>
      </c>
      <c r="D52" s="43"/>
      <c r="E52" s="43"/>
      <c r="F52" s="43"/>
      <c r="G52" s="43"/>
      <c r="H52" s="43"/>
      <c r="I52" s="43"/>
      <c r="J52" s="43"/>
      <c r="K52" s="43"/>
      <c r="L52" s="171" t="s">
        <v>763</v>
      </c>
      <c r="M52" s="1282">
        <v>0</v>
      </c>
      <c r="N52" s="1282">
        <v>0</v>
      </c>
      <c r="O52" s="1282">
        <v>0</v>
      </c>
      <c r="P52" s="1282">
        <v>0</v>
      </c>
      <c r="Q52" s="1282">
        <v>0</v>
      </c>
      <c r="R52" s="1282">
        <v>0</v>
      </c>
      <c r="S52" s="1282">
        <v>0</v>
      </c>
      <c r="T52" s="1282">
        <v>0</v>
      </c>
      <c r="U52" s="1282">
        <v>0</v>
      </c>
      <c r="V52" s="1282">
        <v>0</v>
      </c>
      <c r="W52" s="1282">
        <v>0</v>
      </c>
      <c r="X52" s="1282">
        <v>0</v>
      </c>
      <c r="Y52" s="1282">
        <v>0</v>
      </c>
      <c r="Z52" s="1282">
        <v>0</v>
      </c>
      <c r="AA52" s="1285">
        <v>0</v>
      </c>
    </row>
    <row r="53" spans="2:27" ht="12" customHeight="1">
      <c r="B53" s="3952" t="s">
        <v>112</v>
      </c>
      <c r="C53" s="43"/>
      <c r="D53" s="43"/>
      <c r="E53" s="43"/>
      <c r="F53" s="43"/>
      <c r="G53" s="43"/>
      <c r="H53" s="43"/>
      <c r="I53" s="43"/>
      <c r="J53" s="43"/>
      <c r="K53" s="43"/>
      <c r="L53" s="171" t="s">
        <v>136</v>
      </c>
      <c r="M53" s="1282">
        <v>0</v>
      </c>
      <c r="N53" s="1282">
        <v>0</v>
      </c>
      <c r="O53" s="1282">
        <v>0</v>
      </c>
      <c r="P53" s="1282">
        <v>0</v>
      </c>
      <c r="Q53" s="1282">
        <v>0</v>
      </c>
      <c r="R53" s="1282">
        <v>0</v>
      </c>
      <c r="S53" s="1282">
        <v>0</v>
      </c>
      <c r="T53" s="1282">
        <v>0</v>
      </c>
      <c r="U53" s="1282">
        <v>0</v>
      </c>
      <c r="V53" s="1282">
        <v>0</v>
      </c>
      <c r="W53" s="1282">
        <v>0</v>
      </c>
      <c r="X53" s="1282">
        <v>0</v>
      </c>
      <c r="Y53" s="1282">
        <v>0</v>
      </c>
      <c r="Z53" s="1282">
        <v>0</v>
      </c>
      <c r="AA53" s="1285">
        <v>0</v>
      </c>
    </row>
    <row r="54" spans="2:27" ht="12" customHeight="1">
      <c r="B54" s="3952" t="s">
        <v>113</v>
      </c>
      <c r="C54" s="43"/>
      <c r="D54" s="43"/>
      <c r="E54" s="43"/>
      <c r="F54" s="43"/>
      <c r="G54" s="43"/>
      <c r="H54" s="43"/>
      <c r="I54" s="43"/>
      <c r="J54" s="43"/>
      <c r="K54" s="43"/>
      <c r="L54" s="171" t="s">
        <v>142</v>
      </c>
      <c r="M54" s="1282">
        <v>0</v>
      </c>
      <c r="N54" s="1282">
        <v>0</v>
      </c>
      <c r="O54" s="1282">
        <v>0</v>
      </c>
      <c r="P54" s="1282">
        <v>0</v>
      </c>
      <c r="Q54" s="1282">
        <v>0</v>
      </c>
      <c r="R54" s="1282">
        <v>0</v>
      </c>
      <c r="S54" s="1282">
        <v>0</v>
      </c>
      <c r="T54" s="1282">
        <v>0</v>
      </c>
      <c r="U54" s="1282">
        <v>0</v>
      </c>
      <c r="V54" s="1282">
        <v>0</v>
      </c>
      <c r="W54" s="1282">
        <v>0</v>
      </c>
      <c r="X54" s="1282">
        <v>0</v>
      </c>
      <c r="Y54" s="1282">
        <v>0</v>
      </c>
      <c r="Z54" s="1282">
        <v>0</v>
      </c>
      <c r="AA54" s="1285">
        <v>0</v>
      </c>
    </row>
    <row r="55" spans="2:27" ht="12" customHeight="1">
      <c r="B55" s="3960" t="s">
        <v>765</v>
      </c>
      <c r="C55" s="31"/>
      <c r="D55" s="31"/>
      <c r="E55" s="31"/>
      <c r="F55" s="31"/>
      <c r="G55" s="31"/>
      <c r="H55" s="31"/>
      <c r="I55" s="31"/>
      <c r="J55" s="31"/>
      <c r="K55" s="31"/>
      <c r="L55" s="171" t="s">
        <v>143</v>
      </c>
      <c r="M55" s="1282">
        <v>0</v>
      </c>
      <c r="N55" s="1282">
        <v>0</v>
      </c>
      <c r="O55" s="1282">
        <v>0</v>
      </c>
      <c r="P55" s="1282">
        <v>0</v>
      </c>
      <c r="Q55" s="1282"/>
      <c r="R55" s="1282">
        <v>0</v>
      </c>
      <c r="S55" s="1282">
        <v>0</v>
      </c>
      <c r="T55" s="1282">
        <v>0</v>
      </c>
      <c r="U55" s="1282">
        <v>0</v>
      </c>
      <c r="V55" s="1282">
        <v>0</v>
      </c>
      <c r="W55" s="1282">
        <v>0</v>
      </c>
      <c r="X55" s="1282">
        <v>0</v>
      </c>
      <c r="Y55" s="1282">
        <v>0</v>
      </c>
      <c r="Z55" s="1282">
        <v>0</v>
      </c>
      <c r="AA55" s="1285">
        <v>0</v>
      </c>
    </row>
    <row r="56" spans="2:27" ht="12" customHeight="1">
      <c r="B56" s="3952" t="s">
        <v>115</v>
      </c>
      <c r="C56" s="43"/>
      <c r="D56" s="43"/>
      <c r="E56" s="43"/>
      <c r="F56" s="43"/>
      <c r="G56" s="43"/>
      <c r="H56" s="43"/>
      <c r="I56" s="43"/>
      <c r="J56" s="43"/>
      <c r="K56" s="43"/>
      <c r="L56" s="171"/>
      <c r="M56" s="1282"/>
      <c r="N56" s="1282"/>
      <c r="O56" s="1282"/>
      <c r="P56" s="1282"/>
      <c r="Q56" s="1282"/>
      <c r="R56" s="1282"/>
      <c r="S56" s="1282"/>
      <c r="T56" s="1282"/>
      <c r="U56" s="1282"/>
      <c r="V56" s="1282"/>
      <c r="W56" s="1282"/>
      <c r="X56" s="1282"/>
      <c r="Y56" s="1282"/>
      <c r="Z56" s="1282"/>
      <c r="AA56" s="1285"/>
    </row>
    <row r="57" spans="2:27" ht="12" customHeight="1">
      <c r="B57" s="1097"/>
      <c r="C57" s="43" t="s">
        <v>766</v>
      </c>
      <c r="D57" s="31"/>
      <c r="E57" s="31"/>
      <c r="F57" s="31"/>
      <c r="G57" s="31"/>
      <c r="H57" s="31"/>
      <c r="I57" s="31"/>
      <c r="J57" s="31"/>
      <c r="K57" s="31"/>
      <c r="L57" s="171" t="s">
        <v>610</v>
      </c>
      <c r="M57" s="1282">
        <v>0</v>
      </c>
      <c r="N57" s="1282">
        <v>0</v>
      </c>
      <c r="O57" s="1282">
        <v>0</v>
      </c>
      <c r="P57" s="1282">
        <v>0</v>
      </c>
      <c r="Q57" s="1282">
        <v>0</v>
      </c>
      <c r="R57" s="1282">
        <v>0</v>
      </c>
      <c r="S57" s="1282">
        <v>0</v>
      </c>
      <c r="T57" s="1282">
        <v>0</v>
      </c>
      <c r="U57" s="1282">
        <v>0</v>
      </c>
      <c r="V57" s="1282">
        <v>0</v>
      </c>
      <c r="W57" s="1282">
        <v>0</v>
      </c>
      <c r="X57" s="1282">
        <v>0</v>
      </c>
      <c r="Y57" s="1282">
        <v>0</v>
      </c>
      <c r="Z57" s="1282">
        <v>0</v>
      </c>
      <c r="AA57" s="1285">
        <v>0</v>
      </c>
    </row>
    <row r="58" spans="2:27" ht="12" customHeight="1">
      <c r="B58" s="1097"/>
      <c r="C58" s="43" t="s">
        <v>767</v>
      </c>
      <c r="D58" s="31"/>
      <c r="E58" s="31"/>
      <c r="F58" s="31"/>
      <c r="G58" s="31"/>
      <c r="H58" s="31"/>
      <c r="I58" s="31"/>
      <c r="J58" s="31"/>
      <c r="K58" s="31"/>
      <c r="L58" s="171" t="s">
        <v>671</v>
      </c>
      <c r="M58" s="1282">
        <v>0</v>
      </c>
      <c r="N58" s="1282">
        <v>0</v>
      </c>
      <c r="O58" s="1282">
        <v>0</v>
      </c>
      <c r="P58" s="1282">
        <v>0</v>
      </c>
      <c r="Q58" s="1282">
        <v>0</v>
      </c>
      <c r="R58" s="1282">
        <v>0</v>
      </c>
      <c r="S58" s="1282">
        <v>0</v>
      </c>
      <c r="T58" s="1282">
        <v>0</v>
      </c>
      <c r="U58" s="1282">
        <v>0</v>
      </c>
      <c r="V58" s="1282">
        <v>0</v>
      </c>
      <c r="W58" s="1282">
        <v>0</v>
      </c>
      <c r="X58" s="1282">
        <v>0</v>
      </c>
      <c r="Y58" s="1282">
        <v>0</v>
      </c>
      <c r="Z58" s="1282">
        <v>0</v>
      </c>
      <c r="AA58" s="1285">
        <v>0</v>
      </c>
    </row>
    <row r="59" spans="2:27" ht="12" customHeight="1">
      <c r="B59" s="3952" t="s">
        <v>115</v>
      </c>
      <c r="C59" s="43"/>
      <c r="D59" s="43"/>
      <c r="E59" s="43"/>
      <c r="F59" s="43"/>
      <c r="G59" s="43"/>
      <c r="H59" s="43"/>
      <c r="I59" s="43"/>
      <c r="J59" s="43"/>
      <c r="K59" s="43"/>
      <c r="L59" s="171" t="s">
        <v>144</v>
      </c>
      <c r="M59" s="1282">
        <v>0</v>
      </c>
      <c r="N59" s="1282">
        <v>0</v>
      </c>
      <c r="O59" s="1282">
        <v>0</v>
      </c>
      <c r="P59" s="1282">
        <v>0</v>
      </c>
      <c r="Q59" s="1282">
        <v>0</v>
      </c>
      <c r="R59" s="1282">
        <v>0</v>
      </c>
      <c r="S59" s="1282">
        <v>0</v>
      </c>
      <c r="T59" s="1282">
        <v>0</v>
      </c>
      <c r="U59" s="1282">
        <v>0</v>
      </c>
      <c r="V59" s="1282">
        <v>0</v>
      </c>
      <c r="W59" s="1282">
        <v>0</v>
      </c>
      <c r="X59" s="1282">
        <v>0</v>
      </c>
      <c r="Y59" s="1282">
        <v>0</v>
      </c>
      <c r="Z59" s="1282">
        <v>0</v>
      </c>
      <c r="AA59" s="1285">
        <v>0</v>
      </c>
    </row>
    <row r="60" spans="2:27" ht="12" customHeight="1">
      <c r="B60" s="3952" t="s">
        <v>78</v>
      </c>
      <c r="C60" s="43"/>
      <c r="D60" s="43"/>
      <c r="E60" s="43"/>
      <c r="F60" s="43"/>
      <c r="G60" s="43"/>
      <c r="H60" s="43"/>
      <c r="I60" s="43"/>
      <c r="J60" s="43"/>
      <c r="K60" s="43"/>
      <c r="L60" s="171" t="s">
        <v>189</v>
      </c>
      <c r="M60" s="1282">
        <v>0</v>
      </c>
      <c r="N60" s="1282">
        <v>0</v>
      </c>
      <c r="O60" s="1282">
        <v>0</v>
      </c>
      <c r="P60" s="1282">
        <v>0</v>
      </c>
      <c r="Q60" s="1282">
        <v>0</v>
      </c>
      <c r="R60" s="1282">
        <v>0</v>
      </c>
      <c r="S60" s="1282">
        <v>0</v>
      </c>
      <c r="T60" s="1282">
        <v>0</v>
      </c>
      <c r="U60" s="1282">
        <v>0</v>
      </c>
      <c r="V60" s="1282">
        <v>0</v>
      </c>
      <c r="W60" s="1282">
        <v>0</v>
      </c>
      <c r="X60" s="1282">
        <v>0</v>
      </c>
      <c r="Y60" s="1282">
        <v>0</v>
      </c>
      <c r="Z60" s="1282">
        <v>0</v>
      </c>
      <c r="AA60" s="1285">
        <v>0</v>
      </c>
    </row>
    <row r="61" spans="2:27" ht="12" customHeight="1">
      <c r="B61" s="3952" t="s">
        <v>73</v>
      </c>
      <c r="C61" s="43"/>
      <c r="D61" s="43"/>
      <c r="E61" s="43"/>
      <c r="F61" s="43"/>
      <c r="G61" s="43"/>
      <c r="H61" s="43"/>
      <c r="I61" s="43"/>
      <c r="J61" s="43"/>
      <c r="K61" s="43"/>
      <c r="L61" s="171" t="s">
        <v>190</v>
      </c>
      <c r="M61" s="1282">
        <v>0</v>
      </c>
      <c r="N61" s="1282">
        <v>0</v>
      </c>
      <c r="O61" s="1282">
        <v>0</v>
      </c>
      <c r="P61" s="1282">
        <v>0</v>
      </c>
      <c r="Q61" s="1282">
        <v>0</v>
      </c>
      <c r="R61" s="1282">
        <v>0</v>
      </c>
      <c r="S61" s="1282">
        <v>0</v>
      </c>
      <c r="T61" s="1282">
        <v>0</v>
      </c>
      <c r="U61" s="1282">
        <v>0</v>
      </c>
      <c r="V61" s="1282">
        <v>0</v>
      </c>
      <c r="W61" s="1282">
        <v>0</v>
      </c>
      <c r="X61" s="1282">
        <v>0</v>
      </c>
      <c r="Y61" s="1282">
        <v>0</v>
      </c>
      <c r="Z61" s="1282">
        <v>0</v>
      </c>
      <c r="AA61" s="1285">
        <v>0</v>
      </c>
    </row>
    <row r="62" spans="2:27" ht="12" customHeight="1">
      <c r="B62" s="3952" t="s">
        <v>769</v>
      </c>
      <c r="C62" s="43"/>
      <c r="D62" s="43"/>
      <c r="E62" s="43"/>
      <c r="F62" s="43"/>
      <c r="G62" s="43"/>
      <c r="H62" s="43"/>
      <c r="I62" s="43"/>
      <c r="J62" s="43"/>
      <c r="K62" s="43"/>
      <c r="L62" s="171" t="s">
        <v>191</v>
      </c>
      <c r="M62" s="1286">
        <v>1035</v>
      </c>
      <c r="N62" s="1286">
        <v>308</v>
      </c>
      <c r="O62" s="1286">
        <v>2635</v>
      </c>
      <c r="P62" s="1286">
        <v>1214</v>
      </c>
      <c r="Q62" s="1286">
        <v>10475</v>
      </c>
      <c r="R62" s="1286">
        <v>38506</v>
      </c>
      <c r="S62" s="1286">
        <v>3107</v>
      </c>
      <c r="T62" s="1286">
        <v>2985</v>
      </c>
      <c r="U62" s="1286">
        <v>13927</v>
      </c>
      <c r="V62" s="1286">
        <v>19065</v>
      </c>
      <c r="W62" s="1286">
        <v>189</v>
      </c>
      <c r="X62" s="1286">
        <v>207</v>
      </c>
      <c r="Y62" s="1286">
        <v>21</v>
      </c>
      <c r="Z62" s="1286">
        <v>0</v>
      </c>
      <c r="AA62" s="1287">
        <v>93674</v>
      </c>
    </row>
    <row r="63" spans="2:27" ht="12" customHeight="1">
      <c r="B63" s="4031" t="s">
        <v>1327</v>
      </c>
      <c r="C63" s="42"/>
      <c r="D63" s="42"/>
      <c r="E63" s="42"/>
      <c r="F63" s="42"/>
      <c r="G63" s="42"/>
      <c r="H63" s="42"/>
      <c r="I63" s="42"/>
      <c r="J63" s="42"/>
      <c r="K63" s="42"/>
      <c r="L63" s="171" t="s">
        <v>70</v>
      </c>
      <c r="M63" s="1282">
        <v>1201</v>
      </c>
      <c r="N63" s="1282">
        <v>351</v>
      </c>
      <c r="O63" s="1282">
        <v>3001</v>
      </c>
      <c r="P63" s="1282">
        <v>1404</v>
      </c>
      <c r="Q63" s="1282">
        <v>10483</v>
      </c>
      <c r="R63" s="1282">
        <v>42812</v>
      </c>
      <c r="S63" s="1282">
        <v>3588</v>
      </c>
      <c r="T63" s="1282">
        <v>3506</v>
      </c>
      <c r="U63" s="1282">
        <v>16055</v>
      </c>
      <c r="V63" s="1282">
        <v>21718</v>
      </c>
      <c r="W63" s="1282">
        <v>211</v>
      </c>
      <c r="X63" s="1282">
        <v>240</v>
      </c>
      <c r="Y63" s="1282">
        <v>21</v>
      </c>
      <c r="Z63" s="1282">
        <v>0</v>
      </c>
      <c r="AA63" s="1285">
        <v>104591</v>
      </c>
    </row>
    <row r="64" spans="2:27" ht="12" customHeight="1">
      <c r="B64" s="3952" t="s">
        <v>1328</v>
      </c>
      <c r="C64" s="43"/>
      <c r="D64" s="43"/>
      <c r="E64" s="43"/>
      <c r="F64" s="43"/>
      <c r="G64" s="43"/>
      <c r="H64" s="43"/>
      <c r="I64" s="43"/>
      <c r="J64" s="43"/>
      <c r="K64" s="43"/>
      <c r="L64" s="171" t="s">
        <v>7</v>
      </c>
      <c r="M64" s="1286">
        <v>0</v>
      </c>
      <c r="N64" s="1286">
        <v>0</v>
      </c>
      <c r="O64" s="1286">
        <v>0</v>
      </c>
      <c r="P64" s="1286">
        <v>0</v>
      </c>
      <c r="Q64" s="1286">
        <v>1280</v>
      </c>
      <c r="R64" s="1286">
        <v>0</v>
      </c>
      <c r="S64" s="1286">
        <v>0</v>
      </c>
      <c r="T64" s="1286">
        <v>0</v>
      </c>
      <c r="U64" s="1286">
        <v>0</v>
      </c>
      <c r="V64" s="1286">
        <v>0</v>
      </c>
      <c r="W64" s="1286">
        <v>0</v>
      </c>
      <c r="X64" s="1286">
        <v>0</v>
      </c>
      <c r="Y64" s="1286">
        <v>0</v>
      </c>
      <c r="Z64" s="1286">
        <v>0</v>
      </c>
      <c r="AA64" s="1287">
        <v>1280</v>
      </c>
    </row>
    <row r="65" spans="2:27" ht="12" customHeight="1">
      <c r="B65" s="3961" t="s">
        <v>1329</v>
      </c>
      <c r="C65" s="3962"/>
      <c r="D65" s="3962"/>
      <c r="E65" s="3962"/>
      <c r="F65" s="3962"/>
      <c r="G65" s="3962"/>
      <c r="H65" s="3962"/>
      <c r="I65" s="3962"/>
      <c r="J65" s="3962"/>
      <c r="K65" s="3962"/>
      <c r="L65" s="194" t="s">
        <v>103</v>
      </c>
      <c r="M65" s="1286">
        <v>26</v>
      </c>
      <c r="N65" s="1286">
        <v>7</v>
      </c>
      <c r="O65" s="1286">
        <v>60</v>
      </c>
      <c r="P65" s="1286">
        <v>29</v>
      </c>
      <c r="Q65" s="1286">
        <v>217</v>
      </c>
      <c r="R65" s="1286">
        <v>873</v>
      </c>
      <c r="S65" s="1286">
        <v>77</v>
      </c>
      <c r="T65" s="1286">
        <v>80</v>
      </c>
      <c r="U65" s="1286">
        <v>374</v>
      </c>
      <c r="V65" s="1286">
        <v>457</v>
      </c>
      <c r="W65" s="1286">
        <v>4</v>
      </c>
      <c r="X65" s="1286">
        <v>0</v>
      </c>
      <c r="Y65" s="1286"/>
      <c r="Z65" s="1286">
        <v>0</v>
      </c>
      <c r="AA65" s="1287">
        <v>2210</v>
      </c>
    </row>
    <row r="66" spans="2:27" ht="12" customHeight="1">
      <c r="B66" s="3963" t="s">
        <v>1330</v>
      </c>
      <c r="C66" s="3964"/>
      <c r="D66" s="3964"/>
      <c r="E66" s="3964"/>
      <c r="F66" s="3964"/>
      <c r="G66" s="3964"/>
      <c r="H66" s="3964"/>
      <c r="I66" s="3964"/>
      <c r="J66" s="3964"/>
      <c r="K66" s="3964"/>
      <c r="L66" s="1294" t="s">
        <v>104</v>
      </c>
      <c r="M66" s="1295">
        <v>1175</v>
      </c>
      <c r="N66" s="1295">
        <v>344</v>
      </c>
      <c r="O66" s="1295">
        <v>2941</v>
      </c>
      <c r="P66" s="1295">
        <v>1375</v>
      </c>
      <c r="Q66" s="1295">
        <v>11546</v>
      </c>
      <c r="R66" s="1295">
        <v>41939</v>
      </c>
      <c r="S66" s="1295">
        <v>3511</v>
      </c>
      <c r="T66" s="1295">
        <v>3426</v>
      </c>
      <c r="U66" s="1295">
        <v>15681</v>
      </c>
      <c r="V66" s="1295">
        <v>21261</v>
      </c>
      <c r="W66" s="1295">
        <v>207</v>
      </c>
      <c r="X66" s="1295">
        <v>234</v>
      </c>
      <c r="Y66" s="1295">
        <v>21</v>
      </c>
      <c r="Z66" s="1295">
        <v>0</v>
      </c>
      <c r="AA66" s="1296">
        <v>103661</v>
      </c>
    </row>
    <row r="67" spans="2:27" ht="12" customHeight="1">
      <c r="B67" s="1025"/>
    </row>
    <row r="68" spans="2:27" ht="12" customHeight="1">
      <c r="B68" s="65" t="s">
        <v>105</v>
      </c>
      <c r="C68" s="65"/>
      <c r="D68" s="65"/>
      <c r="E68" s="65"/>
      <c r="F68" s="65"/>
      <c r="G68" s="65"/>
      <c r="H68" s="65"/>
      <c r="I68" s="65"/>
      <c r="J68" s="65"/>
      <c r="K68" s="65"/>
      <c r="L68" s="65"/>
      <c r="M68" s="65"/>
      <c r="N68" s="65"/>
      <c r="O68" s="65"/>
      <c r="P68" s="65"/>
      <c r="Q68" s="65"/>
      <c r="R68" s="65"/>
      <c r="AA68" s="195"/>
    </row>
    <row r="69" spans="2:27" ht="12" customHeight="1">
      <c r="B69" s="44" t="s">
        <v>477</v>
      </c>
      <c r="C69" s="44"/>
      <c r="D69" s="44"/>
      <c r="E69" s="44"/>
      <c r="F69" s="44"/>
      <c r="G69" s="44"/>
      <c r="H69" s="44"/>
      <c r="I69" s="44"/>
      <c r="J69" s="44"/>
      <c r="K69" s="44"/>
      <c r="L69" s="44"/>
      <c r="M69" s="44"/>
      <c r="N69" s="44"/>
      <c r="O69" s="44"/>
      <c r="P69" s="44"/>
      <c r="Q69" s="44"/>
      <c r="R69" s="44"/>
      <c r="AA69" s="178"/>
    </row>
  </sheetData>
  <mergeCells count="69">
    <mergeCell ref="B2:F2"/>
    <mergeCell ref="C57:K57"/>
    <mergeCell ref="C58:K58"/>
    <mergeCell ref="C50:K50"/>
    <mergeCell ref="C51:K51"/>
    <mergeCell ref="C52:K52"/>
    <mergeCell ref="B56:K56"/>
    <mergeCell ref="B55:K55"/>
    <mergeCell ref="B65:K65"/>
    <mergeCell ref="B66:K66"/>
    <mergeCell ref="B59:K59"/>
    <mergeCell ref="B60:K60"/>
    <mergeCell ref="B61:K61"/>
    <mergeCell ref="B62:K62"/>
    <mergeCell ref="B63:K63"/>
    <mergeCell ref="B64:K64"/>
    <mergeCell ref="B41:K41"/>
    <mergeCell ref="B54:K54"/>
    <mergeCell ref="C48:K48"/>
    <mergeCell ref="C49:K49"/>
    <mergeCell ref="B43:K43"/>
    <mergeCell ref="C44:K44"/>
    <mergeCell ref="C45:K45"/>
    <mergeCell ref="C46:K46"/>
    <mergeCell ref="C47:K47"/>
    <mergeCell ref="B53:K53"/>
    <mergeCell ref="B39:K39"/>
    <mergeCell ref="J34:K34"/>
    <mergeCell ref="J29:K29"/>
    <mergeCell ref="J30:K30"/>
    <mergeCell ref="J32:K32"/>
    <mergeCell ref="B35:K35"/>
    <mergeCell ref="C32:I32"/>
    <mergeCell ref="D37:K37"/>
    <mergeCell ref="B36:K36"/>
    <mergeCell ref="J33:K33"/>
    <mergeCell ref="C28:I28"/>
    <mergeCell ref="B17:I17"/>
    <mergeCell ref="B18:I18"/>
    <mergeCell ref="C24:I24"/>
    <mergeCell ref="J28:K28"/>
    <mergeCell ref="J24:K24"/>
    <mergeCell ref="B38:K38"/>
    <mergeCell ref="B68:R68"/>
    <mergeCell ref="B69:R69"/>
    <mergeCell ref="M4:V4"/>
    <mergeCell ref="M5:V5"/>
    <mergeCell ref="M6:V6"/>
    <mergeCell ref="B4:J4"/>
    <mergeCell ref="B5:J5"/>
    <mergeCell ref="B19:I19"/>
    <mergeCell ref="C20:G20"/>
    <mergeCell ref="B42:K42"/>
    <mergeCell ref="F15:K15"/>
    <mergeCell ref="B40:K40"/>
    <mergeCell ref="C31:K31"/>
    <mergeCell ref="J25:K25"/>
    <mergeCell ref="C27:K27"/>
    <mergeCell ref="B6:J6"/>
    <mergeCell ref="J26:K26"/>
    <mergeCell ref="F13:K13"/>
    <mergeCell ref="C21:G21"/>
    <mergeCell ref="C22:G22"/>
    <mergeCell ref="C23:K23"/>
    <mergeCell ref="B10:K10"/>
    <mergeCell ref="B12:E12"/>
    <mergeCell ref="F12:K12"/>
    <mergeCell ref="F14:K14"/>
    <mergeCell ref="F16:K16"/>
  </mergeCells>
  <hyperlinks>
    <hyperlink ref="B69" r:id="rId1" xr:uid="{00000000-0004-0000-2E00-000000000000}"/>
  </hyperlinks>
  <pageMargins left="0.7" right="0.7" top="0.75" bottom="0.75" header="0.3" footer="0.3"/>
  <pageSetup scale="10" orientation="landscape"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
    <pageSetUpPr fitToPage="1"/>
  </sheetPr>
  <dimension ref="B2:AL69"/>
  <sheetViews>
    <sheetView showGridLines="0" workbookViewId="0"/>
  </sheetViews>
  <sheetFormatPr defaultColWidth="8" defaultRowHeight="12" customHeight="1"/>
  <cols>
    <col min="1" max="1" width="1.5546875" customWidth="1"/>
    <col min="2" max="2" width="2.71875" customWidth="1"/>
    <col min="3" max="3" width="3.27734375" customWidth="1"/>
    <col min="4" max="4" width="3.1640625" customWidth="1"/>
    <col min="5" max="5" width="2.5546875" customWidth="1"/>
    <col min="6" max="6" width="3" customWidth="1"/>
    <col min="7" max="7" width="3.1640625" customWidth="1"/>
    <col min="8" max="9" width="3.27734375" customWidth="1"/>
    <col min="10" max="10" width="7.1640625" customWidth="1"/>
    <col min="11" max="11" width="26" customWidth="1"/>
    <col min="12" max="12" width="3.27734375" customWidth="1"/>
    <col min="13" max="13" width="11.83203125" customWidth="1"/>
    <col min="14" max="19" width="11" customWidth="1"/>
    <col min="20" max="20" width="11.83203125" customWidth="1"/>
    <col min="21" max="27" width="11" customWidth="1"/>
    <col min="28" max="28" width="8" customWidth="1"/>
  </cols>
  <sheetData>
    <row r="2" spans="2:38" ht="15" customHeight="1">
      <c r="B2" s="10" t="s">
        <v>478</v>
      </c>
      <c r="C2" s="9"/>
      <c r="D2" s="9"/>
      <c r="E2" s="9"/>
      <c r="F2" s="9"/>
    </row>
    <row r="4" spans="2:38" ht="12" customHeight="1">
      <c r="B4" s="29" t="s">
        <v>1572</v>
      </c>
      <c r="C4" s="28"/>
      <c r="D4" s="28"/>
      <c r="E4" s="28"/>
      <c r="F4" s="28"/>
      <c r="G4" s="28"/>
      <c r="H4" s="28"/>
      <c r="I4" s="28"/>
      <c r="J4" s="28"/>
      <c r="K4" s="150"/>
      <c r="L4" s="150"/>
      <c r="M4" s="4138" t="s">
        <v>1538</v>
      </c>
      <c r="N4" s="4138"/>
      <c r="O4" s="4138"/>
      <c r="P4" s="4138"/>
      <c r="Q4" s="4138"/>
      <c r="R4" s="4138"/>
      <c r="S4" s="4138"/>
      <c r="T4" s="4138"/>
      <c r="U4" s="4138"/>
      <c r="V4" s="4138"/>
      <c r="W4" s="4138"/>
      <c r="X4" s="4138"/>
      <c r="Y4" s="4138"/>
      <c r="Z4" s="1299"/>
      <c r="AA4" s="1299"/>
      <c r="AB4" s="1299"/>
      <c r="AC4" s="1299"/>
      <c r="AD4" s="1299"/>
      <c r="AE4" s="1299"/>
      <c r="AF4" s="1299"/>
      <c r="AG4" s="1299"/>
      <c r="AH4" s="1299"/>
      <c r="AI4" s="1299"/>
      <c r="AJ4" s="1299"/>
      <c r="AK4" s="1299"/>
      <c r="AL4" s="1299"/>
    </row>
    <row r="5" spans="2:38" ht="12" customHeight="1">
      <c r="B5" s="28"/>
      <c r="C5" s="28"/>
      <c r="D5" s="28"/>
      <c r="E5" s="28"/>
      <c r="F5" s="28"/>
      <c r="G5" s="28"/>
      <c r="H5" s="28"/>
      <c r="I5" s="28"/>
      <c r="J5" s="28"/>
      <c r="K5" s="150"/>
      <c r="L5" s="150"/>
      <c r="M5" s="27"/>
      <c r="N5" s="27"/>
      <c r="O5" s="27"/>
      <c r="P5" s="27"/>
      <c r="Q5" s="27"/>
      <c r="R5" s="27"/>
      <c r="S5" s="27"/>
      <c r="T5" s="27"/>
      <c r="U5" s="27"/>
      <c r="V5" s="27"/>
      <c r="W5" s="27"/>
      <c r="X5" s="27"/>
      <c r="Y5" s="27"/>
      <c r="Z5" s="153"/>
      <c r="AA5" s="153"/>
      <c r="AB5" s="153"/>
      <c r="AC5" s="153"/>
      <c r="AD5" s="153"/>
      <c r="AE5" s="153"/>
      <c r="AF5" s="153"/>
      <c r="AG5" s="153"/>
      <c r="AH5" s="153"/>
      <c r="AI5" s="153"/>
      <c r="AJ5" s="153"/>
      <c r="AK5" s="153"/>
      <c r="AL5" s="153"/>
    </row>
    <row r="6" spans="2:38" ht="12" customHeight="1">
      <c r="B6" s="27">
        <v>2023.4</v>
      </c>
      <c r="C6" s="14"/>
      <c r="D6" s="14"/>
      <c r="E6" s="14"/>
      <c r="F6" s="14"/>
      <c r="G6" s="14"/>
      <c r="H6" s="14"/>
      <c r="I6" s="14"/>
      <c r="J6" s="14"/>
      <c r="K6" s="150"/>
      <c r="L6" s="150"/>
      <c r="M6" s="14" t="s">
        <v>1333</v>
      </c>
      <c r="N6" s="14"/>
      <c r="O6" s="14"/>
      <c r="P6" s="14"/>
      <c r="Q6" s="14"/>
      <c r="R6" s="14"/>
      <c r="S6" s="14"/>
      <c r="T6" s="14"/>
      <c r="U6" s="14"/>
      <c r="V6" s="14"/>
      <c r="W6" s="14"/>
      <c r="X6" s="14"/>
      <c r="Y6" s="14"/>
      <c r="Z6" s="179"/>
      <c r="AA6" s="179"/>
      <c r="AB6" s="179"/>
      <c r="AC6" s="154"/>
      <c r="AD6" s="176"/>
      <c r="AE6" s="179"/>
      <c r="AF6" s="179"/>
      <c r="AG6" s="179"/>
      <c r="AH6" s="179"/>
      <c r="AI6" s="179"/>
      <c r="AJ6" s="179"/>
      <c r="AK6" s="179"/>
      <c r="AL6" s="179"/>
    </row>
    <row r="7" spans="2:38" ht="12" customHeight="1">
      <c r="M7" s="154"/>
      <c r="N7" s="179"/>
      <c r="O7" s="179"/>
      <c r="P7" s="179"/>
      <c r="Q7" s="179"/>
      <c r="R7" s="179"/>
      <c r="S7" s="179"/>
      <c r="T7" s="179"/>
      <c r="U7" s="179"/>
      <c r="V7" s="179"/>
      <c r="W7" s="179"/>
      <c r="X7" s="179"/>
      <c r="Y7" s="179"/>
      <c r="Z7" s="179"/>
      <c r="AA7" s="179"/>
      <c r="AB7" s="179"/>
      <c r="AC7" s="154"/>
      <c r="AD7" s="179"/>
      <c r="AE7" s="179"/>
      <c r="AF7" s="179"/>
      <c r="AG7" s="179"/>
      <c r="AH7" s="179"/>
      <c r="AI7" s="179"/>
      <c r="AJ7" s="179"/>
      <c r="AK7" s="179"/>
      <c r="AL7" s="179"/>
    </row>
    <row r="8" spans="2:38" ht="12" customHeight="1">
      <c r="B8" s="1024"/>
      <c r="C8" s="1025"/>
      <c r="D8" s="1025"/>
      <c r="E8" s="1025"/>
      <c r="F8" s="1025"/>
      <c r="G8" s="1025"/>
      <c r="H8" s="1025"/>
      <c r="I8" s="1025"/>
      <c r="J8" s="1025"/>
      <c r="K8" s="1025"/>
      <c r="L8" s="1025"/>
      <c r="M8" s="1276"/>
      <c r="N8" s="1222" t="s">
        <v>40</v>
      </c>
      <c r="O8" s="1222"/>
      <c r="P8" s="1222" t="s">
        <v>41</v>
      </c>
      <c r="Q8" s="1276"/>
      <c r="R8" s="1276"/>
      <c r="S8" s="1276"/>
      <c r="T8" s="1276"/>
      <c r="U8" s="1276"/>
      <c r="V8" s="1219" t="s">
        <v>42</v>
      </c>
      <c r="W8" s="1276"/>
      <c r="X8" s="1222" t="s">
        <v>43</v>
      </c>
      <c r="Y8" s="1276"/>
      <c r="Z8" s="1219" t="s">
        <v>44</v>
      </c>
      <c r="AA8" s="1277" t="s">
        <v>131</v>
      </c>
    </row>
    <row r="9" spans="2:38" ht="12" customHeight="1">
      <c r="B9" s="1028"/>
      <c r="M9" s="1278" t="s">
        <v>45</v>
      </c>
      <c r="N9" s="1278" t="s">
        <v>46</v>
      </c>
      <c r="O9" s="1278" t="s">
        <v>47</v>
      </c>
      <c r="P9" s="1278" t="s">
        <v>48</v>
      </c>
      <c r="Q9" s="1278" t="s">
        <v>49</v>
      </c>
      <c r="R9" s="1278" t="s">
        <v>50</v>
      </c>
      <c r="S9" s="1278" t="s">
        <v>51</v>
      </c>
      <c r="T9" s="1278" t="s">
        <v>52</v>
      </c>
      <c r="U9" s="1278" t="s">
        <v>83</v>
      </c>
      <c r="V9" s="1279" t="s">
        <v>84</v>
      </c>
      <c r="W9" s="1278" t="s">
        <v>85</v>
      </c>
      <c r="X9" s="1278" t="s">
        <v>86</v>
      </c>
      <c r="Y9" s="1279" t="s">
        <v>87</v>
      </c>
      <c r="Z9" s="1278" t="s">
        <v>88</v>
      </c>
      <c r="AA9" s="1031"/>
    </row>
    <row r="10" spans="2:38" ht="12" customHeight="1">
      <c r="B10" s="3954" t="s">
        <v>1146</v>
      </c>
      <c r="C10" s="3721"/>
      <c r="D10" s="3721"/>
      <c r="E10" s="3721"/>
      <c r="F10" s="3721"/>
      <c r="G10" s="3721"/>
      <c r="H10" s="3721"/>
      <c r="I10" s="3721"/>
      <c r="J10" s="3721"/>
      <c r="K10" s="3721"/>
      <c r="L10" s="259"/>
      <c r="M10" s="1278" t="s">
        <v>89</v>
      </c>
      <c r="N10" s="1278" t="s">
        <v>90</v>
      </c>
      <c r="O10" s="1278"/>
      <c r="P10" s="1278"/>
      <c r="Q10" s="1278"/>
      <c r="R10" s="1278"/>
      <c r="S10" s="1278"/>
      <c r="T10" s="1278"/>
      <c r="U10" s="1278"/>
      <c r="V10" s="1278"/>
      <c r="W10" s="1278"/>
      <c r="X10" s="1278"/>
      <c r="Y10" s="1278"/>
      <c r="Z10" s="1278"/>
      <c r="AA10" s="1031"/>
    </row>
    <row r="11" spans="2:38" ht="12" customHeight="1">
      <c r="B11" s="1032"/>
      <c r="C11" s="192"/>
      <c r="D11" s="192"/>
      <c r="E11" s="192"/>
      <c r="F11" s="192"/>
      <c r="G11" s="192"/>
      <c r="H11" s="192"/>
      <c r="I11" s="192"/>
      <c r="J11" s="192"/>
      <c r="K11" s="192"/>
      <c r="L11" s="192"/>
      <c r="M11" s="1280" t="s">
        <v>125</v>
      </c>
      <c r="N11" s="1280" t="s">
        <v>126</v>
      </c>
      <c r="O11" s="1280" t="s">
        <v>127</v>
      </c>
      <c r="P11" s="1280" t="s">
        <v>139</v>
      </c>
      <c r="Q11" s="1280" t="s">
        <v>140</v>
      </c>
      <c r="R11" s="1280" t="s">
        <v>141</v>
      </c>
      <c r="S11" s="1280" t="s">
        <v>166</v>
      </c>
      <c r="T11" s="1280" t="s">
        <v>167</v>
      </c>
      <c r="U11" s="1280" t="s">
        <v>168</v>
      </c>
      <c r="V11" s="1280" t="s">
        <v>74</v>
      </c>
      <c r="W11" s="1280" t="s">
        <v>75</v>
      </c>
      <c r="X11" s="1280" t="s">
        <v>81</v>
      </c>
      <c r="Y11" s="1280" t="s">
        <v>91</v>
      </c>
      <c r="Z11" s="1280" t="s">
        <v>92</v>
      </c>
      <c r="AA11" s="1281" t="s">
        <v>170</v>
      </c>
    </row>
    <row r="12" spans="2:38" ht="12" customHeight="1">
      <c r="B12" s="4045" t="s">
        <v>22</v>
      </c>
      <c r="C12" s="4046"/>
      <c r="D12" s="4046"/>
      <c r="E12" s="4046"/>
      <c r="F12" s="3953" t="s">
        <v>1148</v>
      </c>
      <c r="G12" s="3953"/>
      <c r="H12" s="3953"/>
      <c r="I12" s="3953"/>
      <c r="J12" s="3953"/>
      <c r="K12" s="3953"/>
      <c r="L12" s="1225" t="s">
        <v>192</v>
      </c>
      <c r="M12" s="172">
        <v>54</v>
      </c>
      <c r="N12" s="172">
        <v>19</v>
      </c>
      <c r="O12" s="172">
        <v>136</v>
      </c>
      <c r="P12" s="172">
        <v>53</v>
      </c>
      <c r="Q12" s="172">
        <v>36</v>
      </c>
      <c r="R12" s="172">
        <v>1592</v>
      </c>
      <c r="S12" s="172">
        <v>172</v>
      </c>
      <c r="T12" s="172">
        <v>136</v>
      </c>
      <c r="U12" s="172">
        <v>463</v>
      </c>
      <c r="V12" s="172">
        <v>905</v>
      </c>
      <c r="W12" s="172">
        <v>17</v>
      </c>
      <c r="X12" s="172">
        <v>8</v>
      </c>
      <c r="Y12" s="172">
        <v>2</v>
      </c>
      <c r="Z12" s="172">
        <v>0</v>
      </c>
      <c r="AA12" s="1285">
        <v>3593</v>
      </c>
    </row>
    <row r="13" spans="2:38" ht="12" customHeight="1">
      <c r="B13" s="1028"/>
      <c r="F13" s="3939" t="s">
        <v>738</v>
      </c>
      <c r="G13" s="8"/>
      <c r="H13" s="8"/>
      <c r="I13" s="8"/>
      <c r="J13" s="8"/>
      <c r="K13" s="8"/>
      <c r="L13" s="171" t="s">
        <v>410</v>
      </c>
      <c r="M13" s="172">
        <v>0</v>
      </c>
      <c r="N13" s="172">
        <v>0</v>
      </c>
      <c r="O13" s="172">
        <v>0</v>
      </c>
      <c r="P13" s="172">
        <v>0</v>
      </c>
      <c r="Q13" s="172"/>
      <c r="R13" s="172">
        <v>0</v>
      </c>
      <c r="S13" s="172">
        <v>0</v>
      </c>
      <c r="T13" s="172">
        <v>0</v>
      </c>
      <c r="U13" s="172">
        <v>0</v>
      </c>
      <c r="V13" s="172">
        <v>0</v>
      </c>
      <c r="W13" s="172">
        <v>0</v>
      </c>
      <c r="X13" s="172">
        <v>0</v>
      </c>
      <c r="Y13" s="172">
        <v>0</v>
      </c>
      <c r="Z13" s="172">
        <v>0</v>
      </c>
      <c r="AA13" s="1285">
        <v>0</v>
      </c>
    </row>
    <row r="14" spans="2:38" ht="12" customHeight="1">
      <c r="B14" s="1028"/>
      <c r="F14" s="3939" t="s">
        <v>739</v>
      </c>
      <c r="G14" s="8"/>
      <c r="H14" s="8"/>
      <c r="I14" s="8"/>
      <c r="J14" s="8"/>
      <c r="K14" s="8"/>
      <c r="L14" s="171" t="s">
        <v>413</v>
      </c>
      <c r="M14" s="172">
        <v>0</v>
      </c>
      <c r="N14" s="172">
        <v>0</v>
      </c>
      <c r="O14" s="172">
        <v>0</v>
      </c>
      <c r="P14" s="172">
        <v>0</v>
      </c>
      <c r="Q14" s="172"/>
      <c r="R14" s="172">
        <v>0</v>
      </c>
      <c r="S14" s="172">
        <v>0</v>
      </c>
      <c r="T14" s="172">
        <v>0</v>
      </c>
      <c r="U14" s="172">
        <v>0</v>
      </c>
      <c r="V14" s="172">
        <v>0</v>
      </c>
      <c r="W14" s="172">
        <v>0</v>
      </c>
      <c r="X14" s="172">
        <v>0</v>
      </c>
      <c r="Y14" s="172">
        <v>0</v>
      </c>
      <c r="Z14" s="172">
        <v>0</v>
      </c>
      <c r="AA14" s="1285">
        <v>0</v>
      </c>
    </row>
    <row r="15" spans="2:38" ht="12" customHeight="1">
      <c r="B15" s="1028"/>
      <c r="F15" s="3939" t="s">
        <v>740</v>
      </c>
      <c r="G15" s="3939"/>
      <c r="H15" s="3939"/>
      <c r="I15" s="3939"/>
      <c r="J15" s="3939"/>
      <c r="K15" s="3939"/>
      <c r="L15" s="171" t="s">
        <v>416</v>
      </c>
      <c r="M15" s="1282">
        <v>54</v>
      </c>
      <c r="N15" s="1282">
        <v>19</v>
      </c>
      <c r="O15" s="1282">
        <v>136</v>
      </c>
      <c r="P15" s="1282">
        <v>53</v>
      </c>
      <c r="Q15" s="1282"/>
      <c r="R15" s="1282">
        <v>1592</v>
      </c>
      <c r="S15" s="1282">
        <v>172</v>
      </c>
      <c r="T15" s="1282">
        <v>136</v>
      </c>
      <c r="U15" s="1282">
        <v>463</v>
      </c>
      <c r="V15" s="1282">
        <v>905</v>
      </c>
      <c r="W15" s="1282">
        <v>17</v>
      </c>
      <c r="X15" s="1282">
        <v>8</v>
      </c>
      <c r="Y15" s="1282">
        <v>2</v>
      </c>
      <c r="Z15" s="1282">
        <v>0</v>
      </c>
      <c r="AA15" s="1285">
        <v>3593</v>
      </c>
    </row>
    <row r="16" spans="2:38" ht="12" customHeight="1">
      <c r="B16" s="1036"/>
      <c r="C16" s="164"/>
      <c r="D16" s="164"/>
      <c r="E16" s="164"/>
      <c r="F16" s="43" t="s">
        <v>1149</v>
      </c>
      <c r="G16" s="43"/>
      <c r="H16" s="43"/>
      <c r="I16" s="43"/>
      <c r="J16" s="43"/>
      <c r="K16" s="43"/>
      <c r="L16" s="171" t="s">
        <v>106</v>
      </c>
      <c r="M16" s="1282">
        <v>0</v>
      </c>
      <c r="N16" s="1282">
        <v>0</v>
      </c>
      <c r="O16" s="1282">
        <v>0</v>
      </c>
      <c r="P16" s="1282">
        <v>0</v>
      </c>
      <c r="Q16" s="1282">
        <v>0</v>
      </c>
      <c r="R16" s="1282">
        <v>0</v>
      </c>
      <c r="S16" s="1282">
        <v>0</v>
      </c>
      <c r="T16" s="1282">
        <v>0</v>
      </c>
      <c r="U16" s="1282">
        <v>0</v>
      </c>
      <c r="V16" s="1282">
        <v>0</v>
      </c>
      <c r="W16" s="1282">
        <v>0</v>
      </c>
      <c r="X16" s="1282">
        <v>0</v>
      </c>
      <c r="Y16" s="1282">
        <v>0</v>
      </c>
      <c r="Z16" s="1282">
        <v>0</v>
      </c>
      <c r="AA16" s="1285">
        <v>0</v>
      </c>
    </row>
    <row r="17" spans="2:27" ht="12" customHeight="1">
      <c r="B17" s="4031" t="s">
        <v>1324</v>
      </c>
      <c r="C17" s="42"/>
      <c r="D17" s="42"/>
      <c r="E17" s="42"/>
      <c r="F17" s="42"/>
      <c r="G17" s="42"/>
      <c r="H17" s="42"/>
      <c r="I17" s="42"/>
      <c r="J17" s="42"/>
      <c r="K17" s="169"/>
      <c r="L17" s="171" t="s">
        <v>102</v>
      </c>
      <c r="M17" s="1282">
        <v>54</v>
      </c>
      <c r="N17" s="1282">
        <v>19</v>
      </c>
      <c r="O17" s="1282">
        <v>136</v>
      </c>
      <c r="P17" s="1282">
        <v>53</v>
      </c>
      <c r="Q17" s="1282">
        <v>36</v>
      </c>
      <c r="R17" s="1282">
        <v>1592</v>
      </c>
      <c r="S17" s="1282">
        <v>172</v>
      </c>
      <c r="T17" s="1282">
        <v>136</v>
      </c>
      <c r="U17" s="1282">
        <v>463</v>
      </c>
      <c r="V17" s="1282">
        <v>905</v>
      </c>
      <c r="W17" s="1282">
        <v>17</v>
      </c>
      <c r="X17" s="1282">
        <v>8</v>
      </c>
      <c r="Y17" s="1282">
        <v>2</v>
      </c>
      <c r="Z17" s="1282">
        <v>0</v>
      </c>
      <c r="AA17" s="1285">
        <v>3593</v>
      </c>
    </row>
    <row r="18" spans="2:27" ht="12" customHeight="1">
      <c r="B18" s="3952" t="s">
        <v>183</v>
      </c>
      <c r="C18" s="43"/>
      <c r="D18" s="43"/>
      <c r="E18" s="43"/>
      <c r="F18" s="43"/>
      <c r="G18" s="43"/>
      <c r="H18" s="43"/>
      <c r="I18" s="43"/>
      <c r="J18" s="43"/>
      <c r="K18" s="169"/>
      <c r="L18" s="171" t="s">
        <v>107</v>
      </c>
      <c r="M18" s="1286">
        <v>0</v>
      </c>
      <c r="N18" s="1286">
        <v>0</v>
      </c>
      <c r="O18" s="1286">
        <v>0</v>
      </c>
      <c r="P18" s="1286">
        <v>0</v>
      </c>
      <c r="Q18" s="1286">
        <v>0</v>
      </c>
      <c r="R18" s="1286">
        <v>0</v>
      </c>
      <c r="S18" s="1286">
        <v>0</v>
      </c>
      <c r="T18" s="1286">
        <v>0</v>
      </c>
      <c r="U18" s="1286">
        <v>0</v>
      </c>
      <c r="V18" s="1286">
        <v>0</v>
      </c>
      <c r="W18" s="1286">
        <v>0</v>
      </c>
      <c r="X18" s="1286">
        <v>0</v>
      </c>
      <c r="Y18" s="1286">
        <v>0</v>
      </c>
      <c r="Z18" s="1286">
        <v>0</v>
      </c>
      <c r="AA18" s="1287">
        <v>0</v>
      </c>
    </row>
    <row r="19" spans="2:27" ht="12" customHeight="1">
      <c r="B19" s="3949" t="s">
        <v>1210</v>
      </c>
      <c r="C19" s="3950"/>
      <c r="D19" s="3950"/>
      <c r="E19" s="3950"/>
      <c r="F19" s="3950"/>
      <c r="G19" s="3950"/>
      <c r="H19" s="3950"/>
      <c r="I19" s="3950"/>
      <c r="J19" s="3950"/>
      <c r="L19" s="190"/>
      <c r="M19" s="1288"/>
      <c r="N19" s="1288"/>
      <c r="O19" s="1288"/>
      <c r="P19" s="1288"/>
      <c r="Q19" s="1288"/>
      <c r="R19" s="1288"/>
      <c r="S19" s="1288"/>
      <c r="T19" s="1288"/>
      <c r="U19" s="1288"/>
      <c r="V19" s="1288"/>
      <c r="W19" s="1288"/>
      <c r="X19" s="1288"/>
      <c r="Y19" s="1288"/>
      <c r="Z19" s="1288"/>
      <c r="AA19" s="1289"/>
    </row>
    <row r="20" spans="2:27" ht="12" customHeight="1">
      <c r="B20" s="1095"/>
      <c r="C20" s="3942" t="s">
        <v>1153</v>
      </c>
      <c r="D20" s="3942"/>
      <c r="E20" s="3942"/>
      <c r="F20" s="3942"/>
      <c r="G20" s="3942"/>
      <c r="H20" s="3942"/>
      <c r="I20" s="3942"/>
      <c r="J20" s="3942"/>
      <c r="K20" s="1096" t="s">
        <v>176</v>
      </c>
      <c r="L20" s="166" t="s">
        <v>422</v>
      </c>
      <c r="M20" s="1288">
        <v>0</v>
      </c>
      <c r="N20" s="1288">
        <v>0</v>
      </c>
      <c r="O20" s="1288">
        <v>0</v>
      </c>
      <c r="P20" s="1288">
        <v>0</v>
      </c>
      <c r="Q20" s="1288">
        <v>0</v>
      </c>
      <c r="R20" s="1288">
        <v>0</v>
      </c>
      <c r="S20" s="1288">
        <v>0</v>
      </c>
      <c r="T20" s="1288">
        <v>0</v>
      </c>
      <c r="U20" s="1288">
        <v>0</v>
      </c>
      <c r="V20" s="1288">
        <v>0</v>
      </c>
      <c r="W20" s="1288">
        <v>0</v>
      </c>
      <c r="X20" s="1288">
        <v>0</v>
      </c>
      <c r="Y20" s="1288">
        <v>0</v>
      </c>
      <c r="Z20" s="1288">
        <v>0</v>
      </c>
      <c r="AA20" s="1289">
        <v>0</v>
      </c>
    </row>
    <row r="21" spans="2:27" ht="12" customHeight="1">
      <c r="B21" s="1093"/>
      <c r="C21" s="9"/>
      <c r="D21" s="9"/>
      <c r="E21" s="9"/>
      <c r="F21" s="9"/>
      <c r="G21" s="9"/>
      <c r="H21" s="9"/>
      <c r="I21" s="9"/>
      <c r="J21" s="9"/>
      <c r="K21" s="1042" t="s">
        <v>1573</v>
      </c>
      <c r="L21" s="171" t="s">
        <v>425</v>
      </c>
      <c r="M21" s="1282">
        <v>0</v>
      </c>
      <c r="N21" s="1282">
        <v>0</v>
      </c>
      <c r="O21" s="1282">
        <v>0</v>
      </c>
      <c r="P21" s="1282">
        <v>0</v>
      </c>
      <c r="Q21" s="1282">
        <v>0</v>
      </c>
      <c r="R21" s="1282">
        <v>0</v>
      </c>
      <c r="S21" s="1282">
        <v>0</v>
      </c>
      <c r="T21" s="1282">
        <v>0</v>
      </c>
      <c r="U21" s="1282">
        <v>0</v>
      </c>
      <c r="V21" s="1282">
        <v>0</v>
      </c>
      <c r="W21" s="1282">
        <v>0</v>
      </c>
      <c r="X21" s="1282">
        <v>0</v>
      </c>
      <c r="Y21" s="1282">
        <v>0</v>
      </c>
      <c r="Z21" s="1282">
        <v>0</v>
      </c>
      <c r="AA21" s="1285">
        <v>0</v>
      </c>
    </row>
    <row r="22" spans="2:27" ht="12" customHeight="1">
      <c r="B22" s="1093"/>
      <c r="C22" s="7"/>
      <c r="D22" s="7"/>
      <c r="E22" s="7"/>
      <c r="F22" s="7"/>
      <c r="G22" s="7"/>
      <c r="H22" s="7"/>
      <c r="I22" s="7"/>
      <c r="J22" s="7"/>
      <c r="K22" s="1042" t="s">
        <v>177</v>
      </c>
      <c r="L22" s="171" t="s">
        <v>428</v>
      </c>
      <c r="M22" s="1288">
        <v>0</v>
      </c>
      <c r="N22" s="1288">
        <v>0</v>
      </c>
      <c r="O22" s="1288">
        <v>0</v>
      </c>
      <c r="P22" s="1288">
        <v>0</v>
      </c>
      <c r="Q22" s="1288">
        <v>0</v>
      </c>
      <c r="R22" s="1288">
        <v>0</v>
      </c>
      <c r="S22" s="1288">
        <v>0</v>
      </c>
      <c r="T22" s="1288">
        <v>0</v>
      </c>
      <c r="U22" s="1288">
        <v>0</v>
      </c>
      <c r="V22" s="1288">
        <v>0</v>
      </c>
      <c r="W22" s="1288">
        <v>0</v>
      </c>
      <c r="X22" s="1288">
        <v>0</v>
      </c>
      <c r="Y22" s="1288">
        <v>0</v>
      </c>
      <c r="Z22" s="1288">
        <v>0</v>
      </c>
      <c r="AA22" s="1289">
        <v>0</v>
      </c>
    </row>
    <row r="23" spans="2:27" ht="12" customHeight="1">
      <c r="B23" s="1097"/>
      <c r="C23" s="31" t="s">
        <v>1154</v>
      </c>
      <c r="D23" s="31"/>
      <c r="E23" s="31"/>
      <c r="F23" s="31"/>
      <c r="G23" s="31"/>
      <c r="H23" s="31"/>
      <c r="I23" s="31"/>
      <c r="J23" s="31"/>
      <c r="K23" s="169"/>
      <c r="L23" s="171" t="s">
        <v>431</v>
      </c>
      <c r="M23" s="1282">
        <v>0</v>
      </c>
      <c r="N23" s="1282">
        <v>0</v>
      </c>
      <c r="O23" s="1282">
        <v>0</v>
      </c>
      <c r="P23" s="1282">
        <v>0</v>
      </c>
      <c r="Q23" s="1282">
        <v>0</v>
      </c>
      <c r="R23" s="1282">
        <v>0</v>
      </c>
      <c r="S23" s="1282">
        <v>0</v>
      </c>
      <c r="T23" s="1282">
        <v>0</v>
      </c>
      <c r="U23" s="1282">
        <v>0</v>
      </c>
      <c r="V23" s="1282">
        <v>0</v>
      </c>
      <c r="W23" s="1282">
        <v>0</v>
      </c>
      <c r="X23" s="1282">
        <v>0</v>
      </c>
      <c r="Y23" s="1282">
        <v>0</v>
      </c>
      <c r="Z23" s="1282">
        <v>0</v>
      </c>
      <c r="AA23" s="1285">
        <v>0</v>
      </c>
    </row>
    <row r="24" spans="2:27" ht="12" customHeight="1">
      <c r="B24" s="1097"/>
      <c r="C24" s="31" t="s">
        <v>1155</v>
      </c>
      <c r="D24" s="31"/>
      <c r="E24" s="31"/>
      <c r="F24" s="31"/>
      <c r="G24" s="31"/>
      <c r="H24" s="31"/>
      <c r="I24" s="31"/>
      <c r="J24" s="31"/>
      <c r="K24" s="1096" t="s">
        <v>176</v>
      </c>
      <c r="L24" s="171" t="s">
        <v>435</v>
      </c>
      <c r="M24" s="1288">
        <v>0</v>
      </c>
      <c r="N24" s="1288">
        <v>0</v>
      </c>
      <c r="O24" s="1288">
        <v>0</v>
      </c>
      <c r="P24" s="1288">
        <v>0</v>
      </c>
      <c r="Q24" s="1288">
        <v>0</v>
      </c>
      <c r="R24" s="1288">
        <v>0</v>
      </c>
      <c r="S24" s="1288">
        <v>0</v>
      </c>
      <c r="T24" s="1288">
        <v>0</v>
      </c>
      <c r="U24" s="1288">
        <v>0</v>
      </c>
      <c r="V24" s="1288">
        <v>0</v>
      </c>
      <c r="W24" s="1288">
        <v>0</v>
      </c>
      <c r="X24" s="1288">
        <v>0</v>
      </c>
      <c r="Y24" s="1288">
        <v>0</v>
      </c>
      <c r="Z24" s="1288">
        <v>0</v>
      </c>
      <c r="AA24" s="1289">
        <v>0</v>
      </c>
    </row>
    <row r="25" spans="2:27" ht="12" customHeight="1">
      <c r="B25" s="1097"/>
      <c r="C25" s="169"/>
      <c r="D25" s="169"/>
      <c r="E25" s="169"/>
      <c r="F25" s="169"/>
      <c r="G25" s="169"/>
      <c r="H25" s="169"/>
      <c r="I25" s="169"/>
      <c r="J25" s="169"/>
      <c r="K25" s="1042" t="s">
        <v>130</v>
      </c>
      <c r="L25" s="171" t="s">
        <v>503</v>
      </c>
      <c r="M25" s="1282">
        <v>0</v>
      </c>
      <c r="N25" s="1282">
        <v>0</v>
      </c>
      <c r="O25" s="1282">
        <v>0</v>
      </c>
      <c r="P25" s="1282">
        <v>0</v>
      </c>
      <c r="Q25" s="1282">
        <v>0</v>
      </c>
      <c r="R25" s="1282">
        <v>0</v>
      </c>
      <c r="S25" s="1282">
        <v>0</v>
      </c>
      <c r="T25" s="1282">
        <v>0</v>
      </c>
      <c r="U25" s="1282">
        <v>0</v>
      </c>
      <c r="V25" s="1282">
        <v>0</v>
      </c>
      <c r="W25" s="1282">
        <v>0</v>
      </c>
      <c r="X25" s="1282">
        <v>0</v>
      </c>
      <c r="Y25" s="1282">
        <v>0</v>
      </c>
      <c r="Z25" s="1282">
        <v>0</v>
      </c>
      <c r="AA25" s="1285">
        <v>0</v>
      </c>
    </row>
    <row r="26" spans="2:27" ht="12" customHeight="1">
      <c r="B26" s="1093"/>
      <c r="C26" s="169"/>
      <c r="D26" s="169"/>
      <c r="E26" s="169"/>
      <c r="F26" s="169"/>
      <c r="G26" s="169"/>
      <c r="H26" s="169"/>
      <c r="I26" s="169"/>
      <c r="J26" s="169"/>
      <c r="K26" s="1042" t="s">
        <v>177</v>
      </c>
      <c r="L26" s="171" t="s">
        <v>437</v>
      </c>
      <c r="M26" s="1288">
        <v>0</v>
      </c>
      <c r="N26" s="1288">
        <v>0</v>
      </c>
      <c r="O26" s="1288">
        <v>0</v>
      </c>
      <c r="P26" s="1288">
        <v>0</v>
      </c>
      <c r="Q26" s="1288">
        <v>0</v>
      </c>
      <c r="R26" s="1288">
        <v>0</v>
      </c>
      <c r="S26" s="1288">
        <v>0</v>
      </c>
      <c r="T26" s="1288">
        <v>0</v>
      </c>
      <c r="U26" s="1288">
        <v>0</v>
      </c>
      <c r="V26" s="1288">
        <v>0</v>
      </c>
      <c r="W26" s="1288">
        <v>0</v>
      </c>
      <c r="X26" s="1288">
        <v>0</v>
      </c>
      <c r="Y26" s="1288">
        <v>0</v>
      </c>
      <c r="Z26" s="1288">
        <v>0</v>
      </c>
      <c r="AA26" s="1289">
        <v>0</v>
      </c>
    </row>
    <row r="27" spans="2:27" ht="12" customHeight="1">
      <c r="B27" s="1093"/>
      <c r="C27" s="31" t="s">
        <v>1156</v>
      </c>
      <c r="D27" s="31"/>
      <c r="E27" s="31"/>
      <c r="F27" s="31"/>
      <c r="G27" s="31"/>
      <c r="H27" s="31"/>
      <c r="I27" s="31"/>
      <c r="J27" s="31"/>
      <c r="K27" s="31"/>
      <c r="L27" s="171" t="s">
        <v>439</v>
      </c>
      <c r="M27" s="1282">
        <v>0</v>
      </c>
      <c r="N27" s="1282">
        <v>0</v>
      </c>
      <c r="O27" s="1282">
        <v>0</v>
      </c>
      <c r="P27" s="1282">
        <v>0</v>
      </c>
      <c r="Q27" s="1282">
        <v>0</v>
      </c>
      <c r="R27" s="1282">
        <v>0</v>
      </c>
      <c r="S27" s="1282">
        <v>0</v>
      </c>
      <c r="T27" s="1282">
        <v>0</v>
      </c>
      <c r="U27" s="1282">
        <v>0</v>
      </c>
      <c r="V27" s="1282">
        <v>0</v>
      </c>
      <c r="W27" s="1282">
        <v>0</v>
      </c>
      <c r="X27" s="1282">
        <v>0</v>
      </c>
      <c r="Y27" s="1282">
        <v>0</v>
      </c>
      <c r="Z27" s="1282">
        <v>0</v>
      </c>
      <c r="AA27" s="1285">
        <v>0</v>
      </c>
    </row>
    <row r="28" spans="2:27" ht="12" customHeight="1">
      <c r="B28" s="1093"/>
      <c r="C28" s="8" t="s">
        <v>1157</v>
      </c>
      <c r="D28" s="8"/>
      <c r="E28" s="8"/>
      <c r="F28" s="8"/>
      <c r="G28" s="8"/>
      <c r="H28" s="8"/>
      <c r="I28" s="8"/>
      <c r="J28" s="8"/>
      <c r="K28" s="1096" t="s">
        <v>176</v>
      </c>
      <c r="L28" s="171" t="s">
        <v>442</v>
      </c>
      <c r="M28" s="1288">
        <v>0</v>
      </c>
      <c r="N28" s="1288">
        <v>0</v>
      </c>
      <c r="O28" s="1288">
        <v>0</v>
      </c>
      <c r="P28" s="1288">
        <v>0</v>
      </c>
      <c r="Q28" s="1288"/>
      <c r="R28" s="1288">
        <v>0</v>
      </c>
      <c r="S28" s="1288">
        <v>0</v>
      </c>
      <c r="T28" s="1288">
        <v>0</v>
      </c>
      <c r="U28" s="1288">
        <v>0</v>
      </c>
      <c r="V28" s="1288"/>
      <c r="W28" s="1288">
        <v>0</v>
      </c>
      <c r="X28" s="1288">
        <v>0</v>
      </c>
      <c r="Y28" s="1288">
        <v>0</v>
      </c>
      <c r="Z28" s="1288">
        <v>0</v>
      </c>
      <c r="AA28" s="1289">
        <v>0</v>
      </c>
    </row>
    <row r="29" spans="2:27" ht="12" customHeight="1">
      <c r="B29" s="1093"/>
      <c r="C29" s="169"/>
      <c r="D29" s="169"/>
      <c r="E29" s="169"/>
      <c r="F29" s="169"/>
      <c r="G29" s="169"/>
      <c r="H29" s="169"/>
      <c r="I29" s="169"/>
      <c r="J29" s="169"/>
      <c r="K29" s="1042" t="s">
        <v>130</v>
      </c>
      <c r="L29" s="171" t="s">
        <v>444</v>
      </c>
      <c r="M29" s="1282">
        <v>0</v>
      </c>
      <c r="N29" s="1282">
        <v>0</v>
      </c>
      <c r="O29" s="1282">
        <v>0</v>
      </c>
      <c r="P29" s="1282">
        <v>0</v>
      </c>
      <c r="Q29" s="1282"/>
      <c r="R29" s="1282">
        <v>0</v>
      </c>
      <c r="S29" s="1282">
        <v>0</v>
      </c>
      <c r="T29" s="1282">
        <v>0</v>
      </c>
      <c r="U29" s="1282">
        <v>0</v>
      </c>
      <c r="V29" s="1282"/>
      <c r="W29" s="1282">
        <v>0</v>
      </c>
      <c r="X29" s="1282">
        <v>0</v>
      </c>
      <c r="Y29" s="1282">
        <v>0</v>
      </c>
      <c r="Z29" s="1282">
        <v>0</v>
      </c>
      <c r="AA29" s="1285">
        <v>0</v>
      </c>
    </row>
    <row r="30" spans="2:27" ht="12" customHeight="1">
      <c r="B30" s="1093"/>
      <c r="C30" s="169"/>
      <c r="D30" s="169"/>
      <c r="E30" s="169"/>
      <c r="F30" s="169"/>
      <c r="G30" s="169"/>
      <c r="H30" s="169"/>
      <c r="I30" s="169"/>
      <c r="J30" s="169"/>
      <c r="K30" s="1042" t="s">
        <v>177</v>
      </c>
      <c r="L30" s="171" t="s">
        <v>446</v>
      </c>
      <c r="M30" s="1288">
        <v>0</v>
      </c>
      <c r="N30" s="1288">
        <v>0</v>
      </c>
      <c r="O30" s="1288">
        <v>0</v>
      </c>
      <c r="P30" s="1288">
        <v>0</v>
      </c>
      <c r="Q30" s="1288"/>
      <c r="R30" s="1288">
        <v>0</v>
      </c>
      <c r="S30" s="1288">
        <v>0</v>
      </c>
      <c r="T30" s="1288">
        <v>0</v>
      </c>
      <c r="U30" s="1288">
        <v>0</v>
      </c>
      <c r="V30" s="1288"/>
      <c r="W30" s="1288">
        <v>0</v>
      </c>
      <c r="X30" s="1288">
        <v>0</v>
      </c>
      <c r="Y30" s="1288">
        <v>0</v>
      </c>
      <c r="Z30" s="1288">
        <v>0</v>
      </c>
      <c r="AA30" s="1289">
        <v>0</v>
      </c>
    </row>
    <row r="31" spans="2:27" ht="12" customHeight="1">
      <c r="B31" s="1093"/>
      <c r="C31" s="8" t="s">
        <v>1158</v>
      </c>
      <c r="D31" s="8"/>
      <c r="E31" s="8"/>
      <c r="F31" s="8"/>
      <c r="G31" s="8"/>
      <c r="H31" s="8"/>
      <c r="I31" s="8"/>
      <c r="J31" s="8"/>
      <c r="K31" s="8"/>
      <c r="L31" s="171" t="s">
        <v>448</v>
      </c>
      <c r="M31" s="1282">
        <v>0</v>
      </c>
      <c r="N31" s="1282">
        <v>0</v>
      </c>
      <c r="O31" s="1282">
        <v>0</v>
      </c>
      <c r="P31" s="1282">
        <v>0</v>
      </c>
      <c r="Q31" s="1282"/>
      <c r="R31" s="1282">
        <v>0</v>
      </c>
      <c r="S31" s="1282">
        <v>0</v>
      </c>
      <c r="T31" s="1282">
        <v>0</v>
      </c>
      <c r="U31" s="1282">
        <v>0</v>
      </c>
      <c r="V31" s="1282"/>
      <c r="W31" s="1282">
        <v>0</v>
      </c>
      <c r="X31" s="1282">
        <v>0</v>
      </c>
      <c r="Y31" s="1282">
        <v>0</v>
      </c>
      <c r="Z31" s="1282">
        <v>0</v>
      </c>
      <c r="AA31" s="1285">
        <v>0</v>
      </c>
    </row>
    <row r="32" spans="2:27" ht="12" customHeight="1">
      <c r="B32" s="1093"/>
      <c r="C32" s="3719" t="s">
        <v>1159</v>
      </c>
      <c r="D32" s="3719"/>
      <c r="E32" s="3719"/>
      <c r="F32" s="3719"/>
      <c r="G32" s="3719"/>
      <c r="H32" s="3719"/>
      <c r="I32" s="3719"/>
      <c r="J32" s="3719"/>
      <c r="K32" s="1096" t="s">
        <v>176</v>
      </c>
      <c r="L32" s="171" t="s">
        <v>108</v>
      </c>
      <c r="M32" s="1288">
        <v>0</v>
      </c>
      <c r="N32" s="1288">
        <v>0</v>
      </c>
      <c r="O32" s="1288">
        <v>0</v>
      </c>
      <c r="P32" s="1288">
        <v>0</v>
      </c>
      <c r="Q32" s="1288">
        <v>0</v>
      </c>
      <c r="R32" s="1288">
        <v>0</v>
      </c>
      <c r="S32" s="1288">
        <v>0</v>
      </c>
      <c r="T32" s="1288">
        <v>0</v>
      </c>
      <c r="U32" s="1288">
        <v>0</v>
      </c>
      <c r="V32" s="1288">
        <v>0</v>
      </c>
      <c r="W32" s="1288">
        <v>0</v>
      </c>
      <c r="X32" s="1288">
        <v>0</v>
      </c>
      <c r="Y32" s="1288">
        <v>0</v>
      </c>
      <c r="Z32" s="1288">
        <v>0</v>
      </c>
      <c r="AA32" s="1289">
        <v>0</v>
      </c>
    </row>
    <row r="33" spans="2:27" ht="12" customHeight="1">
      <c r="B33" s="1039"/>
      <c r="C33" s="169"/>
      <c r="D33" s="169"/>
      <c r="E33" s="169"/>
      <c r="F33" s="170"/>
      <c r="G33" s="169"/>
      <c r="H33" s="169"/>
      <c r="J33" s="169"/>
      <c r="K33" s="1042" t="s">
        <v>130</v>
      </c>
      <c r="L33" s="171" t="s">
        <v>109</v>
      </c>
      <c r="M33" s="1282">
        <v>0</v>
      </c>
      <c r="N33" s="1282">
        <v>0</v>
      </c>
      <c r="O33" s="1282">
        <v>0</v>
      </c>
      <c r="P33" s="1282">
        <v>0</v>
      </c>
      <c r="Q33" s="1282">
        <v>0</v>
      </c>
      <c r="R33" s="1282">
        <v>0</v>
      </c>
      <c r="S33" s="1282">
        <v>0</v>
      </c>
      <c r="T33" s="1282">
        <v>0</v>
      </c>
      <c r="U33" s="1282">
        <v>0</v>
      </c>
      <c r="V33" s="1282">
        <v>0</v>
      </c>
      <c r="W33" s="1282">
        <v>0</v>
      </c>
      <c r="X33" s="1282">
        <v>0</v>
      </c>
      <c r="Y33" s="1282">
        <v>0</v>
      </c>
      <c r="Z33" s="1282">
        <v>0</v>
      </c>
      <c r="AA33" s="1285">
        <v>0</v>
      </c>
    </row>
    <row r="34" spans="2:27" ht="12" customHeight="1">
      <c r="B34" s="1039"/>
      <c r="C34" s="169"/>
      <c r="D34" s="169"/>
      <c r="E34" s="169"/>
      <c r="F34" s="170"/>
      <c r="G34" s="169"/>
      <c r="H34" s="169"/>
      <c r="J34" s="169"/>
      <c r="K34" s="1042" t="s">
        <v>177</v>
      </c>
      <c r="L34" s="171" t="s">
        <v>110</v>
      </c>
      <c r="M34" s="1290">
        <v>0</v>
      </c>
      <c r="N34" s="1290">
        <v>0</v>
      </c>
      <c r="O34" s="1290">
        <v>0</v>
      </c>
      <c r="P34" s="1290">
        <v>0</v>
      </c>
      <c r="Q34" s="1290">
        <v>0</v>
      </c>
      <c r="R34" s="1290">
        <v>0</v>
      </c>
      <c r="S34" s="1290">
        <v>0</v>
      </c>
      <c r="T34" s="1290">
        <v>0</v>
      </c>
      <c r="U34" s="1290">
        <v>0</v>
      </c>
      <c r="V34" s="1290">
        <v>0</v>
      </c>
      <c r="W34" s="1290">
        <v>0</v>
      </c>
      <c r="X34" s="1290">
        <v>0</v>
      </c>
      <c r="Y34" s="1290">
        <v>0</v>
      </c>
      <c r="Z34" s="1290">
        <v>0</v>
      </c>
      <c r="AA34" s="1291">
        <v>0</v>
      </c>
    </row>
    <row r="35" spans="2:27" ht="12" customHeight="1">
      <c r="B35" s="4031" t="s">
        <v>1325</v>
      </c>
      <c r="C35" s="42"/>
      <c r="D35" s="42"/>
      <c r="E35" s="42"/>
      <c r="F35" s="42"/>
      <c r="G35" s="42"/>
      <c r="H35" s="42"/>
      <c r="I35" s="42"/>
      <c r="J35" s="42"/>
      <c r="K35" s="42"/>
      <c r="L35" s="171" t="s">
        <v>194</v>
      </c>
      <c r="M35" s="1282">
        <v>0</v>
      </c>
      <c r="N35" s="1282">
        <v>0</v>
      </c>
      <c r="O35" s="1282">
        <v>0</v>
      </c>
      <c r="P35" s="1282">
        <v>0</v>
      </c>
      <c r="Q35" s="1282">
        <v>0</v>
      </c>
      <c r="R35" s="1282">
        <v>0</v>
      </c>
      <c r="S35" s="1282">
        <v>0</v>
      </c>
      <c r="T35" s="1282">
        <v>0</v>
      </c>
      <c r="U35" s="1282">
        <v>0</v>
      </c>
      <c r="V35" s="1282">
        <v>0</v>
      </c>
      <c r="W35" s="1282">
        <v>0</v>
      </c>
      <c r="X35" s="1282">
        <v>0</v>
      </c>
      <c r="Y35" s="1282">
        <v>0</v>
      </c>
      <c r="Z35" s="1282">
        <v>0</v>
      </c>
      <c r="AA35" s="1285">
        <v>0</v>
      </c>
    </row>
    <row r="36" spans="2:27" ht="12" customHeight="1">
      <c r="B36" s="3952" t="s">
        <v>1161</v>
      </c>
      <c r="C36" s="43"/>
      <c r="D36" s="43"/>
      <c r="E36" s="43"/>
      <c r="F36" s="43"/>
      <c r="G36" s="43"/>
      <c r="H36" s="43"/>
      <c r="I36" s="43"/>
      <c r="J36" s="43"/>
      <c r="K36" s="43"/>
      <c r="L36" s="171" t="s">
        <v>15</v>
      </c>
      <c r="M36" s="172">
        <v>0</v>
      </c>
      <c r="N36" s="172">
        <v>0</v>
      </c>
      <c r="O36" s="172">
        <v>0</v>
      </c>
      <c r="P36" s="172">
        <v>0</v>
      </c>
      <c r="Q36" s="172">
        <v>0</v>
      </c>
      <c r="R36" s="172">
        <v>0</v>
      </c>
      <c r="S36" s="172">
        <v>0</v>
      </c>
      <c r="T36" s="172">
        <v>0</v>
      </c>
      <c r="U36" s="172">
        <v>0</v>
      </c>
      <c r="V36" s="172">
        <v>0</v>
      </c>
      <c r="W36" s="172">
        <v>0</v>
      </c>
      <c r="X36" s="172">
        <v>0</v>
      </c>
      <c r="Y36" s="172">
        <v>0</v>
      </c>
      <c r="Z36" s="172">
        <v>0</v>
      </c>
      <c r="AA36" s="1285">
        <v>0</v>
      </c>
    </row>
    <row r="37" spans="2:27" ht="12" customHeight="1">
      <c r="B37" s="1093"/>
      <c r="C37" s="170"/>
      <c r="D37" s="43" t="s">
        <v>746</v>
      </c>
      <c r="E37" s="43"/>
      <c r="F37" s="43"/>
      <c r="G37" s="43"/>
      <c r="H37" s="43"/>
      <c r="I37" s="43"/>
      <c r="J37" s="43"/>
      <c r="K37" s="43"/>
      <c r="L37" s="171" t="s">
        <v>458</v>
      </c>
      <c r="M37" s="172">
        <v>0</v>
      </c>
      <c r="N37" s="172">
        <v>0</v>
      </c>
      <c r="O37" s="172">
        <v>0</v>
      </c>
      <c r="P37" s="172">
        <v>0</v>
      </c>
      <c r="Q37" s="172"/>
      <c r="R37" s="172">
        <v>0</v>
      </c>
      <c r="S37" s="172">
        <v>0</v>
      </c>
      <c r="T37" s="172">
        <v>0</v>
      </c>
      <c r="U37" s="172">
        <v>0</v>
      </c>
      <c r="V37" s="172">
        <v>0</v>
      </c>
      <c r="W37" s="172">
        <v>0</v>
      </c>
      <c r="X37" s="172">
        <v>0</v>
      </c>
      <c r="Y37" s="172">
        <v>0</v>
      </c>
      <c r="Z37" s="172">
        <v>0</v>
      </c>
      <c r="AA37" s="1285">
        <v>0</v>
      </c>
    </row>
    <row r="38" spans="2:27" ht="12" customHeight="1">
      <c r="B38" s="3952" t="s">
        <v>186</v>
      </c>
      <c r="C38" s="43"/>
      <c r="D38" s="43"/>
      <c r="E38" s="43"/>
      <c r="F38" s="43"/>
      <c r="G38" s="43"/>
      <c r="H38" s="43"/>
      <c r="I38" s="43"/>
      <c r="J38" s="43"/>
      <c r="K38" s="43"/>
      <c r="L38" s="171" t="s">
        <v>16</v>
      </c>
      <c r="M38" s="1282">
        <v>0</v>
      </c>
      <c r="N38" s="1282">
        <v>0</v>
      </c>
      <c r="O38" s="1282">
        <v>0</v>
      </c>
      <c r="P38" s="1282">
        <v>0</v>
      </c>
      <c r="Q38" s="1282">
        <v>0</v>
      </c>
      <c r="R38" s="1282">
        <v>0</v>
      </c>
      <c r="S38" s="1282">
        <v>0</v>
      </c>
      <c r="T38" s="1282">
        <v>0</v>
      </c>
      <c r="U38" s="1282">
        <v>0</v>
      </c>
      <c r="V38" s="1282">
        <v>0</v>
      </c>
      <c r="W38" s="1282">
        <v>0</v>
      </c>
      <c r="X38" s="1282">
        <v>0</v>
      </c>
      <c r="Y38" s="1282">
        <v>0</v>
      </c>
      <c r="Z38" s="1282">
        <v>0</v>
      </c>
      <c r="AA38" s="1285">
        <v>0</v>
      </c>
    </row>
    <row r="39" spans="2:27" ht="12" customHeight="1">
      <c r="B39" s="3960" t="s">
        <v>747</v>
      </c>
      <c r="C39" s="31"/>
      <c r="D39" s="31"/>
      <c r="E39" s="31"/>
      <c r="F39" s="31"/>
      <c r="G39" s="31"/>
      <c r="H39" s="31"/>
      <c r="I39" s="31"/>
      <c r="J39" s="31"/>
      <c r="K39" s="31"/>
      <c r="L39" s="171" t="s">
        <v>17</v>
      </c>
      <c r="M39" s="1282">
        <v>0</v>
      </c>
      <c r="N39" s="1282">
        <v>0</v>
      </c>
      <c r="O39" s="1282">
        <v>0</v>
      </c>
      <c r="P39" s="1282">
        <v>0</v>
      </c>
      <c r="Q39" s="1282">
        <v>0</v>
      </c>
      <c r="R39" s="1282">
        <v>0</v>
      </c>
      <c r="S39" s="1282">
        <v>0</v>
      </c>
      <c r="T39" s="1282">
        <v>0</v>
      </c>
      <c r="U39" s="1282">
        <v>0</v>
      </c>
      <c r="V39" s="1282">
        <v>0</v>
      </c>
      <c r="W39" s="1282">
        <v>0</v>
      </c>
      <c r="X39" s="1282">
        <v>0</v>
      </c>
      <c r="Y39" s="1282">
        <v>0</v>
      </c>
      <c r="Z39" s="1282">
        <v>0</v>
      </c>
      <c r="AA39" s="1285">
        <v>0</v>
      </c>
    </row>
    <row r="40" spans="2:27" ht="12" customHeight="1">
      <c r="B40" s="3952" t="s">
        <v>119</v>
      </c>
      <c r="C40" s="43"/>
      <c r="D40" s="43"/>
      <c r="E40" s="43"/>
      <c r="F40" s="43"/>
      <c r="G40" s="43"/>
      <c r="H40" s="43"/>
      <c r="I40" s="43"/>
      <c r="J40" s="43"/>
      <c r="K40" s="43"/>
      <c r="L40" s="171" t="s">
        <v>71</v>
      </c>
      <c r="M40" s="1282">
        <v>0</v>
      </c>
      <c r="N40" s="1282">
        <v>0</v>
      </c>
      <c r="O40" s="1282">
        <v>0</v>
      </c>
      <c r="P40" s="1282">
        <v>0</v>
      </c>
      <c r="Q40" s="1282">
        <v>0</v>
      </c>
      <c r="R40" s="1282">
        <v>0</v>
      </c>
      <c r="S40" s="1282">
        <v>0</v>
      </c>
      <c r="T40" s="1282">
        <v>0</v>
      </c>
      <c r="U40" s="1282">
        <v>0</v>
      </c>
      <c r="V40" s="1282">
        <v>0</v>
      </c>
      <c r="W40" s="1282">
        <v>0</v>
      </c>
      <c r="X40" s="1282">
        <v>0</v>
      </c>
      <c r="Y40" s="1282">
        <v>0</v>
      </c>
      <c r="Z40" s="1282">
        <v>0</v>
      </c>
      <c r="AA40" s="1285">
        <v>0</v>
      </c>
    </row>
    <row r="41" spans="2:27" ht="12" customHeight="1">
      <c r="B41" s="3952" t="s">
        <v>120</v>
      </c>
      <c r="C41" s="43"/>
      <c r="D41" s="43"/>
      <c r="E41" s="43"/>
      <c r="F41" s="43"/>
      <c r="G41" s="43"/>
      <c r="H41" s="43"/>
      <c r="I41" s="43"/>
      <c r="J41" s="43"/>
      <c r="K41" s="43"/>
      <c r="L41" s="171" t="s">
        <v>72</v>
      </c>
      <c r="M41" s="1282">
        <v>0</v>
      </c>
      <c r="N41" s="1282">
        <v>0</v>
      </c>
      <c r="O41" s="1282">
        <v>0</v>
      </c>
      <c r="P41" s="1282">
        <v>0</v>
      </c>
      <c r="Q41" s="1282">
        <v>0</v>
      </c>
      <c r="R41" s="1282">
        <v>0</v>
      </c>
      <c r="S41" s="1282">
        <v>0</v>
      </c>
      <c r="T41" s="1282">
        <v>0</v>
      </c>
      <c r="U41" s="1282">
        <v>0</v>
      </c>
      <c r="V41" s="1282">
        <v>0</v>
      </c>
      <c r="W41" s="1282">
        <v>0</v>
      </c>
      <c r="X41" s="1282">
        <v>0</v>
      </c>
      <c r="Y41" s="1282">
        <v>0</v>
      </c>
      <c r="Z41" s="1282">
        <v>0</v>
      </c>
      <c r="AA41" s="1285">
        <v>0</v>
      </c>
    </row>
    <row r="42" spans="2:27" ht="12" customHeight="1">
      <c r="B42" s="3952" t="s">
        <v>748</v>
      </c>
      <c r="C42" s="43"/>
      <c r="D42" s="43"/>
      <c r="E42" s="43"/>
      <c r="F42" s="43"/>
      <c r="G42" s="43"/>
      <c r="H42" s="43"/>
      <c r="I42" s="43"/>
      <c r="J42" s="43"/>
      <c r="K42" s="43"/>
      <c r="L42" s="171" t="s">
        <v>193</v>
      </c>
      <c r="M42" s="1282">
        <v>0</v>
      </c>
      <c r="N42" s="1282">
        <v>0</v>
      </c>
      <c r="O42" s="1282">
        <v>0</v>
      </c>
      <c r="P42" s="1282">
        <v>0</v>
      </c>
      <c r="Q42" s="1282">
        <v>0</v>
      </c>
      <c r="R42" s="1282">
        <v>0</v>
      </c>
      <c r="S42" s="1282">
        <v>0</v>
      </c>
      <c r="T42" s="1282">
        <v>0</v>
      </c>
      <c r="U42" s="1282">
        <v>0</v>
      </c>
      <c r="V42" s="1282">
        <v>0</v>
      </c>
      <c r="W42" s="1282">
        <v>0</v>
      </c>
      <c r="X42" s="1282">
        <v>0</v>
      </c>
      <c r="Y42" s="1282">
        <v>0</v>
      </c>
      <c r="Z42" s="1282">
        <v>0</v>
      </c>
      <c r="AA42" s="1285">
        <v>0</v>
      </c>
    </row>
    <row r="43" spans="2:27" ht="12" customHeight="1">
      <c r="B43" s="3952" t="s">
        <v>112</v>
      </c>
      <c r="C43" s="43"/>
      <c r="D43" s="43"/>
      <c r="E43" s="43"/>
      <c r="F43" s="43"/>
      <c r="G43" s="43"/>
      <c r="H43" s="43"/>
      <c r="I43" s="43"/>
      <c r="J43" s="43"/>
      <c r="K43" s="43"/>
      <c r="L43" s="171"/>
      <c r="M43" s="1282"/>
      <c r="N43" s="1282"/>
      <c r="O43" s="1282"/>
      <c r="P43" s="1282"/>
      <c r="Q43" s="1282"/>
      <c r="R43" s="1282"/>
      <c r="S43" s="1282"/>
      <c r="T43" s="1282"/>
      <c r="U43" s="1282"/>
      <c r="V43" s="1282"/>
      <c r="W43" s="1282"/>
      <c r="X43" s="1282"/>
      <c r="Y43" s="1282"/>
      <c r="Z43" s="1282"/>
      <c r="AA43" s="1285"/>
    </row>
    <row r="44" spans="2:27" ht="12" customHeight="1">
      <c r="B44" s="1093"/>
      <c r="C44" s="43" t="s">
        <v>749</v>
      </c>
      <c r="D44" s="43"/>
      <c r="E44" s="43"/>
      <c r="F44" s="43"/>
      <c r="G44" s="43"/>
      <c r="H44" s="43"/>
      <c r="I44" s="43"/>
      <c r="J44" s="43"/>
      <c r="K44" s="43"/>
      <c r="L44" s="171" t="s">
        <v>528</v>
      </c>
      <c r="M44" s="1282">
        <v>0</v>
      </c>
      <c r="N44" s="1282">
        <v>0</v>
      </c>
      <c r="O44" s="1282">
        <v>0</v>
      </c>
      <c r="P44" s="1282">
        <v>0</v>
      </c>
      <c r="Q44" s="1282">
        <v>0</v>
      </c>
      <c r="R44" s="1282">
        <v>0</v>
      </c>
      <c r="S44" s="1282">
        <v>0</v>
      </c>
      <c r="T44" s="1282">
        <v>0</v>
      </c>
      <c r="U44" s="1282">
        <v>0</v>
      </c>
      <c r="V44" s="1282">
        <v>0</v>
      </c>
      <c r="W44" s="1282">
        <v>0</v>
      </c>
      <c r="X44" s="1282">
        <v>0</v>
      </c>
      <c r="Y44" s="1282">
        <v>0</v>
      </c>
      <c r="Z44" s="1282">
        <v>0</v>
      </c>
      <c r="AA44" s="1285">
        <v>0</v>
      </c>
    </row>
    <row r="45" spans="2:27" ht="12" customHeight="1">
      <c r="B45" s="1093"/>
      <c r="C45" s="43" t="s">
        <v>750</v>
      </c>
      <c r="D45" s="43"/>
      <c r="E45" s="43"/>
      <c r="F45" s="43"/>
      <c r="G45" s="43"/>
      <c r="H45" s="43"/>
      <c r="I45" s="43"/>
      <c r="J45" s="43"/>
      <c r="K45" s="43"/>
      <c r="L45" s="171" t="s">
        <v>466</v>
      </c>
      <c r="M45" s="1282">
        <v>0</v>
      </c>
      <c r="N45" s="1282">
        <v>0</v>
      </c>
      <c r="O45" s="1282">
        <v>0</v>
      </c>
      <c r="P45" s="1282">
        <v>0</v>
      </c>
      <c r="Q45" s="1282">
        <v>0</v>
      </c>
      <c r="R45" s="1282">
        <v>0</v>
      </c>
      <c r="S45" s="1282">
        <v>0</v>
      </c>
      <c r="T45" s="1282">
        <v>0</v>
      </c>
      <c r="U45" s="1282">
        <v>0</v>
      </c>
      <c r="V45" s="1282">
        <v>0</v>
      </c>
      <c r="W45" s="1282">
        <v>0</v>
      </c>
      <c r="X45" s="1282">
        <v>0</v>
      </c>
      <c r="Y45" s="1282">
        <v>0</v>
      </c>
      <c r="Z45" s="1282">
        <v>0</v>
      </c>
      <c r="AA45" s="1285">
        <v>0</v>
      </c>
    </row>
    <row r="46" spans="2:27" ht="12" customHeight="1">
      <c r="B46" s="1093"/>
      <c r="C46" s="43" t="s">
        <v>751</v>
      </c>
      <c r="D46" s="43"/>
      <c r="E46" s="43"/>
      <c r="F46" s="43"/>
      <c r="G46" s="43"/>
      <c r="H46" s="43"/>
      <c r="I46" s="43"/>
      <c r="J46" s="43"/>
      <c r="K46" s="43"/>
      <c r="L46" s="171" t="s">
        <v>607</v>
      </c>
      <c r="M46" s="1282">
        <v>0</v>
      </c>
      <c r="N46" s="1282">
        <v>0</v>
      </c>
      <c r="O46" s="1282">
        <v>0</v>
      </c>
      <c r="P46" s="1282">
        <v>0</v>
      </c>
      <c r="Q46" s="1282">
        <v>0</v>
      </c>
      <c r="R46" s="1282">
        <v>0</v>
      </c>
      <c r="S46" s="1282">
        <v>0</v>
      </c>
      <c r="T46" s="1282">
        <v>0</v>
      </c>
      <c r="U46" s="1282">
        <v>0</v>
      </c>
      <c r="V46" s="1282">
        <v>0</v>
      </c>
      <c r="W46" s="1282">
        <v>0</v>
      </c>
      <c r="X46" s="1282">
        <v>0</v>
      </c>
      <c r="Y46" s="1282">
        <v>0</v>
      </c>
      <c r="Z46" s="1282">
        <v>0</v>
      </c>
      <c r="AA46" s="1285">
        <v>0</v>
      </c>
    </row>
    <row r="47" spans="2:27" ht="12" customHeight="1">
      <c r="B47" s="1093"/>
      <c r="C47" s="43" t="s">
        <v>752</v>
      </c>
      <c r="D47" s="43"/>
      <c r="E47" s="43"/>
      <c r="F47" s="43"/>
      <c r="G47" s="43"/>
      <c r="H47" s="43"/>
      <c r="I47" s="43"/>
      <c r="J47" s="43"/>
      <c r="K47" s="43"/>
      <c r="L47" s="171" t="s">
        <v>753</v>
      </c>
      <c r="M47" s="1282">
        <v>0</v>
      </c>
      <c r="N47" s="1282">
        <v>0</v>
      </c>
      <c r="O47" s="1282">
        <v>0</v>
      </c>
      <c r="P47" s="1282">
        <v>0</v>
      </c>
      <c r="Q47" s="1282">
        <v>0</v>
      </c>
      <c r="R47" s="1282">
        <v>0</v>
      </c>
      <c r="S47" s="1282">
        <v>0</v>
      </c>
      <c r="T47" s="1282">
        <v>0</v>
      </c>
      <c r="U47" s="1282">
        <v>0</v>
      </c>
      <c r="V47" s="1282">
        <v>0</v>
      </c>
      <c r="W47" s="1282">
        <v>0</v>
      </c>
      <c r="X47" s="1282">
        <v>0</v>
      </c>
      <c r="Y47" s="1282">
        <v>0</v>
      </c>
      <c r="Z47" s="1282">
        <v>0</v>
      </c>
      <c r="AA47" s="1285">
        <v>0</v>
      </c>
    </row>
    <row r="48" spans="2:27" ht="12" customHeight="1">
      <c r="B48" s="1093"/>
      <c r="C48" s="43" t="s">
        <v>754</v>
      </c>
      <c r="D48" s="43"/>
      <c r="E48" s="43"/>
      <c r="F48" s="43"/>
      <c r="G48" s="43"/>
      <c r="H48" s="43"/>
      <c r="I48" s="43"/>
      <c r="J48" s="43"/>
      <c r="K48" s="43"/>
      <c r="L48" s="171" t="s">
        <v>755</v>
      </c>
      <c r="M48" s="1282">
        <v>0</v>
      </c>
      <c r="N48" s="1282">
        <v>0</v>
      </c>
      <c r="O48" s="1282">
        <v>0</v>
      </c>
      <c r="P48" s="1282">
        <v>0</v>
      </c>
      <c r="Q48" s="1282">
        <v>0</v>
      </c>
      <c r="R48" s="1282">
        <v>0</v>
      </c>
      <c r="S48" s="1282">
        <v>0</v>
      </c>
      <c r="T48" s="1282">
        <v>0</v>
      </c>
      <c r="U48" s="1282">
        <v>0</v>
      </c>
      <c r="V48" s="1282">
        <v>0</v>
      </c>
      <c r="W48" s="1282">
        <v>0</v>
      </c>
      <c r="X48" s="1282">
        <v>0</v>
      </c>
      <c r="Y48" s="1282">
        <v>0</v>
      </c>
      <c r="Z48" s="1282">
        <v>0</v>
      </c>
      <c r="AA48" s="1285">
        <v>0</v>
      </c>
    </row>
    <row r="49" spans="2:27" ht="12" customHeight="1">
      <c r="B49" s="1093"/>
      <c r="C49" s="43" t="s">
        <v>756</v>
      </c>
      <c r="D49" s="43"/>
      <c r="E49" s="43"/>
      <c r="F49" s="43"/>
      <c r="G49" s="43"/>
      <c r="H49" s="43"/>
      <c r="I49" s="43"/>
      <c r="J49" s="43"/>
      <c r="K49" s="43"/>
      <c r="L49" s="171" t="s">
        <v>757</v>
      </c>
      <c r="M49" s="1282">
        <v>0</v>
      </c>
      <c r="N49" s="1282">
        <v>0</v>
      </c>
      <c r="O49" s="1282">
        <v>0</v>
      </c>
      <c r="P49" s="1282">
        <v>0</v>
      </c>
      <c r="Q49" s="1282">
        <v>0</v>
      </c>
      <c r="R49" s="1282">
        <v>0</v>
      </c>
      <c r="S49" s="1282">
        <v>0</v>
      </c>
      <c r="T49" s="1282">
        <v>0</v>
      </c>
      <c r="U49" s="1282">
        <v>0</v>
      </c>
      <c r="V49" s="1282">
        <v>0</v>
      </c>
      <c r="W49" s="1282">
        <v>0</v>
      </c>
      <c r="X49" s="1282">
        <v>0</v>
      </c>
      <c r="Y49" s="1282">
        <v>0</v>
      </c>
      <c r="Z49" s="1282">
        <v>0</v>
      </c>
      <c r="AA49" s="1285">
        <v>0</v>
      </c>
    </row>
    <row r="50" spans="2:27" ht="12" customHeight="1">
      <c r="B50" s="1093"/>
      <c r="C50" s="43" t="s">
        <v>758</v>
      </c>
      <c r="D50" s="43"/>
      <c r="E50" s="43"/>
      <c r="F50" s="43"/>
      <c r="G50" s="43"/>
      <c r="H50" s="43"/>
      <c r="I50" s="43"/>
      <c r="J50" s="43"/>
      <c r="K50" s="43"/>
      <c r="L50" s="171" t="s">
        <v>759</v>
      </c>
      <c r="M50" s="1282">
        <v>0</v>
      </c>
      <c r="N50" s="1282">
        <v>0</v>
      </c>
      <c r="O50" s="1282">
        <v>0</v>
      </c>
      <c r="P50" s="1282">
        <v>0</v>
      </c>
      <c r="Q50" s="1282">
        <v>0</v>
      </c>
      <c r="R50" s="1282">
        <v>0</v>
      </c>
      <c r="S50" s="1282">
        <v>0</v>
      </c>
      <c r="T50" s="1282">
        <v>0</v>
      </c>
      <c r="U50" s="1282">
        <v>0</v>
      </c>
      <c r="V50" s="1282">
        <v>0</v>
      </c>
      <c r="W50" s="1282">
        <v>0</v>
      </c>
      <c r="X50" s="1282">
        <v>0</v>
      </c>
      <c r="Y50" s="1282">
        <v>0</v>
      </c>
      <c r="Z50" s="1282">
        <v>0</v>
      </c>
      <c r="AA50" s="1285">
        <v>0</v>
      </c>
    </row>
    <row r="51" spans="2:27" ht="12" customHeight="1">
      <c r="B51" s="1093"/>
      <c r="C51" s="43" t="s">
        <v>760</v>
      </c>
      <c r="D51" s="43"/>
      <c r="E51" s="43"/>
      <c r="F51" s="43"/>
      <c r="G51" s="43"/>
      <c r="H51" s="43"/>
      <c r="I51" s="43"/>
      <c r="J51" s="43"/>
      <c r="K51" s="43"/>
      <c r="L51" s="171" t="s">
        <v>761</v>
      </c>
      <c r="M51" s="1282">
        <v>0</v>
      </c>
      <c r="N51" s="1282">
        <v>0</v>
      </c>
      <c r="O51" s="1282">
        <v>0</v>
      </c>
      <c r="P51" s="1282">
        <v>0</v>
      </c>
      <c r="Q51" s="1282">
        <v>0</v>
      </c>
      <c r="R51" s="1282">
        <v>0</v>
      </c>
      <c r="S51" s="1282">
        <v>0</v>
      </c>
      <c r="T51" s="1282">
        <v>0</v>
      </c>
      <c r="U51" s="1282">
        <v>0</v>
      </c>
      <c r="V51" s="1282">
        <v>0</v>
      </c>
      <c r="W51" s="1282">
        <v>0</v>
      </c>
      <c r="X51" s="1282">
        <v>0</v>
      </c>
      <c r="Y51" s="1282">
        <v>0</v>
      </c>
      <c r="Z51" s="1282">
        <v>0</v>
      </c>
      <c r="AA51" s="1285">
        <v>0</v>
      </c>
    </row>
    <row r="52" spans="2:27" ht="12" customHeight="1">
      <c r="B52" s="1093"/>
      <c r="C52" s="43" t="s">
        <v>762</v>
      </c>
      <c r="D52" s="43"/>
      <c r="E52" s="43"/>
      <c r="F52" s="43"/>
      <c r="G52" s="43"/>
      <c r="H52" s="43"/>
      <c r="I52" s="43"/>
      <c r="J52" s="43"/>
      <c r="K52" s="43"/>
      <c r="L52" s="171" t="s">
        <v>763</v>
      </c>
      <c r="M52" s="1282">
        <v>0</v>
      </c>
      <c r="N52" s="1282">
        <v>0</v>
      </c>
      <c r="O52" s="1282">
        <v>0</v>
      </c>
      <c r="P52" s="1282">
        <v>0</v>
      </c>
      <c r="Q52" s="1282">
        <v>0</v>
      </c>
      <c r="R52" s="1282">
        <v>0</v>
      </c>
      <c r="S52" s="1282">
        <v>0</v>
      </c>
      <c r="T52" s="1282">
        <v>0</v>
      </c>
      <c r="U52" s="1282">
        <v>0</v>
      </c>
      <c r="V52" s="1282">
        <v>0</v>
      </c>
      <c r="W52" s="1282">
        <v>0</v>
      </c>
      <c r="X52" s="1282">
        <v>0</v>
      </c>
      <c r="Y52" s="1282">
        <v>0</v>
      </c>
      <c r="Z52" s="1282">
        <v>0</v>
      </c>
      <c r="AA52" s="1285">
        <v>0</v>
      </c>
    </row>
    <row r="53" spans="2:27" ht="12" customHeight="1">
      <c r="B53" s="3952" t="s">
        <v>764</v>
      </c>
      <c r="C53" s="43"/>
      <c r="D53" s="43"/>
      <c r="E53" s="43"/>
      <c r="F53" s="43"/>
      <c r="G53" s="43"/>
      <c r="H53" s="43"/>
      <c r="I53" s="43"/>
      <c r="J53" s="43"/>
      <c r="K53" s="43"/>
      <c r="L53" s="171" t="s">
        <v>136</v>
      </c>
      <c r="M53" s="1282">
        <v>0</v>
      </c>
      <c r="N53" s="1282">
        <v>0</v>
      </c>
      <c r="O53" s="1282">
        <v>0</v>
      </c>
      <c r="P53" s="1282">
        <v>0</v>
      </c>
      <c r="Q53" s="1282">
        <v>0</v>
      </c>
      <c r="R53" s="1282">
        <v>0</v>
      </c>
      <c r="S53" s="1282">
        <v>0</v>
      </c>
      <c r="T53" s="1282">
        <v>0</v>
      </c>
      <c r="U53" s="1282">
        <v>0</v>
      </c>
      <c r="V53" s="1282">
        <v>0</v>
      </c>
      <c r="W53" s="1282">
        <v>0</v>
      </c>
      <c r="X53" s="1282">
        <v>0</v>
      </c>
      <c r="Y53" s="1282">
        <v>0</v>
      </c>
      <c r="Z53" s="1282">
        <v>0</v>
      </c>
      <c r="AA53" s="1285">
        <v>0</v>
      </c>
    </row>
    <row r="54" spans="2:27" ht="12" customHeight="1">
      <c r="B54" s="3952" t="s">
        <v>113</v>
      </c>
      <c r="C54" s="43"/>
      <c r="D54" s="43"/>
      <c r="E54" s="43"/>
      <c r="F54" s="43"/>
      <c r="G54" s="43"/>
      <c r="H54" s="43"/>
      <c r="I54" s="43"/>
      <c r="J54" s="43"/>
      <c r="K54" s="43"/>
      <c r="L54" s="171" t="s">
        <v>142</v>
      </c>
      <c r="M54" s="1282">
        <v>0</v>
      </c>
      <c r="N54" s="1282">
        <v>0</v>
      </c>
      <c r="O54" s="1282">
        <v>0</v>
      </c>
      <c r="P54" s="1282">
        <v>0</v>
      </c>
      <c r="Q54" s="1282">
        <v>0</v>
      </c>
      <c r="R54" s="1282">
        <v>0</v>
      </c>
      <c r="S54" s="1282">
        <v>0</v>
      </c>
      <c r="T54" s="1282">
        <v>0</v>
      </c>
      <c r="U54" s="1282">
        <v>0</v>
      </c>
      <c r="V54" s="1282">
        <v>0</v>
      </c>
      <c r="W54" s="1282">
        <v>0</v>
      </c>
      <c r="X54" s="1282">
        <v>0</v>
      </c>
      <c r="Y54" s="1282">
        <v>0</v>
      </c>
      <c r="Z54" s="1282">
        <v>0</v>
      </c>
      <c r="AA54" s="1285">
        <v>0</v>
      </c>
    </row>
    <row r="55" spans="2:27" ht="12" customHeight="1">
      <c r="B55" s="3960" t="s">
        <v>765</v>
      </c>
      <c r="C55" s="31"/>
      <c r="D55" s="31"/>
      <c r="E55" s="31"/>
      <c r="F55" s="31"/>
      <c r="G55" s="31"/>
      <c r="H55" s="31"/>
      <c r="I55" s="31"/>
      <c r="J55" s="31"/>
      <c r="K55" s="31"/>
      <c r="L55" s="171" t="s">
        <v>143</v>
      </c>
      <c r="M55" s="1282">
        <v>0</v>
      </c>
      <c r="N55" s="1282">
        <v>0</v>
      </c>
      <c r="O55" s="1282">
        <v>0</v>
      </c>
      <c r="P55" s="1282">
        <v>0</v>
      </c>
      <c r="Q55" s="1282"/>
      <c r="R55" s="1282">
        <v>0</v>
      </c>
      <c r="S55" s="1282">
        <v>0</v>
      </c>
      <c r="T55" s="1282">
        <v>0</v>
      </c>
      <c r="U55" s="1282">
        <v>0</v>
      </c>
      <c r="V55" s="1282">
        <v>0</v>
      </c>
      <c r="W55" s="1282">
        <v>0</v>
      </c>
      <c r="X55" s="1282">
        <v>0</v>
      </c>
      <c r="Y55" s="1282">
        <v>0</v>
      </c>
      <c r="Z55" s="1282">
        <v>0</v>
      </c>
      <c r="AA55" s="1285">
        <v>0</v>
      </c>
    </row>
    <row r="56" spans="2:27" ht="12" customHeight="1">
      <c r="B56" s="3952" t="s">
        <v>115</v>
      </c>
      <c r="C56" s="43"/>
      <c r="D56" s="43"/>
      <c r="E56" s="43"/>
      <c r="F56" s="43"/>
      <c r="G56" s="43"/>
      <c r="H56" s="43"/>
      <c r="I56" s="43"/>
      <c r="J56" s="43"/>
      <c r="K56" s="43"/>
      <c r="L56" s="171"/>
      <c r="M56" s="1282"/>
      <c r="N56" s="1282"/>
      <c r="O56" s="1282"/>
      <c r="P56" s="1282"/>
      <c r="Q56" s="1282"/>
      <c r="R56" s="1282"/>
      <c r="S56" s="1282"/>
      <c r="T56" s="1282"/>
      <c r="U56" s="1282"/>
      <c r="V56" s="1282"/>
      <c r="W56" s="1282"/>
      <c r="X56" s="1282"/>
      <c r="Y56" s="1282"/>
      <c r="Z56" s="1282"/>
      <c r="AA56" s="1285"/>
    </row>
    <row r="57" spans="2:27" ht="12" customHeight="1">
      <c r="B57" s="1097"/>
      <c r="C57" s="43" t="s">
        <v>766</v>
      </c>
      <c r="D57" s="31"/>
      <c r="E57" s="31"/>
      <c r="F57" s="31"/>
      <c r="G57" s="31"/>
      <c r="H57" s="31"/>
      <c r="I57" s="31"/>
      <c r="J57" s="31"/>
      <c r="K57" s="31"/>
      <c r="L57" s="171" t="s">
        <v>610</v>
      </c>
      <c r="M57" s="1282">
        <v>0</v>
      </c>
      <c r="N57" s="1282">
        <v>0</v>
      </c>
      <c r="O57" s="1282">
        <v>0</v>
      </c>
      <c r="P57" s="1282">
        <v>0</v>
      </c>
      <c r="Q57" s="1282">
        <v>0</v>
      </c>
      <c r="R57" s="1282">
        <v>0</v>
      </c>
      <c r="S57" s="1282">
        <v>0</v>
      </c>
      <c r="T57" s="1282">
        <v>0</v>
      </c>
      <c r="U57" s="1282">
        <v>0</v>
      </c>
      <c r="V57" s="1282">
        <v>0</v>
      </c>
      <c r="W57" s="1282">
        <v>0</v>
      </c>
      <c r="X57" s="1282">
        <v>0</v>
      </c>
      <c r="Y57" s="1282">
        <v>0</v>
      </c>
      <c r="Z57" s="1282">
        <v>0</v>
      </c>
      <c r="AA57" s="1285">
        <v>0</v>
      </c>
    </row>
    <row r="58" spans="2:27" ht="12" customHeight="1">
      <c r="B58" s="1097"/>
      <c r="C58" s="43" t="s">
        <v>767</v>
      </c>
      <c r="D58" s="31"/>
      <c r="E58" s="31"/>
      <c r="F58" s="31"/>
      <c r="G58" s="31"/>
      <c r="H58" s="31"/>
      <c r="I58" s="31"/>
      <c r="J58" s="31"/>
      <c r="K58" s="31"/>
      <c r="L58" s="171" t="s">
        <v>671</v>
      </c>
      <c r="M58" s="1282">
        <v>0</v>
      </c>
      <c r="N58" s="1282">
        <v>0</v>
      </c>
      <c r="O58" s="1282">
        <v>0</v>
      </c>
      <c r="P58" s="1282">
        <v>0</v>
      </c>
      <c r="Q58" s="1282">
        <v>0</v>
      </c>
      <c r="R58" s="1282">
        <v>0</v>
      </c>
      <c r="S58" s="1282">
        <v>0</v>
      </c>
      <c r="T58" s="1282">
        <v>0</v>
      </c>
      <c r="U58" s="1282">
        <v>0</v>
      </c>
      <c r="V58" s="1282">
        <v>0</v>
      </c>
      <c r="W58" s="1282">
        <v>0</v>
      </c>
      <c r="X58" s="1282">
        <v>0</v>
      </c>
      <c r="Y58" s="1282">
        <v>0</v>
      </c>
      <c r="Z58" s="1282">
        <v>0</v>
      </c>
      <c r="AA58" s="1285">
        <v>0</v>
      </c>
    </row>
    <row r="59" spans="2:27" ht="12" customHeight="1">
      <c r="B59" s="3952" t="s">
        <v>768</v>
      </c>
      <c r="C59" s="43"/>
      <c r="D59" s="43"/>
      <c r="E59" s="43"/>
      <c r="F59" s="43"/>
      <c r="G59" s="43"/>
      <c r="H59" s="43"/>
      <c r="I59" s="43"/>
      <c r="J59" s="43"/>
      <c r="K59" s="43"/>
      <c r="L59" s="171" t="s">
        <v>144</v>
      </c>
      <c r="M59" s="1282">
        <v>0</v>
      </c>
      <c r="N59" s="1282">
        <v>0</v>
      </c>
      <c r="O59" s="1282">
        <v>0</v>
      </c>
      <c r="P59" s="1282">
        <v>0</v>
      </c>
      <c r="Q59" s="1282">
        <v>0</v>
      </c>
      <c r="R59" s="1282">
        <v>0</v>
      </c>
      <c r="S59" s="1282">
        <v>0</v>
      </c>
      <c r="T59" s="1282">
        <v>0</v>
      </c>
      <c r="U59" s="1282">
        <v>0</v>
      </c>
      <c r="V59" s="1282">
        <v>0</v>
      </c>
      <c r="W59" s="1282">
        <v>0</v>
      </c>
      <c r="X59" s="1282">
        <v>0</v>
      </c>
      <c r="Y59" s="1282">
        <v>0</v>
      </c>
      <c r="Z59" s="1282">
        <v>0</v>
      </c>
      <c r="AA59" s="1285">
        <v>0</v>
      </c>
    </row>
    <row r="60" spans="2:27" ht="12" customHeight="1">
      <c r="B60" s="3952" t="s">
        <v>78</v>
      </c>
      <c r="C60" s="43"/>
      <c r="D60" s="43"/>
      <c r="E60" s="43"/>
      <c r="F60" s="43"/>
      <c r="G60" s="43"/>
      <c r="H60" s="43"/>
      <c r="I60" s="43"/>
      <c r="J60" s="43"/>
      <c r="K60" s="43"/>
      <c r="L60" s="171" t="s">
        <v>189</v>
      </c>
      <c r="M60" s="1282">
        <v>0</v>
      </c>
      <c r="N60" s="1282">
        <v>0</v>
      </c>
      <c r="O60" s="1282">
        <v>0</v>
      </c>
      <c r="P60" s="1282">
        <v>0</v>
      </c>
      <c r="Q60" s="1282">
        <v>0</v>
      </c>
      <c r="R60" s="1282">
        <v>0</v>
      </c>
      <c r="S60" s="1282">
        <v>0</v>
      </c>
      <c r="T60" s="1282">
        <v>0</v>
      </c>
      <c r="U60" s="1282">
        <v>0</v>
      </c>
      <c r="V60" s="1282">
        <v>0</v>
      </c>
      <c r="W60" s="1282">
        <v>0</v>
      </c>
      <c r="X60" s="1282">
        <v>0</v>
      </c>
      <c r="Y60" s="1282">
        <v>0</v>
      </c>
      <c r="Z60" s="1282">
        <v>0</v>
      </c>
      <c r="AA60" s="1285">
        <v>0</v>
      </c>
    </row>
    <row r="61" spans="2:27" ht="12" customHeight="1">
      <c r="B61" s="3952" t="s">
        <v>73</v>
      </c>
      <c r="C61" s="43"/>
      <c r="D61" s="43"/>
      <c r="E61" s="43"/>
      <c r="F61" s="43"/>
      <c r="G61" s="43"/>
      <c r="H61" s="43"/>
      <c r="I61" s="43"/>
      <c r="J61" s="43"/>
      <c r="K61" s="43"/>
      <c r="L61" s="171" t="s">
        <v>190</v>
      </c>
      <c r="M61" s="1282">
        <v>0</v>
      </c>
      <c r="N61" s="1282">
        <v>0</v>
      </c>
      <c r="O61" s="1282">
        <v>0</v>
      </c>
      <c r="P61" s="1282">
        <v>0</v>
      </c>
      <c r="Q61" s="1282">
        <v>0</v>
      </c>
      <c r="R61" s="1282">
        <v>0</v>
      </c>
      <c r="S61" s="1282">
        <v>0</v>
      </c>
      <c r="T61" s="1282">
        <v>0</v>
      </c>
      <c r="U61" s="1282">
        <v>0</v>
      </c>
      <c r="V61" s="1282">
        <v>0</v>
      </c>
      <c r="W61" s="1282">
        <v>0</v>
      </c>
      <c r="X61" s="1282">
        <v>0</v>
      </c>
      <c r="Y61" s="1282">
        <v>0</v>
      </c>
      <c r="Z61" s="1282">
        <v>0</v>
      </c>
      <c r="AA61" s="1285">
        <v>0</v>
      </c>
    </row>
    <row r="62" spans="2:27" ht="12" customHeight="1">
      <c r="B62" s="3952" t="s">
        <v>769</v>
      </c>
      <c r="C62" s="43"/>
      <c r="D62" s="43"/>
      <c r="E62" s="43"/>
      <c r="F62" s="43"/>
      <c r="G62" s="43"/>
      <c r="H62" s="43"/>
      <c r="I62" s="43"/>
      <c r="J62" s="43"/>
      <c r="K62" s="43"/>
      <c r="L62" s="171" t="s">
        <v>191</v>
      </c>
      <c r="M62" s="1286">
        <v>412</v>
      </c>
      <c r="N62" s="1286">
        <v>92</v>
      </c>
      <c r="O62" s="1286">
        <v>831</v>
      </c>
      <c r="P62" s="1286">
        <v>1096</v>
      </c>
      <c r="Q62" s="1286">
        <v>4665</v>
      </c>
      <c r="R62" s="1286">
        <v>19738</v>
      </c>
      <c r="S62" s="1286">
        <v>1006</v>
      </c>
      <c r="T62" s="1286">
        <v>824</v>
      </c>
      <c r="U62" s="1286">
        <v>4206</v>
      </c>
      <c r="V62" s="1286">
        <v>8690</v>
      </c>
      <c r="W62" s="1286">
        <v>275</v>
      </c>
      <c r="X62" s="1286">
        <v>18</v>
      </c>
      <c r="Y62" s="1286">
        <v>7</v>
      </c>
      <c r="Z62" s="1286">
        <v>0</v>
      </c>
      <c r="AA62" s="1287">
        <v>41860</v>
      </c>
    </row>
    <row r="63" spans="2:27" ht="12" customHeight="1">
      <c r="B63" s="4031" t="s">
        <v>1327</v>
      </c>
      <c r="C63" s="42"/>
      <c r="D63" s="42"/>
      <c r="E63" s="42"/>
      <c r="F63" s="42"/>
      <c r="G63" s="42"/>
      <c r="H63" s="42"/>
      <c r="I63" s="42"/>
      <c r="J63" s="42"/>
      <c r="K63" s="42"/>
      <c r="L63" s="171" t="s">
        <v>70</v>
      </c>
      <c r="M63" s="1282">
        <v>466</v>
      </c>
      <c r="N63" s="1282">
        <v>111</v>
      </c>
      <c r="O63" s="1282">
        <v>967</v>
      </c>
      <c r="P63" s="1282">
        <v>1149</v>
      </c>
      <c r="Q63" s="1282">
        <v>4701</v>
      </c>
      <c r="R63" s="1282">
        <v>21330</v>
      </c>
      <c r="S63" s="1282">
        <v>1178</v>
      </c>
      <c r="T63" s="1282">
        <v>960</v>
      </c>
      <c r="U63" s="1282">
        <v>4669</v>
      </c>
      <c r="V63" s="1282">
        <v>9595</v>
      </c>
      <c r="W63" s="1282">
        <v>292</v>
      </c>
      <c r="X63" s="1282">
        <v>26</v>
      </c>
      <c r="Y63" s="1282">
        <v>9</v>
      </c>
      <c r="Z63" s="1282">
        <v>0</v>
      </c>
      <c r="AA63" s="1285">
        <v>45453</v>
      </c>
    </row>
    <row r="64" spans="2:27" ht="12" customHeight="1">
      <c r="B64" s="3952" t="s">
        <v>1328</v>
      </c>
      <c r="C64" s="43"/>
      <c r="D64" s="43"/>
      <c r="E64" s="43"/>
      <c r="F64" s="43"/>
      <c r="G64" s="43"/>
      <c r="H64" s="43"/>
      <c r="I64" s="43"/>
      <c r="J64" s="43"/>
      <c r="K64" s="43"/>
      <c r="L64" s="171" t="s">
        <v>7</v>
      </c>
      <c r="M64" s="1286">
        <v>0</v>
      </c>
      <c r="N64" s="1286">
        <v>0</v>
      </c>
      <c r="O64" s="1286">
        <v>0</v>
      </c>
      <c r="P64" s="1286">
        <v>0</v>
      </c>
      <c r="Q64" s="1286">
        <v>348</v>
      </c>
      <c r="R64" s="1286">
        <v>0</v>
      </c>
      <c r="S64" s="1286">
        <v>0</v>
      </c>
      <c r="T64" s="1286">
        <v>0</v>
      </c>
      <c r="U64" s="1286">
        <v>0</v>
      </c>
      <c r="V64" s="1286">
        <v>0</v>
      </c>
      <c r="W64" s="1286">
        <v>0</v>
      </c>
      <c r="X64" s="1286">
        <v>0</v>
      </c>
      <c r="Y64" s="1286">
        <v>0</v>
      </c>
      <c r="Z64" s="1286">
        <v>0</v>
      </c>
      <c r="AA64" s="1287">
        <v>348</v>
      </c>
    </row>
    <row r="65" spans="2:27" ht="12" customHeight="1">
      <c r="B65" s="3961" t="s">
        <v>1329</v>
      </c>
      <c r="C65" s="3962"/>
      <c r="D65" s="3962"/>
      <c r="E65" s="3962"/>
      <c r="F65" s="3962"/>
      <c r="G65" s="3962"/>
      <c r="H65" s="3962"/>
      <c r="I65" s="3962"/>
      <c r="J65" s="3962"/>
      <c r="K65" s="3962"/>
      <c r="L65" s="194" t="s">
        <v>103</v>
      </c>
      <c r="M65" s="1286">
        <v>0</v>
      </c>
      <c r="N65" s="1286">
        <v>0</v>
      </c>
      <c r="O65" s="1286">
        <v>0</v>
      </c>
      <c r="P65" s="1286">
        <v>0</v>
      </c>
      <c r="Q65" s="1286">
        <v>0</v>
      </c>
      <c r="R65" s="1286">
        <v>0</v>
      </c>
      <c r="S65" s="1286">
        <v>0</v>
      </c>
      <c r="T65" s="1286">
        <v>0</v>
      </c>
      <c r="U65" s="1286">
        <v>-13</v>
      </c>
      <c r="V65" s="1286">
        <v>0</v>
      </c>
      <c r="W65" s="1286">
        <v>0</v>
      </c>
      <c r="X65" s="1286">
        <v>0</v>
      </c>
      <c r="Y65" s="1286">
        <v>0</v>
      </c>
      <c r="Z65" s="1286">
        <v>0</v>
      </c>
      <c r="AA65" s="1287">
        <v>-13</v>
      </c>
    </row>
    <row r="66" spans="2:27" ht="12" customHeight="1">
      <c r="B66" s="3963" t="s">
        <v>1330</v>
      </c>
      <c r="C66" s="3964"/>
      <c r="D66" s="3964"/>
      <c r="E66" s="3964"/>
      <c r="F66" s="3964"/>
      <c r="G66" s="3964"/>
      <c r="H66" s="3964"/>
      <c r="I66" s="3964"/>
      <c r="J66" s="3964"/>
      <c r="K66" s="3964"/>
      <c r="L66" s="1294" t="s">
        <v>104</v>
      </c>
      <c r="M66" s="1295">
        <v>466</v>
      </c>
      <c r="N66" s="1295">
        <v>111</v>
      </c>
      <c r="O66" s="1295">
        <v>967</v>
      </c>
      <c r="P66" s="1295">
        <v>1149</v>
      </c>
      <c r="Q66" s="1295">
        <v>5049</v>
      </c>
      <c r="R66" s="1295">
        <v>21330</v>
      </c>
      <c r="S66" s="1295">
        <v>1178</v>
      </c>
      <c r="T66" s="1295">
        <v>960</v>
      </c>
      <c r="U66" s="1295">
        <v>4682</v>
      </c>
      <c r="V66" s="1295">
        <v>9595</v>
      </c>
      <c r="W66" s="1295">
        <v>292</v>
      </c>
      <c r="X66" s="1295">
        <v>26</v>
      </c>
      <c r="Y66" s="1295">
        <v>9</v>
      </c>
      <c r="Z66" s="1295">
        <v>0</v>
      </c>
      <c r="AA66" s="1296">
        <v>45814</v>
      </c>
    </row>
    <row r="68" spans="2:27" ht="12" customHeight="1">
      <c r="B68" s="65" t="s">
        <v>105</v>
      </c>
      <c r="C68" s="65"/>
      <c r="D68" s="65"/>
      <c r="E68" s="65"/>
      <c r="F68" s="65"/>
      <c r="G68" s="65"/>
      <c r="H68" s="65"/>
      <c r="I68" s="65"/>
      <c r="J68" s="65"/>
      <c r="K68" s="65"/>
      <c r="L68" s="65"/>
      <c r="M68" s="65"/>
      <c r="N68" s="65"/>
      <c r="O68" s="65"/>
      <c r="P68" s="65"/>
      <c r="Q68" s="65"/>
      <c r="R68" s="65"/>
      <c r="AA68" s="195"/>
    </row>
    <row r="69" spans="2:27" ht="12" customHeight="1">
      <c r="B69" s="44" t="s">
        <v>477</v>
      </c>
      <c r="C69" s="44"/>
      <c r="D69" s="44"/>
      <c r="E69" s="44"/>
      <c r="F69" s="44"/>
      <c r="G69" s="44"/>
      <c r="H69" s="44"/>
      <c r="I69" s="44"/>
      <c r="J69" s="44"/>
      <c r="K69" s="44"/>
      <c r="L69" s="44"/>
      <c r="M69" s="44"/>
      <c r="N69" s="44"/>
      <c r="O69" s="44"/>
      <c r="P69" s="44"/>
      <c r="Q69" s="44"/>
      <c r="R69" s="44"/>
      <c r="AA69" s="178"/>
    </row>
  </sheetData>
  <mergeCells count="60">
    <mergeCell ref="B2:F2"/>
    <mergeCell ref="B65:K65"/>
    <mergeCell ref="B43:K43"/>
    <mergeCell ref="B66:K66"/>
    <mergeCell ref="C49:K49"/>
    <mergeCell ref="C22:J22"/>
    <mergeCell ref="C44:K44"/>
    <mergeCell ref="C45:K45"/>
    <mergeCell ref="C46:K46"/>
    <mergeCell ref="D37:K37"/>
    <mergeCell ref="C31:K31"/>
    <mergeCell ref="C32:J32"/>
    <mergeCell ref="C24:J24"/>
    <mergeCell ref="C23:J23"/>
    <mergeCell ref="B40:K40"/>
    <mergeCell ref="B69:R69"/>
    <mergeCell ref="B62:K62"/>
    <mergeCell ref="B63:K63"/>
    <mergeCell ref="B35:K35"/>
    <mergeCell ref="B36:K36"/>
    <mergeCell ref="B38:K38"/>
    <mergeCell ref="B39:K39"/>
    <mergeCell ref="B64:K64"/>
    <mergeCell ref="B60:K60"/>
    <mergeCell ref="B61:K61"/>
    <mergeCell ref="B68:R68"/>
    <mergeCell ref="B42:K42"/>
    <mergeCell ref="B53:K53"/>
    <mergeCell ref="B54:K54"/>
    <mergeCell ref="B55:K55"/>
    <mergeCell ref="B59:K59"/>
    <mergeCell ref="B10:K10"/>
    <mergeCell ref="B12:E12"/>
    <mergeCell ref="F15:K15"/>
    <mergeCell ref="F13:K13"/>
    <mergeCell ref="F14:K14"/>
    <mergeCell ref="C21:J21"/>
    <mergeCell ref="F12:K12"/>
    <mergeCell ref="B19:J19"/>
    <mergeCell ref="C20:J20"/>
    <mergeCell ref="F16:K16"/>
    <mergeCell ref="B17:J17"/>
    <mergeCell ref="B18:J18"/>
    <mergeCell ref="M4:Y4"/>
    <mergeCell ref="M5:Y5"/>
    <mergeCell ref="M6:Y6"/>
    <mergeCell ref="B4:J4"/>
    <mergeCell ref="B5:J5"/>
    <mergeCell ref="B6:J6"/>
    <mergeCell ref="B41:K41"/>
    <mergeCell ref="C58:K58"/>
    <mergeCell ref="C27:K27"/>
    <mergeCell ref="C28:J28"/>
    <mergeCell ref="C48:K48"/>
    <mergeCell ref="C47:K47"/>
    <mergeCell ref="C52:K52"/>
    <mergeCell ref="B56:K56"/>
    <mergeCell ref="C57:K57"/>
    <mergeCell ref="C50:K50"/>
    <mergeCell ref="C51:K51"/>
  </mergeCells>
  <hyperlinks>
    <hyperlink ref="B69" r:id="rId1" xr:uid="{00000000-0004-0000-2F00-000000000000}"/>
  </hyperlinks>
  <pageMargins left="0.7" right="0.7" top="0.75" bottom="0.75" header="0.3" footer="0.3"/>
  <pageSetup scale="10" orientation="landscape"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
    <pageSetUpPr fitToPage="1"/>
  </sheetPr>
  <dimension ref="B2:AD43"/>
  <sheetViews>
    <sheetView showGridLines="0" workbookViewId="0"/>
  </sheetViews>
  <sheetFormatPr defaultColWidth="8" defaultRowHeight="12" customHeight="1"/>
  <cols>
    <col min="1" max="1" width="1.5546875" customWidth="1"/>
    <col min="2" max="2" width="6.44140625" customWidth="1"/>
    <col min="3" max="8" width="3.27734375" customWidth="1"/>
    <col min="9" max="9" width="9.1640625" customWidth="1"/>
    <col min="10" max="10" width="3.27734375" style="190" customWidth="1"/>
    <col min="11" max="12" width="13.27734375" customWidth="1"/>
    <col min="13" max="13" width="13.5546875" customWidth="1"/>
    <col min="14" max="14" width="13.44140625" customWidth="1"/>
    <col min="15" max="15" width="14.1640625" customWidth="1"/>
    <col min="16" max="16" width="13.5546875" customWidth="1"/>
    <col min="17" max="17" width="13.27734375" customWidth="1"/>
    <col min="18" max="18" width="13.44140625" customWidth="1"/>
    <col min="19" max="21" width="13.27734375" customWidth="1"/>
    <col min="22" max="22" width="8" customWidth="1"/>
  </cols>
  <sheetData>
    <row r="2" spans="2:30" ht="15" customHeight="1">
      <c r="B2" s="10" t="s">
        <v>478</v>
      </c>
      <c r="C2" s="9"/>
      <c r="D2" s="9"/>
      <c r="E2" s="9"/>
      <c r="F2" s="9"/>
    </row>
    <row r="4" spans="2:30" ht="12" customHeight="1">
      <c r="B4" s="29" t="s">
        <v>1574</v>
      </c>
      <c r="C4" s="28"/>
      <c r="D4" s="28"/>
      <c r="E4" s="28"/>
      <c r="F4" s="28"/>
      <c r="G4" s="28"/>
      <c r="H4" s="28"/>
      <c r="I4" s="28"/>
      <c r="J4" s="150"/>
      <c r="K4" s="12" t="s">
        <v>1538</v>
      </c>
      <c r="L4" s="12"/>
      <c r="M4" s="12"/>
      <c r="N4" s="12"/>
      <c r="O4" s="12"/>
      <c r="P4" s="12"/>
      <c r="Q4" s="12"/>
      <c r="R4" s="152"/>
      <c r="S4" s="152"/>
      <c r="T4" s="152"/>
      <c r="U4" s="152"/>
      <c r="V4" s="152"/>
      <c r="W4" s="152"/>
      <c r="X4" s="152"/>
      <c r="Y4" s="152"/>
      <c r="Z4" s="152"/>
      <c r="AA4" s="152"/>
      <c r="AB4" s="152"/>
      <c r="AC4" s="152"/>
      <c r="AD4" s="152"/>
    </row>
    <row r="5" spans="2:30" ht="12" customHeight="1">
      <c r="B5" s="149"/>
      <c r="C5" s="150"/>
      <c r="D5" s="150"/>
      <c r="E5" s="150"/>
      <c r="F5" s="150"/>
      <c r="G5" s="150"/>
      <c r="H5" s="150"/>
      <c r="I5" s="150"/>
      <c r="J5" s="150"/>
      <c r="K5" s="12"/>
      <c r="L5" s="12"/>
      <c r="M5" s="12"/>
      <c r="N5" s="12"/>
      <c r="O5" s="12"/>
      <c r="P5" s="12"/>
      <c r="Q5" s="12"/>
      <c r="R5" s="152"/>
      <c r="S5" s="152"/>
      <c r="T5" s="152"/>
      <c r="U5" s="152"/>
      <c r="V5" s="152"/>
      <c r="W5" s="152"/>
      <c r="X5" s="152"/>
      <c r="Y5" s="152"/>
      <c r="Z5" s="152"/>
      <c r="AA5" s="152"/>
      <c r="AB5" s="152"/>
      <c r="AC5" s="152"/>
      <c r="AD5" s="152"/>
    </row>
    <row r="6" spans="2:30" ht="12" customHeight="1">
      <c r="B6" s="27">
        <v>2023</v>
      </c>
      <c r="C6" s="14"/>
      <c r="D6" s="14"/>
      <c r="E6" s="14"/>
      <c r="F6" s="14"/>
      <c r="G6" s="14"/>
      <c r="H6" s="14"/>
      <c r="I6" s="14"/>
      <c r="J6" s="150"/>
      <c r="K6" s="14" t="s">
        <v>1281</v>
      </c>
      <c r="L6" s="14"/>
      <c r="M6" s="14"/>
      <c r="N6" s="14"/>
      <c r="O6" s="14"/>
      <c r="P6" s="14"/>
      <c r="Q6" s="14"/>
      <c r="R6" s="154"/>
      <c r="S6" s="154"/>
      <c r="T6" s="154"/>
      <c r="U6" s="154"/>
      <c r="V6" s="154"/>
      <c r="W6" s="154"/>
      <c r="X6" s="154"/>
      <c r="Y6" s="154"/>
      <c r="Z6" s="154"/>
      <c r="AA6" s="154"/>
      <c r="AB6" s="154"/>
      <c r="AC6" s="154"/>
      <c r="AD6" s="154"/>
    </row>
    <row r="7" spans="2:30" ht="12" customHeight="1">
      <c r="N7" s="257"/>
    </row>
    <row r="8" spans="2:30" ht="12" customHeight="1">
      <c r="B8" s="1024"/>
      <c r="C8" s="1025"/>
      <c r="D8" s="1025"/>
      <c r="E8" s="1025"/>
      <c r="F8" s="1025"/>
      <c r="G8" s="1025"/>
      <c r="H8" s="1025"/>
      <c r="I8" s="1025"/>
      <c r="J8" s="1085"/>
      <c r="K8" s="1085">
        <v>2018</v>
      </c>
      <c r="L8" s="1067"/>
      <c r="M8" s="1085">
        <v>2019</v>
      </c>
      <c r="N8" s="1574"/>
      <c r="O8" s="1085">
        <v>2020</v>
      </c>
      <c r="P8" s="1067"/>
      <c r="Q8" s="1085">
        <v>2021</v>
      </c>
      <c r="R8" s="1067"/>
      <c r="S8" s="1085">
        <v>2022</v>
      </c>
      <c r="T8" s="1067"/>
      <c r="U8" s="1027">
        <v>2023</v>
      </c>
    </row>
    <row r="9" spans="2:30" ht="12" customHeight="1">
      <c r="B9" s="1028"/>
      <c r="J9" s="181"/>
      <c r="K9" s="181" t="s">
        <v>1283</v>
      </c>
      <c r="L9" s="181">
        <v>2019</v>
      </c>
      <c r="M9" s="181" t="s">
        <v>1284</v>
      </c>
      <c r="N9" s="181">
        <v>2020</v>
      </c>
      <c r="O9" s="181" t="s">
        <v>1284</v>
      </c>
      <c r="P9" s="181">
        <v>2021</v>
      </c>
      <c r="Q9" s="181" t="s">
        <v>1284</v>
      </c>
      <c r="R9" s="181">
        <v>2022</v>
      </c>
      <c r="S9" s="181" t="s">
        <v>1284</v>
      </c>
      <c r="T9" s="181">
        <v>2023</v>
      </c>
      <c r="U9" s="1029" t="s">
        <v>1284</v>
      </c>
    </row>
    <row r="10" spans="2:30" ht="12" customHeight="1">
      <c r="B10" s="1028"/>
      <c r="J10" s="181"/>
      <c r="K10" s="183" t="s">
        <v>1270</v>
      </c>
      <c r="L10" s="261"/>
      <c r="M10" s="183" t="s">
        <v>1285</v>
      </c>
      <c r="N10" s="261"/>
      <c r="O10" s="183" t="s">
        <v>1286</v>
      </c>
      <c r="P10" s="261"/>
      <c r="Q10" s="183" t="s">
        <v>1287</v>
      </c>
      <c r="R10" s="261"/>
      <c r="S10" s="183" t="s">
        <v>1288</v>
      </c>
      <c r="T10" s="261"/>
      <c r="U10" s="1070" t="s">
        <v>1289</v>
      </c>
    </row>
    <row r="11" spans="2:30" ht="12" customHeight="1">
      <c r="B11" s="1032"/>
      <c r="C11" s="192"/>
      <c r="D11" s="192"/>
      <c r="E11" s="192"/>
      <c r="F11" s="194"/>
      <c r="G11" s="192"/>
      <c r="H11" s="192"/>
      <c r="I11" s="192"/>
      <c r="J11" s="1056"/>
      <c r="K11" s="182" t="s">
        <v>126</v>
      </c>
      <c r="L11" s="182" t="s">
        <v>127</v>
      </c>
      <c r="M11" s="182" t="s">
        <v>139</v>
      </c>
      <c r="N11" s="182" t="s">
        <v>140</v>
      </c>
      <c r="O11" s="182" t="s">
        <v>141</v>
      </c>
      <c r="P11" s="182" t="s">
        <v>166</v>
      </c>
      <c r="Q11" s="182" t="s">
        <v>167</v>
      </c>
      <c r="R11" s="182" t="s">
        <v>168</v>
      </c>
      <c r="S11" s="182" t="s">
        <v>74</v>
      </c>
      <c r="T11" s="182" t="s">
        <v>75</v>
      </c>
      <c r="U11" s="1072" t="s">
        <v>81</v>
      </c>
    </row>
    <row r="12" spans="2:30" ht="12" customHeight="1">
      <c r="B12" s="1451">
        <v>2018</v>
      </c>
      <c r="C12" s="3953" t="s">
        <v>1575</v>
      </c>
      <c r="D12" s="3953"/>
      <c r="E12" s="3953"/>
      <c r="F12" s="3953"/>
      <c r="G12" s="3953"/>
      <c r="H12" s="3953"/>
      <c r="I12" s="3953"/>
      <c r="J12" s="1225" t="s">
        <v>403</v>
      </c>
      <c r="K12" s="261">
        <v>-178</v>
      </c>
      <c r="L12" s="261"/>
      <c r="M12" s="261"/>
      <c r="N12" s="261"/>
      <c r="O12" s="261"/>
      <c r="P12" s="261"/>
      <c r="Q12" s="261"/>
      <c r="R12" s="261"/>
      <c r="S12" s="261"/>
      <c r="T12" s="261"/>
      <c r="U12" s="1074"/>
    </row>
    <row r="13" spans="2:30" ht="12" customHeight="1">
      <c r="B13" s="1097"/>
      <c r="C13" s="43" t="s">
        <v>1576</v>
      </c>
      <c r="D13" s="43"/>
      <c r="E13" s="43"/>
      <c r="F13" s="43"/>
      <c r="G13" s="43"/>
      <c r="H13" s="43"/>
      <c r="I13" s="43"/>
      <c r="J13" s="171" t="s">
        <v>405</v>
      </c>
      <c r="K13" s="264">
        <v>-39</v>
      </c>
      <c r="L13" s="261"/>
      <c r="M13" s="261"/>
      <c r="N13" s="261"/>
      <c r="O13" s="261"/>
      <c r="P13" s="261"/>
      <c r="Q13" s="261"/>
      <c r="R13" s="261"/>
      <c r="S13" s="261"/>
      <c r="T13" s="261"/>
      <c r="U13" s="1074"/>
    </row>
    <row r="14" spans="2:30" ht="12" customHeight="1">
      <c r="B14" s="1097"/>
      <c r="C14" s="43" t="s">
        <v>1292</v>
      </c>
      <c r="D14" s="43"/>
      <c r="E14" s="43"/>
      <c r="F14" s="43"/>
      <c r="G14" s="43"/>
      <c r="H14" s="43"/>
      <c r="I14" s="43"/>
      <c r="J14" s="171" t="s">
        <v>413</v>
      </c>
      <c r="K14" s="261">
        <v>0</v>
      </c>
      <c r="L14" s="261">
        <v>0</v>
      </c>
      <c r="M14" s="261">
        <v>0</v>
      </c>
      <c r="N14" s="261"/>
      <c r="O14" s="261"/>
      <c r="P14" s="261"/>
      <c r="Q14" s="261"/>
      <c r="R14" s="261"/>
      <c r="S14" s="261"/>
      <c r="T14" s="261"/>
      <c r="U14" s="1074"/>
    </row>
    <row r="15" spans="2:30" ht="12" customHeight="1">
      <c r="B15" s="1097">
        <v>2019</v>
      </c>
      <c r="C15" s="43" t="s">
        <v>1577</v>
      </c>
      <c r="D15" s="43"/>
      <c r="E15" s="43"/>
      <c r="F15" s="43"/>
      <c r="G15" s="43"/>
      <c r="H15" s="43"/>
      <c r="I15" s="43"/>
      <c r="J15" s="171" t="s">
        <v>107</v>
      </c>
      <c r="K15" s="261">
        <v>-308</v>
      </c>
      <c r="L15" s="261">
        <v>7496</v>
      </c>
      <c r="M15" s="261">
        <v>7188</v>
      </c>
      <c r="N15" s="261"/>
      <c r="O15" s="261"/>
      <c r="P15" s="261"/>
      <c r="Q15" s="261"/>
      <c r="R15" s="261"/>
      <c r="S15" s="261"/>
      <c r="T15" s="261"/>
      <c r="U15" s="1074"/>
    </row>
    <row r="16" spans="2:30" ht="12" customHeight="1">
      <c r="B16" s="1097"/>
      <c r="C16" s="43" t="s">
        <v>1578</v>
      </c>
      <c r="D16" s="43"/>
      <c r="E16" s="43"/>
      <c r="F16" s="43"/>
      <c r="G16" s="43"/>
      <c r="H16" s="43"/>
      <c r="I16" s="43"/>
      <c r="J16" s="171" t="s">
        <v>422</v>
      </c>
      <c r="K16" s="264">
        <v>684</v>
      </c>
      <c r="L16" s="275">
        <v>8</v>
      </c>
      <c r="M16" s="275">
        <v>692</v>
      </c>
      <c r="N16" s="261"/>
      <c r="O16" s="261"/>
      <c r="P16" s="261"/>
      <c r="Q16" s="261"/>
      <c r="R16" s="261"/>
      <c r="S16" s="261"/>
      <c r="T16" s="261"/>
      <c r="U16" s="1074"/>
    </row>
    <row r="17" spans="2:21" ht="12" customHeight="1">
      <c r="B17" s="1097"/>
      <c r="C17" s="43" t="s">
        <v>1576</v>
      </c>
      <c r="D17" s="43"/>
      <c r="E17" s="43"/>
      <c r="F17" s="43"/>
      <c r="G17" s="43"/>
      <c r="H17" s="43"/>
      <c r="I17" s="43"/>
      <c r="J17" s="171" t="s">
        <v>425</v>
      </c>
      <c r="K17" s="264">
        <v>87</v>
      </c>
      <c r="L17" s="275">
        <v>1</v>
      </c>
      <c r="M17" s="275">
        <v>88</v>
      </c>
      <c r="N17" s="261"/>
      <c r="O17" s="261"/>
      <c r="P17" s="261"/>
      <c r="Q17" s="261"/>
      <c r="R17" s="261"/>
      <c r="S17" s="261"/>
      <c r="T17" s="261"/>
      <c r="U17" s="1074"/>
    </row>
    <row r="18" spans="2:21" ht="12" customHeight="1">
      <c r="B18" s="1097"/>
      <c r="C18" s="43" t="s">
        <v>1579</v>
      </c>
      <c r="D18" s="43"/>
      <c r="E18" s="43"/>
      <c r="F18" s="43"/>
      <c r="G18" s="43"/>
      <c r="H18" s="43"/>
      <c r="I18" s="43"/>
      <c r="J18" s="171" t="s">
        <v>108</v>
      </c>
      <c r="K18" s="1575">
        <v>313</v>
      </c>
      <c r="L18" s="261"/>
      <c r="M18" s="261"/>
      <c r="N18" s="261"/>
      <c r="O18" s="261"/>
      <c r="P18" s="261"/>
      <c r="Q18" s="261"/>
      <c r="R18" s="261"/>
      <c r="S18" s="261"/>
      <c r="T18" s="261"/>
      <c r="U18" s="1074"/>
    </row>
    <row r="19" spans="2:21" ht="12" customHeight="1">
      <c r="B19" s="1097"/>
      <c r="C19" s="43" t="s">
        <v>1292</v>
      </c>
      <c r="D19" s="43"/>
      <c r="E19" s="43"/>
      <c r="F19" s="43"/>
      <c r="G19" s="43"/>
      <c r="H19" s="43"/>
      <c r="I19" s="43"/>
      <c r="J19" s="171" t="s">
        <v>435</v>
      </c>
      <c r="K19" s="1576">
        <v>0</v>
      </c>
      <c r="L19" s="261">
        <v>0</v>
      </c>
      <c r="M19" s="261">
        <v>0</v>
      </c>
      <c r="N19" s="261">
        <v>0</v>
      </c>
      <c r="O19" s="261">
        <v>0</v>
      </c>
      <c r="P19" s="261"/>
      <c r="Q19" s="261"/>
      <c r="R19" s="261"/>
      <c r="S19" s="261"/>
      <c r="T19" s="261"/>
      <c r="U19" s="1074"/>
    </row>
    <row r="20" spans="2:21" ht="12" customHeight="1">
      <c r="B20" s="1097">
        <v>2020</v>
      </c>
      <c r="C20" s="43" t="s">
        <v>1577</v>
      </c>
      <c r="D20" s="43"/>
      <c r="E20" s="43"/>
      <c r="F20" s="43"/>
      <c r="G20" s="43"/>
      <c r="H20" s="43"/>
      <c r="I20" s="43"/>
      <c r="J20" s="171" t="s">
        <v>109</v>
      </c>
      <c r="K20" s="261">
        <v>-265</v>
      </c>
      <c r="L20" s="261">
        <v>-44</v>
      </c>
      <c r="M20" s="261">
        <v>-309</v>
      </c>
      <c r="N20" s="261">
        <v>9752</v>
      </c>
      <c r="O20" s="261">
        <v>9443</v>
      </c>
      <c r="P20" s="261"/>
      <c r="Q20" s="261"/>
      <c r="R20" s="261"/>
      <c r="S20" s="261"/>
      <c r="T20" s="261"/>
      <c r="U20" s="1074"/>
    </row>
    <row r="21" spans="2:21" ht="12" customHeight="1">
      <c r="B21" s="1097"/>
      <c r="C21" s="43" t="s">
        <v>1578</v>
      </c>
      <c r="D21" s="43"/>
      <c r="E21" s="43"/>
      <c r="F21" s="43"/>
      <c r="G21" s="43"/>
      <c r="H21" s="43"/>
      <c r="I21" s="43"/>
      <c r="J21" s="171" t="s">
        <v>110</v>
      </c>
      <c r="K21" s="264">
        <v>727</v>
      </c>
      <c r="L21" s="275">
        <v>-263</v>
      </c>
      <c r="M21" s="275">
        <v>464</v>
      </c>
      <c r="N21" s="275">
        <v>1970</v>
      </c>
      <c r="O21" s="275">
        <v>2434</v>
      </c>
      <c r="P21" s="261"/>
      <c r="Q21" s="261"/>
      <c r="R21" s="261"/>
      <c r="S21" s="261"/>
      <c r="T21" s="261"/>
      <c r="U21" s="1074"/>
    </row>
    <row r="22" spans="2:21" ht="12" customHeight="1">
      <c r="B22" s="1097"/>
      <c r="C22" s="43" t="s">
        <v>1576</v>
      </c>
      <c r="D22" s="43"/>
      <c r="E22" s="43"/>
      <c r="F22" s="43"/>
      <c r="G22" s="43"/>
      <c r="H22" s="43"/>
      <c r="I22" s="43"/>
      <c r="J22" s="171" t="s">
        <v>442</v>
      </c>
      <c r="K22" s="264">
        <v>180</v>
      </c>
      <c r="L22" s="275">
        <v>-65</v>
      </c>
      <c r="M22" s="275">
        <v>115</v>
      </c>
      <c r="N22" s="275">
        <v>489</v>
      </c>
      <c r="O22" s="275">
        <v>604</v>
      </c>
      <c r="P22" s="261"/>
      <c r="Q22" s="261"/>
      <c r="R22" s="261"/>
      <c r="S22" s="261"/>
      <c r="T22" s="261"/>
      <c r="U22" s="1074"/>
    </row>
    <row r="23" spans="2:21" ht="12" customHeight="1">
      <c r="B23" s="1097"/>
      <c r="C23" s="43" t="s">
        <v>1579</v>
      </c>
      <c r="D23" s="43"/>
      <c r="E23" s="43"/>
      <c r="F23" s="43"/>
      <c r="G23" s="43"/>
      <c r="H23" s="43"/>
      <c r="I23" s="43"/>
      <c r="J23" s="171" t="s">
        <v>194</v>
      </c>
      <c r="K23" s="1575">
        <v>253</v>
      </c>
      <c r="L23" s="261"/>
      <c r="M23" s="1575">
        <v>65</v>
      </c>
      <c r="N23" s="261"/>
      <c r="O23" s="261"/>
      <c r="P23" s="261"/>
      <c r="Q23" s="261"/>
      <c r="R23" s="261"/>
      <c r="S23" s="261"/>
      <c r="T23" s="261"/>
      <c r="U23" s="1074"/>
    </row>
    <row r="24" spans="2:21" ht="12" customHeight="1">
      <c r="B24" s="1097"/>
      <c r="C24" s="43" t="s">
        <v>1292</v>
      </c>
      <c r="D24" s="43"/>
      <c r="E24" s="43"/>
      <c r="F24" s="43"/>
      <c r="G24" s="43"/>
      <c r="H24" s="43"/>
      <c r="I24" s="43"/>
      <c r="J24" s="171" t="s">
        <v>448</v>
      </c>
      <c r="K24" s="1576">
        <v>0</v>
      </c>
      <c r="L24" s="261">
        <v>0</v>
      </c>
      <c r="M24" s="1576">
        <v>0</v>
      </c>
      <c r="N24" s="261">
        <v>0</v>
      </c>
      <c r="O24" s="261">
        <v>0</v>
      </c>
      <c r="P24" s="261">
        <v>0</v>
      </c>
      <c r="Q24" s="261">
        <v>0</v>
      </c>
      <c r="R24" s="261"/>
      <c r="S24" s="261"/>
      <c r="T24" s="261"/>
      <c r="U24" s="1074"/>
    </row>
    <row r="25" spans="2:21" ht="12" customHeight="1">
      <c r="B25" s="1097">
        <v>2021</v>
      </c>
      <c r="C25" s="43" t="s">
        <v>1577</v>
      </c>
      <c r="D25" s="43"/>
      <c r="E25" s="43"/>
      <c r="F25" s="43"/>
      <c r="G25" s="43"/>
      <c r="H25" s="43"/>
      <c r="I25" s="43"/>
      <c r="J25" s="171" t="s">
        <v>594</v>
      </c>
      <c r="K25" s="261">
        <v>90</v>
      </c>
      <c r="L25" s="261">
        <v>170</v>
      </c>
      <c r="M25" s="261">
        <v>260</v>
      </c>
      <c r="N25" s="261">
        <v>799</v>
      </c>
      <c r="O25" s="261">
        <v>1059</v>
      </c>
      <c r="P25" s="261">
        <v>35538</v>
      </c>
      <c r="Q25" s="261">
        <v>36597</v>
      </c>
      <c r="R25" s="261"/>
      <c r="S25" s="261"/>
      <c r="T25" s="261"/>
      <c r="U25" s="1074"/>
    </row>
    <row r="26" spans="2:21" ht="12" customHeight="1">
      <c r="B26" s="1097"/>
      <c r="C26" s="43" t="s">
        <v>1578</v>
      </c>
      <c r="D26" s="43"/>
      <c r="E26" s="43"/>
      <c r="F26" s="43"/>
      <c r="G26" s="43"/>
      <c r="H26" s="43"/>
      <c r="I26" s="43"/>
      <c r="J26" s="171" t="s">
        <v>652</v>
      </c>
      <c r="K26" s="264">
        <v>131</v>
      </c>
      <c r="L26" s="275">
        <v>-394</v>
      </c>
      <c r="M26" s="275">
        <v>-263</v>
      </c>
      <c r="N26" s="275">
        <v>438</v>
      </c>
      <c r="O26" s="275">
        <v>175</v>
      </c>
      <c r="P26" s="275">
        <v>408</v>
      </c>
      <c r="Q26" s="275">
        <v>583</v>
      </c>
      <c r="R26" s="261"/>
      <c r="S26" s="261"/>
      <c r="T26" s="261"/>
      <c r="U26" s="1074"/>
    </row>
    <row r="27" spans="2:21" ht="12" customHeight="1">
      <c r="B27" s="1097"/>
      <c r="C27" s="43" t="s">
        <v>1576</v>
      </c>
      <c r="D27" s="43"/>
      <c r="E27" s="43"/>
      <c r="F27" s="43"/>
      <c r="G27" s="43"/>
      <c r="H27" s="43"/>
      <c r="I27" s="43"/>
      <c r="J27" s="171" t="s">
        <v>15</v>
      </c>
      <c r="K27" s="264">
        <v>32</v>
      </c>
      <c r="L27" s="275">
        <v>-108</v>
      </c>
      <c r="M27" s="275">
        <v>-76</v>
      </c>
      <c r="N27" s="275">
        <v>120</v>
      </c>
      <c r="O27" s="275">
        <v>44</v>
      </c>
      <c r="P27" s="275">
        <v>179</v>
      </c>
      <c r="Q27" s="275">
        <v>223</v>
      </c>
      <c r="R27" s="261"/>
      <c r="S27" s="261"/>
      <c r="T27" s="261"/>
      <c r="U27" s="1074"/>
    </row>
    <row r="28" spans="2:21" ht="12" customHeight="1">
      <c r="B28" s="1097"/>
      <c r="C28" s="43" t="s">
        <v>1579</v>
      </c>
      <c r="D28" s="43"/>
      <c r="E28" s="43"/>
      <c r="F28" s="43"/>
      <c r="G28" s="43"/>
      <c r="H28" s="43"/>
      <c r="I28" s="43"/>
      <c r="J28" s="171" t="s">
        <v>514</v>
      </c>
      <c r="K28" s="1575">
        <v>-47</v>
      </c>
      <c r="L28" s="261"/>
      <c r="M28" s="1575">
        <v>149</v>
      </c>
      <c r="N28" s="261"/>
      <c r="O28" s="1575">
        <v>57</v>
      </c>
      <c r="P28" s="261"/>
      <c r="Q28" s="261"/>
      <c r="R28" s="261"/>
      <c r="S28" s="261"/>
      <c r="T28" s="261"/>
      <c r="U28" s="1074"/>
    </row>
    <row r="29" spans="2:21" ht="12" customHeight="1">
      <c r="B29" s="1097"/>
      <c r="C29" s="43" t="s">
        <v>1292</v>
      </c>
      <c r="D29" s="43"/>
      <c r="E29" s="43"/>
      <c r="F29" s="43"/>
      <c r="G29" s="43"/>
      <c r="H29" s="43"/>
      <c r="I29" s="43"/>
      <c r="J29" s="171" t="s">
        <v>17</v>
      </c>
      <c r="K29" s="1576">
        <v>0</v>
      </c>
      <c r="L29" s="261">
        <v>0</v>
      </c>
      <c r="M29" s="1576">
        <v>0</v>
      </c>
      <c r="N29" s="261">
        <v>0</v>
      </c>
      <c r="O29" s="1576">
        <v>0</v>
      </c>
      <c r="P29" s="261">
        <v>0</v>
      </c>
      <c r="Q29" s="261">
        <v>0</v>
      </c>
      <c r="R29" s="261">
        <v>0</v>
      </c>
      <c r="S29" s="261">
        <v>0</v>
      </c>
      <c r="T29" s="261"/>
      <c r="U29" s="1074"/>
    </row>
    <row r="30" spans="2:21" ht="12" customHeight="1">
      <c r="B30" s="1097">
        <v>2022</v>
      </c>
      <c r="C30" s="43" t="s">
        <v>1577</v>
      </c>
      <c r="D30" s="43"/>
      <c r="E30" s="43"/>
      <c r="F30" s="43"/>
      <c r="G30" s="43"/>
      <c r="H30" s="43"/>
      <c r="I30" s="43"/>
      <c r="J30" s="171" t="s">
        <v>193</v>
      </c>
      <c r="K30" s="261">
        <v>1</v>
      </c>
      <c r="L30" s="261">
        <v>0</v>
      </c>
      <c r="M30" s="261">
        <v>1</v>
      </c>
      <c r="N30" s="261">
        <v>247</v>
      </c>
      <c r="O30" s="261">
        <v>248</v>
      </c>
      <c r="P30" s="261">
        <v>-3582</v>
      </c>
      <c r="Q30" s="261">
        <v>-3334</v>
      </c>
      <c r="R30" s="261">
        <v>1243</v>
      </c>
      <c r="S30" s="261">
        <v>-2091</v>
      </c>
      <c r="T30" s="261"/>
      <c r="U30" s="1074"/>
    </row>
    <row r="31" spans="2:21" ht="12" customHeight="1">
      <c r="B31" s="1097"/>
      <c r="C31" s="43" t="s">
        <v>1578</v>
      </c>
      <c r="D31" s="43"/>
      <c r="E31" s="43"/>
      <c r="F31" s="43"/>
      <c r="G31" s="43"/>
      <c r="H31" s="43"/>
      <c r="I31" s="43"/>
      <c r="J31" s="171" t="s">
        <v>456</v>
      </c>
      <c r="K31" s="264">
        <v>5</v>
      </c>
      <c r="L31" s="275">
        <v>0</v>
      </c>
      <c r="M31" s="275">
        <v>5</v>
      </c>
      <c r="N31" s="275">
        <v>11</v>
      </c>
      <c r="O31" s="275">
        <v>16</v>
      </c>
      <c r="P31" s="275">
        <v>284</v>
      </c>
      <c r="Q31" s="275">
        <v>300</v>
      </c>
      <c r="R31" s="275">
        <v>1381</v>
      </c>
      <c r="S31" s="275">
        <v>1681</v>
      </c>
      <c r="T31" s="261"/>
      <c r="U31" s="1074"/>
    </row>
    <row r="32" spans="2:21" ht="12" customHeight="1">
      <c r="B32" s="1097"/>
      <c r="C32" s="43" t="s">
        <v>1576</v>
      </c>
      <c r="D32" s="43"/>
      <c r="E32" s="43"/>
      <c r="F32" s="43"/>
      <c r="G32" s="43"/>
      <c r="H32" s="43"/>
      <c r="I32" s="43"/>
      <c r="J32" s="171" t="s">
        <v>460</v>
      </c>
      <c r="K32" s="264">
        <v>2</v>
      </c>
      <c r="L32" s="275">
        <v>0</v>
      </c>
      <c r="M32" s="275">
        <v>2</v>
      </c>
      <c r="N32" s="275">
        <v>-9</v>
      </c>
      <c r="O32" s="275">
        <v>-7</v>
      </c>
      <c r="P32" s="275">
        <v>5</v>
      </c>
      <c r="Q32" s="275">
        <v>-2</v>
      </c>
      <c r="R32" s="275">
        <v>-507</v>
      </c>
      <c r="S32" s="275">
        <v>-509</v>
      </c>
      <c r="T32" s="261"/>
      <c r="U32" s="1074"/>
    </row>
    <row r="33" spans="2:21" ht="12" customHeight="1">
      <c r="B33" s="1097"/>
      <c r="C33" s="43" t="s">
        <v>1579</v>
      </c>
      <c r="D33" s="43"/>
      <c r="E33" s="43"/>
      <c r="F33" s="43"/>
      <c r="G33" s="43"/>
      <c r="H33" s="43"/>
      <c r="I33" s="43"/>
      <c r="J33" s="171" t="s">
        <v>475</v>
      </c>
      <c r="K33" s="1575">
        <v>-118</v>
      </c>
      <c r="L33" s="261"/>
      <c r="M33" s="1575">
        <v>105</v>
      </c>
      <c r="N33" s="261"/>
      <c r="O33" s="1575">
        <v>56</v>
      </c>
      <c r="P33" s="261"/>
      <c r="Q33" s="1575">
        <v>476</v>
      </c>
      <c r="R33" s="261"/>
      <c r="S33" s="261"/>
      <c r="T33" s="261"/>
      <c r="U33" s="1074"/>
    </row>
    <row r="34" spans="2:21" ht="12" customHeight="1">
      <c r="B34" s="1097"/>
      <c r="C34" s="43" t="s">
        <v>1292</v>
      </c>
      <c r="D34" s="43"/>
      <c r="E34" s="43"/>
      <c r="F34" s="43"/>
      <c r="G34" s="43"/>
      <c r="H34" s="43"/>
      <c r="I34" s="43"/>
      <c r="J34" s="171" t="s">
        <v>468</v>
      </c>
      <c r="K34" s="1576">
        <v>0</v>
      </c>
      <c r="L34" s="261">
        <v>0</v>
      </c>
      <c r="M34" s="1576">
        <v>0</v>
      </c>
      <c r="N34" s="261">
        <v>0</v>
      </c>
      <c r="O34" s="1576">
        <v>0</v>
      </c>
      <c r="P34" s="261">
        <v>0</v>
      </c>
      <c r="Q34" s="1576">
        <v>0</v>
      </c>
      <c r="R34" s="261">
        <v>0</v>
      </c>
      <c r="S34" s="261">
        <v>0</v>
      </c>
      <c r="T34" s="261">
        <v>0</v>
      </c>
      <c r="U34" s="1074">
        <v>0</v>
      </c>
    </row>
    <row r="35" spans="2:21" ht="12" customHeight="1">
      <c r="B35" s="1097">
        <v>2023</v>
      </c>
      <c r="C35" s="43" t="s">
        <v>1577</v>
      </c>
      <c r="D35" s="43"/>
      <c r="E35" s="43"/>
      <c r="F35" s="43"/>
      <c r="G35" s="43"/>
      <c r="H35" s="43"/>
      <c r="I35" s="43"/>
      <c r="J35" s="171" t="s">
        <v>528</v>
      </c>
      <c r="K35" s="261">
        <v>1</v>
      </c>
      <c r="L35" s="261">
        <v>8</v>
      </c>
      <c r="M35" s="261">
        <v>9</v>
      </c>
      <c r="N35" s="261">
        <v>78</v>
      </c>
      <c r="O35" s="261">
        <v>87</v>
      </c>
      <c r="P35" s="261">
        <v>601</v>
      </c>
      <c r="Q35" s="261">
        <v>688</v>
      </c>
      <c r="R35" s="261">
        <v>12368</v>
      </c>
      <c r="S35" s="261">
        <v>13056</v>
      </c>
      <c r="T35" s="261">
        <v>30714</v>
      </c>
      <c r="U35" s="1074">
        <v>43770</v>
      </c>
    </row>
    <row r="36" spans="2:21" ht="12" customHeight="1">
      <c r="B36" s="1097"/>
      <c r="C36" s="43" t="s">
        <v>1578</v>
      </c>
      <c r="D36" s="43"/>
      <c r="E36" s="43"/>
      <c r="F36" s="43"/>
      <c r="G36" s="43"/>
      <c r="H36" s="43"/>
      <c r="I36" s="43"/>
      <c r="J36" s="171" t="s">
        <v>466</v>
      </c>
      <c r="K36" s="264">
        <v>5</v>
      </c>
      <c r="L36" s="275">
        <v>0</v>
      </c>
      <c r="M36" s="275">
        <v>5</v>
      </c>
      <c r="N36" s="275">
        <v>21</v>
      </c>
      <c r="O36" s="275">
        <v>26</v>
      </c>
      <c r="P36" s="275">
        <v>365</v>
      </c>
      <c r="Q36" s="275">
        <v>391</v>
      </c>
      <c r="R36" s="275">
        <v>1517</v>
      </c>
      <c r="S36" s="275">
        <v>1908</v>
      </c>
      <c r="T36" s="275">
        <v>25831</v>
      </c>
      <c r="U36" s="1078">
        <v>27739</v>
      </c>
    </row>
    <row r="37" spans="2:21" ht="12" customHeight="1">
      <c r="B37" s="1097"/>
      <c r="C37" s="43" t="s">
        <v>1576</v>
      </c>
      <c r="D37" s="43"/>
      <c r="E37" s="43"/>
      <c r="F37" s="43"/>
      <c r="G37" s="43"/>
      <c r="H37" s="43"/>
      <c r="I37" s="43"/>
      <c r="J37" s="171" t="s">
        <v>607</v>
      </c>
      <c r="K37" s="271">
        <v>2</v>
      </c>
      <c r="L37" s="271">
        <v>0</v>
      </c>
      <c r="M37" s="271">
        <v>2</v>
      </c>
      <c r="N37" s="271">
        <v>-3</v>
      </c>
      <c r="O37" s="271">
        <v>-1</v>
      </c>
      <c r="P37" s="271">
        <v>-176</v>
      </c>
      <c r="Q37" s="271">
        <v>-177</v>
      </c>
      <c r="R37" s="271">
        <v>-913</v>
      </c>
      <c r="S37" s="271">
        <v>-1090</v>
      </c>
      <c r="T37" s="271">
        <v>-11015</v>
      </c>
      <c r="U37" s="1076">
        <v>-12105</v>
      </c>
    </row>
    <row r="38" spans="2:21" ht="12" customHeight="1">
      <c r="B38" s="1577"/>
      <c r="C38" s="4170" t="s">
        <v>1579</v>
      </c>
      <c r="D38" s="4170"/>
      <c r="E38" s="4170"/>
      <c r="F38" s="4170"/>
      <c r="G38" s="4170"/>
      <c r="H38" s="4170"/>
      <c r="I38" s="4170"/>
      <c r="J38" s="1082" t="s">
        <v>136</v>
      </c>
      <c r="K38" s="1578">
        <v>-118</v>
      </c>
      <c r="L38" s="1578">
        <v>-1388</v>
      </c>
      <c r="M38" s="1578">
        <v>104</v>
      </c>
      <c r="N38" s="1578">
        <v>53</v>
      </c>
      <c r="O38" s="1578">
        <v>53</v>
      </c>
      <c r="P38" s="1578">
        <v>575</v>
      </c>
      <c r="Q38" s="1578">
        <v>401</v>
      </c>
      <c r="R38" s="1578">
        <v>-1384</v>
      </c>
      <c r="S38" s="1578">
        <v>-1083</v>
      </c>
      <c r="T38" s="1478"/>
      <c r="U38" s="1579"/>
    </row>
    <row r="39" spans="2:21" ht="12" customHeight="1">
      <c r="B39" s="1025"/>
      <c r="O39" s="176"/>
      <c r="U39" s="176"/>
    </row>
    <row r="40" spans="2:21" ht="12" customHeight="1">
      <c r="B40" s="30" t="s">
        <v>1296</v>
      </c>
      <c r="C40" s="30"/>
      <c r="D40" s="30"/>
      <c r="E40" s="30"/>
      <c r="F40" s="30"/>
      <c r="G40" s="30"/>
      <c r="H40" s="30"/>
      <c r="I40" s="30"/>
      <c r="J40" s="30"/>
      <c r="K40" s="30"/>
      <c r="L40" s="30"/>
      <c r="M40" s="30"/>
      <c r="N40" s="30"/>
      <c r="O40" s="30"/>
      <c r="P40" s="30"/>
      <c r="U40" s="195"/>
    </row>
    <row r="41" spans="2:21" ht="12" customHeight="1">
      <c r="U41" s="178"/>
    </row>
    <row r="42" spans="2:21" ht="12" customHeight="1">
      <c r="B42" s="65" t="s">
        <v>105</v>
      </c>
      <c r="C42" s="65"/>
      <c r="D42" s="65"/>
      <c r="E42" s="65"/>
      <c r="F42" s="65"/>
      <c r="G42" s="65"/>
      <c r="H42" s="65"/>
      <c r="I42" s="65"/>
      <c r="J42" s="65"/>
      <c r="K42" s="65"/>
      <c r="L42" s="65"/>
      <c r="M42" s="65"/>
      <c r="N42" s="65"/>
      <c r="O42" s="65"/>
      <c r="P42" s="65"/>
    </row>
    <row r="43" spans="2:21" ht="12" customHeight="1">
      <c r="B43" s="44" t="s">
        <v>477</v>
      </c>
      <c r="C43" s="44"/>
      <c r="D43" s="44"/>
      <c r="E43" s="44"/>
      <c r="F43" s="44"/>
      <c r="G43" s="44"/>
      <c r="H43" s="44"/>
      <c r="I43" s="44"/>
      <c r="J43" s="44"/>
      <c r="K43" s="44"/>
      <c r="L43" s="44"/>
      <c r="M43" s="44"/>
      <c r="N43" s="44"/>
      <c r="O43" s="44"/>
      <c r="P43" s="44"/>
    </row>
  </sheetData>
  <mergeCells count="36">
    <mergeCell ref="B2:F2"/>
    <mergeCell ref="K4:Q4"/>
    <mergeCell ref="K5:Q5"/>
    <mergeCell ref="K6:Q6"/>
    <mergeCell ref="C26:I26"/>
    <mergeCell ref="C12:I12"/>
    <mergeCell ref="C13:I13"/>
    <mergeCell ref="C15:I15"/>
    <mergeCell ref="C16:I16"/>
    <mergeCell ref="B4:I4"/>
    <mergeCell ref="B6:I6"/>
    <mergeCell ref="C14:I14"/>
    <mergeCell ref="C19:I19"/>
    <mergeCell ref="C24:I24"/>
    <mergeCell ref="C29:I29"/>
    <mergeCell ref="C27:I27"/>
    <mergeCell ref="C28:I28"/>
    <mergeCell ref="B43:P43"/>
    <mergeCell ref="B40:P40"/>
    <mergeCell ref="C38:I38"/>
    <mergeCell ref="C17:I17"/>
    <mergeCell ref="C18:I18"/>
    <mergeCell ref="C33:I33"/>
    <mergeCell ref="C20:I20"/>
    <mergeCell ref="C21:I21"/>
    <mergeCell ref="C22:I22"/>
    <mergeCell ref="C23:I23"/>
    <mergeCell ref="C25:I25"/>
    <mergeCell ref="C34:I34"/>
    <mergeCell ref="B42:P42"/>
    <mergeCell ref="C37:I37"/>
    <mergeCell ref="C36:I36"/>
    <mergeCell ref="C30:I30"/>
    <mergeCell ref="C31:I31"/>
    <mergeCell ref="C32:I32"/>
    <mergeCell ref="C35:I35"/>
  </mergeCells>
  <hyperlinks>
    <hyperlink ref="B43" r:id="rId1" xr:uid="{00000000-0004-0000-3000-000000000000}"/>
  </hyperlinks>
  <pageMargins left="0.7" right="0.7" top="0.75" bottom="0.75" header="0.3" footer="0.3"/>
  <pageSetup scale="10"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pageSetUpPr fitToPage="1"/>
  </sheetPr>
  <dimension ref="B2:X62"/>
  <sheetViews>
    <sheetView showGridLines="0" workbookViewId="0"/>
  </sheetViews>
  <sheetFormatPr defaultColWidth="8" defaultRowHeight="12" customHeight="1"/>
  <cols>
    <col min="1" max="1" width="1.5546875" customWidth="1"/>
    <col min="2" max="2" width="8.27734375" customWidth="1"/>
    <col min="3" max="3" width="1" customWidth="1"/>
    <col min="4" max="4" width="3.27734375" customWidth="1"/>
    <col min="5" max="5" width="2.44140625" customWidth="1"/>
    <col min="6" max="8" width="3.27734375" customWidth="1"/>
    <col min="9" max="10" width="3.1640625" customWidth="1"/>
    <col min="11" max="11" width="4.27734375" customWidth="1"/>
    <col min="12" max="12" width="13.1640625" customWidth="1"/>
    <col min="13" max="13" width="10" customWidth="1"/>
    <col min="14" max="14" width="23.44140625" customWidth="1"/>
    <col min="15" max="15" width="3.27734375" customWidth="1"/>
    <col min="16" max="17" width="11" customWidth="1"/>
    <col min="18" max="18" width="13.44140625" customWidth="1"/>
    <col min="19" max="19" width="8" customWidth="1"/>
  </cols>
  <sheetData>
    <row r="2" spans="2:24" ht="12" customHeight="1">
      <c r="B2" s="10" t="s">
        <v>478</v>
      </c>
      <c r="C2" s="9"/>
      <c r="D2" s="9"/>
      <c r="E2" s="9"/>
      <c r="F2" s="9"/>
    </row>
    <row r="4" spans="2:24" ht="12" customHeight="1">
      <c r="B4" s="29" t="s">
        <v>479</v>
      </c>
      <c r="C4" s="28"/>
      <c r="D4" s="28"/>
      <c r="E4" s="150"/>
      <c r="F4" s="150"/>
      <c r="G4" s="150"/>
      <c r="H4" s="12" t="s">
        <v>393</v>
      </c>
      <c r="I4" s="12"/>
      <c r="J4" s="12"/>
      <c r="K4" s="12"/>
      <c r="L4" s="12"/>
      <c r="M4" s="12"/>
      <c r="N4" s="12"/>
      <c r="O4" s="12"/>
      <c r="P4" s="12"/>
      <c r="Q4" s="12"/>
      <c r="R4" s="152"/>
      <c r="S4" s="152"/>
      <c r="T4" s="152"/>
      <c r="U4" s="152"/>
      <c r="V4" s="152"/>
      <c r="W4" s="152"/>
      <c r="X4" s="152"/>
    </row>
    <row r="5" spans="2:24" ht="12" customHeight="1">
      <c r="B5" s="28"/>
      <c r="C5" s="28"/>
      <c r="D5" s="28"/>
      <c r="E5" s="150"/>
      <c r="F5" s="150"/>
      <c r="G5" s="150"/>
      <c r="H5" s="12"/>
      <c r="I5" s="12"/>
      <c r="J5" s="12"/>
      <c r="K5" s="12"/>
      <c r="L5" s="12"/>
      <c r="M5" s="12"/>
      <c r="N5" s="12"/>
      <c r="O5" s="12"/>
      <c r="P5" s="12"/>
      <c r="Q5" s="12"/>
      <c r="R5" s="152"/>
      <c r="S5" s="152"/>
      <c r="T5" s="152"/>
      <c r="U5" s="152"/>
      <c r="V5" s="152"/>
      <c r="W5" s="152"/>
      <c r="X5" s="152"/>
    </row>
    <row r="6" spans="2:24" ht="12" customHeight="1">
      <c r="B6" s="27">
        <v>2023.4</v>
      </c>
      <c r="C6" s="14"/>
      <c r="D6" s="14"/>
      <c r="E6" s="150"/>
      <c r="F6" s="150"/>
      <c r="G6" s="150"/>
      <c r="H6" s="14" t="s">
        <v>480</v>
      </c>
      <c r="I6" s="14"/>
      <c r="J6" s="14"/>
      <c r="K6" s="14"/>
      <c r="L6" s="14"/>
      <c r="M6" s="14"/>
      <c r="N6" s="14"/>
      <c r="O6" s="14"/>
      <c r="P6" s="14"/>
      <c r="Q6" s="14"/>
      <c r="R6" s="154"/>
      <c r="S6" s="154"/>
      <c r="T6" s="154"/>
      <c r="U6" s="154"/>
      <c r="V6" s="154"/>
      <c r="W6" s="154"/>
      <c r="X6" s="154"/>
    </row>
    <row r="7" spans="2:24" ht="12" customHeight="1">
      <c r="H7" s="154"/>
      <c r="I7" s="154"/>
      <c r="J7" s="179"/>
      <c r="K7" s="179"/>
      <c r="L7" s="179"/>
      <c r="M7" s="179"/>
      <c r="N7" s="179"/>
      <c r="O7" s="179"/>
      <c r="P7" s="179"/>
      <c r="Q7" s="179"/>
      <c r="R7" s="179"/>
      <c r="S7" s="179"/>
      <c r="T7" s="179"/>
      <c r="U7" s="179"/>
      <c r="V7" s="179"/>
      <c r="W7" s="179"/>
      <c r="X7" s="179"/>
    </row>
    <row r="8" spans="2:24" ht="12" customHeight="1">
      <c r="B8" s="155"/>
      <c r="C8" s="156"/>
      <c r="D8" s="156"/>
      <c r="E8" s="156"/>
      <c r="F8" s="156"/>
      <c r="G8" s="156"/>
      <c r="H8" s="156"/>
      <c r="I8" s="156"/>
      <c r="J8" s="156"/>
      <c r="K8" s="156"/>
      <c r="L8" s="156"/>
      <c r="M8" s="156"/>
      <c r="N8" s="156"/>
      <c r="O8" s="156"/>
      <c r="P8" s="155" t="s">
        <v>395</v>
      </c>
      <c r="Q8" s="180" t="s">
        <v>396</v>
      </c>
    </row>
    <row r="9" spans="2:24" ht="12" customHeight="1">
      <c r="B9" s="158" t="s">
        <v>196</v>
      </c>
      <c r="P9" s="158" t="s">
        <v>398</v>
      </c>
      <c r="Q9" s="181" t="s">
        <v>398</v>
      </c>
    </row>
    <row r="10" spans="2:24" ht="12" customHeight="1">
      <c r="B10" s="159"/>
      <c r="P10" s="160" t="s">
        <v>125</v>
      </c>
      <c r="Q10" s="182" t="s">
        <v>127</v>
      </c>
    </row>
    <row r="11" spans="2:24" ht="12" customHeight="1">
      <c r="B11" s="158"/>
      <c r="D11" s="14" t="s">
        <v>481</v>
      </c>
      <c r="E11" s="14"/>
      <c r="F11" s="14"/>
      <c r="G11" s="14"/>
      <c r="H11" s="14"/>
      <c r="I11" s="14"/>
      <c r="J11" s="14"/>
      <c r="K11" s="14"/>
      <c r="L11" s="14"/>
      <c r="M11" s="14"/>
      <c r="N11" s="14"/>
      <c r="P11" s="162"/>
      <c r="Q11" s="183"/>
    </row>
    <row r="12" spans="2:24" ht="12" customHeight="1">
      <c r="B12" s="158"/>
      <c r="E12" s="28" t="s">
        <v>482</v>
      </c>
      <c r="F12" s="28"/>
      <c r="G12" s="28"/>
      <c r="H12" s="28"/>
      <c r="I12" s="28"/>
      <c r="J12" s="28"/>
      <c r="K12" s="28"/>
      <c r="L12" s="28"/>
      <c r="M12" s="28"/>
      <c r="N12" s="28"/>
      <c r="P12" s="161"/>
      <c r="Q12" s="161"/>
    </row>
    <row r="13" spans="2:24" ht="12" customHeight="1">
      <c r="B13" s="158"/>
      <c r="C13" s="163"/>
      <c r="D13" s="164"/>
      <c r="E13" s="164"/>
      <c r="F13" s="7" t="s">
        <v>137</v>
      </c>
      <c r="G13" s="7"/>
      <c r="H13" s="7"/>
      <c r="I13" s="7"/>
      <c r="J13" s="7"/>
      <c r="K13" s="7"/>
      <c r="L13" s="7"/>
      <c r="M13" s="7"/>
      <c r="N13" s="7"/>
      <c r="O13" s="166" t="s">
        <v>403</v>
      </c>
      <c r="P13" s="184">
        <v>106845</v>
      </c>
      <c r="Q13" s="184">
        <v>79503</v>
      </c>
    </row>
    <row r="14" spans="2:24" ht="12" customHeight="1">
      <c r="B14" s="158" t="s">
        <v>483</v>
      </c>
      <c r="C14" s="168"/>
      <c r="D14" s="169"/>
      <c r="E14" s="169"/>
      <c r="F14" s="8" t="s">
        <v>484</v>
      </c>
      <c r="G14" s="8"/>
      <c r="H14" s="8"/>
      <c r="I14" s="8"/>
      <c r="J14" s="8"/>
      <c r="K14" s="8"/>
      <c r="L14" s="8"/>
      <c r="M14" s="8"/>
      <c r="N14" s="8"/>
      <c r="O14" s="171" t="s">
        <v>405</v>
      </c>
      <c r="P14" s="185">
        <v>1282</v>
      </c>
      <c r="Q14" s="185">
        <v>1220</v>
      </c>
    </row>
    <row r="15" spans="2:24" ht="12" customHeight="1">
      <c r="B15" s="158" t="s">
        <v>483</v>
      </c>
      <c r="C15" s="168"/>
      <c r="D15" s="169"/>
      <c r="E15" s="169"/>
      <c r="F15" s="8" t="s">
        <v>485</v>
      </c>
      <c r="G15" s="8"/>
      <c r="H15" s="8"/>
      <c r="I15" s="8"/>
      <c r="J15" s="8"/>
      <c r="K15" s="8"/>
      <c r="L15" s="8"/>
      <c r="M15" s="8"/>
      <c r="N15" s="8"/>
      <c r="O15" s="171" t="s">
        <v>192</v>
      </c>
      <c r="P15" s="186">
        <v>2210</v>
      </c>
      <c r="Q15" s="186">
        <v>1723</v>
      </c>
    </row>
    <row r="16" spans="2:24" ht="12" customHeight="1">
      <c r="B16" s="162" t="s">
        <v>486</v>
      </c>
      <c r="C16" s="168"/>
      <c r="D16" s="169"/>
      <c r="E16" s="42" t="s">
        <v>487</v>
      </c>
      <c r="F16" s="42"/>
      <c r="G16" s="42"/>
      <c r="H16" s="42"/>
      <c r="I16" s="42"/>
      <c r="J16" s="42"/>
      <c r="K16" s="42"/>
      <c r="L16" s="42"/>
      <c r="M16" s="42"/>
      <c r="N16" s="42"/>
      <c r="O16" s="171" t="s">
        <v>410</v>
      </c>
      <c r="P16" s="184">
        <v>105917</v>
      </c>
      <c r="Q16" s="184">
        <v>79000</v>
      </c>
    </row>
    <row r="17" spans="2:17" ht="12" customHeight="1">
      <c r="B17" s="158"/>
      <c r="C17" s="168"/>
      <c r="D17" s="169"/>
      <c r="E17" s="169"/>
      <c r="F17" s="8" t="s">
        <v>488</v>
      </c>
      <c r="G17" s="8"/>
      <c r="H17" s="8"/>
      <c r="I17" s="8"/>
      <c r="J17" s="8"/>
      <c r="K17" s="8"/>
      <c r="L17" s="8"/>
      <c r="M17" s="8"/>
      <c r="N17" s="8"/>
      <c r="O17" s="171" t="s">
        <v>413</v>
      </c>
      <c r="P17" s="185">
        <v>-2257</v>
      </c>
      <c r="Q17" s="185">
        <v>-669</v>
      </c>
    </row>
    <row r="18" spans="2:17" ht="12" customHeight="1">
      <c r="B18" s="162" t="s">
        <v>486</v>
      </c>
      <c r="C18" s="168"/>
      <c r="D18" s="169"/>
      <c r="E18" s="42" t="s">
        <v>489</v>
      </c>
      <c r="F18" s="42"/>
      <c r="G18" s="42"/>
      <c r="H18" s="42"/>
      <c r="I18" s="42"/>
      <c r="J18" s="42"/>
      <c r="K18" s="42"/>
      <c r="L18" s="42"/>
      <c r="M18" s="42"/>
      <c r="N18" s="42"/>
      <c r="O18" s="171" t="s">
        <v>416</v>
      </c>
      <c r="P18" s="184">
        <v>103660</v>
      </c>
      <c r="Q18" s="184">
        <v>78331</v>
      </c>
    </row>
    <row r="19" spans="2:17" ht="12" customHeight="1">
      <c r="B19" s="158"/>
      <c r="C19" s="168"/>
      <c r="D19" s="169"/>
      <c r="E19" s="169"/>
      <c r="F19" s="8" t="s">
        <v>490</v>
      </c>
      <c r="G19" s="8"/>
      <c r="H19" s="8"/>
      <c r="I19" s="8"/>
      <c r="J19" s="8"/>
      <c r="K19" s="8"/>
      <c r="L19" s="8"/>
      <c r="M19" s="8"/>
      <c r="N19" s="8"/>
      <c r="O19" s="171" t="s">
        <v>106</v>
      </c>
      <c r="P19" s="185">
        <v>0</v>
      </c>
      <c r="Q19" s="185">
        <v>0</v>
      </c>
    </row>
    <row r="20" spans="2:17" ht="12" customHeight="1">
      <c r="B20" s="158"/>
      <c r="C20" s="168"/>
      <c r="D20" s="169"/>
      <c r="E20" s="169"/>
      <c r="F20" s="8" t="s">
        <v>491</v>
      </c>
      <c r="G20" s="8"/>
      <c r="H20" s="8"/>
      <c r="I20" s="8"/>
      <c r="J20" s="8"/>
      <c r="K20" s="8"/>
      <c r="L20" s="8"/>
      <c r="M20" s="8"/>
      <c r="N20" s="8"/>
      <c r="O20" s="171" t="s">
        <v>492</v>
      </c>
      <c r="P20" s="186">
        <v>0</v>
      </c>
      <c r="Q20" s="186">
        <v>0</v>
      </c>
    </row>
    <row r="21" spans="2:17" ht="12" customHeight="1">
      <c r="B21" s="158"/>
      <c r="C21" s="168"/>
      <c r="D21" s="169"/>
      <c r="E21" s="42" t="s">
        <v>493</v>
      </c>
      <c r="F21" s="42"/>
      <c r="G21" s="42"/>
      <c r="H21" s="42"/>
      <c r="I21" s="42"/>
      <c r="J21" s="42"/>
      <c r="K21" s="42"/>
      <c r="L21" s="42"/>
      <c r="M21" s="42"/>
      <c r="N21" s="42"/>
      <c r="O21" s="171" t="s">
        <v>102</v>
      </c>
      <c r="P21" s="186">
        <v>103660</v>
      </c>
      <c r="Q21" s="186">
        <v>78331</v>
      </c>
    </row>
    <row r="22" spans="2:17" ht="12" customHeight="1">
      <c r="B22" s="162"/>
      <c r="C22" s="168"/>
      <c r="D22" s="169"/>
      <c r="E22" s="169"/>
      <c r="F22" s="8" t="s">
        <v>494</v>
      </c>
      <c r="G22" s="8"/>
      <c r="H22" s="8"/>
      <c r="I22" s="8"/>
      <c r="J22" s="8"/>
      <c r="K22" s="8"/>
      <c r="L22" s="8"/>
      <c r="M22" s="8"/>
      <c r="N22" s="8"/>
      <c r="O22" s="171" t="s">
        <v>142</v>
      </c>
      <c r="P22" s="185">
        <v>45801</v>
      </c>
      <c r="Q22" s="185">
        <v>16172</v>
      </c>
    </row>
    <row r="23" spans="2:17" ht="12" customHeight="1">
      <c r="B23" s="162"/>
      <c r="C23" s="168"/>
      <c r="D23" s="169"/>
      <c r="E23" s="169"/>
      <c r="F23" s="8" t="s">
        <v>495</v>
      </c>
      <c r="G23" s="8"/>
      <c r="H23" s="8"/>
      <c r="I23" s="8"/>
      <c r="J23" s="8"/>
      <c r="K23" s="8"/>
      <c r="L23" s="8"/>
      <c r="M23" s="8"/>
      <c r="N23" s="8"/>
      <c r="O23" s="171" t="s">
        <v>144</v>
      </c>
      <c r="P23" s="186">
        <v>-13</v>
      </c>
      <c r="Q23" s="186">
        <v>-1803</v>
      </c>
    </row>
    <row r="24" spans="2:17" ht="12" customHeight="1">
      <c r="B24" s="162" t="s">
        <v>486</v>
      </c>
      <c r="C24" s="168"/>
      <c r="D24" s="169"/>
      <c r="E24" s="5" t="s">
        <v>496</v>
      </c>
      <c r="F24" s="5"/>
      <c r="G24" s="5"/>
      <c r="H24" s="5"/>
      <c r="I24" s="5"/>
      <c r="J24" s="5"/>
      <c r="K24" s="5"/>
      <c r="L24" s="5"/>
      <c r="M24" s="5"/>
      <c r="N24" s="5"/>
      <c r="O24" s="171" t="s">
        <v>107</v>
      </c>
      <c r="P24" s="185">
        <v>45814</v>
      </c>
      <c r="Q24" s="185">
        <v>17975</v>
      </c>
    </row>
    <row r="25" spans="2:17" ht="12" customHeight="1">
      <c r="B25" s="158"/>
      <c r="C25" s="188"/>
      <c r="F25" s="11" t="s">
        <v>497</v>
      </c>
      <c r="G25" s="11"/>
      <c r="H25" s="11"/>
      <c r="I25" s="11"/>
      <c r="J25" s="11"/>
      <c r="K25" s="11"/>
      <c r="L25" s="11"/>
      <c r="M25" s="11"/>
      <c r="N25" s="11"/>
      <c r="O25" s="177"/>
      <c r="P25" s="184"/>
      <c r="Q25" s="184"/>
    </row>
    <row r="26" spans="2:17" ht="12" customHeight="1">
      <c r="B26" s="158" t="s">
        <v>429</v>
      </c>
      <c r="C26" s="163"/>
      <c r="D26" s="164"/>
      <c r="E26" s="164"/>
      <c r="F26" s="164"/>
      <c r="G26" s="7" t="s">
        <v>498</v>
      </c>
      <c r="H26" s="7"/>
      <c r="I26" s="7"/>
      <c r="J26" s="7"/>
      <c r="K26" s="7"/>
      <c r="L26" s="7"/>
      <c r="M26" s="7"/>
      <c r="N26" s="7"/>
      <c r="O26" s="166" t="s">
        <v>189</v>
      </c>
      <c r="P26" s="186">
        <v>741</v>
      </c>
      <c r="Q26" s="186">
        <v>1765</v>
      </c>
    </row>
    <row r="27" spans="2:17" ht="12" customHeight="1">
      <c r="B27" s="158" t="s">
        <v>429</v>
      </c>
      <c r="C27" s="168"/>
      <c r="D27" s="169"/>
      <c r="E27" s="169"/>
      <c r="F27" s="169"/>
      <c r="G27" s="8" t="s">
        <v>499</v>
      </c>
      <c r="H27" s="8"/>
      <c r="I27" s="8"/>
      <c r="J27" s="8"/>
      <c r="K27" s="8"/>
      <c r="L27" s="8"/>
      <c r="M27" s="8"/>
      <c r="N27" s="8"/>
      <c r="O27" s="171" t="s">
        <v>190</v>
      </c>
      <c r="P27" s="185">
        <v>0</v>
      </c>
      <c r="Q27" s="185">
        <v>0</v>
      </c>
    </row>
    <row r="28" spans="2:17" ht="12" customHeight="1">
      <c r="B28" s="158"/>
      <c r="C28" s="168"/>
      <c r="D28" s="169"/>
      <c r="E28" s="169"/>
      <c r="F28" s="169"/>
      <c r="G28" s="8" t="s">
        <v>500</v>
      </c>
      <c r="H28" s="8"/>
      <c r="I28" s="8"/>
      <c r="J28" s="8"/>
      <c r="K28" s="8"/>
      <c r="L28" s="8"/>
      <c r="M28" s="8"/>
      <c r="N28" s="8"/>
      <c r="O28" s="171" t="s">
        <v>425</v>
      </c>
      <c r="P28" s="185">
        <v>2645</v>
      </c>
      <c r="Q28" s="185">
        <v>2116</v>
      </c>
    </row>
    <row r="29" spans="2:17" ht="12" customHeight="1">
      <c r="B29" s="158" t="s">
        <v>501</v>
      </c>
      <c r="C29" s="168"/>
      <c r="D29" s="169"/>
      <c r="E29" s="169"/>
      <c r="F29" s="169"/>
      <c r="G29" s="8" t="s">
        <v>491</v>
      </c>
      <c r="H29" s="8"/>
      <c r="I29" s="8"/>
      <c r="J29" s="8"/>
      <c r="K29" s="8"/>
      <c r="L29" s="8"/>
      <c r="M29" s="8"/>
      <c r="N29" s="8"/>
      <c r="O29" s="171" t="s">
        <v>431</v>
      </c>
      <c r="P29" s="185">
        <v>11479</v>
      </c>
      <c r="Q29" s="185">
        <v>10511</v>
      </c>
    </row>
    <row r="30" spans="2:17" ht="12" customHeight="1">
      <c r="B30" s="162" t="s">
        <v>501</v>
      </c>
      <c r="C30" s="168"/>
      <c r="D30" s="169"/>
      <c r="E30" s="169"/>
      <c r="F30" s="8" t="s">
        <v>502</v>
      </c>
      <c r="G30" s="8"/>
      <c r="H30" s="8"/>
      <c r="I30" s="8"/>
      <c r="J30" s="8"/>
      <c r="K30" s="8"/>
      <c r="L30" s="8"/>
      <c r="M30" s="8"/>
      <c r="N30" s="8"/>
      <c r="O30" s="171" t="s">
        <v>503</v>
      </c>
      <c r="P30" s="186">
        <v>12511</v>
      </c>
      <c r="Q30" s="186">
        <v>12140</v>
      </c>
    </row>
    <row r="31" spans="2:17" ht="12" customHeight="1">
      <c r="B31" s="158"/>
      <c r="C31" s="168"/>
      <c r="D31" s="169"/>
      <c r="E31" s="42" t="s">
        <v>504</v>
      </c>
      <c r="F31" s="42"/>
      <c r="G31" s="42"/>
      <c r="H31" s="42"/>
      <c r="I31" s="42"/>
      <c r="J31" s="42"/>
      <c r="K31" s="42"/>
      <c r="L31" s="42"/>
      <c r="M31" s="42"/>
      <c r="N31" s="42"/>
      <c r="O31" s="171" t="s">
        <v>108</v>
      </c>
      <c r="P31" s="186">
        <v>73190</v>
      </c>
      <c r="Q31" s="186">
        <v>44507</v>
      </c>
    </row>
    <row r="32" spans="2:17" ht="12" customHeight="1">
      <c r="B32" s="158"/>
      <c r="C32" s="168"/>
      <c r="D32" s="169"/>
      <c r="E32" s="169"/>
      <c r="F32" s="8" t="s">
        <v>505</v>
      </c>
      <c r="G32" s="8"/>
      <c r="H32" s="8"/>
      <c r="I32" s="8"/>
      <c r="J32" s="8"/>
      <c r="K32" s="8"/>
      <c r="L32" s="8"/>
      <c r="M32" s="8"/>
      <c r="N32" s="8"/>
      <c r="O32" s="171" t="s">
        <v>109</v>
      </c>
      <c r="P32" s="186">
        <v>0</v>
      </c>
      <c r="Q32" s="186">
        <v>0</v>
      </c>
    </row>
    <row r="33" spans="2:17" ht="12" customHeight="1">
      <c r="B33" s="158"/>
      <c r="C33" s="168"/>
      <c r="D33" s="169"/>
      <c r="E33" s="42" t="s">
        <v>506</v>
      </c>
      <c r="F33" s="42"/>
      <c r="G33" s="42"/>
      <c r="H33" s="42"/>
      <c r="I33" s="42"/>
      <c r="J33" s="42"/>
      <c r="K33" s="42"/>
      <c r="L33" s="42"/>
      <c r="M33" s="42"/>
      <c r="N33" s="42"/>
      <c r="O33" s="171" t="s">
        <v>194</v>
      </c>
      <c r="P33" s="186">
        <v>30470</v>
      </c>
      <c r="Q33" s="186">
        <v>33824</v>
      </c>
    </row>
    <row r="34" spans="2:17" ht="12" customHeight="1">
      <c r="B34" s="162" t="s">
        <v>507</v>
      </c>
      <c r="D34" s="6" t="s">
        <v>508</v>
      </c>
      <c r="E34" s="6"/>
      <c r="F34" s="6"/>
      <c r="G34" s="6"/>
      <c r="H34" s="6"/>
      <c r="I34" s="6"/>
      <c r="J34" s="6"/>
      <c r="K34" s="6"/>
      <c r="L34" s="6"/>
      <c r="M34" s="6"/>
      <c r="N34" s="6"/>
      <c r="P34" s="184"/>
      <c r="Q34" s="184"/>
    </row>
    <row r="35" spans="2:17" ht="12" customHeight="1">
      <c r="B35" s="158"/>
      <c r="C35" s="163"/>
      <c r="D35" s="164"/>
      <c r="E35" s="40" t="s">
        <v>509</v>
      </c>
      <c r="F35" s="40"/>
      <c r="G35" s="40"/>
      <c r="H35" s="40"/>
      <c r="I35" s="40"/>
      <c r="J35" s="40"/>
      <c r="K35" s="40"/>
      <c r="L35" s="40"/>
      <c r="M35" s="40"/>
      <c r="N35" s="40"/>
      <c r="O35" s="166" t="s">
        <v>15</v>
      </c>
      <c r="P35" s="184">
        <v>3365</v>
      </c>
      <c r="Q35" s="184">
        <v>2033</v>
      </c>
    </row>
    <row r="36" spans="2:17" ht="12" customHeight="1">
      <c r="B36" s="158"/>
      <c r="C36" s="163"/>
      <c r="D36" s="164"/>
      <c r="E36" s="43" t="s">
        <v>510</v>
      </c>
      <c r="F36" s="43"/>
      <c r="G36" s="43"/>
      <c r="H36" s="43"/>
      <c r="I36" s="43"/>
      <c r="J36" s="43"/>
      <c r="K36" s="43"/>
      <c r="L36" s="43"/>
      <c r="M36" s="43"/>
      <c r="N36" s="43"/>
      <c r="O36" s="166" t="s">
        <v>17</v>
      </c>
      <c r="P36" s="185">
        <v>0</v>
      </c>
      <c r="Q36" s="185">
        <v>0</v>
      </c>
    </row>
    <row r="37" spans="2:17" ht="12" customHeight="1">
      <c r="B37" s="158"/>
      <c r="C37" s="168"/>
      <c r="D37" s="169"/>
      <c r="E37" s="31" t="s">
        <v>511</v>
      </c>
      <c r="F37" s="31"/>
      <c r="G37" s="31"/>
      <c r="H37" s="31"/>
      <c r="I37" s="31"/>
      <c r="J37" s="31"/>
      <c r="K37" s="31"/>
      <c r="L37" s="31"/>
      <c r="M37" s="31"/>
      <c r="N37" s="31"/>
      <c r="O37" s="171" t="s">
        <v>458</v>
      </c>
      <c r="P37" s="185">
        <v>-27</v>
      </c>
      <c r="Q37" s="185">
        <v>8</v>
      </c>
    </row>
    <row r="38" spans="2:17" ht="12" customHeight="1">
      <c r="B38" s="158"/>
      <c r="C38" s="168"/>
      <c r="D38" s="169"/>
      <c r="E38" s="8" t="s">
        <v>512</v>
      </c>
      <c r="F38" s="8"/>
      <c r="G38" s="8"/>
      <c r="H38" s="8"/>
      <c r="I38" s="8"/>
      <c r="J38" s="8"/>
      <c r="K38" s="8"/>
      <c r="L38" s="8"/>
      <c r="M38" s="8"/>
      <c r="N38" s="8"/>
      <c r="O38" s="171" t="s">
        <v>16</v>
      </c>
      <c r="P38" s="186">
        <v>0</v>
      </c>
      <c r="Q38" s="186">
        <v>0</v>
      </c>
    </row>
    <row r="39" spans="2:17" ht="12" customHeight="1">
      <c r="B39" s="158"/>
      <c r="C39" s="168"/>
      <c r="D39" s="169"/>
      <c r="E39" s="42" t="s">
        <v>513</v>
      </c>
      <c r="F39" s="42"/>
      <c r="G39" s="42"/>
      <c r="H39" s="42"/>
      <c r="I39" s="42"/>
      <c r="J39" s="42"/>
      <c r="K39" s="42"/>
      <c r="L39" s="42"/>
      <c r="M39" s="42"/>
      <c r="N39" s="42"/>
      <c r="O39" s="171" t="s">
        <v>514</v>
      </c>
      <c r="P39" s="186">
        <v>3338</v>
      </c>
      <c r="Q39" s="186">
        <v>2041</v>
      </c>
    </row>
    <row r="40" spans="2:17" ht="12" customHeight="1">
      <c r="B40" s="158"/>
      <c r="D40" s="6" t="s">
        <v>515</v>
      </c>
      <c r="E40" s="6"/>
      <c r="F40" s="6"/>
      <c r="G40" s="6"/>
      <c r="H40" s="6"/>
      <c r="I40" s="6"/>
      <c r="J40" s="6"/>
      <c r="K40" s="6"/>
      <c r="L40" s="6"/>
      <c r="M40" s="6"/>
      <c r="N40" s="6"/>
      <c r="P40" s="184"/>
      <c r="Q40" s="184"/>
    </row>
    <row r="41" spans="2:17" ht="12" customHeight="1">
      <c r="B41" s="158"/>
      <c r="E41" s="9" t="s">
        <v>516</v>
      </c>
      <c r="F41" s="9"/>
      <c r="G41" s="9"/>
      <c r="H41" s="9"/>
      <c r="I41" s="9"/>
      <c r="J41" s="9"/>
      <c r="K41" s="9"/>
      <c r="L41" s="9"/>
      <c r="M41" s="9"/>
      <c r="N41" s="9"/>
      <c r="P41" s="184"/>
      <c r="Q41" s="184"/>
    </row>
    <row r="42" spans="2:17" ht="12" customHeight="1">
      <c r="B42" s="158"/>
      <c r="C42" s="163"/>
      <c r="D42" s="164"/>
      <c r="E42" s="164"/>
      <c r="F42" s="40" t="s">
        <v>517</v>
      </c>
      <c r="G42" s="40"/>
      <c r="H42" s="40"/>
      <c r="I42" s="40"/>
      <c r="J42" s="40"/>
      <c r="K42" s="40"/>
      <c r="L42" s="40"/>
      <c r="M42" s="40"/>
      <c r="N42" s="40"/>
      <c r="O42" s="166" t="s">
        <v>193</v>
      </c>
      <c r="P42" s="186">
        <v>5292</v>
      </c>
      <c r="Q42" s="186">
        <v>5785</v>
      </c>
    </row>
    <row r="43" spans="2:17" ht="12" customHeight="1">
      <c r="B43" s="158"/>
      <c r="C43" s="168"/>
      <c r="D43" s="169"/>
      <c r="E43" s="31" t="s">
        <v>518</v>
      </c>
      <c r="F43" s="31"/>
      <c r="G43" s="31"/>
      <c r="H43" s="31"/>
      <c r="I43" s="31"/>
      <c r="J43" s="31"/>
      <c r="K43" s="31"/>
      <c r="L43" s="31"/>
      <c r="M43" s="31"/>
      <c r="N43" s="31"/>
      <c r="O43" s="171" t="s">
        <v>456</v>
      </c>
      <c r="P43" s="184">
        <v>0</v>
      </c>
      <c r="Q43" s="184">
        <v>0</v>
      </c>
    </row>
    <row r="44" spans="2:17" ht="12" customHeight="1">
      <c r="B44" s="158"/>
      <c r="C44" s="168"/>
      <c r="D44" s="169"/>
      <c r="E44" s="31" t="s">
        <v>519</v>
      </c>
      <c r="F44" s="31"/>
      <c r="G44" s="31"/>
      <c r="H44" s="31"/>
      <c r="I44" s="31"/>
      <c r="J44" s="31"/>
      <c r="K44" s="31"/>
      <c r="L44" s="31"/>
      <c r="M44" s="31"/>
      <c r="N44" s="31"/>
      <c r="O44" s="171" t="s">
        <v>473</v>
      </c>
      <c r="P44" s="184">
        <v>0</v>
      </c>
      <c r="Q44" s="184">
        <v>0</v>
      </c>
    </row>
    <row r="45" spans="2:17" ht="12" customHeight="1">
      <c r="B45" s="158"/>
      <c r="C45" s="168"/>
      <c r="D45" s="169"/>
      <c r="E45" s="31" t="s">
        <v>520</v>
      </c>
      <c r="F45" s="31"/>
      <c r="G45" s="31"/>
      <c r="H45" s="31"/>
      <c r="I45" s="31"/>
      <c r="J45" s="31"/>
      <c r="K45" s="31"/>
      <c r="L45" s="31"/>
      <c r="M45" s="31"/>
      <c r="N45" s="31"/>
      <c r="O45" s="171" t="s">
        <v>470</v>
      </c>
      <c r="P45" s="185">
        <v>0</v>
      </c>
      <c r="Q45" s="185">
        <v>0</v>
      </c>
    </row>
    <row r="46" spans="2:17" ht="12" customHeight="1">
      <c r="B46" s="158"/>
      <c r="C46" s="168"/>
      <c r="D46" s="169"/>
      <c r="E46" s="8" t="s">
        <v>521</v>
      </c>
      <c r="F46" s="8"/>
      <c r="G46" s="8"/>
      <c r="H46" s="8"/>
      <c r="I46" s="8"/>
      <c r="J46" s="8"/>
      <c r="K46" s="8"/>
      <c r="L46" s="8"/>
      <c r="M46" s="8"/>
      <c r="N46" s="8"/>
      <c r="O46" s="171" t="s">
        <v>460</v>
      </c>
      <c r="P46" s="185">
        <v>-242</v>
      </c>
      <c r="Q46" s="185">
        <v>-80</v>
      </c>
    </row>
    <row r="47" spans="2:17" ht="12" customHeight="1">
      <c r="B47" s="158"/>
      <c r="C47" s="168"/>
      <c r="D47" s="169"/>
      <c r="E47" s="8" t="s">
        <v>522</v>
      </c>
      <c r="F47" s="8"/>
      <c r="G47" s="8"/>
      <c r="H47" s="8"/>
      <c r="I47" s="8"/>
      <c r="J47" s="8"/>
      <c r="K47" s="8"/>
      <c r="L47" s="8"/>
      <c r="M47" s="8"/>
      <c r="N47" s="8"/>
      <c r="O47" s="171" t="s">
        <v>464</v>
      </c>
      <c r="P47" s="185">
        <v>0</v>
      </c>
      <c r="Q47" s="185">
        <v>0</v>
      </c>
    </row>
    <row r="48" spans="2:17" ht="12" customHeight="1">
      <c r="B48" s="158"/>
      <c r="C48" s="168"/>
      <c r="D48" s="169"/>
      <c r="E48" s="8" t="s">
        <v>523</v>
      </c>
      <c r="F48" s="8"/>
      <c r="G48" s="8"/>
      <c r="H48" s="8"/>
      <c r="I48" s="8"/>
      <c r="J48" s="8"/>
      <c r="K48" s="8"/>
      <c r="L48" s="8"/>
      <c r="M48" s="8"/>
      <c r="N48" s="8"/>
      <c r="O48" s="171" t="s">
        <v>468</v>
      </c>
      <c r="P48" s="185">
        <v>0</v>
      </c>
      <c r="Q48" s="185">
        <v>0</v>
      </c>
    </row>
    <row r="49" spans="2:19" ht="12" customHeight="1">
      <c r="B49" s="158"/>
      <c r="C49" s="168"/>
      <c r="D49" s="169"/>
      <c r="E49" s="8" t="s">
        <v>524</v>
      </c>
      <c r="F49" s="8"/>
      <c r="G49" s="8"/>
      <c r="H49" s="8"/>
      <c r="I49" s="8"/>
      <c r="J49" s="8"/>
      <c r="K49" s="8"/>
      <c r="L49" s="8"/>
      <c r="M49" s="8"/>
      <c r="N49" s="8"/>
      <c r="O49" s="171" t="s">
        <v>525</v>
      </c>
      <c r="P49" s="189">
        <v>0</v>
      </c>
      <c r="Q49" s="186">
        <v>0</v>
      </c>
    </row>
    <row r="50" spans="2:19" ht="12" customHeight="1">
      <c r="B50" s="158"/>
      <c r="C50" s="168"/>
      <c r="D50" s="187"/>
      <c r="E50" s="42" t="s">
        <v>526</v>
      </c>
      <c r="F50" s="42"/>
      <c r="G50" s="42"/>
      <c r="H50" s="42"/>
      <c r="I50" s="42"/>
      <c r="J50" s="42"/>
      <c r="K50" s="42"/>
      <c r="L50" s="42"/>
      <c r="M50" s="42"/>
      <c r="N50" s="42"/>
      <c r="O50" s="171" t="s">
        <v>475</v>
      </c>
      <c r="P50" s="189">
        <v>38858</v>
      </c>
      <c r="Q50" s="186">
        <v>41570</v>
      </c>
    </row>
    <row r="51" spans="2:19" ht="12" customHeight="1">
      <c r="B51" s="158"/>
      <c r="D51" s="6" t="s">
        <v>527</v>
      </c>
      <c r="E51" s="6"/>
      <c r="F51" s="6"/>
      <c r="G51" s="6"/>
      <c r="H51" s="6"/>
      <c r="I51" s="6"/>
      <c r="J51" s="6"/>
      <c r="K51" s="6"/>
      <c r="L51" s="6"/>
      <c r="M51" s="6"/>
      <c r="N51" s="6"/>
      <c r="O51" s="190"/>
      <c r="P51" s="184"/>
      <c r="Q51" s="184"/>
    </row>
    <row r="52" spans="2:19" ht="12" customHeight="1">
      <c r="B52" s="158"/>
      <c r="C52" s="163"/>
      <c r="D52" s="164"/>
      <c r="E52" s="7" t="s">
        <v>395</v>
      </c>
      <c r="F52" s="7"/>
      <c r="G52" s="7"/>
      <c r="H52" s="7"/>
      <c r="I52" s="7"/>
      <c r="J52" s="7"/>
      <c r="K52" s="7"/>
      <c r="L52" s="7"/>
      <c r="M52" s="7"/>
      <c r="N52" s="7"/>
      <c r="O52" s="166" t="s">
        <v>528</v>
      </c>
      <c r="P52" s="186">
        <v>9991</v>
      </c>
      <c r="Q52" s="186">
        <v>11579</v>
      </c>
    </row>
    <row r="53" spans="2:19" ht="12" customHeight="1">
      <c r="B53" s="158"/>
      <c r="C53" s="168"/>
      <c r="D53" s="169"/>
      <c r="E53" s="31" t="s">
        <v>529</v>
      </c>
      <c r="F53" s="31"/>
      <c r="G53" s="31"/>
      <c r="H53" s="31"/>
      <c r="I53" s="31"/>
      <c r="J53" s="31"/>
      <c r="K53" s="31"/>
      <c r="L53" s="31"/>
      <c r="M53" s="31"/>
      <c r="N53" s="31"/>
      <c r="O53" s="171" t="s">
        <v>466</v>
      </c>
      <c r="P53" s="186">
        <v>414</v>
      </c>
      <c r="Q53" s="186">
        <v>-624</v>
      </c>
    </row>
    <row r="54" spans="2:19" ht="12" customHeight="1">
      <c r="B54" s="158"/>
      <c r="C54" s="168"/>
      <c r="D54" s="169"/>
      <c r="E54" s="42" t="s">
        <v>530</v>
      </c>
      <c r="F54" s="42"/>
      <c r="G54" s="42"/>
      <c r="H54" s="42"/>
      <c r="I54" s="42"/>
      <c r="J54" s="42"/>
      <c r="K54" s="42"/>
      <c r="L54" s="42"/>
      <c r="M54" s="42"/>
      <c r="N54" s="42"/>
      <c r="O54" s="171" t="s">
        <v>136</v>
      </c>
      <c r="P54" s="186">
        <v>10405</v>
      </c>
      <c r="Q54" s="186">
        <v>10955</v>
      </c>
    </row>
    <row r="55" spans="2:19" ht="12" customHeight="1">
      <c r="B55" s="158"/>
      <c r="C55" s="168"/>
      <c r="D55" s="43"/>
      <c r="E55" s="43"/>
      <c r="F55" s="43"/>
      <c r="G55" s="43"/>
      <c r="H55" s="43"/>
      <c r="I55" s="43"/>
      <c r="J55" s="43"/>
      <c r="K55" s="43"/>
      <c r="L55" s="43"/>
      <c r="M55" s="43"/>
      <c r="N55" s="43"/>
      <c r="O55" s="171"/>
      <c r="P55" s="189"/>
      <c r="Q55" s="186"/>
    </row>
    <row r="56" spans="2:19" ht="12" customHeight="1">
      <c r="B56" s="158"/>
      <c r="C56" s="168"/>
      <c r="D56" s="42" t="s">
        <v>531</v>
      </c>
      <c r="E56" s="42"/>
      <c r="F56" s="42"/>
      <c r="G56" s="42"/>
      <c r="H56" s="42"/>
      <c r="I56" s="42"/>
      <c r="J56" s="42"/>
      <c r="K56" s="42"/>
      <c r="L56" s="42"/>
      <c r="M56" s="42"/>
      <c r="N56" s="42"/>
      <c r="O56" s="171" t="s">
        <v>104</v>
      </c>
      <c r="P56" s="185">
        <v>28453</v>
      </c>
      <c r="Q56" s="185">
        <v>30615</v>
      </c>
    </row>
    <row r="57" spans="2:19" ht="12" customHeight="1">
      <c r="B57" s="161"/>
      <c r="D57" s="6" t="s">
        <v>532</v>
      </c>
      <c r="E57" s="6"/>
      <c r="F57" s="6"/>
      <c r="G57" s="6"/>
      <c r="H57" s="6"/>
      <c r="I57" s="6"/>
      <c r="J57" s="6"/>
      <c r="K57" s="6"/>
      <c r="L57" s="6"/>
      <c r="M57" s="6"/>
      <c r="N57" s="6"/>
      <c r="P57" s="191"/>
      <c r="Q57" s="191"/>
    </row>
    <row r="58" spans="2:19" ht="12" customHeight="1">
      <c r="B58" s="161"/>
      <c r="C58" s="163"/>
      <c r="D58" s="164"/>
      <c r="E58" s="7" t="s">
        <v>472</v>
      </c>
      <c r="F58" s="7"/>
      <c r="G58" s="7"/>
      <c r="H58" s="7"/>
      <c r="I58" s="7"/>
      <c r="J58" s="7"/>
      <c r="K58" s="7"/>
      <c r="L58" s="7"/>
      <c r="M58" s="7"/>
      <c r="N58" s="7"/>
      <c r="O58" s="166" t="s">
        <v>533</v>
      </c>
      <c r="P58" s="186">
        <v>0</v>
      </c>
      <c r="Q58" s="186">
        <v>0</v>
      </c>
    </row>
    <row r="59" spans="2:19" ht="12" customHeight="1">
      <c r="B59" s="159"/>
      <c r="C59" s="192"/>
      <c r="D59" s="192"/>
      <c r="E59" s="4" t="s">
        <v>534</v>
      </c>
      <c r="F59" s="4"/>
      <c r="G59" s="4"/>
      <c r="H59" s="4"/>
      <c r="I59" s="4"/>
      <c r="J59" s="4"/>
      <c r="K59" s="4"/>
      <c r="L59" s="4"/>
      <c r="M59" s="4"/>
      <c r="N59" s="4"/>
      <c r="O59" s="194" t="s">
        <v>535</v>
      </c>
      <c r="P59" s="185">
        <v>28453</v>
      </c>
      <c r="Q59" s="185">
        <v>30615</v>
      </c>
    </row>
    <row r="60" spans="2:19" ht="12" customHeight="1">
      <c r="Q60" s="195"/>
    </row>
    <row r="61" spans="2:19" ht="12" customHeight="1">
      <c r="B61" s="65" t="s">
        <v>105</v>
      </c>
      <c r="C61" s="65"/>
      <c r="D61" s="65"/>
      <c r="E61" s="65"/>
      <c r="F61" s="65"/>
      <c r="G61" s="65"/>
      <c r="H61" s="65"/>
      <c r="I61" s="65"/>
      <c r="J61" s="65"/>
      <c r="K61" s="65"/>
      <c r="L61" s="65"/>
      <c r="M61" s="65"/>
      <c r="N61" s="65"/>
      <c r="O61" s="65"/>
      <c r="P61" s="65"/>
      <c r="Q61" s="65"/>
      <c r="R61" s="65"/>
      <c r="S61" s="65"/>
    </row>
    <row r="62" spans="2:19" ht="12" customHeight="1">
      <c r="B62" s="44" t="s">
        <v>477</v>
      </c>
      <c r="C62" s="44"/>
      <c r="D62" s="44"/>
      <c r="E62" s="44"/>
      <c r="F62" s="44"/>
      <c r="G62" s="44"/>
      <c r="H62" s="44"/>
      <c r="I62" s="44"/>
      <c r="J62" s="44"/>
      <c r="K62" s="44"/>
      <c r="L62" s="44"/>
      <c r="M62" s="44"/>
      <c r="N62" s="44"/>
      <c r="O62" s="44"/>
      <c r="P62" s="44"/>
      <c r="Q62" s="44"/>
      <c r="R62" s="44"/>
      <c r="S62" s="44"/>
    </row>
  </sheetData>
  <mergeCells count="58">
    <mergeCell ref="B2:F2"/>
    <mergeCell ref="E58:N58"/>
    <mergeCell ref="E59:N59"/>
    <mergeCell ref="E52:N52"/>
    <mergeCell ref="E53:N53"/>
    <mergeCell ref="E54:N54"/>
    <mergeCell ref="D55:N55"/>
    <mergeCell ref="D56:N56"/>
    <mergeCell ref="D57:N57"/>
    <mergeCell ref="D51:N51"/>
    <mergeCell ref="E37:N37"/>
    <mergeCell ref="E38:N38"/>
    <mergeCell ref="E39:N39"/>
    <mergeCell ref="D40:N40"/>
    <mergeCell ref="E41:N41"/>
    <mergeCell ref="F42:N42"/>
    <mergeCell ref="E43:N43"/>
    <mergeCell ref="E46:N46"/>
    <mergeCell ref="E47:N47"/>
    <mergeCell ref="E50:N50"/>
    <mergeCell ref="E48:N48"/>
    <mergeCell ref="E49:N49"/>
    <mergeCell ref="E36:N36"/>
    <mergeCell ref="E45:N45"/>
    <mergeCell ref="E44:N44"/>
    <mergeCell ref="D34:N34"/>
    <mergeCell ref="E35:N35"/>
    <mergeCell ref="E24:N24"/>
    <mergeCell ref="F25:N25"/>
    <mergeCell ref="G26:N26"/>
    <mergeCell ref="G27:N27"/>
    <mergeCell ref="G28:N28"/>
    <mergeCell ref="G29:N29"/>
    <mergeCell ref="F30:N30"/>
    <mergeCell ref="E31:N31"/>
    <mergeCell ref="F32:N32"/>
    <mergeCell ref="E33:N33"/>
    <mergeCell ref="F17:N17"/>
    <mergeCell ref="E18:N18"/>
    <mergeCell ref="F19:N19"/>
    <mergeCell ref="F20:N20"/>
    <mergeCell ref="E21:N21"/>
    <mergeCell ref="B62:S62"/>
    <mergeCell ref="H4:Q4"/>
    <mergeCell ref="H5:Q5"/>
    <mergeCell ref="H6:Q6"/>
    <mergeCell ref="D11:N11"/>
    <mergeCell ref="B4:D4"/>
    <mergeCell ref="B5:D5"/>
    <mergeCell ref="B6:D6"/>
    <mergeCell ref="B61:S61"/>
    <mergeCell ref="F22:N22"/>
    <mergeCell ref="F23:N23"/>
    <mergeCell ref="E12:N12"/>
    <mergeCell ref="F13:N13"/>
    <mergeCell ref="F14:N14"/>
    <mergeCell ref="F15:N15"/>
    <mergeCell ref="E16:N16"/>
  </mergeCells>
  <hyperlinks>
    <hyperlink ref="B62" r:id="rId1" xr:uid="{00000000-0004-0000-0400-000000000000}"/>
  </hyperlinks>
  <pageMargins left="0.7" right="0.7" top="0.75" bottom="0.75" header="0.3" footer="0.3"/>
  <pageSetup scale="10" orientation="landscape"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
    <pageSetUpPr fitToPage="1"/>
  </sheetPr>
  <dimension ref="B2:AD49"/>
  <sheetViews>
    <sheetView showGridLines="0" workbookViewId="0"/>
  </sheetViews>
  <sheetFormatPr defaultColWidth="8" defaultRowHeight="12" customHeight="1"/>
  <cols>
    <col min="1" max="1" width="1.5546875" customWidth="1"/>
    <col min="2" max="2" width="6.44140625" customWidth="1"/>
    <col min="3" max="5" width="3.27734375" customWidth="1"/>
    <col min="6" max="6" width="4.83203125" customWidth="1"/>
    <col min="7" max="7" width="7.1640625" customWidth="1"/>
    <col min="8" max="8" width="6.1640625" customWidth="1"/>
    <col min="9" max="9" width="11.27734375" customWidth="1"/>
    <col min="10" max="10" width="3.27734375" style="190" customWidth="1"/>
    <col min="11" max="21" width="13.1640625" customWidth="1"/>
    <col min="22" max="22" width="8" customWidth="1"/>
  </cols>
  <sheetData>
    <row r="2" spans="2:30" ht="15" customHeight="1">
      <c r="B2" s="10" t="s">
        <v>478</v>
      </c>
      <c r="C2" s="9"/>
      <c r="D2" s="9"/>
      <c r="E2" s="9"/>
      <c r="F2" s="9"/>
    </row>
    <row r="4" spans="2:30" ht="12" customHeight="1">
      <c r="B4" s="29" t="s">
        <v>1580</v>
      </c>
      <c r="C4" s="28"/>
      <c r="D4" s="28"/>
      <c r="E4" s="28"/>
      <c r="F4" s="28"/>
      <c r="G4" s="28"/>
      <c r="H4" s="28"/>
      <c r="I4" s="150"/>
      <c r="J4" s="150"/>
      <c r="K4" s="12" t="s">
        <v>1538</v>
      </c>
      <c r="L4" s="12"/>
      <c r="M4" s="12"/>
      <c r="N4" s="12"/>
      <c r="O4" s="12"/>
      <c r="P4" s="12"/>
      <c r="Q4" s="12"/>
      <c r="R4" s="12"/>
      <c r="S4" s="152"/>
      <c r="T4" s="152"/>
      <c r="U4" s="152"/>
      <c r="V4" s="152"/>
      <c r="W4" s="152"/>
      <c r="X4" s="152"/>
      <c r="Y4" s="152"/>
      <c r="Z4" s="152"/>
      <c r="AA4" s="152"/>
      <c r="AB4" s="152"/>
      <c r="AC4" s="152"/>
      <c r="AD4" s="152"/>
    </row>
    <row r="5" spans="2:30" ht="12" customHeight="1">
      <c r="B5" s="149"/>
      <c r="C5" s="150"/>
      <c r="D5" s="150"/>
      <c r="E5" s="150"/>
      <c r="F5" s="150"/>
      <c r="G5" s="150"/>
      <c r="H5" s="150"/>
      <c r="I5" s="150"/>
      <c r="J5" s="150"/>
      <c r="K5" s="151"/>
      <c r="L5" s="151"/>
      <c r="M5" s="151"/>
      <c r="N5" s="151"/>
      <c r="O5" s="151"/>
      <c r="P5" s="151"/>
      <c r="Q5" s="151"/>
      <c r="R5" s="151"/>
      <c r="S5" s="152"/>
      <c r="T5" s="152"/>
      <c r="U5" s="152"/>
      <c r="V5" s="152"/>
      <c r="W5" s="152"/>
      <c r="X5" s="152"/>
      <c r="Y5" s="152"/>
      <c r="Z5" s="152"/>
      <c r="AA5" s="152"/>
      <c r="AB5" s="152"/>
      <c r="AC5" s="152"/>
      <c r="AD5" s="152"/>
    </row>
    <row r="6" spans="2:30" ht="12" customHeight="1">
      <c r="B6" s="27">
        <v>2023</v>
      </c>
      <c r="C6" s="14"/>
      <c r="D6" s="14"/>
      <c r="E6" s="14"/>
      <c r="F6" s="14"/>
      <c r="G6" s="14"/>
      <c r="H6" s="14"/>
      <c r="I6" s="150"/>
      <c r="J6" s="150"/>
      <c r="K6" s="14" t="s">
        <v>1581</v>
      </c>
      <c r="L6" s="14"/>
      <c r="M6" s="14"/>
      <c r="N6" s="14"/>
      <c r="O6" s="14"/>
      <c r="P6" s="14"/>
      <c r="Q6" s="14"/>
      <c r="R6" s="14"/>
      <c r="S6" s="154"/>
      <c r="T6" s="154"/>
      <c r="U6" s="154"/>
      <c r="V6" s="154"/>
      <c r="W6" s="154"/>
      <c r="X6" s="154"/>
      <c r="Y6" s="154"/>
      <c r="Z6" s="154"/>
      <c r="AA6" s="154"/>
      <c r="AB6" s="154"/>
      <c r="AC6" s="154"/>
      <c r="AD6" s="154"/>
    </row>
    <row r="7" spans="2:30" ht="12" customHeight="1">
      <c r="N7" s="257"/>
    </row>
    <row r="8" spans="2:30" ht="12" customHeight="1">
      <c r="B8" s="1024"/>
      <c r="C8" s="1025"/>
      <c r="D8" s="1025"/>
      <c r="E8" s="1025"/>
      <c r="F8" s="1025"/>
      <c r="G8" s="1025"/>
      <c r="H8" s="1025"/>
      <c r="I8" s="1025"/>
      <c r="J8" s="1085"/>
      <c r="K8" s="1085">
        <f>B6-5</f>
        <v>2018</v>
      </c>
      <c r="L8" s="1067"/>
      <c r="M8" s="1085">
        <f>B6-4</f>
        <v>2019</v>
      </c>
      <c r="N8" s="1574"/>
      <c r="O8" s="1085">
        <f>B6-3</f>
        <v>2020</v>
      </c>
      <c r="P8" s="1067"/>
      <c r="Q8" s="1085">
        <f>B6-2</f>
        <v>2021</v>
      </c>
      <c r="R8" s="1067"/>
      <c r="S8" s="1085">
        <f>B6-1</f>
        <v>2022</v>
      </c>
      <c r="T8" s="1067"/>
      <c r="U8" s="1027">
        <f>B6</f>
        <v>2023</v>
      </c>
    </row>
    <row r="9" spans="2:30" ht="12" customHeight="1">
      <c r="B9" s="1028"/>
      <c r="J9" s="181"/>
      <c r="K9" s="181" t="s">
        <v>1283</v>
      </c>
      <c r="L9" s="181">
        <f>B6-4</f>
        <v>2019</v>
      </c>
      <c r="M9" s="181" t="s">
        <v>1284</v>
      </c>
      <c r="N9" s="181">
        <f>B6-3</f>
        <v>2020</v>
      </c>
      <c r="O9" s="181" t="s">
        <v>1284</v>
      </c>
      <c r="P9" s="181">
        <f>B6-2</f>
        <v>2021</v>
      </c>
      <c r="Q9" s="181" t="s">
        <v>1284</v>
      </c>
      <c r="R9" s="181">
        <f>B6-1</f>
        <v>2022</v>
      </c>
      <c r="S9" s="181" t="s">
        <v>1284</v>
      </c>
      <c r="T9" s="181">
        <f>B6</f>
        <v>2023</v>
      </c>
      <c r="U9" s="1029" t="s">
        <v>1284</v>
      </c>
    </row>
    <row r="10" spans="2:30" ht="12" customHeight="1">
      <c r="B10" s="1028"/>
      <c r="J10" s="181"/>
      <c r="K10" s="183" t="s">
        <v>1270</v>
      </c>
      <c r="L10" s="261"/>
      <c r="M10" s="183" t="s">
        <v>1285</v>
      </c>
      <c r="N10" s="261"/>
      <c r="O10" s="183" t="s">
        <v>1286</v>
      </c>
      <c r="P10" s="261"/>
      <c r="Q10" s="183" t="s">
        <v>1287</v>
      </c>
      <c r="R10" s="261"/>
      <c r="S10" s="183" t="s">
        <v>1288</v>
      </c>
      <c r="T10" s="261"/>
      <c r="U10" s="1070" t="s">
        <v>1289</v>
      </c>
    </row>
    <row r="11" spans="2:30" ht="12" customHeight="1">
      <c r="B11" s="1032"/>
      <c r="C11" s="192"/>
      <c r="D11" s="192"/>
      <c r="E11" s="192"/>
      <c r="F11" s="194"/>
      <c r="G11" s="192"/>
      <c r="H11" s="192"/>
      <c r="I11" s="192"/>
      <c r="J11" s="1056"/>
      <c r="K11" s="182" t="s">
        <v>126</v>
      </c>
      <c r="L11" s="182" t="s">
        <v>127</v>
      </c>
      <c r="M11" s="182" t="s">
        <v>139</v>
      </c>
      <c r="N11" s="182" t="s">
        <v>140</v>
      </c>
      <c r="O11" s="182" t="s">
        <v>141</v>
      </c>
      <c r="P11" s="182" t="s">
        <v>166</v>
      </c>
      <c r="Q11" s="182" t="s">
        <v>167</v>
      </c>
      <c r="R11" s="182" t="s">
        <v>168</v>
      </c>
      <c r="S11" s="182" t="s">
        <v>74</v>
      </c>
      <c r="T11" s="182" t="s">
        <v>75</v>
      </c>
      <c r="U11" s="1072" t="s">
        <v>81</v>
      </c>
    </row>
    <row r="12" spans="2:30" ht="12" customHeight="1">
      <c r="B12" s="1451">
        <f>B6-5</f>
        <v>2018</v>
      </c>
      <c r="C12" s="3953" t="s">
        <v>1575</v>
      </c>
      <c r="D12" s="3953"/>
      <c r="E12" s="3953"/>
      <c r="F12" s="3953"/>
      <c r="G12" s="3953"/>
      <c r="H12" s="3953"/>
      <c r="I12" s="3953"/>
      <c r="J12" s="1225" t="s">
        <v>403</v>
      </c>
      <c r="K12" s="261">
        <v>6810</v>
      </c>
      <c r="L12" s="261"/>
      <c r="M12" s="261"/>
      <c r="N12" s="261"/>
      <c r="O12" s="261"/>
      <c r="P12" s="261"/>
      <c r="Q12" s="261"/>
      <c r="R12" s="261"/>
      <c r="S12" s="261"/>
      <c r="T12" s="261"/>
      <c r="U12" s="1074"/>
    </row>
    <row r="13" spans="2:30" ht="12" customHeight="1">
      <c r="B13" s="1097"/>
      <c r="C13" s="43" t="s">
        <v>1576</v>
      </c>
      <c r="D13" s="43"/>
      <c r="E13" s="43"/>
      <c r="F13" s="43"/>
      <c r="G13" s="43"/>
      <c r="H13" s="43"/>
      <c r="I13" s="43"/>
      <c r="J13" s="171" t="s">
        <v>405</v>
      </c>
      <c r="K13" s="264">
        <v>-200</v>
      </c>
      <c r="L13" s="261"/>
      <c r="M13" s="261"/>
      <c r="N13" s="261"/>
      <c r="O13" s="261"/>
      <c r="P13" s="261"/>
      <c r="Q13" s="261"/>
      <c r="R13" s="261"/>
      <c r="S13" s="261"/>
      <c r="T13" s="261"/>
      <c r="U13" s="1074"/>
    </row>
    <row r="14" spans="2:30" ht="12" customHeight="1">
      <c r="B14" s="1097"/>
      <c r="C14" s="43" t="s">
        <v>1292</v>
      </c>
      <c r="D14" s="43"/>
      <c r="E14" s="43"/>
      <c r="F14" s="43"/>
      <c r="G14" s="43"/>
      <c r="H14" s="43"/>
      <c r="I14" s="43"/>
      <c r="J14" s="171" t="s">
        <v>413</v>
      </c>
      <c r="K14" s="261">
        <v>0</v>
      </c>
      <c r="L14" s="261">
        <v>0</v>
      </c>
      <c r="M14" s="261">
        <v>0</v>
      </c>
      <c r="N14" s="261"/>
      <c r="O14" s="261"/>
      <c r="P14" s="261"/>
      <c r="Q14" s="261"/>
      <c r="R14" s="261"/>
      <c r="S14" s="261"/>
      <c r="T14" s="261"/>
      <c r="U14" s="1074"/>
    </row>
    <row r="15" spans="2:30" ht="12" customHeight="1">
      <c r="B15" s="1097">
        <f>B6-4</f>
        <v>2019</v>
      </c>
      <c r="C15" s="43" t="s">
        <v>1577</v>
      </c>
      <c r="D15" s="43"/>
      <c r="E15" s="43"/>
      <c r="F15" s="43"/>
      <c r="G15" s="43"/>
      <c r="H15" s="43"/>
      <c r="I15" s="43"/>
      <c r="J15" s="171" t="s">
        <v>107</v>
      </c>
      <c r="K15" s="261">
        <v>7188</v>
      </c>
      <c r="L15" s="261">
        <v>66958</v>
      </c>
      <c r="M15" s="261">
        <v>74146</v>
      </c>
      <c r="N15" s="261"/>
      <c r="O15" s="261"/>
      <c r="P15" s="261"/>
      <c r="Q15" s="261"/>
      <c r="R15" s="261"/>
      <c r="S15" s="261"/>
      <c r="T15" s="261"/>
      <c r="U15" s="1074"/>
    </row>
    <row r="16" spans="2:30" ht="12" customHeight="1">
      <c r="B16" s="1097"/>
      <c r="C16" s="43" t="s">
        <v>1578</v>
      </c>
      <c r="D16" s="43"/>
      <c r="E16" s="43"/>
      <c r="F16" s="43"/>
      <c r="G16" s="43"/>
      <c r="H16" s="43"/>
      <c r="I16" s="43"/>
      <c r="J16" s="171" t="s">
        <v>422</v>
      </c>
      <c r="K16" s="264">
        <v>691</v>
      </c>
      <c r="L16" s="275">
        <v>12163</v>
      </c>
      <c r="M16" s="275">
        <v>12854</v>
      </c>
      <c r="N16" s="261"/>
      <c r="O16" s="261"/>
      <c r="P16" s="261"/>
      <c r="Q16" s="261"/>
      <c r="R16" s="261"/>
      <c r="S16" s="261"/>
      <c r="T16" s="261"/>
      <c r="U16" s="1074"/>
    </row>
    <row r="17" spans="2:21" ht="12" customHeight="1">
      <c r="B17" s="1097"/>
      <c r="C17" s="43" t="s">
        <v>1576</v>
      </c>
      <c r="D17" s="43"/>
      <c r="E17" s="43"/>
      <c r="F17" s="43"/>
      <c r="G17" s="43"/>
      <c r="H17" s="43"/>
      <c r="I17" s="43"/>
      <c r="J17" s="171" t="s">
        <v>425</v>
      </c>
      <c r="K17" s="264">
        <v>88</v>
      </c>
      <c r="L17" s="275">
        <v>-1003</v>
      </c>
      <c r="M17" s="275">
        <v>-915</v>
      </c>
      <c r="N17" s="261"/>
      <c r="O17" s="261"/>
      <c r="P17" s="261"/>
      <c r="Q17" s="261"/>
      <c r="R17" s="261"/>
      <c r="S17" s="261"/>
      <c r="T17" s="261"/>
      <c r="U17" s="1074"/>
    </row>
    <row r="18" spans="2:21" ht="12" customHeight="1">
      <c r="B18" s="1097"/>
      <c r="C18" s="31" t="s">
        <v>1582</v>
      </c>
      <c r="D18" s="31"/>
      <c r="E18" s="31"/>
      <c r="F18" s="31"/>
      <c r="G18" s="31"/>
      <c r="H18" s="31"/>
      <c r="I18" s="31"/>
      <c r="J18" s="171" t="s">
        <v>428</v>
      </c>
      <c r="K18" s="271">
        <v>0</v>
      </c>
      <c r="L18" s="161"/>
      <c r="M18" s="261"/>
      <c r="N18" s="261"/>
      <c r="O18" s="261"/>
      <c r="P18" s="261"/>
      <c r="Q18" s="261"/>
      <c r="R18" s="261"/>
      <c r="S18" s="261"/>
      <c r="T18" s="261"/>
      <c r="U18" s="1074"/>
    </row>
    <row r="19" spans="2:21" ht="12" customHeight="1">
      <c r="B19" s="1097"/>
      <c r="C19" s="43" t="s">
        <v>1579</v>
      </c>
      <c r="D19" s="43"/>
      <c r="E19" s="43"/>
      <c r="F19" s="43"/>
      <c r="G19" s="43"/>
      <c r="H19" s="43"/>
      <c r="I19" s="43"/>
      <c r="J19" s="171" t="s">
        <v>108</v>
      </c>
      <c r="K19" s="1575">
        <v>-20</v>
      </c>
      <c r="L19" s="261"/>
      <c r="M19" s="261"/>
      <c r="N19" s="261"/>
      <c r="O19" s="261"/>
      <c r="P19" s="261"/>
      <c r="Q19" s="261"/>
      <c r="R19" s="261"/>
      <c r="S19" s="261"/>
      <c r="T19" s="261"/>
      <c r="U19" s="1074"/>
    </row>
    <row r="20" spans="2:21" ht="12" customHeight="1">
      <c r="B20" s="1097"/>
      <c r="C20" s="43" t="s">
        <v>1292</v>
      </c>
      <c r="D20" s="43"/>
      <c r="E20" s="43"/>
      <c r="F20" s="43"/>
      <c r="G20" s="43"/>
      <c r="H20" s="43"/>
      <c r="I20" s="43"/>
      <c r="J20" s="171" t="s">
        <v>435</v>
      </c>
      <c r="K20" s="1576">
        <v>0</v>
      </c>
      <c r="L20" s="261">
        <v>0</v>
      </c>
      <c r="M20" s="261">
        <v>0</v>
      </c>
      <c r="N20" s="261">
        <v>0</v>
      </c>
      <c r="O20" s="261">
        <v>0</v>
      </c>
      <c r="P20" s="261"/>
      <c r="Q20" s="261"/>
      <c r="R20" s="261"/>
      <c r="S20" s="261"/>
      <c r="T20" s="261"/>
      <c r="U20" s="1074"/>
    </row>
    <row r="21" spans="2:21" ht="12" customHeight="1">
      <c r="B21" s="1097">
        <f>B6-3</f>
        <v>2020</v>
      </c>
      <c r="C21" s="43" t="s">
        <v>1577</v>
      </c>
      <c r="D21" s="43"/>
      <c r="E21" s="43"/>
      <c r="F21" s="43"/>
      <c r="G21" s="43"/>
      <c r="H21" s="43"/>
      <c r="I21" s="43"/>
      <c r="J21" s="171" t="s">
        <v>109</v>
      </c>
      <c r="K21" s="261">
        <v>-309</v>
      </c>
      <c r="L21" s="261">
        <v>9752</v>
      </c>
      <c r="M21" s="261">
        <v>9443</v>
      </c>
      <c r="N21" s="261">
        <v>65528</v>
      </c>
      <c r="O21" s="261">
        <v>74971</v>
      </c>
      <c r="P21" s="261"/>
      <c r="Q21" s="261"/>
      <c r="R21" s="261"/>
      <c r="S21" s="261"/>
      <c r="T21" s="261"/>
      <c r="U21" s="1074"/>
    </row>
    <row r="22" spans="2:21" ht="12" customHeight="1">
      <c r="B22" s="1097"/>
      <c r="C22" s="43" t="s">
        <v>1578</v>
      </c>
      <c r="D22" s="43"/>
      <c r="E22" s="43"/>
      <c r="F22" s="43"/>
      <c r="G22" s="43"/>
      <c r="H22" s="43"/>
      <c r="I22" s="43"/>
      <c r="J22" s="171" t="s">
        <v>110</v>
      </c>
      <c r="K22" s="264">
        <v>463</v>
      </c>
      <c r="L22" s="275">
        <v>1970</v>
      </c>
      <c r="M22" s="275">
        <v>2433</v>
      </c>
      <c r="N22" s="275">
        <v>39800</v>
      </c>
      <c r="O22" s="275">
        <v>42233</v>
      </c>
      <c r="P22" s="261"/>
      <c r="Q22" s="261"/>
      <c r="R22" s="261"/>
      <c r="S22" s="261"/>
      <c r="T22" s="261"/>
      <c r="U22" s="1074"/>
    </row>
    <row r="23" spans="2:21" ht="12" customHeight="1">
      <c r="B23" s="1097"/>
      <c r="C23" s="43" t="s">
        <v>1576</v>
      </c>
      <c r="D23" s="43"/>
      <c r="E23" s="43"/>
      <c r="F23" s="43"/>
      <c r="G23" s="43"/>
      <c r="H23" s="43"/>
      <c r="I23" s="43"/>
      <c r="J23" s="171" t="s">
        <v>442</v>
      </c>
      <c r="K23" s="264">
        <v>62</v>
      </c>
      <c r="L23" s="275">
        <v>265</v>
      </c>
      <c r="M23" s="275">
        <v>327</v>
      </c>
      <c r="N23" s="275">
        <v>2882</v>
      </c>
      <c r="O23" s="275">
        <v>3209</v>
      </c>
      <c r="P23" s="261"/>
      <c r="Q23" s="261"/>
      <c r="R23" s="261"/>
      <c r="S23" s="261"/>
      <c r="T23" s="261"/>
      <c r="U23" s="1074"/>
    </row>
    <row r="24" spans="2:21" ht="12" customHeight="1">
      <c r="B24" s="1097"/>
      <c r="C24" s="31" t="s">
        <v>1582</v>
      </c>
      <c r="D24" s="31"/>
      <c r="E24" s="31"/>
      <c r="F24" s="31"/>
      <c r="G24" s="31"/>
      <c r="H24" s="31"/>
      <c r="I24" s="31"/>
      <c r="J24" s="171" t="s">
        <v>444</v>
      </c>
      <c r="K24" s="264">
        <v>0</v>
      </c>
      <c r="L24" s="264">
        <v>0</v>
      </c>
      <c r="M24" s="159">
        <v>0</v>
      </c>
      <c r="N24" s="161"/>
      <c r="O24" s="261"/>
      <c r="P24" s="261"/>
      <c r="Q24" s="261"/>
      <c r="R24" s="261"/>
      <c r="S24" s="261"/>
      <c r="T24" s="261"/>
      <c r="U24" s="1074"/>
    </row>
    <row r="25" spans="2:21" ht="12" customHeight="1">
      <c r="B25" s="1097"/>
      <c r="C25" s="43" t="s">
        <v>1579</v>
      </c>
      <c r="D25" s="43"/>
      <c r="E25" s="43"/>
      <c r="F25" s="43"/>
      <c r="G25" s="43"/>
      <c r="H25" s="43"/>
      <c r="I25" s="43"/>
      <c r="J25" s="171" t="s">
        <v>194</v>
      </c>
      <c r="K25" s="1575">
        <v>-12</v>
      </c>
      <c r="L25" s="261"/>
      <c r="M25" s="1575">
        <v>-2</v>
      </c>
      <c r="N25" s="261"/>
      <c r="O25" s="261"/>
      <c r="P25" s="261"/>
      <c r="Q25" s="261"/>
      <c r="R25" s="261"/>
      <c r="S25" s="261"/>
      <c r="T25" s="261"/>
      <c r="U25" s="1074"/>
    </row>
    <row r="26" spans="2:21" ht="12" customHeight="1">
      <c r="B26" s="1097"/>
      <c r="C26" s="43" t="s">
        <v>1292</v>
      </c>
      <c r="D26" s="43"/>
      <c r="E26" s="43"/>
      <c r="F26" s="43"/>
      <c r="G26" s="43"/>
      <c r="H26" s="43"/>
      <c r="I26" s="43"/>
      <c r="J26" s="171" t="s">
        <v>448</v>
      </c>
      <c r="K26" s="1576">
        <v>0</v>
      </c>
      <c r="L26" s="261">
        <v>0</v>
      </c>
      <c r="M26" s="1576">
        <v>0</v>
      </c>
      <c r="N26" s="261">
        <v>0</v>
      </c>
      <c r="O26" s="261">
        <v>0</v>
      </c>
      <c r="P26" s="261">
        <v>0</v>
      </c>
      <c r="Q26" s="261">
        <v>0</v>
      </c>
      <c r="R26" s="261"/>
      <c r="S26" s="261"/>
      <c r="T26" s="261"/>
      <c r="U26" s="1074"/>
    </row>
    <row r="27" spans="2:21" ht="12" customHeight="1">
      <c r="B27" s="1097">
        <f>B6-2</f>
        <v>2021</v>
      </c>
      <c r="C27" s="43" t="s">
        <v>1577</v>
      </c>
      <c r="D27" s="43"/>
      <c r="E27" s="43"/>
      <c r="F27" s="43"/>
      <c r="G27" s="43"/>
      <c r="H27" s="43"/>
      <c r="I27" s="43"/>
      <c r="J27" s="171" t="s">
        <v>594</v>
      </c>
      <c r="K27" s="261">
        <v>260</v>
      </c>
      <c r="L27" s="261">
        <v>799</v>
      </c>
      <c r="M27" s="261">
        <v>1059</v>
      </c>
      <c r="N27" s="261">
        <v>35538</v>
      </c>
      <c r="O27" s="261">
        <v>36597</v>
      </c>
      <c r="P27" s="261">
        <v>5254</v>
      </c>
      <c r="Q27" s="261">
        <v>41851</v>
      </c>
      <c r="R27" s="261"/>
      <c r="S27" s="261"/>
      <c r="T27" s="261"/>
      <c r="U27" s="1074"/>
    </row>
    <row r="28" spans="2:21" ht="12" customHeight="1">
      <c r="B28" s="1097"/>
      <c r="C28" s="43" t="s">
        <v>1578</v>
      </c>
      <c r="D28" s="43"/>
      <c r="E28" s="43"/>
      <c r="F28" s="43"/>
      <c r="G28" s="43"/>
      <c r="H28" s="43"/>
      <c r="I28" s="43"/>
      <c r="J28" s="171" t="s">
        <v>652</v>
      </c>
      <c r="K28" s="264">
        <v>-263</v>
      </c>
      <c r="L28" s="275">
        <v>438</v>
      </c>
      <c r="M28" s="275">
        <v>175</v>
      </c>
      <c r="N28" s="275">
        <v>408</v>
      </c>
      <c r="O28" s="275">
        <v>583</v>
      </c>
      <c r="P28" s="275">
        <v>3151</v>
      </c>
      <c r="Q28" s="275">
        <v>3734</v>
      </c>
      <c r="R28" s="261"/>
      <c r="S28" s="261"/>
      <c r="T28" s="261"/>
      <c r="U28" s="1074"/>
    </row>
    <row r="29" spans="2:21" ht="12" customHeight="1">
      <c r="B29" s="1097"/>
      <c r="C29" s="43" t="s">
        <v>1576</v>
      </c>
      <c r="D29" s="43"/>
      <c r="E29" s="43"/>
      <c r="F29" s="43"/>
      <c r="G29" s="43"/>
      <c r="H29" s="43"/>
      <c r="I29" s="43"/>
      <c r="J29" s="171" t="s">
        <v>15</v>
      </c>
      <c r="K29" s="264">
        <v>-45</v>
      </c>
      <c r="L29" s="275">
        <v>69</v>
      </c>
      <c r="M29" s="275">
        <v>24</v>
      </c>
      <c r="N29" s="275">
        <v>65</v>
      </c>
      <c r="O29" s="275">
        <v>89</v>
      </c>
      <c r="P29" s="275">
        <v>-259</v>
      </c>
      <c r="Q29" s="275">
        <v>-170</v>
      </c>
      <c r="R29" s="261"/>
      <c r="S29" s="261"/>
      <c r="T29" s="261"/>
      <c r="U29" s="1074"/>
    </row>
    <row r="30" spans="2:21" ht="12" customHeight="1">
      <c r="B30" s="1097"/>
      <c r="C30" s="31" t="s">
        <v>1582</v>
      </c>
      <c r="D30" s="31"/>
      <c r="E30" s="31"/>
      <c r="F30" s="31"/>
      <c r="G30" s="31"/>
      <c r="H30" s="31"/>
      <c r="I30" s="31"/>
      <c r="J30" s="171" t="s">
        <v>458</v>
      </c>
      <c r="K30" s="271">
        <v>0</v>
      </c>
      <c r="L30" s="264">
        <v>0</v>
      </c>
      <c r="M30" s="264">
        <v>0</v>
      </c>
      <c r="N30" s="264">
        <v>0</v>
      </c>
      <c r="O30" s="159">
        <v>0</v>
      </c>
      <c r="P30" s="161"/>
      <c r="Q30" s="261"/>
      <c r="R30" s="261"/>
      <c r="S30" s="261"/>
      <c r="T30" s="261"/>
      <c r="U30" s="1074"/>
    </row>
    <row r="31" spans="2:21" ht="12" customHeight="1">
      <c r="B31" s="1097"/>
      <c r="C31" s="43" t="s">
        <v>1579</v>
      </c>
      <c r="D31" s="43"/>
      <c r="E31" s="43"/>
      <c r="F31" s="43"/>
      <c r="G31" s="43"/>
      <c r="H31" s="43"/>
      <c r="I31" s="43"/>
      <c r="J31" s="171" t="s">
        <v>514</v>
      </c>
      <c r="K31" s="1575">
        <v>-3</v>
      </c>
      <c r="L31" s="261"/>
      <c r="M31" s="1575">
        <v>10</v>
      </c>
      <c r="N31" s="261"/>
      <c r="O31" s="1575">
        <v>17</v>
      </c>
      <c r="P31" s="261"/>
      <c r="Q31" s="261"/>
      <c r="R31" s="261"/>
      <c r="S31" s="261"/>
      <c r="T31" s="261"/>
      <c r="U31" s="1074"/>
    </row>
    <row r="32" spans="2:21" ht="12" customHeight="1">
      <c r="B32" s="1097"/>
      <c r="C32" s="43" t="s">
        <v>1292</v>
      </c>
      <c r="D32" s="43"/>
      <c r="E32" s="43"/>
      <c r="F32" s="43"/>
      <c r="G32" s="43"/>
      <c r="H32" s="43"/>
      <c r="I32" s="43"/>
      <c r="J32" s="171" t="s">
        <v>17</v>
      </c>
      <c r="K32" s="1576">
        <v>0</v>
      </c>
      <c r="L32" s="261">
        <v>0</v>
      </c>
      <c r="M32" s="1576">
        <v>0</v>
      </c>
      <c r="N32" s="261">
        <v>0</v>
      </c>
      <c r="O32" s="1576">
        <v>0</v>
      </c>
      <c r="P32" s="261">
        <v>0</v>
      </c>
      <c r="Q32" s="261">
        <v>0</v>
      </c>
      <c r="R32" s="261">
        <v>0</v>
      </c>
      <c r="S32" s="261">
        <v>0</v>
      </c>
      <c r="T32" s="261"/>
      <c r="U32" s="1074"/>
    </row>
    <row r="33" spans="2:21" ht="12" customHeight="1">
      <c r="B33" s="1097">
        <f>B6-1</f>
        <v>2022</v>
      </c>
      <c r="C33" s="43" t="s">
        <v>1577</v>
      </c>
      <c r="D33" s="43"/>
      <c r="E33" s="43"/>
      <c r="F33" s="43"/>
      <c r="G33" s="43"/>
      <c r="H33" s="43"/>
      <c r="I33" s="43"/>
      <c r="J33" s="171" t="s">
        <v>193</v>
      </c>
      <c r="K33" s="261">
        <v>1</v>
      </c>
      <c r="L33" s="261">
        <v>247</v>
      </c>
      <c r="M33" s="261">
        <v>248</v>
      </c>
      <c r="N33" s="261">
        <v>-3582</v>
      </c>
      <c r="O33" s="261">
        <v>-3334</v>
      </c>
      <c r="P33" s="261">
        <v>1243</v>
      </c>
      <c r="Q33" s="261">
        <v>-2091</v>
      </c>
      <c r="R33" s="261">
        <v>11226</v>
      </c>
      <c r="S33" s="261">
        <v>9135</v>
      </c>
      <c r="T33" s="261"/>
      <c r="U33" s="1074"/>
    </row>
    <row r="34" spans="2:21" ht="12" customHeight="1">
      <c r="B34" s="1097"/>
      <c r="C34" s="43" t="s">
        <v>1578</v>
      </c>
      <c r="D34" s="43"/>
      <c r="E34" s="43"/>
      <c r="F34" s="43"/>
      <c r="G34" s="43"/>
      <c r="H34" s="43"/>
      <c r="I34" s="43"/>
      <c r="J34" s="171" t="s">
        <v>456</v>
      </c>
      <c r="K34" s="264">
        <v>5</v>
      </c>
      <c r="L34" s="275">
        <v>11</v>
      </c>
      <c r="M34" s="275">
        <v>16</v>
      </c>
      <c r="N34" s="275">
        <v>284</v>
      </c>
      <c r="O34" s="275">
        <v>300</v>
      </c>
      <c r="P34" s="275">
        <v>1381</v>
      </c>
      <c r="Q34" s="275">
        <v>1681</v>
      </c>
      <c r="R34" s="275">
        <v>21424</v>
      </c>
      <c r="S34" s="275">
        <v>23105</v>
      </c>
      <c r="T34" s="261"/>
      <c r="U34" s="1074"/>
    </row>
    <row r="35" spans="2:21" ht="12" customHeight="1">
      <c r="B35" s="1097"/>
      <c r="C35" s="43" t="s">
        <v>1576</v>
      </c>
      <c r="D35" s="43"/>
      <c r="E35" s="43"/>
      <c r="F35" s="43"/>
      <c r="G35" s="43"/>
      <c r="H35" s="43"/>
      <c r="I35" s="43"/>
      <c r="J35" s="171" t="s">
        <v>460</v>
      </c>
      <c r="K35" s="264">
        <v>1</v>
      </c>
      <c r="L35" s="275">
        <v>-9</v>
      </c>
      <c r="M35" s="275">
        <v>-8</v>
      </c>
      <c r="N35" s="275">
        <v>-133</v>
      </c>
      <c r="O35" s="275">
        <v>-141</v>
      </c>
      <c r="P35" s="275">
        <v>-644</v>
      </c>
      <c r="Q35" s="275">
        <v>-785</v>
      </c>
      <c r="R35" s="275">
        <v>-9429</v>
      </c>
      <c r="S35" s="275">
        <v>-10214</v>
      </c>
      <c r="T35" s="261"/>
      <c r="U35" s="1074"/>
    </row>
    <row r="36" spans="2:21" ht="12" customHeight="1">
      <c r="B36" s="1097"/>
      <c r="C36" s="31" t="s">
        <v>1582</v>
      </c>
      <c r="D36" s="31"/>
      <c r="E36" s="31"/>
      <c r="F36" s="31"/>
      <c r="G36" s="31"/>
      <c r="H36" s="31"/>
      <c r="I36" s="31"/>
      <c r="J36" s="171" t="s">
        <v>462</v>
      </c>
      <c r="K36" s="271">
        <v>0</v>
      </c>
      <c r="L36" s="264">
        <v>0</v>
      </c>
      <c r="M36" s="264">
        <v>0</v>
      </c>
      <c r="N36" s="264">
        <v>0</v>
      </c>
      <c r="O36" s="264">
        <v>0</v>
      </c>
      <c r="P36" s="264">
        <v>0</v>
      </c>
      <c r="Q36" s="159">
        <v>0</v>
      </c>
      <c r="R36" s="161"/>
      <c r="S36" s="261"/>
      <c r="T36" s="261"/>
      <c r="U36" s="1074"/>
    </row>
    <row r="37" spans="2:21" ht="12" customHeight="1">
      <c r="B37" s="1097"/>
      <c r="C37" s="43" t="s">
        <v>1579</v>
      </c>
      <c r="D37" s="43"/>
      <c r="E37" s="43"/>
      <c r="F37" s="43"/>
      <c r="G37" s="43"/>
      <c r="H37" s="43"/>
      <c r="I37" s="43"/>
      <c r="J37" s="171" t="s">
        <v>475</v>
      </c>
      <c r="K37" s="1575">
        <v>-8</v>
      </c>
      <c r="L37" s="261"/>
      <c r="M37" s="1575">
        <v>9</v>
      </c>
      <c r="N37" s="261"/>
      <c r="O37" s="1575">
        <v>26</v>
      </c>
      <c r="P37" s="261"/>
      <c r="Q37" s="1575">
        <v>133</v>
      </c>
      <c r="R37" s="261"/>
      <c r="S37" s="261"/>
      <c r="T37" s="261"/>
      <c r="U37" s="1074"/>
    </row>
    <row r="38" spans="2:21" ht="12" customHeight="1">
      <c r="B38" s="1097"/>
      <c r="C38" s="43" t="s">
        <v>1292</v>
      </c>
      <c r="D38" s="43"/>
      <c r="E38" s="43"/>
      <c r="F38" s="43"/>
      <c r="G38" s="43"/>
      <c r="H38" s="43"/>
      <c r="I38" s="43"/>
      <c r="J38" s="171" t="s">
        <v>468</v>
      </c>
      <c r="K38" s="1576">
        <v>0</v>
      </c>
      <c r="L38" s="261">
        <v>0</v>
      </c>
      <c r="M38" s="1576">
        <v>0</v>
      </c>
      <c r="N38" s="261">
        <v>0</v>
      </c>
      <c r="O38" s="1576">
        <v>0</v>
      </c>
      <c r="P38" s="261">
        <v>0</v>
      </c>
      <c r="Q38" s="1576">
        <v>0</v>
      </c>
      <c r="R38" s="261">
        <v>0</v>
      </c>
      <c r="S38" s="261">
        <v>0</v>
      </c>
      <c r="T38" s="261">
        <v>0</v>
      </c>
      <c r="U38" s="1074">
        <v>0</v>
      </c>
    </row>
    <row r="39" spans="2:21" ht="12" customHeight="1">
      <c r="B39" s="1097">
        <f>B6</f>
        <v>2023</v>
      </c>
      <c r="C39" s="43" t="s">
        <v>1577</v>
      </c>
      <c r="D39" s="43"/>
      <c r="E39" s="43"/>
      <c r="F39" s="43"/>
      <c r="G39" s="43"/>
      <c r="H39" s="43"/>
      <c r="I39" s="43"/>
      <c r="J39" s="171" t="s">
        <v>528</v>
      </c>
      <c r="K39" s="261">
        <v>1</v>
      </c>
      <c r="L39" s="261">
        <v>8</v>
      </c>
      <c r="M39" s="261">
        <v>9</v>
      </c>
      <c r="N39" s="261">
        <v>78</v>
      </c>
      <c r="O39" s="261">
        <v>87</v>
      </c>
      <c r="P39" s="261">
        <v>601</v>
      </c>
      <c r="Q39" s="261">
        <v>688</v>
      </c>
      <c r="R39" s="261">
        <v>12164</v>
      </c>
      <c r="S39" s="261">
        <v>12852</v>
      </c>
      <c r="T39" s="261">
        <v>30227</v>
      </c>
      <c r="U39" s="1074">
        <v>43079</v>
      </c>
    </row>
    <row r="40" spans="2:21" ht="12" customHeight="1">
      <c r="B40" s="1097"/>
      <c r="C40" s="43" t="s">
        <v>1578</v>
      </c>
      <c r="D40" s="43"/>
      <c r="E40" s="43"/>
      <c r="F40" s="43"/>
      <c r="G40" s="43"/>
      <c r="H40" s="43"/>
      <c r="I40" s="43"/>
      <c r="J40" s="171" t="s">
        <v>466</v>
      </c>
      <c r="K40" s="264">
        <v>5</v>
      </c>
      <c r="L40" s="275">
        <v>0</v>
      </c>
      <c r="M40" s="275">
        <v>5</v>
      </c>
      <c r="N40" s="275">
        <v>21</v>
      </c>
      <c r="O40" s="275">
        <v>26</v>
      </c>
      <c r="P40" s="275">
        <v>365</v>
      </c>
      <c r="Q40" s="275">
        <v>391</v>
      </c>
      <c r="R40" s="275">
        <v>1517</v>
      </c>
      <c r="S40" s="275">
        <v>1908</v>
      </c>
      <c r="T40" s="275">
        <v>28216</v>
      </c>
      <c r="U40" s="1078">
        <v>30124</v>
      </c>
    </row>
    <row r="41" spans="2:21" ht="12" customHeight="1">
      <c r="B41" s="1097"/>
      <c r="C41" s="43" t="s">
        <v>1576</v>
      </c>
      <c r="D41" s="43"/>
      <c r="E41" s="43"/>
      <c r="F41" s="43"/>
      <c r="G41" s="43"/>
      <c r="H41" s="43"/>
      <c r="I41" s="43"/>
      <c r="J41" s="171" t="s">
        <v>607</v>
      </c>
      <c r="K41" s="261">
        <v>1</v>
      </c>
      <c r="L41" s="261">
        <v>0</v>
      </c>
      <c r="M41" s="261">
        <v>1</v>
      </c>
      <c r="N41" s="261">
        <v>107</v>
      </c>
      <c r="O41" s="261">
        <v>108</v>
      </c>
      <c r="P41" s="261">
        <v>-207</v>
      </c>
      <c r="Q41" s="261">
        <v>-99</v>
      </c>
      <c r="R41" s="261">
        <v>-998</v>
      </c>
      <c r="S41" s="261">
        <v>-1097</v>
      </c>
      <c r="T41" s="261">
        <v>-13400</v>
      </c>
      <c r="U41" s="1074">
        <v>-14497</v>
      </c>
    </row>
    <row r="42" spans="2:21" ht="12" customHeight="1">
      <c r="B42" s="1097"/>
      <c r="C42" s="31" t="s">
        <v>1582</v>
      </c>
      <c r="D42" s="31"/>
      <c r="E42" s="31"/>
      <c r="F42" s="31"/>
      <c r="G42" s="31"/>
      <c r="H42" s="31"/>
      <c r="I42" s="31"/>
      <c r="J42" s="171" t="s">
        <v>753</v>
      </c>
      <c r="K42" s="264">
        <v>0</v>
      </c>
      <c r="L42" s="264">
        <v>0</v>
      </c>
      <c r="M42" s="275">
        <v>0</v>
      </c>
      <c r="N42" s="275">
        <v>0</v>
      </c>
      <c r="O42" s="275">
        <v>0</v>
      </c>
      <c r="P42" s="275">
        <v>0</v>
      </c>
      <c r="Q42" s="275">
        <v>0</v>
      </c>
      <c r="R42" s="275">
        <v>0</v>
      </c>
      <c r="S42" s="275">
        <v>0</v>
      </c>
      <c r="T42" s="1442"/>
      <c r="U42" s="1580"/>
    </row>
    <row r="43" spans="2:21" ht="12" customHeight="1">
      <c r="B43" s="1097"/>
      <c r="C43" s="31" t="s">
        <v>1583</v>
      </c>
      <c r="D43" s="31"/>
      <c r="E43" s="31"/>
      <c r="F43" s="31"/>
      <c r="G43" s="31"/>
      <c r="H43" s="31"/>
      <c r="I43" s="31"/>
      <c r="J43" s="171" t="s">
        <v>755</v>
      </c>
      <c r="K43" s="159">
        <v>-537</v>
      </c>
      <c r="L43" s="271">
        <v>354</v>
      </c>
      <c r="M43" s="271">
        <v>1174</v>
      </c>
      <c r="N43" s="271">
        <v>10520</v>
      </c>
      <c r="O43" s="271">
        <v>11958</v>
      </c>
      <c r="P43" s="271">
        <v>890</v>
      </c>
      <c r="Q43" s="271">
        <v>4675</v>
      </c>
      <c r="R43" s="271">
        <v>-688</v>
      </c>
      <c r="S43" s="271">
        <v>-772</v>
      </c>
      <c r="T43" s="1440"/>
      <c r="U43" s="1581"/>
    </row>
    <row r="44" spans="2:21" ht="12" customHeight="1">
      <c r="B44" s="1577"/>
      <c r="C44" s="4170" t="s">
        <v>1579</v>
      </c>
      <c r="D44" s="4170"/>
      <c r="E44" s="4170"/>
      <c r="F44" s="4170"/>
      <c r="G44" s="4170"/>
      <c r="H44" s="4170"/>
      <c r="I44" s="4170"/>
      <c r="J44" s="1082" t="s">
        <v>136</v>
      </c>
      <c r="K44" s="1578">
        <v>-8</v>
      </c>
      <c r="L44" s="1578">
        <v>3</v>
      </c>
      <c r="M44" s="1578">
        <v>9</v>
      </c>
      <c r="N44" s="1578">
        <v>24</v>
      </c>
      <c r="O44" s="1578">
        <v>26</v>
      </c>
      <c r="P44" s="1578">
        <v>30</v>
      </c>
      <c r="Q44" s="1578">
        <v>131</v>
      </c>
      <c r="R44" s="1578">
        <v>-5</v>
      </c>
      <c r="S44" s="1578">
        <v>-5</v>
      </c>
      <c r="T44" s="1478"/>
      <c r="U44" s="1579"/>
    </row>
    <row r="45" spans="2:21" ht="12" customHeight="1">
      <c r="B45" s="1025"/>
      <c r="O45" s="176"/>
      <c r="U45" s="176"/>
    </row>
    <row r="46" spans="2:21" ht="12" customHeight="1">
      <c r="B46" s="30" t="s">
        <v>1296</v>
      </c>
      <c r="C46" s="30"/>
      <c r="D46" s="30"/>
      <c r="E46" s="30"/>
      <c r="F46" s="30"/>
      <c r="G46" s="30"/>
      <c r="H46" s="30"/>
      <c r="I46" s="30"/>
      <c r="J46" s="30"/>
      <c r="K46" s="30"/>
      <c r="L46" s="30"/>
      <c r="M46" s="30"/>
      <c r="N46" s="30"/>
      <c r="O46" s="176"/>
      <c r="U46" s="195"/>
    </row>
    <row r="47" spans="2:21" ht="12" customHeight="1">
      <c r="U47" s="178"/>
    </row>
    <row r="48" spans="2:21" ht="12" customHeight="1">
      <c r="B48" s="65" t="s">
        <v>105</v>
      </c>
      <c r="C48" s="65"/>
      <c r="D48" s="65"/>
      <c r="E48" s="65"/>
      <c r="F48" s="65"/>
      <c r="G48" s="65"/>
      <c r="H48" s="65"/>
      <c r="I48" s="65"/>
      <c r="J48" s="65"/>
      <c r="K48" s="65"/>
      <c r="L48" s="65"/>
      <c r="M48" s="65"/>
      <c r="N48" s="65"/>
      <c r="O48" s="65"/>
    </row>
    <row r="49" spans="2:15" ht="12" customHeight="1">
      <c r="B49" s="44" t="s">
        <v>477</v>
      </c>
      <c r="C49" s="44"/>
      <c r="D49" s="44"/>
      <c r="E49" s="44"/>
      <c r="F49" s="44"/>
      <c r="G49" s="44"/>
      <c r="H49" s="44"/>
      <c r="I49" s="44"/>
      <c r="J49" s="44"/>
      <c r="K49" s="44"/>
      <c r="L49" s="44"/>
      <c r="M49" s="44"/>
      <c r="N49" s="44"/>
      <c r="O49" s="44"/>
    </row>
  </sheetData>
  <mergeCells count="41">
    <mergeCell ref="B2:F2"/>
    <mergeCell ref="C43:I43"/>
    <mergeCell ref="B48:O48"/>
    <mergeCell ref="B49:O49"/>
    <mergeCell ref="C33:I33"/>
    <mergeCell ref="C34:I34"/>
    <mergeCell ref="C35:I35"/>
    <mergeCell ref="C36:I36"/>
    <mergeCell ref="C44:I44"/>
    <mergeCell ref="C37:I37"/>
    <mergeCell ref="C39:I39"/>
    <mergeCell ref="C31:I31"/>
    <mergeCell ref="C26:I26"/>
    <mergeCell ref="C32:I32"/>
    <mergeCell ref="C38:I38"/>
    <mergeCell ref="C27:I27"/>
    <mergeCell ref="C28:I28"/>
    <mergeCell ref="C29:I29"/>
    <mergeCell ref="C30:I30"/>
    <mergeCell ref="B46:N46"/>
    <mergeCell ref="C12:I12"/>
    <mergeCell ref="C13:I13"/>
    <mergeCell ref="C15:I15"/>
    <mergeCell ref="C16:I16"/>
    <mergeCell ref="C17:I17"/>
    <mergeCell ref="C14:I14"/>
    <mergeCell ref="C20:I20"/>
    <mergeCell ref="C23:I23"/>
    <mergeCell ref="C24:I24"/>
    <mergeCell ref="C21:I21"/>
    <mergeCell ref="C22:I22"/>
    <mergeCell ref="C40:I40"/>
    <mergeCell ref="C41:I41"/>
    <mergeCell ref="C42:I42"/>
    <mergeCell ref="C25:I25"/>
    <mergeCell ref="C18:I18"/>
    <mergeCell ref="C19:I19"/>
    <mergeCell ref="K4:R4"/>
    <mergeCell ref="K6:R6"/>
    <mergeCell ref="B4:H4"/>
    <mergeCell ref="B6:H6"/>
  </mergeCells>
  <hyperlinks>
    <hyperlink ref="B49" r:id="rId1" xr:uid="{00000000-0004-0000-3100-000000000000}"/>
  </hyperlinks>
  <pageMargins left="0.7" right="0.7" top="0.75" bottom="0.75" header="0.3" footer="0.3"/>
  <pageSetup scale="10" orientation="landscape"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B2:K38"/>
  <sheetViews>
    <sheetView showGridLines="0" workbookViewId="0"/>
  </sheetViews>
  <sheetFormatPr defaultColWidth="8" defaultRowHeight="14.1"/>
  <cols>
    <col min="1" max="1" width="1.44140625" style="1583" customWidth="1"/>
    <col min="2" max="2" width="3.71875" style="1583" customWidth="1"/>
    <col min="3" max="3" width="28" style="1583" customWidth="1"/>
    <col min="4" max="4" width="3.71875" style="1583" customWidth="1"/>
    <col min="5" max="5" width="18.5546875" style="1583" customWidth="1"/>
    <col min="6" max="8" width="12.71875" style="1583" customWidth="1"/>
    <col min="9" max="9" width="8" style="1583" customWidth="1"/>
    <col min="10" max="16384" width="8" style="1583"/>
  </cols>
  <sheetData>
    <row r="2" spans="2:11">
      <c r="B2" s="4176" t="s">
        <v>478</v>
      </c>
      <c r="C2" s="4172"/>
      <c r="D2" s="4172"/>
      <c r="E2" s="4172"/>
      <c r="F2" s="4172"/>
    </row>
    <row r="4" spans="2:11">
      <c r="B4" s="4173" t="s">
        <v>1584</v>
      </c>
      <c r="C4" s="4172"/>
      <c r="E4" s="4174" t="s">
        <v>852</v>
      </c>
      <c r="F4" s="4174"/>
      <c r="G4" s="4174"/>
      <c r="H4" s="4174"/>
      <c r="I4" s="1585"/>
      <c r="J4" s="1585"/>
      <c r="K4" s="1585"/>
    </row>
    <row r="5" spans="2:11">
      <c r="B5" s="4172"/>
      <c r="C5" s="4172"/>
      <c r="E5" s="4172"/>
      <c r="F5" s="4172"/>
      <c r="G5" s="4172"/>
      <c r="H5" s="4172"/>
      <c r="K5" s="1586"/>
    </row>
    <row r="6" spans="2:11">
      <c r="B6" s="4173" t="s">
        <v>1585</v>
      </c>
      <c r="C6" s="4172"/>
      <c r="E6" s="4175" t="s">
        <v>1586</v>
      </c>
      <c r="F6" s="4175"/>
      <c r="G6" s="4175"/>
      <c r="H6" s="4175"/>
      <c r="I6" s="1588"/>
      <c r="J6" s="1588"/>
      <c r="K6" s="1588"/>
    </row>
    <row r="7" spans="2:11">
      <c r="B7" s="1589"/>
      <c r="C7" s="1590"/>
      <c r="D7" s="1590"/>
      <c r="E7" s="1591"/>
      <c r="F7" s="1590"/>
      <c r="G7" s="1590"/>
      <c r="H7" s="1590"/>
    </row>
    <row r="8" spans="2:11" ht="16.5" customHeight="1">
      <c r="B8" s="4172" t="s">
        <v>1587</v>
      </c>
      <c r="C8" s="4172"/>
      <c r="D8" s="4172"/>
      <c r="E8" s="4172"/>
      <c r="G8" s="1592" t="s">
        <v>125</v>
      </c>
    </row>
    <row r="9" spans="2:11" ht="15" customHeight="1">
      <c r="B9" s="4171" t="s">
        <v>1588</v>
      </c>
      <c r="C9" s="4171"/>
      <c r="D9" s="4171"/>
      <c r="E9" s="4171"/>
      <c r="F9" s="1593" t="s">
        <v>1589</v>
      </c>
      <c r="G9" s="1594"/>
      <c r="H9" s="1583" t="s">
        <v>1590</v>
      </c>
    </row>
    <row r="10" spans="2:11" ht="18" customHeight="1">
      <c r="B10" s="4172" t="s">
        <v>1591</v>
      </c>
      <c r="C10" s="4172"/>
      <c r="D10" s="4172"/>
      <c r="E10" s="4172"/>
    </row>
    <row r="11" spans="2:11" ht="18" customHeight="1"/>
    <row r="12" spans="2:11" ht="20.05" customHeight="1">
      <c r="B12" s="1595" t="s">
        <v>1592</v>
      </c>
      <c r="C12" s="1596"/>
      <c r="D12" s="1596"/>
      <c r="E12" s="1597" t="s">
        <v>1593</v>
      </c>
      <c r="F12" s="1597" t="s">
        <v>1183</v>
      </c>
      <c r="G12" s="1598" t="s">
        <v>1594</v>
      </c>
      <c r="H12" s="1599" t="s">
        <v>1595</v>
      </c>
    </row>
    <row r="13" spans="2:11" ht="20.05" customHeight="1">
      <c r="B13" s="1600"/>
      <c r="C13" s="1590"/>
      <c r="D13" s="1590"/>
      <c r="E13" s="1601" t="s">
        <v>1596</v>
      </c>
      <c r="F13" s="1601" t="s">
        <v>1597</v>
      </c>
      <c r="G13" s="1602" t="s">
        <v>1598</v>
      </c>
      <c r="H13" s="1603" t="s">
        <v>1599</v>
      </c>
    </row>
    <row r="14" spans="2:11">
      <c r="B14" s="1604" t="s">
        <v>125</v>
      </c>
      <c r="C14" s="1605"/>
      <c r="D14" s="1605"/>
      <c r="E14" s="1606" t="s">
        <v>126</v>
      </c>
      <c r="F14" s="1606" t="s">
        <v>127</v>
      </c>
      <c r="G14" s="1607" t="s">
        <v>139</v>
      </c>
      <c r="H14" s="1608" t="s">
        <v>140</v>
      </c>
    </row>
    <row r="15" spans="2:11" s="1126" customFormat="1" ht="16" customHeight="1">
      <c r="B15" s="1609"/>
      <c r="E15" s="1610"/>
      <c r="F15" s="1610"/>
      <c r="G15" s="1611"/>
      <c r="H15" s="1612" t="s">
        <v>1454</v>
      </c>
    </row>
    <row r="16" spans="2:11" ht="18" customHeight="1">
      <c r="B16" s="1613">
        <v>61</v>
      </c>
      <c r="C16" s="1614"/>
      <c r="D16" s="1615"/>
      <c r="E16" s="1616"/>
      <c r="F16" s="1616"/>
      <c r="G16" s="1617"/>
      <c r="H16" s="1618"/>
    </row>
    <row r="17" spans="2:8" ht="18" customHeight="1">
      <c r="B17" s="1613">
        <v>62</v>
      </c>
      <c r="C17" s="1619"/>
      <c r="D17" s="1620"/>
      <c r="E17" s="1621"/>
      <c r="F17" s="1621"/>
      <c r="G17" s="1622"/>
      <c r="H17" s="1623"/>
    </row>
    <row r="18" spans="2:8" ht="18" customHeight="1">
      <c r="B18" s="1613">
        <v>63</v>
      </c>
      <c r="C18" s="1619"/>
      <c r="D18" s="1620"/>
      <c r="E18" s="1621"/>
      <c r="F18" s="1621"/>
      <c r="G18" s="1622"/>
      <c r="H18" s="1623"/>
    </row>
    <row r="19" spans="2:8" ht="18" customHeight="1">
      <c r="B19" s="1613">
        <v>64</v>
      </c>
      <c r="C19" s="1619"/>
      <c r="D19" s="1620"/>
      <c r="E19" s="1621"/>
      <c r="F19" s="1621"/>
      <c r="G19" s="1622"/>
      <c r="H19" s="1623"/>
    </row>
    <row r="20" spans="2:8" ht="18" customHeight="1">
      <c r="B20" s="1613">
        <v>65</v>
      </c>
      <c r="C20" s="1619"/>
      <c r="D20" s="1620"/>
      <c r="E20" s="1621"/>
      <c r="F20" s="1621"/>
      <c r="G20" s="1622"/>
      <c r="H20" s="1623"/>
    </row>
    <row r="21" spans="2:8" ht="18" customHeight="1">
      <c r="B21" s="1613">
        <v>66</v>
      </c>
      <c r="C21" s="1619"/>
      <c r="D21" s="1620"/>
      <c r="E21" s="1621"/>
      <c r="F21" s="1621"/>
      <c r="G21" s="1622"/>
      <c r="H21" s="1623"/>
    </row>
    <row r="22" spans="2:8" ht="18" customHeight="1">
      <c r="B22" s="1613">
        <v>67</v>
      </c>
      <c r="C22" s="1619"/>
      <c r="D22" s="1620"/>
      <c r="E22" s="1621"/>
      <c r="F22" s="1621"/>
      <c r="G22" s="1622"/>
      <c r="H22" s="1623"/>
    </row>
    <row r="23" spans="2:8" ht="18" customHeight="1">
      <c r="B23" s="1613">
        <v>68</v>
      </c>
      <c r="C23" s="1619"/>
      <c r="D23" s="1620"/>
      <c r="E23" s="1621"/>
      <c r="F23" s="1621"/>
      <c r="G23" s="1622"/>
      <c r="H23" s="1623"/>
    </row>
    <row r="24" spans="2:8" ht="18" customHeight="1">
      <c r="B24" s="1613">
        <v>69</v>
      </c>
      <c r="C24" s="1619"/>
      <c r="D24" s="1620"/>
      <c r="E24" s="1621"/>
      <c r="F24" s="1621"/>
      <c r="G24" s="1622"/>
      <c r="H24" s="1623"/>
    </row>
    <row r="25" spans="2:8" ht="18" customHeight="1">
      <c r="B25" s="1613">
        <v>70</v>
      </c>
      <c r="C25" s="1619"/>
      <c r="D25" s="1620"/>
      <c r="E25" s="1621"/>
      <c r="F25" s="1621"/>
      <c r="G25" s="1622"/>
      <c r="H25" s="1623"/>
    </row>
    <row r="26" spans="2:8" ht="18" customHeight="1">
      <c r="B26" s="1613">
        <v>71</v>
      </c>
      <c r="C26" s="1619"/>
      <c r="D26" s="1620"/>
      <c r="E26" s="1621"/>
      <c r="F26" s="1621"/>
      <c r="G26" s="1622"/>
      <c r="H26" s="1623"/>
    </row>
    <row r="27" spans="2:8" ht="18" customHeight="1">
      <c r="B27" s="1613">
        <v>72</v>
      </c>
      <c r="C27" s="1619"/>
      <c r="D27" s="1620"/>
      <c r="E27" s="1621"/>
      <c r="F27" s="1621"/>
      <c r="G27" s="1622"/>
      <c r="H27" s="1623"/>
    </row>
    <row r="28" spans="2:8" ht="18" customHeight="1">
      <c r="B28" s="1613">
        <v>73</v>
      </c>
      <c r="C28" s="1619"/>
      <c r="D28" s="1620"/>
      <c r="E28" s="1621"/>
      <c r="F28" s="1621"/>
      <c r="G28" s="1622"/>
      <c r="H28" s="1623"/>
    </row>
    <row r="29" spans="2:8" ht="18" customHeight="1">
      <c r="B29" s="1613">
        <v>74</v>
      </c>
      <c r="C29" s="1619"/>
      <c r="D29" s="1620"/>
      <c r="E29" s="1621"/>
      <c r="F29" s="1621"/>
      <c r="G29" s="1622"/>
      <c r="H29" s="1623"/>
    </row>
    <row r="30" spans="2:8" ht="18" customHeight="1">
      <c r="B30" s="1613">
        <v>75</v>
      </c>
      <c r="C30" s="1619"/>
      <c r="D30" s="1620"/>
      <c r="E30" s="1621"/>
      <c r="F30" s="1621"/>
      <c r="G30" s="1622"/>
      <c r="H30" s="1623"/>
    </row>
    <row r="31" spans="2:8" ht="18" customHeight="1">
      <c r="B31" s="1613">
        <v>76</v>
      </c>
      <c r="C31" s="1619"/>
      <c r="D31" s="1620"/>
      <c r="E31" s="1621"/>
      <c r="F31" s="1621"/>
      <c r="G31" s="1622"/>
      <c r="H31" s="1623"/>
    </row>
    <row r="32" spans="2:8" ht="18" customHeight="1">
      <c r="B32" s="1624">
        <v>77</v>
      </c>
      <c r="C32" s="1614"/>
      <c r="D32" s="1615"/>
      <c r="E32" s="1616"/>
      <c r="F32" s="1616"/>
      <c r="G32" s="1617"/>
      <c r="H32" s="1618"/>
    </row>
    <row r="33" spans="2:8" ht="18" customHeight="1">
      <c r="B33" s="1625" t="s">
        <v>1600</v>
      </c>
      <c r="C33" s="1626"/>
      <c r="D33" s="1627">
        <v>89</v>
      </c>
      <c r="E33" s="1628"/>
      <c r="F33" s="1629">
        <v>27444700</v>
      </c>
      <c r="G33" s="1630" t="s">
        <v>1601</v>
      </c>
      <c r="H33" s="1631">
        <v>42721</v>
      </c>
    </row>
    <row r="37" spans="2:8">
      <c r="H37" s="1632"/>
    </row>
    <row r="38" spans="2:8">
      <c r="H38" s="1633"/>
    </row>
  </sheetData>
  <mergeCells count="10">
    <mergeCell ref="B2:F2"/>
    <mergeCell ref="B9:E9"/>
    <mergeCell ref="B10:E10"/>
    <mergeCell ref="B4:C4"/>
    <mergeCell ref="B5:C5"/>
    <mergeCell ref="B6:C6"/>
    <mergeCell ref="E4:H4"/>
    <mergeCell ref="E5:H5"/>
    <mergeCell ref="E6:H6"/>
    <mergeCell ref="B8:E8"/>
  </mergeCells>
  <printOptions horizontalCentered="1"/>
  <pageMargins left="0.39370078740157499" right="0.39370078740157499" top="0.59055118110236204" bottom="0.39370078740157499" header="0.39370078740157499" footer="0.39370078740157499"/>
  <pageSetup paperSize="5" orientation="portrait"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
    <pageSetUpPr fitToPage="1"/>
  </sheetPr>
  <dimension ref="B2:AA66"/>
  <sheetViews>
    <sheetView showGridLines="0" workbookViewId="0"/>
  </sheetViews>
  <sheetFormatPr defaultColWidth="8" defaultRowHeight="12" customHeight="1"/>
  <cols>
    <col min="1" max="1" width="1.5546875" customWidth="1"/>
    <col min="2" max="14" width="3.27734375" customWidth="1"/>
    <col min="15" max="15" width="43.5546875" customWidth="1"/>
    <col min="16" max="16" width="3.27734375" style="190" customWidth="1"/>
    <col min="17" max="17" width="14.44140625" style="190" customWidth="1"/>
    <col min="18" max="18" width="14.44140625" customWidth="1"/>
    <col min="19" max="19" width="13.27734375" customWidth="1"/>
    <col min="20" max="20" width="13.44140625" customWidth="1"/>
    <col min="21" max="21" width="8" customWidth="1"/>
  </cols>
  <sheetData>
    <row r="2" spans="2:27" ht="15" customHeight="1">
      <c r="B2" s="10" t="s">
        <v>478</v>
      </c>
      <c r="C2" s="9"/>
      <c r="D2" s="9"/>
      <c r="E2" s="9"/>
      <c r="F2" s="9"/>
    </row>
    <row r="4" spans="2:27" ht="12" customHeight="1">
      <c r="B4" s="29" t="s">
        <v>1602</v>
      </c>
      <c r="C4" s="28"/>
      <c r="D4" s="28"/>
      <c r="E4" s="28"/>
      <c r="F4" s="28"/>
      <c r="G4" s="28"/>
      <c r="H4" s="150"/>
      <c r="I4" s="4179" t="s">
        <v>852</v>
      </c>
      <c r="J4" s="4179"/>
      <c r="K4" s="4179"/>
      <c r="L4" s="4179"/>
      <c r="M4" s="4179"/>
      <c r="N4" s="4179"/>
      <c r="O4" s="4179"/>
      <c r="P4" s="4179"/>
      <c r="Q4" s="4179"/>
      <c r="R4" s="4179"/>
      <c r="S4" s="4179"/>
      <c r="T4" s="4179"/>
      <c r="U4" s="1635"/>
      <c r="V4" s="1635"/>
      <c r="W4" s="1635"/>
      <c r="X4" s="1635"/>
      <c r="Y4" s="1635"/>
      <c r="Z4" s="1635"/>
      <c r="AA4" s="1635"/>
    </row>
    <row r="5" spans="2:27" ht="12" customHeight="1">
      <c r="B5" s="28"/>
      <c r="C5" s="28"/>
      <c r="D5" s="28"/>
      <c r="E5" s="28"/>
      <c r="F5" s="28"/>
      <c r="G5" s="28"/>
      <c r="H5" s="150"/>
      <c r="I5" s="28"/>
      <c r="J5" s="28"/>
      <c r="K5" s="28"/>
      <c r="L5" s="28"/>
      <c r="M5" s="28"/>
      <c r="N5" s="28"/>
      <c r="O5" s="28"/>
      <c r="P5" s="28"/>
      <c r="Q5" s="28"/>
      <c r="R5" s="28"/>
      <c r="S5" s="28"/>
      <c r="T5" s="28"/>
    </row>
    <row r="6" spans="2:27" ht="12" customHeight="1">
      <c r="B6" s="27">
        <v>2023.4</v>
      </c>
      <c r="C6" s="14"/>
      <c r="D6" s="14"/>
      <c r="E6" s="14"/>
      <c r="F6" s="14"/>
      <c r="G6" s="14"/>
      <c r="H6" s="150"/>
      <c r="I6" s="28" t="s">
        <v>1603</v>
      </c>
      <c r="J6" s="28"/>
      <c r="K6" s="28"/>
      <c r="L6" s="28"/>
      <c r="M6" s="28"/>
      <c r="N6" s="28"/>
      <c r="O6" s="28"/>
      <c r="P6" s="28"/>
      <c r="Q6" s="28"/>
      <c r="R6" s="28"/>
      <c r="S6" s="28"/>
      <c r="T6" s="28"/>
      <c r="W6" s="1030"/>
      <c r="X6" s="1030"/>
      <c r="Y6" s="1030"/>
    </row>
    <row r="8" spans="2:27" ht="12" customHeight="1">
      <c r="B8" s="4181" t="s">
        <v>1604</v>
      </c>
      <c r="C8" s="4094"/>
      <c r="D8" s="4094"/>
      <c r="E8" s="4094"/>
      <c r="F8" s="4094"/>
      <c r="G8" s="4094"/>
      <c r="H8" s="4094"/>
      <c r="I8" s="4094"/>
      <c r="J8" s="4094"/>
      <c r="K8" s="4094"/>
      <c r="L8" s="4094"/>
      <c r="M8" s="4094"/>
      <c r="N8" s="4094"/>
      <c r="O8" s="4094"/>
      <c r="P8" s="4094"/>
      <c r="Q8" s="4094"/>
      <c r="R8" s="4094"/>
      <c r="S8" s="4094"/>
      <c r="T8" s="4182"/>
    </row>
    <row r="9" spans="2:27" ht="12" customHeight="1">
      <c r="B9" s="1419"/>
      <c r="C9" s="156"/>
      <c r="D9" s="156"/>
      <c r="E9" s="156"/>
      <c r="F9" s="156"/>
      <c r="G9" s="156"/>
      <c r="H9" s="156"/>
      <c r="I9" s="156"/>
      <c r="J9" s="156"/>
      <c r="K9" s="156"/>
      <c r="L9" s="156"/>
      <c r="M9" s="156"/>
      <c r="N9" s="156"/>
      <c r="O9" s="156"/>
      <c r="P9" s="180"/>
      <c r="Q9" s="1636" t="s">
        <v>131</v>
      </c>
      <c r="R9" s="269"/>
      <c r="S9" s="4177" t="s">
        <v>1605</v>
      </c>
      <c r="T9" s="4178"/>
    </row>
    <row r="10" spans="2:27" ht="12" customHeight="1">
      <c r="B10" s="4183" t="s">
        <v>696</v>
      </c>
      <c r="C10" s="3721"/>
      <c r="D10" s="3721"/>
      <c r="E10" s="3721"/>
      <c r="F10" s="3721"/>
      <c r="G10" s="3721"/>
      <c r="H10" s="3721"/>
      <c r="I10" s="3721"/>
      <c r="J10" s="3721"/>
      <c r="K10" s="3721"/>
      <c r="L10" s="3721"/>
      <c r="M10" s="3721"/>
      <c r="N10" s="3721"/>
      <c r="O10" s="3721"/>
      <c r="P10" s="4082"/>
      <c r="Q10" s="190" t="s">
        <v>1606</v>
      </c>
      <c r="R10" s="162" t="s">
        <v>1607</v>
      </c>
      <c r="S10" s="157" t="s">
        <v>1608</v>
      </c>
      <c r="T10" s="183" t="s">
        <v>399</v>
      </c>
    </row>
    <row r="11" spans="2:27" ht="12" customHeight="1">
      <c r="B11" s="272"/>
      <c r="C11" s="192"/>
      <c r="D11" s="192"/>
      <c r="E11" s="192"/>
      <c r="F11" s="192"/>
      <c r="G11" s="192"/>
      <c r="H11" s="192"/>
      <c r="I11" s="192"/>
      <c r="J11" s="192"/>
      <c r="K11" s="192"/>
      <c r="L11" s="192"/>
      <c r="M11" s="192"/>
      <c r="N11" s="192"/>
      <c r="O11" s="192"/>
      <c r="P11" s="1056"/>
      <c r="Q11" s="194" t="s">
        <v>140</v>
      </c>
      <c r="R11" s="160" t="s">
        <v>125</v>
      </c>
      <c r="S11" s="160" t="s">
        <v>126</v>
      </c>
      <c r="T11" s="182" t="s">
        <v>127</v>
      </c>
    </row>
    <row r="12" spans="2:27" ht="12" customHeight="1">
      <c r="B12" s="4189" t="s">
        <v>1147</v>
      </c>
      <c r="C12" s="3956"/>
      <c r="D12" s="3956"/>
      <c r="E12" s="3956"/>
      <c r="F12" s="3956"/>
      <c r="G12" s="3956"/>
      <c r="H12" s="3956"/>
      <c r="I12" s="3956"/>
      <c r="J12" s="3953" t="s">
        <v>1609</v>
      </c>
      <c r="K12" s="3953"/>
      <c r="L12" s="3953"/>
      <c r="M12" s="3953"/>
      <c r="N12" s="3953"/>
      <c r="O12" s="3953"/>
      <c r="P12" s="1225" t="s">
        <v>192</v>
      </c>
      <c r="Q12" s="1461">
        <v>0</v>
      </c>
      <c r="R12" s="264">
        <v>0</v>
      </c>
      <c r="S12" s="264">
        <v>0</v>
      </c>
      <c r="T12" s="264">
        <v>0</v>
      </c>
    </row>
    <row r="13" spans="2:27" ht="12" customHeight="1">
      <c r="B13" s="1637"/>
      <c r="C13" s="176"/>
      <c r="D13" s="176"/>
      <c r="E13" s="176"/>
      <c r="F13" s="176"/>
      <c r="G13" s="176"/>
      <c r="H13" s="176"/>
      <c r="I13" s="176"/>
      <c r="J13" s="43" t="s">
        <v>738</v>
      </c>
      <c r="K13" s="43"/>
      <c r="L13" s="43"/>
      <c r="M13" s="43"/>
      <c r="N13" s="43"/>
      <c r="O13" s="43"/>
      <c r="P13" s="166" t="s">
        <v>410</v>
      </c>
      <c r="Q13" s="1461">
        <v>0</v>
      </c>
      <c r="R13" s="264">
        <v>0</v>
      </c>
      <c r="S13" s="264">
        <v>0</v>
      </c>
      <c r="T13" s="264">
        <v>0</v>
      </c>
    </row>
    <row r="14" spans="2:27" ht="12" customHeight="1">
      <c r="B14" s="1637"/>
      <c r="C14" s="176"/>
      <c r="D14" s="176"/>
      <c r="E14" s="176"/>
      <c r="F14" s="176"/>
      <c r="G14" s="176"/>
      <c r="H14" s="176"/>
      <c r="I14" s="176"/>
      <c r="J14" s="43" t="s">
        <v>739</v>
      </c>
      <c r="K14" s="43"/>
      <c r="L14" s="43"/>
      <c r="M14" s="43"/>
      <c r="N14" s="43"/>
      <c r="O14" s="43"/>
      <c r="P14" s="166" t="s">
        <v>413</v>
      </c>
      <c r="Q14" s="1461">
        <v>0</v>
      </c>
      <c r="R14" s="264">
        <v>0</v>
      </c>
      <c r="S14" s="264">
        <v>0</v>
      </c>
      <c r="T14" s="264">
        <v>0</v>
      </c>
    </row>
    <row r="15" spans="2:27" ht="12" customHeight="1">
      <c r="B15" s="1637"/>
      <c r="C15" s="176"/>
      <c r="D15" s="176"/>
      <c r="E15" s="176"/>
      <c r="F15" s="176"/>
      <c r="G15" s="176"/>
      <c r="H15" s="176"/>
      <c r="I15" s="176"/>
      <c r="J15" s="43" t="s">
        <v>1610</v>
      </c>
      <c r="K15" s="43"/>
      <c r="L15" s="43"/>
      <c r="M15" s="43"/>
      <c r="N15" s="43"/>
      <c r="O15" s="43"/>
      <c r="P15" s="166" t="s">
        <v>416</v>
      </c>
      <c r="Q15" s="1461"/>
      <c r="R15" s="264"/>
      <c r="S15" s="264"/>
      <c r="T15" s="264"/>
    </row>
    <row r="16" spans="2:27" ht="12" customHeight="1">
      <c r="B16" s="4180"/>
      <c r="C16" s="9"/>
      <c r="D16" s="9"/>
      <c r="E16" s="9"/>
      <c r="F16" s="9"/>
      <c r="G16" s="9"/>
      <c r="H16" s="9"/>
      <c r="I16" s="9"/>
      <c r="J16" s="43" t="s">
        <v>1149</v>
      </c>
      <c r="K16" s="43"/>
      <c r="L16" s="43"/>
      <c r="M16" s="43"/>
      <c r="N16" s="43"/>
      <c r="O16" s="43"/>
      <c r="P16" s="171" t="s">
        <v>106</v>
      </c>
      <c r="Q16" s="1461">
        <v>0</v>
      </c>
      <c r="R16" s="264">
        <v>0</v>
      </c>
      <c r="S16" s="264">
        <v>0</v>
      </c>
      <c r="T16" s="264">
        <v>0</v>
      </c>
    </row>
    <row r="17" spans="2:20" ht="12" customHeight="1">
      <c r="B17" s="4187" t="s">
        <v>1151</v>
      </c>
      <c r="C17" s="40"/>
      <c r="D17" s="40"/>
      <c r="E17" s="40"/>
      <c r="F17" s="40"/>
      <c r="G17" s="40"/>
      <c r="H17" s="40"/>
      <c r="I17" s="40"/>
      <c r="J17" s="8"/>
      <c r="K17" s="8"/>
      <c r="L17" s="8"/>
      <c r="M17" s="8"/>
      <c r="N17" s="8"/>
      <c r="O17" s="8"/>
      <c r="P17" s="171" t="s">
        <v>107</v>
      </c>
      <c r="Q17" s="1461">
        <v>0</v>
      </c>
      <c r="R17" s="264">
        <v>0</v>
      </c>
      <c r="S17" s="264">
        <v>0</v>
      </c>
      <c r="T17" s="264">
        <v>0</v>
      </c>
    </row>
    <row r="18" spans="2:20" ht="12" customHeight="1">
      <c r="B18" s="4184" t="s">
        <v>1611</v>
      </c>
      <c r="C18" s="3950"/>
      <c r="D18" s="3950"/>
      <c r="E18" s="3950"/>
      <c r="F18" s="3950"/>
      <c r="G18" s="3950"/>
      <c r="H18" s="3950"/>
      <c r="I18" s="3950"/>
      <c r="J18" s="11"/>
      <c r="K18" s="11"/>
      <c r="L18" s="11"/>
      <c r="M18" s="11"/>
      <c r="N18" s="11"/>
      <c r="O18" s="11"/>
      <c r="P18" s="181"/>
      <c r="Q18" s="195"/>
      <c r="R18" s="188"/>
      <c r="S18" s="161"/>
      <c r="T18" s="261"/>
    </row>
    <row r="19" spans="2:20" ht="12" customHeight="1">
      <c r="B19" s="4185" t="s">
        <v>1612</v>
      </c>
      <c r="C19" s="3942"/>
      <c r="D19" s="3942"/>
      <c r="E19" s="3942"/>
      <c r="F19" s="3942"/>
      <c r="G19" s="3942"/>
      <c r="H19" s="3942"/>
      <c r="I19" s="3942"/>
      <c r="J19" s="3948" t="s">
        <v>176</v>
      </c>
      <c r="K19" s="3948"/>
      <c r="L19" s="3948"/>
      <c r="M19" s="3948"/>
      <c r="N19" s="3948"/>
      <c r="O19" s="3948"/>
      <c r="P19" s="166" t="s">
        <v>422</v>
      </c>
      <c r="Q19" s="178"/>
      <c r="R19" s="159">
        <v>0</v>
      </c>
      <c r="S19" s="161">
        <v>0</v>
      </c>
      <c r="T19" s="261">
        <v>0</v>
      </c>
    </row>
    <row r="20" spans="2:20" ht="12" customHeight="1">
      <c r="B20" s="4180"/>
      <c r="C20" s="9"/>
      <c r="D20" s="9"/>
      <c r="E20" s="9"/>
      <c r="F20" s="9"/>
      <c r="G20" s="9"/>
      <c r="H20" s="9"/>
      <c r="I20" s="9"/>
      <c r="J20" s="3939" t="s">
        <v>130</v>
      </c>
      <c r="K20" s="3939"/>
      <c r="L20" s="3939"/>
      <c r="M20" s="3939"/>
      <c r="N20" s="3939"/>
      <c r="O20" s="3939"/>
      <c r="P20" s="171" t="s">
        <v>425</v>
      </c>
      <c r="Q20" s="1461"/>
      <c r="R20" s="264">
        <v>0</v>
      </c>
      <c r="S20" s="264">
        <v>0</v>
      </c>
      <c r="T20" s="275">
        <v>0</v>
      </c>
    </row>
    <row r="21" spans="2:20" ht="12" customHeight="1">
      <c r="B21" s="4180"/>
      <c r="C21" s="9"/>
      <c r="D21" s="9"/>
      <c r="E21" s="9"/>
      <c r="F21" s="9"/>
      <c r="G21" s="9"/>
      <c r="H21" s="9"/>
      <c r="I21" s="9"/>
      <c r="J21" s="3939" t="s">
        <v>177</v>
      </c>
      <c r="K21" s="3939"/>
      <c r="L21" s="3939"/>
      <c r="M21" s="3939"/>
      <c r="N21" s="3939"/>
      <c r="O21" s="3939"/>
      <c r="P21" s="171" t="s">
        <v>428</v>
      </c>
      <c r="Q21" s="1461">
        <v>0</v>
      </c>
      <c r="R21" s="264">
        <v>0</v>
      </c>
      <c r="S21" s="264">
        <v>0</v>
      </c>
      <c r="T21" s="275">
        <v>0</v>
      </c>
    </row>
    <row r="22" spans="2:20" ht="12" customHeight="1">
      <c r="B22" s="4185" t="s">
        <v>1613</v>
      </c>
      <c r="C22" s="3942"/>
      <c r="D22" s="3942"/>
      <c r="E22" s="3942"/>
      <c r="F22" s="3942"/>
      <c r="G22" s="3942"/>
      <c r="H22" s="3942"/>
      <c r="I22" s="3942"/>
      <c r="J22" s="3939" t="s">
        <v>176</v>
      </c>
      <c r="K22" s="3939"/>
      <c r="L22" s="3939"/>
      <c r="M22" s="3939"/>
      <c r="N22" s="3939"/>
      <c r="O22" s="3939"/>
      <c r="P22" s="171" t="s">
        <v>435</v>
      </c>
      <c r="Q22" s="1461"/>
      <c r="R22" s="264">
        <v>0</v>
      </c>
      <c r="S22" s="264">
        <v>0</v>
      </c>
      <c r="T22" s="275">
        <v>0</v>
      </c>
    </row>
    <row r="23" spans="2:20" ht="12" customHeight="1">
      <c r="B23" s="188"/>
      <c r="J23" s="3939" t="s">
        <v>130</v>
      </c>
      <c r="K23" s="3939"/>
      <c r="L23" s="3939"/>
      <c r="M23" s="3939"/>
      <c r="N23" s="3939"/>
      <c r="O23" s="3939"/>
      <c r="P23" s="171" t="s">
        <v>503</v>
      </c>
      <c r="Q23" s="1461"/>
      <c r="R23" s="264">
        <v>0</v>
      </c>
      <c r="S23" s="264">
        <v>0</v>
      </c>
      <c r="T23" s="275">
        <v>0</v>
      </c>
    </row>
    <row r="24" spans="2:20" ht="12" customHeight="1">
      <c r="B24" s="188"/>
      <c r="J24" s="3939" t="s">
        <v>177</v>
      </c>
      <c r="K24" s="3939"/>
      <c r="L24" s="3939"/>
      <c r="M24" s="3939"/>
      <c r="N24" s="3939"/>
      <c r="O24" s="3939"/>
      <c r="P24" s="171" t="s">
        <v>437</v>
      </c>
      <c r="Q24" s="1461">
        <v>0</v>
      </c>
      <c r="R24" s="264">
        <v>0</v>
      </c>
      <c r="S24" s="264">
        <v>0</v>
      </c>
      <c r="T24" s="275">
        <v>0</v>
      </c>
    </row>
    <row r="25" spans="2:20" ht="12" customHeight="1">
      <c r="B25" s="4187" t="s">
        <v>1161</v>
      </c>
      <c r="C25" s="40"/>
      <c r="D25" s="40"/>
      <c r="E25" s="40"/>
      <c r="F25" s="40"/>
      <c r="G25" s="40"/>
      <c r="H25" s="40"/>
      <c r="I25" s="40"/>
      <c r="J25" s="43"/>
      <c r="K25" s="43"/>
      <c r="L25" s="43"/>
      <c r="M25" s="43"/>
      <c r="N25" s="43"/>
      <c r="O25" s="43"/>
      <c r="P25" s="171" t="s">
        <v>15</v>
      </c>
      <c r="Q25" s="1461">
        <v>0</v>
      </c>
      <c r="R25" s="264">
        <v>0</v>
      </c>
      <c r="S25" s="264">
        <v>0</v>
      </c>
      <c r="T25" s="275">
        <v>0</v>
      </c>
    </row>
    <row r="26" spans="2:20" ht="12" customHeight="1">
      <c r="B26" s="1638"/>
      <c r="C26" s="170"/>
      <c r="D26" s="170"/>
      <c r="E26" s="170"/>
      <c r="F26" s="170"/>
      <c r="G26" s="170"/>
      <c r="H26" s="170"/>
      <c r="I26" s="170"/>
      <c r="J26" s="43" t="s">
        <v>746</v>
      </c>
      <c r="K26" s="43"/>
      <c r="L26" s="43"/>
      <c r="M26" s="43"/>
      <c r="N26" s="43"/>
      <c r="O26" s="43"/>
      <c r="P26" s="171" t="s">
        <v>458</v>
      </c>
      <c r="Q26" s="1461">
        <v>0</v>
      </c>
      <c r="R26" s="264">
        <v>0</v>
      </c>
      <c r="S26" s="264">
        <v>0</v>
      </c>
      <c r="T26" s="275">
        <v>0</v>
      </c>
    </row>
    <row r="27" spans="2:20" ht="12" customHeight="1">
      <c r="B27" s="4188" t="s">
        <v>1162</v>
      </c>
      <c r="C27" s="43"/>
      <c r="D27" s="43"/>
      <c r="E27" s="43"/>
      <c r="F27" s="43"/>
      <c r="G27" s="43"/>
      <c r="H27" s="43"/>
      <c r="I27" s="43"/>
      <c r="J27" s="43"/>
      <c r="K27" s="43"/>
      <c r="L27" s="43"/>
      <c r="M27" s="43"/>
      <c r="N27" s="43"/>
      <c r="O27" s="43"/>
      <c r="P27" s="171" t="s">
        <v>16</v>
      </c>
      <c r="Q27" s="1461"/>
      <c r="R27" s="264">
        <v>0</v>
      </c>
      <c r="S27" s="264">
        <v>0</v>
      </c>
      <c r="T27" s="275">
        <v>0</v>
      </c>
    </row>
    <row r="28" spans="2:20" ht="12" customHeight="1">
      <c r="B28" s="4186" t="s">
        <v>1163</v>
      </c>
      <c r="C28" s="31"/>
      <c r="D28" s="31"/>
      <c r="E28" s="31"/>
      <c r="F28" s="31"/>
      <c r="G28" s="31"/>
      <c r="H28" s="31"/>
      <c r="I28" s="31"/>
      <c r="J28" s="31"/>
      <c r="K28" s="31"/>
      <c r="L28" s="31"/>
      <c r="M28" s="31"/>
      <c r="N28" s="31"/>
      <c r="O28" s="31"/>
      <c r="P28" s="171" t="s">
        <v>17</v>
      </c>
      <c r="Q28" s="1461"/>
      <c r="R28" s="264">
        <v>0</v>
      </c>
      <c r="S28" s="264">
        <v>0</v>
      </c>
      <c r="T28" s="275">
        <v>0</v>
      </c>
    </row>
    <row r="29" spans="2:20" ht="12" customHeight="1">
      <c r="B29" s="4187" t="s">
        <v>1164</v>
      </c>
      <c r="C29" s="40"/>
      <c r="D29" s="40"/>
      <c r="E29" s="40"/>
      <c r="F29" s="40"/>
      <c r="G29" s="40"/>
      <c r="H29" s="40"/>
      <c r="I29" s="40"/>
      <c r="J29" s="40"/>
      <c r="K29" s="40"/>
      <c r="L29" s="40"/>
      <c r="M29" s="40"/>
      <c r="N29" s="40"/>
      <c r="O29" s="40"/>
      <c r="P29" s="171" t="s">
        <v>71</v>
      </c>
      <c r="Q29" s="1461"/>
      <c r="R29" s="264">
        <v>0</v>
      </c>
      <c r="S29" s="264">
        <v>0</v>
      </c>
      <c r="T29" s="275">
        <v>0</v>
      </c>
    </row>
    <row r="30" spans="2:20" ht="12" customHeight="1">
      <c r="B30" s="4188" t="s">
        <v>1165</v>
      </c>
      <c r="C30" s="43"/>
      <c r="D30" s="43"/>
      <c r="E30" s="43"/>
      <c r="F30" s="43"/>
      <c r="G30" s="43"/>
      <c r="H30" s="43"/>
      <c r="I30" s="43"/>
      <c r="J30" s="43"/>
      <c r="K30" s="43"/>
      <c r="L30" s="43"/>
      <c r="M30" s="43"/>
      <c r="N30" s="43"/>
      <c r="O30" s="43"/>
      <c r="P30" s="171" t="s">
        <v>72</v>
      </c>
      <c r="Q30" s="1461">
        <v>0</v>
      </c>
      <c r="R30" s="264">
        <v>0</v>
      </c>
      <c r="S30" s="264">
        <v>0</v>
      </c>
      <c r="T30" s="275">
        <v>0</v>
      </c>
    </row>
    <row r="31" spans="2:20" ht="12" customHeight="1">
      <c r="B31" s="4188" t="s">
        <v>1166</v>
      </c>
      <c r="C31" s="43"/>
      <c r="D31" s="43"/>
      <c r="E31" s="43"/>
      <c r="F31" s="43"/>
      <c r="G31" s="43"/>
      <c r="H31" s="43"/>
      <c r="I31" s="43"/>
      <c r="J31" s="43"/>
      <c r="K31" s="43"/>
      <c r="L31" s="43"/>
      <c r="M31" s="43"/>
      <c r="N31" s="43"/>
      <c r="O31" s="43"/>
      <c r="P31" s="171" t="s">
        <v>193</v>
      </c>
      <c r="Q31" s="1461"/>
      <c r="R31" s="264">
        <v>0</v>
      </c>
      <c r="S31" s="264">
        <v>0</v>
      </c>
      <c r="T31" s="275">
        <v>0</v>
      </c>
    </row>
    <row r="32" spans="2:20" ht="12" customHeight="1">
      <c r="B32" s="4188" t="s">
        <v>1167</v>
      </c>
      <c r="C32" s="43"/>
      <c r="D32" s="43"/>
      <c r="E32" s="43"/>
      <c r="F32" s="43"/>
      <c r="G32" s="43"/>
      <c r="H32" s="43"/>
      <c r="I32" s="43"/>
      <c r="J32" s="43"/>
      <c r="K32" s="43"/>
      <c r="L32" s="43"/>
      <c r="M32" s="43"/>
      <c r="N32" s="43"/>
      <c r="O32" s="43"/>
      <c r="P32" s="171"/>
      <c r="Q32" s="1461"/>
      <c r="R32" s="264"/>
      <c r="S32" s="264"/>
      <c r="T32" s="275"/>
    </row>
    <row r="33" spans="2:20" ht="12" customHeight="1">
      <c r="B33" s="1638"/>
      <c r="C33" s="43" t="s">
        <v>749</v>
      </c>
      <c r="D33" s="43"/>
      <c r="E33" s="43"/>
      <c r="F33" s="43"/>
      <c r="G33" s="43"/>
      <c r="H33" s="43"/>
      <c r="I33" s="43"/>
      <c r="J33" s="43"/>
      <c r="K33" s="43"/>
      <c r="L33" s="43"/>
      <c r="M33" s="43"/>
      <c r="N33" s="43"/>
      <c r="O33" s="43"/>
      <c r="P33" s="171" t="s">
        <v>528</v>
      </c>
      <c r="Q33" s="1461"/>
      <c r="R33" s="264">
        <v>0</v>
      </c>
      <c r="S33" s="264">
        <v>0</v>
      </c>
      <c r="T33" s="275">
        <v>0</v>
      </c>
    </row>
    <row r="34" spans="2:20" ht="12" customHeight="1">
      <c r="B34" s="1638"/>
      <c r="C34" s="43" t="s">
        <v>750</v>
      </c>
      <c r="D34" s="43"/>
      <c r="E34" s="43"/>
      <c r="F34" s="43"/>
      <c r="G34" s="43"/>
      <c r="H34" s="43"/>
      <c r="I34" s="43"/>
      <c r="J34" s="43"/>
      <c r="K34" s="43"/>
      <c r="L34" s="43"/>
      <c r="M34" s="43"/>
      <c r="N34" s="43"/>
      <c r="O34" s="43"/>
      <c r="P34" s="171" t="s">
        <v>466</v>
      </c>
      <c r="Q34" s="1461"/>
      <c r="R34" s="264">
        <v>0</v>
      </c>
      <c r="S34" s="264">
        <v>0</v>
      </c>
      <c r="T34" s="275">
        <v>0</v>
      </c>
    </row>
    <row r="35" spans="2:20" ht="12" customHeight="1">
      <c r="B35" s="1638"/>
      <c r="C35" s="43" t="s">
        <v>751</v>
      </c>
      <c r="D35" s="43"/>
      <c r="E35" s="43"/>
      <c r="F35" s="43"/>
      <c r="G35" s="43"/>
      <c r="H35" s="43"/>
      <c r="I35" s="43"/>
      <c r="J35" s="43"/>
      <c r="K35" s="43"/>
      <c r="L35" s="43"/>
      <c r="M35" s="43"/>
      <c r="N35" s="43"/>
      <c r="O35" s="43"/>
      <c r="P35" s="171" t="s">
        <v>607</v>
      </c>
      <c r="Q35" s="1461"/>
      <c r="R35" s="264">
        <v>0</v>
      </c>
      <c r="S35" s="264">
        <v>0</v>
      </c>
      <c r="T35" s="275">
        <v>0</v>
      </c>
    </row>
    <row r="36" spans="2:20" ht="12" customHeight="1">
      <c r="B36" s="1638"/>
      <c r="C36" s="43" t="s">
        <v>752</v>
      </c>
      <c r="D36" s="43"/>
      <c r="E36" s="43"/>
      <c r="F36" s="43"/>
      <c r="G36" s="43"/>
      <c r="H36" s="43"/>
      <c r="I36" s="43"/>
      <c r="J36" s="43"/>
      <c r="K36" s="43"/>
      <c r="L36" s="43"/>
      <c r="M36" s="43"/>
      <c r="N36" s="43"/>
      <c r="O36" s="43"/>
      <c r="P36" s="171" t="s">
        <v>753</v>
      </c>
      <c r="Q36" s="1461"/>
      <c r="R36" s="264">
        <v>0</v>
      </c>
      <c r="S36" s="264">
        <v>0</v>
      </c>
      <c r="T36" s="275">
        <v>0</v>
      </c>
    </row>
    <row r="37" spans="2:20" ht="12" customHeight="1">
      <c r="B37" s="1638"/>
      <c r="C37" s="43" t="s">
        <v>754</v>
      </c>
      <c r="D37" s="43"/>
      <c r="E37" s="43"/>
      <c r="F37" s="43"/>
      <c r="G37" s="43"/>
      <c r="H37" s="43"/>
      <c r="I37" s="43"/>
      <c r="J37" s="43"/>
      <c r="K37" s="43"/>
      <c r="L37" s="43"/>
      <c r="M37" s="43"/>
      <c r="N37" s="43"/>
      <c r="O37" s="43"/>
      <c r="P37" s="171" t="s">
        <v>755</v>
      </c>
      <c r="Q37" s="1461"/>
      <c r="R37" s="264">
        <v>0</v>
      </c>
      <c r="S37" s="264">
        <v>0</v>
      </c>
      <c r="T37" s="275">
        <v>0</v>
      </c>
    </row>
    <row r="38" spans="2:20" ht="12" customHeight="1">
      <c r="B38" s="1638"/>
      <c r="C38" s="43" t="s">
        <v>756</v>
      </c>
      <c r="D38" s="43"/>
      <c r="E38" s="43"/>
      <c r="F38" s="43"/>
      <c r="G38" s="43"/>
      <c r="H38" s="43"/>
      <c r="I38" s="43"/>
      <c r="J38" s="43"/>
      <c r="K38" s="43"/>
      <c r="L38" s="43"/>
      <c r="M38" s="43"/>
      <c r="N38" s="43"/>
      <c r="O38" s="43"/>
      <c r="P38" s="171" t="s">
        <v>757</v>
      </c>
      <c r="Q38" s="1461"/>
      <c r="R38" s="264">
        <v>0</v>
      </c>
      <c r="S38" s="264">
        <v>0</v>
      </c>
      <c r="T38" s="275">
        <v>0</v>
      </c>
    </row>
    <row r="39" spans="2:20" ht="12" customHeight="1">
      <c r="B39" s="1638"/>
      <c r="C39" s="43" t="s">
        <v>758</v>
      </c>
      <c r="D39" s="43"/>
      <c r="E39" s="43"/>
      <c r="F39" s="43"/>
      <c r="G39" s="43"/>
      <c r="H39" s="43"/>
      <c r="I39" s="43"/>
      <c r="J39" s="43"/>
      <c r="K39" s="43"/>
      <c r="L39" s="43"/>
      <c r="M39" s="43"/>
      <c r="N39" s="43"/>
      <c r="O39" s="43"/>
      <c r="P39" s="171" t="s">
        <v>759</v>
      </c>
      <c r="Q39" s="1461"/>
      <c r="R39" s="264">
        <v>0</v>
      </c>
      <c r="S39" s="264">
        <v>0</v>
      </c>
      <c r="T39" s="275">
        <v>0</v>
      </c>
    </row>
    <row r="40" spans="2:20" ht="12" customHeight="1">
      <c r="B40" s="1638"/>
      <c r="C40" s="43" t="s">
        <v>760</v>
      </c>
      <c r="D40" s="43"/>
      <c r="E40" s="43"/>
      <c r="F40" s="43"/>
      <c r="G40" s="43"/>
      <c r="H40" s="43"/>
      <c r="I40" s="43"/>
      <c r="J40" s="43"/>
      <c r="K40" s="43"/>
      <c r="L40" s="43"/>
      <c r="M40" s="43"/>
      <c r="N40" s="43"/>
      <c r="O40" s="43"/>
      <c r="P40" s="171" t="s">
        <v>761</v>
      </c>
      <c r="Q40" s="1461"/>
      <c r="R40" s="264">
        <v>0</v>
      </c>
      <c r="S40" s="264">
        <v>0</v>
      </c>
      <c r="T40" s="275">
        <v>0</v>
      </c>
    </row>
    <row r="41" spans="2:20" ht="12" customHeight="1">
      <c r="B41" s="1638"/>
      <c r="C41" s="43" t="s">
        <v>762</v>
      </c>
      <c r="D41" s="43"/>
      <c r="E41" s="43"/>
      <c r="F41" s="43"/>
      <c r="G41" s="43"/>
      <c r="H41" s="43"/>
      <c r="I41" s="43"/>
      <c r="J41" s="43"/>
      <c r="K41" s="43"/>
      <c r="L41" s="43"/>
      <c r="M41" s="43"/>
      <c r="N41" s="43"/>
      <c r="O41" s="43"/>
      <c r="P41" s="171" t="s">
        <v>763</v>
      </c>
      <c r="Q41" s="1461"/>
      <c r="R41" s="264">
        <v>0</v>
      </c>
      <c r="S41" s="264">
        <v>0</v>
      </c>
      <c r="T41" s="275">
        <v>0</v>
      </c>
    </row>
    <row r="42" spans="2:20" ht="12" customHeight="1">
      <c r="B42" s="1638"/>
      <c r="C42" s="43" t="s">
        <v>1614</v>
      </c>
      <c r="D42" s="43"/>
      <c r="E42" s="43"/>
      <c r="F42" s="43"/>
      <c r="G42" s="43"/>
      <c r="H42" s="43"/>
      <c r="I42" s="43"/>
      <c r="J42" s="43"/>
      <c r="K42" s="43"/>
      <c r="L42" s="43"/>
      <c r="M42" s="43"/>
      <c r="N42" s="43"/>
      <c r="O42" s="43"/>
      <c r="P42" s="171" t="s">
        <v>136</v>
      </c>
      <c r="Q42" s="1461"/>
      <c r="R42" s="264"/>
      <c r="S42" s="264"/>
      <c r="T42" s="275"/>
    </row>
    <row r="43" spans="2:20" ht="12" customHeight="1">
      <c r="B43" s="4188" t="s">
        <v>1169</v>
      </c>
      <c r="C43" s="43"/>
      <c r="D43" s="43"/>
      <c r="E43" s="43"/>
      <c r="F43" s="43"/>
      <c r="G43" s="43"/>
      <c r="H43" s="43"/>
      <c r="I43" s="43"/>
      <c r="J43" s="43"/>
      <c r="K43" s="43"/>
      <c r="L43" s="43"/>
      <c r="M43" s="43"/>
      <c r="N43" s="43"/>
      <c r="O43" s="43"/>
      <c r="P43" s="171" t="s">
        <v>142</v>
      </c>
      <c r="Q43" s="1461"/>
      <c r="R43" s="264">
        <v>0</v>
      </c>
      <c r="S43" s="264">
        <v>0</v>
      </c>
      <c r="T43" s="275">
        <v>0</v>
      </c>
    </row>
    <row r="44" spans="2:20" ht="12" customHeight="1">
      <c r="B44" s="4186" t="s">
        <v>1170</v>
      </c>
      <c r="C44" s="31"/>
      <c r="D44" s="31"/>
      <c r="E44" s="31"/>
      <c r="F44" s="31"/>
      <c r="G44" s="31"/>
      <c r="H44" s="31"/>
      <c r="I44" s="31"/>
      <c r="J44" s="31"/>
      <c r="K44" s="31"/>
      <c r="L44" s="31"/>
      <c r="M44" s="31"/>
      <c r="N44" s="31"/>
      <c r="O44" s="31"/>
      <c r="P44" s="171" t="s">
        <v>143</v>
      </c>
      <c r="Q44" s="1461"/>
      <c r="R44" s="264">
        <v>0</v>
      </c>
      <c r="S44" s="264">
        <v>0</v>
      </c>
      <c r="T44" s="275">
        <v>0</v>
      </c>
    </row>
    <row r="45" spans="2:20" ht="12" customHeight="1">
      <c r="B45" s="4188" t="s">
        <v>1171</v>
      </c>
      <c r="C45" s="43"/>
      <c r="D45" s="43"/>
      <c r="E45" s="43"/>
      <c r="F45" s="43"/>
      <c r="G45" s="43"/>
      <c r="H45" s="43"/>
      <c r="I45" s="43"/>
      <c r="J45" s="43"/>
      <c r="K45" s="43"/>
      <c r="L45" s="43"/>
      <c r="M45" s="43"/>
      <c r="N45" s="43"/>
      <c r="O45" s="43"/>
      <c r="P45" s="171"/>
      <c r="Q45" s="1461"/>
      <c r="R45" s="264"/>
      <c r="S45" s="264"/>
      <c r="T45" s="275"/>
    </row>
    <row r="46" spans="2:20" ht="12" customHeight="1">
      <c r="B46" s="1638"/>
      <c r="C46" s="43" t="s">
        <v>766</v>
      </c>
      <c r="D46" s="43"/>
      <c r="E46" s="43"/>
      <c r="F46" s="43"/>
      <c r="G46" s="43"/>
      <c r="H46" s="43"/>
      <c r="I46" s="43"/>
      <c r="J46" s="43"/>
      <c r="K46" s="43"/>
      <c r="L46" s="43"/>
      <c r="M46" s="43"/>
      <c r="N46" s="43"/>
      <c r="O46" s="43"/>
      <c r="P46" s="171" t="s">
        <v>610</v>
      </c>
      <c r="Q46" s="1461"/>
      <c r="R46" s="264">
        <v>0</v>
      </c>
      <c r="S46" s="264">
        <v>0</v>
      </c>
      <c r="T46" s="275">
        <v>0</v>
      </c>
    </row>
    <row r="47" spans="2:20" ht="12" customHeight="1">
      <c r="B47" s="1638"/>
      <c r="C47" s="43" t="s">
        <v>767</v>
      </c>
      <c r="D47" s="43"/>
      <c r="E47" s="43"/>
      <c r="F47" s="43"/>
      <c r="G47" s="43"/>
      <c r="H47" s="43"/>
      <c r="I47" s="43"/>
      <c r="J47" s="43"/>
      <c r="K47" s="43"/>
      <c r="L47" s="43"/>
      <c r="M47" s="43"/>
      <c r="N47" s="43"/>
      <c r="O47" s="43"/>
      <c r="P47" s="171" t="s">
        <v>671</v>
      </c>
      <c r="Q47" s="1461"/>
      <c r="R47" s="264">
        <v>0</v>
      </c>
      <c r="S47" s="264">
        <v>0</v>
      </c>
      <c r="T47" s="275">
        <v>0</v>
      </c>
    </row>
    <row r="48" spans="2:20" ht="12" customHeight="1">
      <c r="B48" s="4188" t="s">
        <v>1615</v>
      </c>
      <c r="C48" s="43"/>
      <c r="D48" s="43"/>
      <c r="E48" s="43"/>
      <c r="F48" s="43"/>
      <c r="G48" s="43"/>
      <c r="H48" s="43"/>
      <c r="I48" s="43"/>
      <c r="J48" s="43"/>
      <c r="K48" s="43"/>
      <c r="L48" s="43"/>
      <c r="M48" s="43"/>
      <c r="N48" s="43"/>
      <c r="O48" s="43"/>
      <c r="P48" s="171" t="s">
        <v>144</v>
      </c>
      <c r="Q48" s="1461"/>
      <c r="R48" s="264"/>
      <c r="S48" s="264"/>
      <c r="T48" s="275"/>
    </row>
    <row r="49" spans="2:20" ht="12" customHeight="1">
      <c r="B49" s="4188" t="s">
        <v>1173</v>
      </c>
      <c r="C49" s="43"/>
      <c r="D49" s="43"/>
      <c r="E49" s="43"/>
      <c r="F49" s="43"/>
      <c r="G49" s="43"/>
      <c r="H49" s="43"/>
      <c r="I49" s="43"/>
      <c r="J49" s="43"/>
      <c r="K49" s="43"/>
      <c r="L49" s="43"/>
      <c r="M49" s="43"/>
      <c r="N49" s="43"/>
      <c r="O49" s="43"/>
      <c r="P49" s="171" t="s">
        <v>189</v>
      </c>
      <c r="Q49" s="1461"/>
      <c r="R49" s="264">
        <v>0</v>
      </c>
      <c r="S49" s="264">
        <v>0</v>
      </c>
      <c r="T49" s="275">
        <v>0</v>
      </c>
    </row>
    <row r="50" spans="2:20" ht="12" customHeight="1">
      <c r="B50" s="4188" t="s">
        <v>1174</v>
      </c>
      <c r="C50" s="43"/>
      <c r="D50" s="43"/>
      <c r="E50" s="43"/>
      <c r="F50" s="43"/>
      <c r="G50" s="43"/>
      <c r="H50" s="43"/>
      <c r="I50" s="43"/>
      <c r="J50" s="43"/>
      <c r="K50" s="43"/>
      <c r="L50" s="43"/>
      <c r="M50" s="43"/>
      <c r="N50" s="43"/>
      <c r="O50" s="43"/>
      <c r="P50" s="171" t="s">
        <v>190</v>
      </c>
      <c r="Q50" s="1461">
        <v>0</v>
      </c>
      <c r="R50" s="264">
        <v>0</v>
      </c>
      <c r="S50" s="264">
        <v>0</v>
      </c>
      <c r="T50" s="275">
        <v>0</v>
      </c>
    </row>
    <row r="51" spans="2:20" ht="12" customHeight="1">
      <c r="B51" s="4192" t="s">
        <v>1175</v>
      </c>
      <c r="C51" s="3962"/>
      <c r="D51" s="3962"/>
      <c r="E51" s="3962"/>
      <c r="F51" s="3962"/>
      <c r="G51" s="3962"/>
      <c r="H51" s="3962"/>
      <c r="I51" s="3962"/>
      <c r="J51" s="3962"/>
      <c r="K51" s="3962"/>
      <c r="L51" s="3962"/>
      <c r="M51" s="3962"/>
      <c r="N51" s="3962"/>
      <c r="O51" s="3962"/>
      <c r="P51" s="182" t="s">
        <v>191</v>
      </c>
      <c r="Q51" s="1461"/>
      <c r="R51" s="264">
        <v>0</v>
      </c>
      <c r="S51" s="159">
        <v>0</v>
      </c>
      <c r="T51" s="271">
        <v>0</v>
      </c>
    </row>
    <row r="52" spans="2:20" ht="12" customHeight="1">
      <c r="B52" s="176"/>
    </row>
    <row r="53" spans="2:20" ht="12" customHeight="1">
      <c r="B53" s="1410"/>
    </row>
    <row r="54" spans="2:20" ht="12" customHeight="1">
      <c r="B54" s="4189" t="s">
        <v>1616</v>
      </c>
      <c r="C54" s="3956"/>
      <c r="D54" s="3956"/>
      <c r="E54" s="3956"/>
      <c r="F54" s="3956"/>
      <c r="G54" s="3956"/>
      <c r="H54" s="3956"/>
      <c r="I54" s="3956"/>
      <c r="J54" s="3956"/>
      <c r="K54" s="3956"/>
      <c r="L54" s="3956"/>
      <c r="M54" s="3956"/>
      <c r="N54" s="3956"/>
      <c r="O54" s="3956"/>
      <c r="P54" s="1087"/>
      <c r="Q54" s="1087"/>
      <c r="R54" s="1087"/>
      <c r="S54" s="1639" t="s">
        <v>1608</v>
      </c>
      <c r="T54" s="157" t="s">
        <v>399</v>
      </c>
    </row>
    <row r="55" spans="2:20" ht="12" customHeight="1">
      <c r="B55" s="272"/>
      <c r="C55" s="192"/>
      <c r="D55" s="192"/>
      <c r="E55" s="192"/>
      <c r="F55" s="192"/>
      <c r="G55" s="192"/>
      <c r="H55" s="192"/>
      <c r="I55" s="192"/>
      <c r="J55" s="192"/>
      <c r="K55" s="192"/>
      <c r="L55" s="192"/>
      <c r="M55" s="192"/>
      <c r="N55" s="192"/>
      <c r="O55" s="192"/>
      <c r="P55" s="1224"/>
      <c r="Q55" s="1224"/>
      <c r="R55" s="192"/>
      <c r="S55" s="1280" t="s">
        <v>126</v>
      </c>
      <c r="T55" s="160" t="s">
        <v>127</v>
      </c>
    </row>
    <row r="56" spans="2:20" ht="12" customHeight="1">
      <c r="B56" s="4191" t="s">
        <v>1617</v>
      </c>
      <c r="C56" s="4105"/>
      <c r="D56" s="4105"/>
      <c r="E56" s="4105"/>
      <c r="F56" s="4105"/>
      <c r="G56" s="4105"/>
      <c r="H56" s="4105"/>
      <c r="I56" s="4105"/>
      <c r="J56" s="4105"/>
      <c r="K56" s="4105"/>
      <c r="L56" s="4105"/>
      <c r="M56" s="4105"/>
      <c r="N56" s="4105"/>
      <c r="O56" s="4105"/>
      <c r="P56" s="1417"/>
      <c r="Q56" s="1410"/>
      <c r="R56" s="1449" t="s">
        <v>564</v>
      </c>
      <c r="S56" s="1640">
        <v>0</v>
      </c>
      <c r="T56" s="1641">
        <v>0</v>
      </c>
    </row>
    <row r="57" spans="2:20" ht="12" customHeight="1">
      <c r="B57" s="4191" t="s">
        <v>1618</v>
      </c>
      <c r="C57" s="4105"/>
      <c r="D57" s="4105"/>
      <c r="E57" s="4105"/>
      <c r="F57" s="4105"/>
      <c r="G57" s="4105"/>
      <c r="H57" s="4105"/>
      <c r="I57" s="4105"/>
      <c r="J57" s="4105"/>
      <c r="K57" s="4105"/>
      <c r="L57" s="4105"/>
      <c r="M57" s="4105"/>
      <c r="N57" s="4105"/>
      <c r="O57" s="4105"/>
      <c r="P57" s="1417"/>
      <c r="Q57" s="1410"/>
      <c r="R57" s="1449" t="s">
        <v>566</v>
      </c>
      <c r="S57" s="1640">
        <v>1.4</v>
      </c>
      <c r="T57" s="1641">
        <v>2.2000000000000002</v>
      </c>
    </row>
    <row r="58" spans="2:20" ht="12" customHeight="1">
      <c r="B58" s="4105" t="s">
        <v>1619</v>
      </c>
      <c r="C58" s="4105"/>
      <c r="D58" s="4105"/>
      <c r="E58" s="4105"/>
      <c r="F58" s="4105"/>
      <c r="G58" s="4105"/>
      <c r="H58" s="4105"/>
      <c r="I58" s="4105"/>
      <c r="J58" s="4105"/>
      <c r="K58" s="4105"/>
      <c r="L58" s="4105"/>
      <c r="M58" s="4105"/>
      <c r="N58" s="4105"/>
      <c r="O58" s="4105"/>
      <c r="P58" s="1417"/>
      <c r="Q58" s="1410"/>
      <c r="R58" s="1449" t="s">
        <v>1243</v>
      </c>
      <c r="S58" s="1640">
        <v>0</v>
      </c>
      <c r="T58" s="1641">
        <v>0.1</v>
      </c>
    </row>
    <row r="59" spans="2:20" ht="12" customHeight="1">
      <c r="B59" s="4190" t="s">
        <v>1620</v>
      </c>
      <c r="C59" s="4088"/>
      <c r="D59" s="4088"/>
      <c r="E59" s="4088"/>
      <c r="F59" s="4088"/>
      <c r="G59" s="4088"/>
      <c r="H59" s="4088"/>
      <c r="I59" s="4088"/>
      <c r="J59" s="4088"/>
      <c r="K59" s="4088"/>
      <c r="L59" s="4088"/>
      <c r="M59" s="4088"/>
      <c r="N59" s="4088"/>
      <c r="O59" s="4088"/>
      <c r="P59" s="1417"/>
      <c r="Q59" s="1410"/>
      <c r="R59" s="1449" t="s">
        <v>70</v>
      </c>
      <c r="S59" s="1640">
        <v>0</v>
      </c>
      <c r="T59" s="1641">
        <v>0</v>
      </c>
    </row>
    <row r="60" spans="2:20" ht="12" customHeight="1">
      <c r="B60" s="1415"/>
      <c r="C60" s="1087"/>
      <c r="D60" s="1087"/>
      <c r="E60" s="1087"/>
      <c r="F60" s="1087"/>
      <c r="G60" s="1087"/>
      <c r="H60" s="1087"/>
      <c r="I60" s="1087"/>
      <c r="J60" s="1087"/>
      <c r="K60" s="1087"/>
      <c r="L60" s="1087"/>
      <c r="M60" s="1087"/>
      <c r="N60" s="1087"/>
      <c r="O60" s="1087"/>
      <c r="P60" s="1087"/>
      <c r="Q60" s="1087"/>
      <c r="R60" s="1642"/>
      <c r="S60" s="269"/>
      <c r="T60" s="269"/>
    </row>
    <row r="61" spans="2:20" ht="12" customHeight="1">
      <c r="B61" s="4193" t="s">
        <v>1621</v>
      </c>
      <c r="C61" s="30"/>
      <c r="D61" s="30"/>
      <c r="E61" s="30"/>
      <c r="F61" s="30"/>
      <c r="G61" s="30"/>
      <c r="H61" s="30"/>
      <c r="I61" s="30"/>
      <c r="J61" s="30"/>
      <c r="K61" s="30"/>
      <c r="L61" s="30"/>
      <c r="M61" s="30"/>
      <c r="N61" s="30"/>
      <c r="O61" s="30"/>
      <c r="P61" s="176"/>
      <c r="Q61" s="176"/>
      <c r="R61" s="178"/>
      <c r="S61" s="161"/>
      <c r="T61" s="161"/>
    </row>
    <row r="62" spans="2:20" ht="12" customHeight="1">
      <c r="B62" s="272"/>
      <c r="C62" s="4098" t="s">
        <v>1622</v>
      </c>
      <c r="D62" s="4098"/>
      <c r="E62" s="4098"/>
      <c r="F62" s="4098"/>
      <c r="G62" s="4098"/>
      <c r="H62" s="4098"/>
      <c r="I62" s="4098"/>
      <c r="J62" s="4098"/>
      <c r="K62" s="4098"/>
      <c r="L62" s="4098"/>
      <c r="M62" s="4098"/>
      <c r="N62" s="4098"/>
      <c r="O62" s="4098"/>
      <c r="P62" s="1224"/>
      <c r="Q62" s="1224"/>
      <c r="R62" s="1449" t="s">
        <v>1623</v>
      </c>
      <c r="S62" s="159">
        <v>39300</v>
      </c>
      <c r="T62" s="1643">
        <v>28221</v>
      </c>
    </row>
    <row r="63" spans="2:20" ht="12" customHeight="1">
      <c r="C63" s="176"/>
      <c r="T63" s="1644"/>
    </row>
    <row r="64" spans="2:20" ht="12" customHeight="1">
      <c r="C64" s="176"/>
      <c r="T64" s="1644"/>
    </row>
    <row r="65" spans="2:22" ht="12" customHeight="1">
      <c r="B65" s="65" t="s">
        <v>105</v>
      </c>
      <c r="C65" s="65"/>
      <c r="D65" s="65"/>
      <c r="E65" s="65"/>
      <c r="F65" s="65"/>
      <c r="G65" s="65"/>
      <c r="H65" s="65"/>
      <c r="I65" s="65"/>
      <c r="J65" s="65"/>
      <c r="K65" s="65"/>
      <c r="L65" s="65"/>
      <c r="M65" s="65"/>
      <c r="N65" s="65"/>
      <c r="O65" s="65"/>
      <c r="P65" s="65"/>
      <c r="Q65" s="65"/>
      <c r="R65" s="65"/>
      <c r="S65" s="65"/>
      <c r="T65" s="65"/>
      <c r="U65" s="65"/>
      <c r="V65" s="65"/>
    </row>
    <row r="66" spans="2:22" ht="12" customHeight="1">
      <c r="B66" s="44" t="s">
        <v>477</v>
      </c>
      <c r="C66" s="44"/>
      <c r="D66" s="44"/>
      <c r="E66" s="44"/>
      <c r="F66" s="44"/>
      <c r="G66" s="44"/>
      <c r="H66" s="44"/>
      <c r="I66" s="44"/>
      <c r="J66" s="44"/>
      <c r="K66" s="44"/>
      <c r="L66" s="44"/>
      <c r="M66" s="44"/>
      <c r="N66" s="44"/>
      <c r="O66" s="44"/>
      <c r="P66" s="44"/>
      <c r="Q66" s="44"/>
      <c r="R66" s="44"/>
      <c r="S66" s="44"/>
      <c r="T66" s="44"/>
      <c r="U66" s="44"/>
      <c r="V66" s="44"/>
    </row>
  </sheetData>
  <mergeCells count="67">
    <mergeCell ref="B2:F2"/>
    <mergeCell ref="B66:V66"/>
    <mergeCell ref="B65:V65"/>
    <mergeCell ref="B45:O45"/>
    <mergeCell ref="B49:O49"/>
    <mergeCell ref="B50:O50"/>
    <mergeCell ref="B57:O57"/>
    <mergeCell ref="B51:O51"/>
    <mergeCell ref="C62:O62"/>
    <mergeCell ref="B56:O56"/>
    <mergeCell ref="B61:O61"/>
    <mergeCell ref="C47:O47"/>
    <mergeCell ref="B48:O48"/>
    <mergeCell ref="C46:O46"/>
    <mergeCell ref="B59:O59"/>
    <mergeCell ref="B32:O32"/>
    <mergeCell ref="B43:O43"/>
    <mergeCell ref="C42:O42"/>
    <mergeCell ref="C39:O39"/>
    <mergeCell ref="C40:O40"/>
    <mergeCell ref="C41:O41"/>
    <mergeCell ref="B54:O54"/>
    <mergeCell ref="B58:O58"/>
    <mergeCell ref="B44:O44"/>
    <mergeCell ref="C33:O33"/>
    <mergeCell ref="C34:O34"/>
    <mergeCell ref="C35:O35"/>
    <mergeCell ref="C36:O36"/>
    <mergeCell ref="C37:O37"/>
    <mergeCell ref="C38:O38"/>
    <mergeCell ref="B30:O30"/>
    <mergeCell ref="B31:O31"/>
    <mergeCell ref="B4:G4"/>
    <mergeCell ref="B5:G5"/>
    <mergeCell ref="B6:G6"/>
    <mergeCell ref="B17:I17"/>
    <mergeCell ref="B12:I12"/>
    <mergeCell ref="B22:I22"/>
    <mergeCell ref="B25:O25"/>
    <mergeCell ref="B27:O27"/>
    <mergeCell ref="B29:O29"/>
    <mergeCell ref="J26:O26"/>
    <mergeCell ref="J23:O23"/>
    <mergeCell ref="J24:O24"/>
    <mergeCell ref="J21:O21"/>
    <mergeCell ref="J22:O22"/>
    <mergeCell ref="J15:O15"/>
    <mergeCell ref="J12:O12"/>
    <mergeCell ref="B20:I20"/>
    <mergeCell ref="B21:I21"/>
    <mergeCell ref="B28:O28"/>
    <mergeCell ref="S9:T9"/>
    <mergeCell ref="J20:O20"/>
    <mergeCell ref="J16:O16"/>
    <mergeCell ref="I4:T4"/>
    <mergeCell ref="I5:T5"/>
    <mergeCell ref="I6:T6"/>
    <mergeCell ref="J14:O14"/>
    <mergeCell ref="B16:I16"/>
    <mergeCell ref="J13:O13"/>
    <mergeCell ref="B8:T8"/>
    <mergeCell ref="B10:P10"/>
    <mergeCell ref="J17:O17"/>
    <mergeCell ref="J18:O18"/>
    <mergeCell ref="J19:O19"/>
    <mergeCell ref="B18:I18"/>
    <mergeCell ref="B19:I19"/>
  </mergeCells>
  <hyperlinks>
    <hyperlink ref="B66" r:id="rId1" xr:uid="{00000000-0004-0000-3300-000000000000}"/>
  </hyperlinks>
  <pageMargins left="0.70866141732283505" right="0.70866141732283505" top="0.74803149606299202" bottom="0.74803149606299202" header="0.31496062992126" footer="0.31496062992126"/>
  <pageSetup scale="10"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B2:Q37"/>
  <sheetViews>
    <sheetView showGridLines="0" workbookViewId="0"/>
  </sheetViews>
  <sheetFormatPr defaultColWidth="8" defaultRowHeight="14.1"/>
  <cols>
    <col min="1" max="1" width="1.44140625" style="1583" customWidth="1"/>
    <col min="2" max="2" width="9.71875" style="1663" customWidth="1"/>
    <col min="3" max="3" width="1.1640625" style="1583" customWidth="1"/>
    <col min="4" max="4" width="10" style="1583" customWidth="1"/>
    <col min="5" max="5" width="22.5546875" style="1583" customWidth="1"/>
    <col min="6" max="6" width="10" style="1583" customWidth="1"/>
    <col min="7" max="7" width="3.27734375" style="1583" customWidth="1"/>
    <col min="8" max="8" width="13.5546875" style="1583" customWidth="1"/>
    <col min="9" max="9" width="11" style="1583" customWidth="1"/>
    <col min="10" max="10" width="12.5546875" style="1583" customWidth="1"/>
    <col min="11" max="11" width="3.71875" style="1583" customWidth="1"/>
    <col min="12" max="12" width="8.71875" style="1583" customWidth="1"/>
    <col min="13" max="13" width="6.27734375" style="1583" customWidth="1"/>
    <col min="14" max="14" width="8" style="1583" customWidth="1"/>
    <col min="15" max="16384" width="8" style="1583"/>
  </cols>
  <sheetData>
    <row r="2" spans="2:17">
      <c r="B2" s="4217" t="s">
        <v>478</v>
      </c>
      <c r="C2" s="4172"/>
      <c r="D2" s="4172"/>
      <c r="E2" s="4172"/>
      <c r="F2" s="4172"/>
    </row>
    <row r="4" spans="2:17">
      <c r="B4" s="4173" t="s">
        <v>1624</v>
      </c>
      <c r="C4" s="4172"/>
      <c r="D4" s="4172"/>
      <c r="F4" s="4174" t="s">
        <v>852</v>
      </c>
      <c r="G4" s="4174"/>
      <c r="H4" s="4174"/>
      <c r="I4" s="4174"/>
      <c r="J4" s="4174"/>
      <c r="K4" s="4174"/>
      <c r="L4" s="1584"/>
      <c r="M4" s="1584"/>
      <c r="N4" s="1584"/>
      <c r="O4" s="1584"/>
      <c r="P4" s="1584"/>
      <c r="Q4" s="1584"/>
    </row>
    <row r="5" spans="2:17">
      <c r="B5" s="4172"/>
      <c r="C5" s="4172"/>
      <c r="D5" s="4172"/>
      <c r="F5" s="4197"/>
      <c r="G5" s="4197"/>
      <c r="H5" s="4197"/>
      <c r="I5" s="4197"/>
      <c r="J5" s="4197"/>
      <c r="K5" s="4197"/>
      <c r="L5" s="1588"/>
      <c r="M5" s="1588"/>
      <c r="P5" s="1588"/>
      <c r="Q5" s="1645"/>
    </row>
    <row r="6" spans="2:17">
      <c r="B6" s="4173" t="s">
        <v>538</v>
      </c>
      <c r="C6" s="4172"/>
      <c r="D6" s="4172"/>
      <c r="F6" s="4198" t="s">
        <v>1625</v>
      </c>
      <c r="G6" s="4198"/>
      <c r="H6" s="4198"/>
      <c r="I6" s="4198"/>
      <c r="J6" s="4198"/>
      <c r="K6" s="4198"/>
      <c r="L6" s="1646"/>
      <c r="M6" s="1646"/>
      <c r="N6" s="1646"/>
      <c r="O6" s="1646"/>
      <c r="P6" s="1646"/>
      <c r="Q6" s="1646"/>
    </row>
    <row r="7" spans="2:17">
      <c r="B7" s="1583"/>
    </row>
    <row r="8" spans="2:17" ht="17.5" customHeight="1">
      <c r="B8" s="4194"/>
      <c r="C8" s="4195"/>
      <c r="D8" s="4195"/>
      <c r="E8" s="1647"/>
      <c r="F8" s="4194"/>
      <c r="G8" s="4196"/>
      <c r="H8" s="1647"/>
      <c r="I8" s="4209" t="s">
        <v>1626</v>
      </c>
      <c r="J8" s="4210"/>
      <c r="K8" s="1649"/>
      <c r="L8" s="1649"/>
      <c r="M8" s="1650"/>
    </row>
    <row r="9" spans="2:17" ht="20.05" customHeight="1">
      <c r="B9" s="4204" t="s">
        <v>1627</v>
      </c>
      <c r="C9" s="4197"/>
      <c r="D9" s="4197"/>
      <c r="E9" s="1652" t="s">
        <v>1628</v>
      </c>
      <c r="F9" s="4204" t="s">
        <v>1629</v>
      </c>
      <c r="G9" s="4205"/>
      <c r="H9" s="1652" t="s">
        <v>1630</v>
      </c>
      <c r="I9" s="1647" t="s">
        <v>1631</v>
      </c>
      <c r="J9" s="1647" t="s">
        <v>1632</v>
      </c>
      <c r="K9" s="4197" t="s">
        <v>1633</v>
      </c>
      <c r="L9" s="4197"/>
      <c r="M9" s="4205"/>
    </row>
    <row r="10" spans="2:17" ht="20.05" customHeight="1">
      <c r="B10" s="4204" t="s">
        <v>1634</v>
      </c>
      <c r="C10" s="4197"/>
      <c r="D10" s="4205"/>
      <c r="E10" s="1652"/>
      <c r="F10" s="4204" t="s">
        <v>1635</v>
      </c>
      <c r="G10" s="4205"/>
      <c r="H10" s="1652"/>
      <c r="I10" s="1652"/>
      <c r="J10" s="1652" t="s">
        <v>1636</v>
      </c>
      <c r="K10" s="4204" t="s">
        <v>1637</v>
      </c>
      <c r="L10" s="4197"/>
      <c r="M10" s="4205"/>
    </row>
    <row r="11" spans="2:17">
      <c r="B11" s="4199" t="s">
        <v>125</v>
      </c>
      <c r="C11" s="4200"/>
      <c r="D11" s="4201"/>
      <c r="E11" s="1606" t="s">
        <v>126</v>
      </c>
      <c r="F11" s="4199" t="s">
        <v>127</v>
      </c>
      <c r="G11" s="4202"/>
      <c r="H11" s="1606" t="s">
        <v>139</v>
      </c>
      <c r="I11" s="1606" t="s">
        <v>140</v>
      </c>
      <c r="J11" s="1606" t="s">
        <v>141</v>
      </c>
      <c r="K11" s="4199" t="s">
        <v>166</v>
      </c>
      <c r="L11" s="4203"/>
      <c r="M11" s="4202"/>
    </row>
    <row r="12" spans="2:17">
      <c r="B12" s="1654"/>
      <c r="C12" s="1619"/>
      <c r="D12" s="1619"/>
      <c r="E12" s="1621"/>
      <c r="F12" s="1654"/>
      <c r="G12" s="1622"/>
      <c r="H12" s="1621"/>
      <c r="I12" s="1621"/>
      <c r="J12" s="1621"/>
      <c r="K12" s="1619"/>
      <c r="L12" s="1619"/>
      <c r="M12" s="1622"/>
    </row>
    <row r="13" spans="2:17">
      <c r="B13" s="1654"/>
      <c r="C13" s="1619"/>
      <c r="D13" s="1619"/>
      <c r="E13" s="1621"/>
      <c r="F13" s="1654"/>
      <c r="G13" s="1622"/>
      <c r="H13" s="1621"/>
      <c r="I13" s="1621"/>
      <c r="J13" s="1621"/>
      <c r="K13" s="1619"/>
      <c r="L13" s="1619"/>
      <c r="M13" s="1622"/>
    </row>
    <row r="14" spans="2:17">
      <c r="B14" s="1655" t="s">
        <v>131</v>
      </c>
      <c r="C14" s="1614"/>
      <c r="D14" s="1656">
        <v>19</v>
      </c>
      <c r="E14" s="1657"/>
      <c r="F14" s="1658"/>
      <c r="G14" s="1659"/>
      <c r="H14" s="1657"/>
      <c r="I14" s="1616">
        <v>0</v>
      </c>
      <c r="J14" s="1616">
        <v>0</v>
      </c>
      <c r="K14" s="4214"/>
      <c r="L14" s="4215"/>
      <c r="M14" s="4216"/>
    </row>
    <row r="15" spans="2:17">
      <c r="B15" s="1583"/>
    </row>
    <row r="16" spans="2:17">
      <c r="B16" s="1583"/>
    </row>
    <row r="17" spans="2:13" ht="15.6" customHeight="1">
      <c r="B17" s="1660"/>
      <c r="C17" s="1649"/>
      <c r="D17" s="1649"/>
      <c r="E17" s="1649"/>
      <c r="F17" s="1649"/>
      <c r="G17" s="1649"/>
      <c r="H17" s="4194" t="s">
        <v>578</v>
      </c>
      <c r="I17" s="4196"/>
      <c r="J17" s="4194" t="s">
        <v>1638</v>
      </c>
      <c r="K17" s="4195"/>
      <c r="L17" s="4195"/>
      <c r="M17" s="4196"/>
    </row>
    <row r="18" spans="2:13">
      <c r="B18" s="1661"/>
      <c r="H18" s="4211" t="s">
        <v>1555</v>
      </c>
      <c r="I18" s="4212"/>
      <c r="J18" s="4211" t="s">
        <v>1555</v>
      </c>
      <c r="K18" s="4213"/>
      <c r="L18" s="4213"/>
      <c r="M18" s="4212"/>
    </row>
    <row r="19" spans="2:13">
      <c r="B19" s="1661"/>
      <c r="H19" s="4199" t="s">
        <v>126</v>
      </c>
      <c r="I19" s="4201"/>
      <c r="J19" s="4199" t="s">
        <v>127</v>
      </c>
      <c r="K19" s="4200"/>
      <c r="L19" s="4200"/>
      <c r="M19" s="4201"/>
    </row>
    <row r="20" spans="2:13" ht="18" customHeight="1">
      <c r="B20" s="4206" t="s">
        <v>1639</v>
      </c>
      <c r="C20" s="4208"/>
      <c r="D20" s="4208"/>
      <c r="E20" s="4208"/>
      <c r="F20" s="4208"/>
      <c r="G20" s="1648">
        <v>40</v>
      </c>
      <c r="H20" s="4206">
        <v>39572</v>
      </c>
      <c r="I20" s="4207"/>
      <c r="J20" s="4206">
        <v>16278</v>
      </c>
      <c r="K20" s="4208"/>
      <c r="L20" s="4208"/>
      <c r="M20" s="4207"/>
    </row>
    <row r="21" spans="2:13" ht="18" customHeight="1">
      <c r="B21" s="4206" t="s">
        <v>1640</v>
      </c>
      <c r="C21" s="4208"/>
      <c r="D21" s="4208"/>
      <c r="E21" s="4208"/>
      <c r="F21" s="4208"/>
      <c r="G21" s="1648">
        <v>45</v>
      </c>
      <c r="H21" s="4206">
        <v>41550</v>
      </c>
      <c r="I21" s="4207"/>
      <c r="J21" s="4206">
        <v>17092</v>
      </c>
      <c r="K21" s="4208"/>
      <c r="L21" s="4208"/>
      <c r="M21" s="4207"/>
    </row>
    <row r="22" spans="2:13">
      <c r="B22" s="1583"/>
    </row>
    <row r="25" spans="2:13">
      <c r="B25" s="1583"/>
    </row>
    <row r="26" spans="2:13">
      <c r="B26" s="1583"/>
    </row>
    <row r="27" spans="2:13" ht="13.35" customHeight="1">
      <c r="B27" s="1583"/>
      <c r="M27" s="1632"/>
    </row>
    <row r="28" spans="2:13" ht="13.35" customHeight="1">
      <c r="B28" s="1583"/>
      <c r="M28" s="1633"/>
    </row>
    <row r="29" spans="2:13" ht="13.35" customHeight="1">
      <c r="B29" s="1583"/>
    </row>
    <row r="30" spans="2:13" ht="13.35" customHeight="1">
      <c r="B30" s="1583"/>
    </row>
    <row r="31" spans="2:13" ht="13.35" customHeight="1">
      <c r="B31" s="1583"/>
    </row>
    <row r="32" spans="2:13">
      <c r="B32" s="1583"/>
    </row>
    <row r="33" s="1583" customFormat="1"/>
    <row r="34" s="1583" customFormat="1"/>
    <row r="35" s="1583" customFormat="1"/>
    <row r="36" s="1583" customFormat="1"/>
    <row r="37" s="1583" customFormat="1"/>
  </sheetData>
  <mergeCells count="32">
    <mergeCell ref="B2:F2"/>
    <mergeCell ref="B20:F20"/>
    <mergeCell ref="B21:F21"/>
    <mergeCell ref="F10:G10"/>
    <mergeCell ref="I8:J8"/>
    <mergeCell ref="H19:I19"/>
    <mergeCell ref="J19:M19"/>
    <mergeCell ref="F9:G9"/>
    <mergeCell ref="K9:M9"/>
    <mergeCell ref="H20:I20"/>
    <mergeCell ref="J20:M20"/>
    <mergeCell ref="H18:I18"/>
    <mergeCell ref="J18:M18"/>
    <mergeCell ref="K14:M14"/>
    <mergeCell ref="H21:I21"/>
    <mergeCell ref="J21:M21"/>
    <mergeCell ref="K10:M10"/>
    <mergeCell ref="H17:I17"/>
    <mergeCell ref="J17:M17"/>
    <mergeCell ref="B11:D11"/>
    <mergeCell ref="F11:G11"/>
    <mergeCell ref="K11:M11"/>
    <mergeCell ref="B4:D4"/>
    <mergeCell ref="B5:D5"/>
    <mergeCell ref="B6:D6"/>
    <mergeCell ref="B10:D10"/>
    <mergeCell ref="B9:D9"/>
    <mergeCell ref="B8:D8"/>
    <mergeCell ref="F8:G8"/>
    <mergeCell ref="F4:K4"/>
    <mergeCell ref="F5:K5"/>
    <mergeCell ref="F6:K6"/>
  </mergeCells>
  <printOptions horizontalCentered="1"/>
  <pageMargins left="0.39370078740157499" right="0.39370078740157499" top="0.59055118110236204" bottom="0.39370078740157499" header="0.39370078740157499" footer="0.39370078740157499"/>
  <pageSetup paperSize="5" scale="10" orientation="portrait" horizontalDpi="300"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2:L21"/>
  <sheetViews>
    <sheetView showGridLines="0" workbookViewId="0"/>
  </sheetViews>
  <sheetFormatPr defaultColWidth="7.71875" defaultRowHeight="12.6"/>
  <cols>
    <col min="1" max="1" width="1.44140625" style="1126" customWidth="1"/>
    <col min="2" max="2" width="21.27734375" style="1126" customWidth="1"/>
    <col min="3" max="3" width="3.71875" style="1126" customWidth="1"/>
    <col min="4" max="4" width="12.83203125" style="1126" customWidth="1"/>
    <col min="5" max="5" width="14.5546875" style="1126" customWidth="1"/>
    <col min="6" max="6" width="13.44140625" style="1126" customWidth="1"/>
    <col min="7" max="7" width="13.83203125" style="1126" customWidth="1"/>
    <col min="8" max="8" width="16.5546875" style="1126" customWidth="1"/>
    <col min="9" max="9" width="14.5546875" style="1126" customWidth="1"/>
    <col min="10" max="10" width="7.71875" style="1126" customWidth="1"/>
    <col min="11" max="16384" width="7.71875" style="1126"/>
  </cols>
  <sheetData>
    <row r="2" spans="2:12">
      <c r="B2" s="4227" t="s">
        <v>478</v>
      </c>
      <c r="C2" s="3979"/>
      <c r="D2" s="3979"/>
      <c r="E2" s="3979"/>
      <c r="F2" s="3979"/>
    </row>
    <row r="4" spans="2:12" ht="14.1">
      <c r="B4" s="1334" t="s">
        <v>1641</v>
      </c>
      <c r="E4" s="4218" t="s">
        <v>852</v>
      </c>
      <c r="F4" s="4218"/>
      <c r="G4" s="4218"/>
      <c r="H4" s="4218"/>
      <c r="I4" s="1664"/>
      <c r="J4" s="1664"/>
      <c r="K4" s="1664"/>
      <c r="L4" s="1664"/>
    </row>
    <row r="5" spans="2:12" ht="14.1">
      <c r="E5" s="4219"/>
      <c r="F5" s="4219"/>
      <c r="G5" s="4219"/>
      <c r="H5" s="4219"/>
      <c r="I5" s="1665"/>
      <c r="J5" s="1666"/>
      <c r="K5" s="1665"/>
      <c r="L5" s="1665"/>
    </row>
    <row r="6" spans="2:12" ht="13.8">
      <c r="B6" s="1334" t="s">
        <v>538</v>
      </c>
      <c r="E6" s="4220" t="s">
        <v>1642</v>
      </c>
      <c r="F6" s="4220"/>
      <c r="G6" s="4220"/>
      <c r="H6" s="4220"/>
      <c r="I6" s="1667"/>
      <c r="J6" s="1667"/>
      <c r="K6" s="1667"/>
      <c r="L6" s="1667"/>
    </row>
    <row r="7" spans="2:12" ht="14.1">
      <c r="B7" s="1666"/>
      <c r="C7" s="1666"/>
      <c r="D7" s="1666"/>
      <c r="E7" s="1666"/>
      <c r="F7" s="1666"/>
      <c r="G7" s="1666"/>
      <c r="H7" s="1666"/>
      <c r="I7" s="1666"/>
    </row>
    <row r="8" spans="2:12" ht="14.4">
      <c r="B8" s="1668"/>
      <c r="C8" s="1669"/>
      <c r="D8" s="1670"/>
      <c r="E8" s="1670"/>
      <c r="F8" s="1671"/>
      <c r="G8" s="4223" t="s">
        <v>1643</v>
      </c>
      <c r="H8" s="4224"/>
      <c r="I8" s="1670"/>
    </row>
    <row r="9" spans="2:12">
      <c r="B9" s="4225" t="s">
        <v>1644</v>
      </c>
      <c r="C9" s="4226"/>
      <c r="D9" s="1675" t="s">
        <v>1645</v>
      </c>
      <c r="E9" s="1675" t="s">
        <v>1646</v>
      </c>
      <c r="F9" s="1675" t="s">
        <v>1647</v>
      </c>
      <c r="G9" s="1676" t="s">
        <v>1648</v>
      </c>
      <c r="H9" s="1676" t="s">
        <v>1649</v>
      </c>
      <c r="I9" s="1675" t="s">
        <v>1650</v>
      </c>
    </row>
    <row r="10" spans="2:12">
      <c r="B10" s="1673"/>
      <c r="C10" s="1674"/>
      <c r="D10" s="1675"/>
      <c r="E10" s="1675" t="s">
        <v>1651</v>
      </c>
      <c r="F10" s="1675" t="s">
        <v>1652</v>
      </c>
      <c r="G10" s="1675"/>
      <c r="H10" s="1675"/>
      <c r="I10" s="1675" t="s">
        <v>1653</v>
      </c>
    </row>
    <row r="11" spans="2:12" ht="18" customHeight="1">
      <c r="B11" s="4221" t="s">
        <v>125</v>
      </c>
      <c r="C11" s="4222"/>
      <c r="D11" s="1677" t="s">
        <v>126</v>
      </c>
      <c r="E11" s="1677" t="s">
        <v>127</v>
      </c>
      <c r="F11" s="1677" t="s">
        <v>139</v>
      </c>
      <c r="G11" s="1677" t="s">
        <v>140</v>
      </c>
      <c r="H11" s="1677" t="s">
        <v>141</v>
      </c>
      <c r="I11" s="1677" t="s">
        <v>166</v>
      </c>
    </row>
    <row r="12" spans="2:12" ht="18" customHeight="1">
      <c r="B12" s="1678"/>
      <c r="C12" s="1679"/>
      <c r="D12" s="1680"/>
      <c r="E12" s="1680"/>
      <c r="F12" s="1681"/>
      <c r="G12" s="1681"/>
      <c r="H12" s="1680"/>
      <c r="I12" s="1680"/>
    </row>
    <row r="13" spans="2:12" ht="18" customHeight="1">
      <c r="B13" s="1678"/>
      <c r="C13" s="1679"/>
      <c r="D13" s="1680"/>
      <c r="E13" s="1680"/>
      <c r="F13" s="1681"/>
      <c r="G13" s="1681"/>
      <c r="H13" s="1680"/>
      <c r="I13" s="1680"/>
    </row>
    <row r="14" spans="2:12" ht="18" customHeight="1">
      <c r="B14" s="1682"/>
      <c r="C14" s="1683"/>
      <c r="D14" s="1672"/>
      <c r="E14" s="1672"/>
      <c r="F14" s="1672"/>
      <c r="G14" s="1672"/>
      <c r="H14" s="1672"/>
      <c r="I14" s="1672"/>
    </row>
    <row r="15" spans="2:12" ht="18" customHeight="1">
      <c r="B15" s="1682"/>
      <c r="C15" s="1683"/>
      <c r="D15" s="1672"/>
      <c r="E15" s="1672"/>
      <c r="F15" s="1672"/>
      <c r="G15" s="1672"/>
      <c r="H15" s="1672"/>
      <c r="I15" s="1672"/>
    </row>
    <row r="16" spans="2:12" ht="18" customHeight="1">
      <c r="B16" s="1682"/>
      <c r="C16" s="1683"/>
      <c r="D16" s="1672"/>
      <c r="E16" s="1672"/>
      <c r="F16" s="1672"/>
      <c r="G16" s="1672"/>
      <c r="H16" s="1672"/>
      <c r="I16" s="1672"/>
    </row>
    <row r="17" spans="2:9" ht="18" customHeight="1">
      <c r="B17" s="1684" t="s">
        <v>131</v>
      </c>
      <c r="C17" s="1685" t="s">
        <v>102</v>
      </c>
      <c r="D17" s="1686"/>
      <c r="E17" s="1686"/>
      <c r="F17" s="1686"/>
      <c r="G17" s="1687">
        <v>0</v>
      </c>
      <c r="H17" s="1687">
        <v>0</v>
      </c>
      <c r="I17" s="1686"/>
    </row>
    <row r="20" spans="2:9" ht="14.1">
      <c r="B20" s="1688"/>
      <c r="C20" s="1688"/>
      <c r="D20" s="1689"/>
      <c r="E20" s="1689"/>
      <c r="F20" s="1689"/>
      <c r="G20" s="1689"/>
      <c r="H20" s="1689"/>
      <c r="I20" s="1632"/>
    </row>
    <row r="21" spans="2:9" ht="14.1">
      <c r="B21" s="1688"/>
      <c r="C21" s="1688"/>
      <c r="D21" s="1689"/>
      <c r="E21" s="1689"/>
      <c r="F21" s="1689"/>
      <c r="G21" s="1689"/>
      <c r="H21" s="1689"/>
      <c r="I21" s="1633"/>
    </row>
  </sheetData>
  <mergeCells count="7">
    <mergeCell ref="B2:F2"/>
    <mergeCell ref="E4:H4"/>
    <mergeCell ref="E5:H5"/>
    <mergeCell ref="E6:H6"/>
    <mergeCell ref="B11:C11"/>
    <mergeCell ref="G8:H8"/>
    <mergeCell ref="B9:C9"/>
  </mergeCells>
  <printOptions horizontalCentered="1" verticalCentered="1"/>
  <pageMargins left="0.39370078740157499" right="0.39370078740157499" top="0.59055118110236204" bottom="0.39370078740157499" header="0.31496062992126" footer="0.31496062992126"/>
  <pageSetup paperSize="5"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B2:N69"/>
  <sheetViews>
    <sheetView showGridLines="0" zoomScale="110" zoomScaleNormal="110" workbookViewId="0"/>
  </sheetViews>
  <sheetFormatPr defaultColWidth="8" defaultRowHeight="12.3"/>
  <cols>
    <col min="1" max="1" width="1.44140625" customWidth="1"/>
    <col min="2" max="3" width="3.27734375" customWidth="1"/>
    <col min="4" max="4" width="25.83203125" customWidth="1"/>
    <col min="5" max="5" width="70.5546875" customWidth="1"/>
    <col min="6" max="6" width="3.27734375" style="190" customWidth="1"/>
    <col min="7" max="11" width="11" style="1690" customWidth="1"/>
    <col min="12" max="12" width="8" customWidth="1"/>
  </cols>
  <sheetData>
    <row r="2" spans="2:14">
      <c r="B2" s="28" t="s">
        <v>478</v>
      </c>
      <c r="C2" s="9"/>
      <c r="D2" s="9"/>
      <c r="E2" s="9"/>
      <c r="F2" s="3721"/>
    </row>
    <row r="4" spans="2:14" ht="12.6">
      <c r="B4" s="4247" t="s">
        <v>1654</v>
      </c>
      <c r="C4" s="9"/>
      <c r="D4" s="9"/>
      <c r="E4" s="4246" t="s">
        <v>852</v>
      </c>
      <c r="F4" s="4246"/>
      <c r="G4" s="4246"/>
      <c r="H4" s="4246"/>
      <c r="I4" s="4246"/>
      <c r="J4" s="4246"/>
      <c r="K4" s="1479"/>
      <c r="L4" s="1479"/>
      <c r="M4" s="1479"/>
      <c r="N4" s="1479"/>
    </row>
    <row r="5" spans="2:14">
      <c r="B5" s="9"/>
      <c r="C5" s="9"/>
      <c r="D5" s="9"/>
      <c r="E5" s="3942"/>
      <c r="F5" s="3942"/>
      <c r="G5" s="3942"/>
      <c r="H5" s="3942"/>
      <c r="I5" s="3942"/>
      <c r="J5" s="3942"/>
      <c r="K5"/>
      <c r="L5" s="1690"/>
      <c r="M5" s="1690"/>
      <c r="N5" s="1691"/>
    </row>
    <row r="6" spans="2:14">
      <c r="B6" s="4247" t="s">
        <v>538</v>
      </c>
      <c r="C6" s="9"/>
      <c r="D6" s="9"/>
      <c r="E6" s="15" t="s">
        <v>1655</v>
      </c>
      <c r="F6" s="15"/>
      <c r="G6" s="15"/>
      <c r="H6" s="15"/>
      <c r="I6" s="15"/>
      <c r="J6" s="15"/>
      <c r="K6" s="257"/>
      <c r="L6" s="257"/>
      <c r="M6" s="257"/>
      <c r="N6" s="257"/>
    </row>
    <row r="7" spans="2:14">
      <c r="B7" s="258" t="s">
        <v>1555</v>
      </c>
      <c r="C7" s="259"/>
      <c r="D7" s="259"/>
      <c r="E7" s="259"/>
      <c r="F7" s="259"/>
      <c r="G7" s="259"/>
      <c r="H7" s="1692"/>
      <c r="I7" s="1692"/>
      <c r="J7" s="1692"/>
      <c r="K7" s="1692"/>
    </row>
    <row r="8" spans="2:14" ht="13.5" customHeight="1">
      <c r="G8"/>
    </row>
    <row r="9" spans="2:14" ht="25.35" customHeight="1">
      <c r="B9" s="1024"/>
      <c r="C9" s="1025"/>
      <c r="D9" s="1025"/>
      <c r="E9" s="1025"/>
      <c r="F9" s="1085"/>
      <c r="G9" s="1693">
        <v>2019</v>
      </c>
      <c r="H9" s="1693">
        <v>2020</v>
      </c>
      <c r="I9" s="1693">
        <v>2021</v>
      </c>
      <c r="J9" s="1693">
        <v>2022</v>
      </c>
      <c r="K9" s="1694">
        <v>2023</v>
      </c>
    </row>
    <row r="10" spans="2:14">
      <c r="B10" s="4244" t="s">
        <v>816</v>
      </c>
      <c r="C10" s="4245"/>
      <c r="D10" s="4245"/>
      <c r="E10" s="4245"/>
      <c r="F10" s="1695"/>
      <c r="G10" s="1696" t="s">
        <v>125</v>
      </c>
      <c r="H10" s="1696" t="s">
        <v>126</v>
      </c>
      <c r="I10" s="1696" t="s">
        <v>127</v>
      </c>
      <c r="J10" s="1696" t="s">
        <v>139</v>
      </c>
      <c r="K10" s="1697" t="s">
        <v>140</v>
      </c>
    </row>
    <row r="11" spans="2:14" ht="15" customHeight="1">
      <c r="B11" s="4248" t="s">
        <v>1656</v>
      </c>
      <c r="C11" s="4249"/>
      <c r="D11" s="4249"/>
      <c r="E11" s="4249"/>
      <c r="F11" s="1698"/>
      <c r="G11" s="1699"/>
      <c r="H11" s="1699"/>
      <c r="I11" s="1699"/>
      <c r="J11" s="1699"/>
      <c r="K11" s="1700"/>
    </row>
    <row r="12" spans="2:14" ht="15" customHeight="1">
      <c r="B12" s="1701"/>
      <c r="C12" s="4234" t="s">
        <v>1657</v>
      </c>
      <c r="D12" s="4234"/>
      <c r="E12" s="4234"/>
      <c r="F12" s="1702" t="s">
        <v>403</v>
      </c>
      <c r="G12" s="186">
        <v>127982</v>
      </c>
      <c r="H12" s="1703">
        <v>180549</v>
      </c>
      <c r="I12" s="1703">
        <v>150857</v>
      </c>
      <c r="J12" s="1703">
        <v>152415</v>
      </c>
      <c r="K12" s="1704">
        <v>142962</v>
      </c>
    </row>
    <row r="13" spans="2:14" ht="15" customHeight="1">
      <c r="B13" s="1705"/>
      <c r="C13" s="4228" t="s">
        <v>1658</v>
      </c>
      <c r="D13" s="4228"/>
      <c r="E13" s="4228"/>
      <c r="F13" s="1706" t="s">
        <v>405</v>
      </c>
      <c r="G13" s="185">
        <v>63335</v>
      </c>
      <c r="H13" s="1707">
        <v>106294</v>
      </c>
      <c r="I13" s="1707">
        <v>31202</v>
      </c>
      <c r="J13" s="1707">
        <v>35142</v>
      </c>
      <c r="K13" s="1708">
        <v>40896</v>
      </c>
    </row>
    <row r="14" spans="2:14" ht="15" customHeight="1">
      <c r="B14" s="1709"/>
      <c r="C14" s="4237" t="s">
        <v>1659</v>
      </c>
      <c r="D14" s="4237"/>
      <c r="E14" s="4237"/>
      <c r="F14" s="1706" t="s">
        <v>410</v>
      </c>
      <c r="G14" s="185">
        <v>64647</v>
      </c>
      <c r="H14" s="1707">
        <v>74255</v>
      </c>
      <c r="I14" s="1707">
        <v>119655</v>
      </c>
      <c r="J14" s="1707">
        <v>0</v>
      </c>
      <c r="K14" s="1708">
        <v>102066</v>
      </c>
    </row>
    <row r="15" spans="2:14" ht="15" customHeight="1">
      <c r="B15" s="1705"/>
      <c r="C15" s="4228" t="s">
        <v>1660</v>
      </c>
      <c r="D15" s="4228"/>
      <c r="E15" s="4228"/>
      <c r="F15" s="1706" t="s">
        <v>413</v>
      </c>
      <c r="G15" s="185">
        <v>131508</v>
      </c>
      <c r="H15" s="1707">
        <v>98472</v>
      </c>
      <c r="I15" s="1707">
        <v>77228</v>
      </c>
      <c r="J15" s="1707">
        <v>80723</v>
      </c>
      <c r="K15" s="1708">
        <v>108127</v>
      </c>
    </row>
    <row r="16" spans="2:14" ht="15" customHeight="1">
      <c r="B16" s="1705"/>
      <c r="C16" s="4228" t="s">
        <v>1661</v>
      </c>
      <c r="D16" s="4228"/>
      <c r="E16" s="4228"/>
      <c r="F16" s="1706" t="s">
        <v>106</v>
      </c>
      <c r="G16" s="185">
        <v>127299</v>
      </c>
      <c r="H16" s="1707">
        <v>119714</v>
      </c>
      <c r="I16" s="1707">
        <v>76079</v>
      </c>
      <c r="J16" s="1707">
        <v>78331</v>
      </c>
      <c r="K16" s="1708">
        <v>103660</v>
      </c>
    </row>
    <row r="17" spans="2:11" ht="15" customHeight="1">
      <c r="B17" s="1709"/>
      <c r="C17" s="4228" t="s">
        <v>1662</v>
      </c>
      <c r="D17" s="4228"/>
      <c r="E17" s="4228"/>
      <c r="F17" s="1706" t="s">
        <v>492</v>
      </c>
      <c r="G17" s="185">
        <v>79940</v>
      </c>
      <c r="H17" s="1707">
        <v>145074</v>
      </c>
      <c r="I17" s="1707">
        <v>-35040</v>
      </c>
      <c r="J17" s="1707">
        <v>16172</v>
      </c>
      <c r="K17" s="1708">
        <v>45801</v>
      </c>
    </row>
    <row r="18" spans="2:11" ht="15" customHeight="1">
      <c r="B18" s="4240" t="s">
        <v>1663</v>
      </c>
      <c r="C18" s="4241"/>
      <c r="D18" s="4241"/>
      <c r="E18" s="4241"/>
      <c r="F18" s="1698"/>
      <c r="G18" s="1699"/>
      <c r="H18" s="1699"/>
      <c r="I18" s="1699"/>
      <c r="J18" s="1699"/>
      <c r="K18" s="1700"/>
    </row>
    <row r="19" spans="2:11" ht="15" customHeight="1">
      <c r="B19" s="1705"/>
      <c r="C19" s="4228" t="s">
        <v>1664</v>
      </c>
      <c r="D19" s="4228"/>
      <c r="E19" s="4228"/>
      <c r="F19" s="1706" t="s">
        <v>17</v>
      </c>
      <c r="G19" s="185">
        <v>1250</v>
      </c>
      <c r="H19" s="1707">
        <v>-35370</v>
      </c>
      <c r="I19" s="1707">
        <v>49906</v>
      </c>
      <c r="J19" s="1707">
        <v>33824</v>
      </c>
      <c r="K19" s="1708">
        <v>30470</v>
      </c>
    </row>
    <row r="20" spans="2:11" ht="15" customHeight="1">
      <c r="B20" s="1709"/>
      <c r="C20" s="4228" t="s">
        <v>1665</v>
      </c>
      <c r="D20" s="4228"/>
      <c r="E20" s="4228"/>
      <c r="F20" s="1706" t="s">
        <v>460</v>
      </c>
      <c r="G20" s="185">
        <v>1831</v>
      </c>
      <c r="H20" s="1707">
        <v>2103</v>
      </c>
      <c r="I20" s="1707">
        <v>1667</v>
      </c>
      <c r="J20" s="1707">
        <v>2041</v>
      </c>
      <c r="K20" s="1708">
        <v>3338</v>
      </c>
    </row>
    <row r="21" spans="2:11" ht="15" customHeight="1">
      <c r="B21" s="1705"/>
      <c r="C21" s="4228" t="s">
        <v>1666</v>
      </c>
      <c r="D21" s="4228"/>
      <c r="E21" s="4228"/>
      <c r="F21" s="1706" t="s">
        <v>525</v>
      </c>
      <c r="G21" s="1710">
        <v>1.7</v>
      </c>
      <c r="H21" s="1711">
        <v>1.68</v>
      </c>
      <c r="I21" s="1711">
        <v>1.22</v>
      </c>
      <c r="J21" s="1711">
        <v>1.51</v>
      </c>
      <c r="K21" s="1712">
        <v>2.62</v>
      </c>
    </row>
    <row r="22" spans="2:11" ht="15" customHeight="1">
      <c r="B22" s="1705"/>
      <c r="C22" s="4228" t="s">
        <v>1668</v>
      </c>
      <c r="D22" s="4228"/>
      <c r="E22" s="4228"/>
      <c r="F22" s="1706" t="s">
        <v>470</v>
      </c>
      <c r="G22" s="185">
        <v>5528</v>
      </c>
      <c r="H22" s="1707">
        <v>-21051</v>
      </c>
      <c r="I22" s="1707">
        <v>43020</v>
      </c>
      <c r="J22" s="1707">
        <v>30615</v>
      </c>
      <c r="K22" s="1708">
        <v>28453</v>
      </c>
    </row>
    <row r="23" spans="2:11" ht="15" customHeight="1">
      <c r="B23" s="1705"/>
      <c r="C23" s="4228" t="s">
        <v>1669</v>
      </c>
      <c r="D23" s="4228"/>
      <c r="E23" s="4228"/>
      <c r="F23" s="1706" t="s">
        <v>473</v>
      </c>
      <c r="G23" s="1710">
        <v>8.8699999999999992</v>
      </c>
      <c r="H23" s="1711">
        <v>-30.31</v>
      </c>
      <c r="I23" s="1711">
        <v>44.37</v>
      </c>
      <c r="J23" s="1711">
        <v>25.84</v>
      </c>
      <c r="K23" s="1712">
        <v>25.94</v>
      </c>
    </row>
    <row r="24" spans="2:11" ht="15" customHeight="1">
      <c r="B24" s="4242" t="s">
        <v>1670</v>
      </c>
      <c r="C24" s="4243"/>
      <c r="D24" s="4243"/>
      <c r="E24" s="4243"/>
      <c r="F24" s="1698"/>
      <c r="G24" s="1699"/>
      <c r="H24" s="1699"/>
      <c r="I24" s="1699"/>
      <c r="J24" s="1699"/>
      <c r="K24" s="1700"/>
    </row>
    <row r="25" spans="2:11" ht="15" customHeight="1">
      <c r="B25" s="1713"/>
      <c r="C25" s="4251" t="s">
        <v>1671</v>
      </c>
      <c r="D25" s="4251"/>
      <c r="E25" s="4251"/>
      <c r="F25" s="1702" t="s">
        <v>191</v>
      </c>
      <c r="G25" s="186">
        <v>46099</v>
      </c>
      <c r="H25" s="1703">
        <v>58705</v>
      </c>
      <c r="I25" s="1703">
        <v>103972</v>
      </c>
      <c r="J25" s="1703">
        <v>99971</v>
      </c>
      <c r="K25" s="1704">
        <v>82800</v>
      </c>
    </row>
    <row r="26" spans="2:11" ht="15" customHeight="1">
      <c r="B26" s="1709"/>
      <c r="C26" s="4229" t="s">
        <v>1672</v>
      </c>
      <c r="D26" s="4229"/>
      <c r="E26" s="4229"/>
      <c r="F26" s="1706" t="s">
        <v>678</v>
      </c>
      <c r="G26" s="1710">
        <v>350.74</v>
      </c>
      <c r="H26" s="1711">
        <v>481.52</v>
      </c>
      <c r="I26" s="1711">
        <v>1012.36</v>
      </c>
      <c r="J26" s="1711">
        <v>972.12</v>
      </c>
      <c r="K26" s="1712">
        <v>683.3</v>
      </c>
    </row>
    <row r="27" spans="2:11" ht="15" customHeight="1">
      <c r="B27" s="1714"/>
      <c r="F27" s="1698"/>
      <c r="G27" s="1699"/>
      <c r="H27" s="1699"/>
      <c r="I27" s="1699"/>
      <c r="J27" s="1699"/>
      <c r="K27" s="1700"/>
    </row>
    <row r="28" spans="2:11" ht="15" customHeight="1">
      <c r="B28" s="4238" t="s">
        <v>1673</v>
      </c>
      <c r="C28" s="28"/>
      <c r="D28" s="28"/>
      <c r="E28" s="28"/>
      <c r="F28" s="1698"/>
      <c r="G28" s="1699"/>
      <c r="H28" s="1699"/>
      <c r="I28" s="1699"/>
      <c r="J28" s="1699"/>
      <c r="K28" s="1700"/>
    </row>
    <row r="29" spans="2:11" ht="15" customHeight="1">
      <c r="B29" s="4239" t="s">
        <v>1534</v>
      </c>
      <c r="C29" s="27"/>
      <c r="D29" s="27"/>
      <c r="E29" s="27"/>
      <c r="F29" s="1698"/>
      <c r="G29" s="1699"/>
      <c r="H29" s="1699"/>
      <c r="I29" s="1699"/>
      <c r="J29" s="1699"/>
      <c r="K29" s="1700"/>
    </row>
    <row r="30" spans="2:11" ht="15" customHeight="1">
      <c r="B30" s="1701"/>
      <c r="C30" s="4234" t="s">
        <v>1674</v>
      </c>
      <c r="D30" s="4234"/>
      <c r="E30" s="4234"/>
      <c r="F30" s="1702" t="s">
        <v>528</v>
      </c>
      <c r="G30" s="186">
        <v>0</v>
      </c>
      <c r="H30" s="1703">
        <v>0</v>
      </c>
      <c r="I30" s="1703">
        <v>0</v>
      </c>
      <c r="J30" s="1703">
        <v>30000</v>
      </c>
      <c r="K30" s="1704">
        <v>45000</v>
      </c>
    </row>
    <row r="31" spans="2:11" ht="15" customHeight="1">
      <c r="B31" s="1701"/>
      <c r="C31" s="4229" t="s">
        <v>1675</v>
      </c>
      <c r="D31" s="4229"/>
      <c r="E31" s="4229"/>
      <c r="F31" s="1702" t="s">
        <v>607</v>
      </c>
      <c r="G31" s="186">
        <v>0</v>
      </c>
      <c r="H31" s="1703">
        <v>30000</v>
      </c>
      <c r="I31" s="1703">
        <v>0</v>
      </c>
      <c r="J31" s="1703">
        <v>30000</v>
      </c>
      <c r="K31" s="1704">
        <v>0</v>
      </c>
    </row>
    <row r="32" spans="2:11" ht="15" customHeight="1">
      <c r="B32" s="1701"/>
      <c r="C32" s="4228" t="s">
        <v>1676</v>
      </c>
      <c r="D32" s="4228"/>
      <c r="E32" s="4228"/>
      <c r="F32" s="1702" t="s">
        <v>755</v>
      </c>
      <c r="G32" s="186">
        <v>0</v>
      </c>
      <c r="H32" s="1703">
        <v>0</v>
      </c>
      <c r="I32" s="1703">
        <v>0</v>
      </c>
      <c r="J32" s="1703">
        <v>0</v>
      </c>
      <c r="K32" s="1704">
        <v>0</v>
      </c>
    </row>
    <row r="33" spans="2:11" ht="15" customHeight="1">
      <c r="B33" s="4242" t="s">
        <v>1677</v>
      </c>
      <c r="C33" s="4243"/>
      <c r="D33" s="4243"/>
      <c r="E33" s="4243"/>
      <c r="F33" s="1698"/>
      <c r="G33" s="1699"/>
      <c r="H33" s="1699"/>
      <c r="I33" s="1699"/>
      <c r="J33" s="1699"/>
      <c r="K33" s="1700"/>
    </row>
    <row r="34" spans="2:11" ht="15" customHeight="1">
      <c r="B34" s="1713"/>
      <c r="C34" s="4236" t="s">
        <v>1678</v>
      </c>
      <c r="D34" s="4236"/>
      <c r="E34" s="4236"/>
      <c r="F34" s="1702" t="s">
        <v>610</v>
      </c>
      <c r="G34" s="1716">
        <v>102.07</v>
      </c>
      <c r="H34" s="1717">
        <v>69.86</v>
      </c>
      <c r="I34" s="1717">
        <v>383.49</v>
      </c>
      <c r="J34" s="1717">
        <v>0</v>
      </c>
      <c r="K34" s="1718">
        <v>249.57</v>
      </c>
    </row>
    <row r="35" spans="2:11" ht="15" customHeight="1">
      <c r="B35" s="1701"/>
      <c r="C35" s="4229" t="s">
        <v>1679</v>
      </c>
      <c r="D35" s="4229"/>
      <c r="E35" s="4229"/>
      <c r="F35" s="1702" t="s">
        <v>189</v>
      </c>
      <c r="G35" s="1719">
        <v>2.5099999999999998</v>
      </c>
      <c r="H35" s="1719">
        <v>1</v>
      </c>
      <c r="I35" s="1719">
        <v>0.93</v>
      </c>
      <c r="J35" s="1719">
        <v>0</v>
      </c>
      <c r="K35" s="1720">
        <v>0.66</v>
      </c>
    </row>
    <row r="36" spans="2:11" ht="15" customHeight="1">
      <c r="B36" s="1709"/>
      <c r="C36" s="4237" t="s">
        <v>1680</v>
      </c>
      <c r="D36" s="4237"/>
      <c r="E36" s="4237"/>
      <c r="F36" s="1706" t="s">
        <v>190</v>
      </c>
      <c r="G36" s="1710">
        <v>-1.74</v>
      </c>
      <c r="H36" s="1711">
        <v>0.36</v>
      </c>
      <c r="I36" s="1711">
        <v>14.37</v>
      </c>
      <c r="J36" s="1711">
        <v>4.24</v>
      </c>
      <c r="K36" s="1712">
        <v>-0.76</v>
      </c>
    </row>
    <row r="37" spans="2:11" ht="15" customHeight="1">
      <c r="B37" s="1714"/>
      <c r="C37" s="176"/>
      <c r="D37" s="176"/>
      <c r="E37" s="176"/>
      <c r="F37" s="1698"/>
      <c r="G37" s="1699"/>
      <c r="H37" s="1699"/>
      <c r="I37" s="1699"/>
      <c r="J37" s="1699"/>
      <c r="K37" s="1700"/>
    </row>
    <row r="38" spans="2:11" ht="15" customHeight="1">
      <c r="B38" s="4238" t="s">
        <v>1681</v>
      </c>
      <c r="C38" s="28"/>
      <c r="D38" s="28"/>
      <c r="E38" s="28"/>
      <c r="F38" s="1698"/>
      <c r="G38" s="1719"/>
      <c r="H38" s="1719"/>
      <c r="I38" s="1719"/>
      <c r="J38" s="1719"/>
      <c r="K38" s="1720"/>
    </row>
    <row r="39" spans="2:11" ht="15" customHeight="1">
      <c r="B39" s="4239" t="s">
        <v>1682</v>
      </c>
      <c r="C39" s="27"/>
      <c r="D39" s="27"/>
      <c r="E39" s="27"/>
      <c r="F39" s="1698"/>
      <c r="G39" s="1699"/>
      <c r="H39" s="1699"/>
      <c r="I39" s="1699"/>
      <c r="J39" s="1699"/>
      <c r="K39" s="1700"/>
    </row>
    <row r="40" spans="2:11" ht="15" customHeight="1">
      <c r="B40" s="1714"/>
      <c r="C40" s="4250" t="s">
        <v>1683</v>
      </c>
      <c r="D40" s="4250"/>
      <c r="E40" s="4250"/>
      <c r="F40" s="1698"/>
      <c r="G40" s="1699"/>
      <c r="H40" s="1699"/>
      <c r="I40" s="1699"/>
      <c r="J40" s="1699"/>
      <c r="K40" s="1700"/>
    </row>
    <row r="41" spans="2:11" ht="15" customHeight="1">
      <c r="B41" s="1701"/>
      <c r="C41" s="1715"/>
      <c r="D41" s="27" t="s">
        <v>1684</v>
      </c>
      <c r="E41" s="27"/>
      <c r="F41" s="1702" t="s">
        <v>108</v>
      </c>
      <c r="G41" s="186"/>
      <c r="H41" s="1703"/>
      <c r="I41" s="1703"/>
      <c r="J41" s="1703"/>
      <c r="K41" s="1704"/>
    </row>
    <row r="42" spans="2:11" ht="15" customHeight="1">
      <c r="B42" s="1701"/>
      <c r="C42" s="1715"/>
      <c r="D42" s="27" t="s">
        <v>1685</v>
      </c>
      <c r="E42" s="27"/>
      <c r="F42" s="1702" t="s">
        <v>533</v>
      </c>
      <c r="G42" s="1699"/>
      <c r="H42" s="1699"/>
      <c r="I42" s="1699"/>
      <c r="J42" s="1699"/>
      <c r="K42" s="1700"/>
    </row>
    <row r="43" spans="2:11" ht="15" customHeight="1">
      <c r="B43" s="1705"/>
      <c r="C43" s="4234" t="s">
        <v>12</v>
      </c>
      <c r="D43" s="4234"/>
      <c r="E43" s="4234"/>
      <c r="F43" s="1706" t="s">
        <v>109</v>
      </c>
      <c r="G43" s="185"/>
      <c r="H43" s="1707"/>
      <c r="I43" s="1707"/>
      <c r="J43" s="1707"/>
      <c r="K43" s="1708"/>
    </row>
    <row r="44" spans="2:11" ht="15" customHeight="1">
      <c r="B44" s="1705"/>
      <c r="C44" s="4228" t="s">
        <v>1658</v>
      </c>
      <c r="D44" s="4228"/>
      <c r="E44" s="4228"/>
      <c r="F44" s="1706" t="s">
        <v>110</v>
      </c>
      <c r="G44" s="185"/>
      <c r="H44" s="1707"/>
      <c r="I44" s="1707"/>
      <c r="J44" s="1707"/>
      <c r="K44" s="1708"/>
    </row>
    <row r="45" spans="2:11" ht="15" customHeight="1">
      <c r="B45" s="1705"/>
      <c r="C45" s="4228" t="s">
        <v>1686</v>
      </c>
      <c r="D45" s="4228"/>
      <c r="E45" s="4228"/>
      <c r="F45" s="1706" t="s">
        <v>442</v>
      </c>
      <c r="G45" s="185"/>
      <c r="H45" s="1707"/>
      <c r="I45" s="1707"/>
      <c r="J45" s="1707"/>
      <c r="K45" s="1708"/>
    </row>
    <row r="46" spans="2:11" ht="15" customHeight="1">
      <c r="B46" s="1705"/>
      <c r="C46" s="4228" t="s">
        <v>1687</v>
      </c>
      <c r="D46" s="4228"/>
      <c r="E46" s="4228"/>
      <c r="F46" s="1706" t="s">
        <v>444</v>
      </c>
      <c r="G46" s="185"/>
      <c r="H46" s="1707"/>
      <c r="I46" s="1707"/>
      <c r="J46" s="1707"/>
      <c r="K46" s="1708"/>
    </row>
    <row r="47" spans="2:11" ht="15" customHeight="1">
      <c r="B47" s="1705"/>
      <c r="C47" s="4228" t="s">
        <v>487</v>
      </c>
      <c r="D47" s="4228"/>
      <c r="E47" s="4228"/>
      <c r="F47" s="1706" t="s">
        <v>446</v>
      </c>
      <c r="G47" s="185"/>
      <c r="H47" s="1707"/>
      <c r="I47" s="1707"/>
      <c r="J47" s="1707"/>
      <c r="K47" s="1708"/>
    </row>
    <row r="48" spans="2:11" ht="15" customHeight="1">
      <c r="B48" s="1705"/>
      <c r="C48" s="4228" t="s">
        <v>1688</v>
      </c>
      <c r="D48" s="4228"/>
      <c r="E48" s="4228"/>
      <c r="F48" s="1706" t="s">
        <v>448</v>
      </c>
      <c r="G48" s="185"/>
      <c r="H48" s="1707"/>
      <c r="I48" s="1707"/>
      <c r="J48" s="1707"/>
      <c r="K48" s="1708"/>
    </row>
    <row r="49" spans="2:11" ht="15" customHeight="1">
      <c r="B49" s="1701"/>
      <c r="C49" s="4235" t="s">
        <v>1689</v>
      </c>
      <c r="D49" s="4235"/>
      <c r="E49" s="4235"/>
      <c r="F49" s="1702" t="s">
        <v>450</v>
      </c>
      <c r="G49" s="185"/>
      <c r="H49" s="1707"/>
      <c r="I49" s="1707"/>
      <c r="J49" s="1707"/>
      <c r="K49" s="1708"/>
    </row>
    <row r="50" spans="2:11" ht="15" customHeight="1">
      <c r="B50" s="1701"/>
      <c r="C50" s="4235" t="s">
        <v>1690</v>
      </c>
      <c r="D50" s="4235"/>
      <c r="E50" s="4235"/>
      <c r="F50" s="1702" t="s">
        <v>680</v>
      </c>
      <c r="G50" s="185"/>
      <c r="H50" s="1707"/>
      <c r="I50" s="1707"/>
      <c r="J50" s="1707"/>
      <c r="K50" s="1708"/>
    </row>
    <row r="51" spans="2:11" ht="15" customHeight="1">
      <c r="B51" s="1705"/>
      <c r="C51" s="4228" t="s">
        <v>1661</v>
      </c>
      <c r="D51" s="4228"/>
      <c r="E51" s="4228"/>
      <c r="F51" s="1706" t="s">
        <v>685</v>
      </c>
      <c r="G51" s="185"/>
      <c r="H51" s="1707"/>
      <c r="I51" s="1707"/>
      <c r="J51" s="1707"/>
      <c r="K51" s="1708"/>
    </row>
    <row r="52" spans="2:11" ht="15" customHeight="1">
      <c r="B52" s="1705"/>
      <c r="C52" s="4228" t="s">
        <v>1662</v>
      </c>
      <c r="D52" s="4228"/>
      <c r="E52" s="4228"/>
      <c r="F52" s="1706" t="s">
        <v>687</v>
      </c>
      <c r="G52" s="185"/>
      <c r="H52" s="1707"/>
      <c r="I52" s="1707"/>
      <c r="J52" s="1707"/>
      <c r="K52" s="1708"/>
    </row>
    <row r="53" spans="2:11" ht="15" customHeight="1">
      <c r="B53" s="1705"/>
      <c r="C53" s="4228" t="s">
        <v>1664</v>
      </c>
      <c r="D53" s="4228"/>
      <c r="E53" s="4228"/>
      <c r="F53" s="1706" t="s">
        <v>689</v>
      </c>
      <c r="G53" s="185"/>
      <c r="H53" s="1707"/>
      <c r="I53" s="1707"/>
      <c r="J53" s="1707"/>
      <c r="K53" s="1708"/>
    </row>
    <row r="54" spans="2:11" ht="15" customHeight="1">
      <c r="B54" s="1705"/>
      <c r="C54" s="4228" t="s">
        <v>1665</v>
      </c>
      <c r="D54" s="4228"/>
      <c r="E54" s="4228"/>
      <c r="F54" s="1706" t="s">
        <v>691</v>
      </c>
      <c r="G54" s="185"/>
      <c r="H54" s="1707"/>
      <c r="I54" s="1707"/>
      <c r="J54" s="1707"/>
      <c r="K54" s="1708"/>
    </row>
    <row r="55" spans="2:11" ht="15" customHeight="1">
      <c r="B55" s="1721"/>
      <c r="C55" s="4232" t="s">
        <v>1691</v>
      </c>
      <c r="D55" s="4232"/>
      <c r="E55" s="4232"/>
      <c r="F55" s="1722" t="s">
        <v>647</v>
      </c>
      <c r="G55" s="1723"/>
      <c r="H55" s="1724"/>
      <c r="I55" s="1724"/>
      <c r="J55" s="1724"/>
      <c r="K55" s="1725"/>
    </row>
    <row r="56" spans="2:11" ht="15" customHeight="1"/>
    <row r="57" spans="2:11" ht="15" customHeight="1">
      <c r="B57" s="1726"/>
      <c r="C57" s="1727"/>
      <c r="D57" s="1727"/>
      <c r="E57" s="1727"/>
      <c r="F57" s="1727"/>
      <c r="G57" s="1727"/>
      <c r="H57" s="1727"/>
      <c r="I57" s="1728"/>
      <c r="J57" s="1729" t="s">
        <v>1608</v>
      </c>
      <c r="K57" s="1729" t="s">
        <v>399</v>
      </c>
    </row>
    <row r="58" spans="2:11" ht="15" customHeight="1">
      <c r="B58" s="1730"/>
      <c r="C58" s="192"/>
      <c r="D58" s="192"/>
      <c r="E58" s="192"/>
      <c r="F58" s="192"/>
      <c r="G58" s="192"/>
      <c r="H58" s="192"/>
      <c r="I58" s="1703"/>
      <c r="J58" s="1731" t="s">
        <v>75</v>
      </c>
      <c r="K58" s="1731" t="s">
        <v>940</v>
      </c>
    </row>
    <row r="59" spans="2:11" ht="15" customHeight="1">
      <c r="B59" s="1732"/>
      <c r="C59" s="4233" t="s">
        <v>1692</v>
      </c>
      <c r="D59" s="4233"/>
      <c r="E59" s="4233"/>
      <c r="F59" s="4233"/>
      <c r="G59" s="4233"/>
      <c r="H59" s="4233"/>
      <c r="I59" s="1733" t="s">
        <v>564</v>
      </c>
      <c r="J59" s="1734" t="s">
        <v>1204</v>
      </c>
      <c r="K59" s="1735" t="s">
        <v>1204</v>
      </c>
    </row>
    <row r="60" spans="2:11" ht="15" customHeight="1">
      <c r="B60" s="1736"/>
      <c r="C60" s="4228" t="s">
        <v>1693</v>
      </c>
      <c r="D60" s="4228"/>
      <c r="E60" s="4228"/>
      <c r="F60" s="4228"/>
      <c r="G60" s="4228"/>
      <c r="H60" s="4228"/>
      <c r="I60" s="1737" t="s">
        <v>566</v>
      </c>
      <c r="J60" s="1738"/>
      <c r="K60" s="1739"/>
    </row>
    <row r="61" spans="2:11" ht="15" customHeight="1">
      <c r="B61" s="1736"/>
      <c r="C61" s="4228" t="s">
        <v>1694</v>
      </c>
      <c r="D61" s="4228"/>
      <c r="E61" s="4228"/>
      <c r="F61" s="4228"/>
      <c r="G61" s="4228"/>
      <c r="H61" s="4228"/>
      <c r="I61" s="1737" t="s">
        <v>1243</v>
      </c>
      <c r="J61" s="1740"/>
      <c r="K61" s="1739"/>
    </row>
    <row r="62" spans="2:11" ht="15" customHeight="1">
      <c r="B62" s="1736"/>
      <c r="C62" s="4229" t="s">
        <v>1695</v>
      </c>
      <c r="D62" s="4229"/>
      <c r="E62" s="4229"/>
      <c r="F62" s="4229"/>
      <c r="G62" s="4229"/>
      <c r="H62" s="4229"/>
      <c r="I62" s="1737" t="s">
        <v>1245</v>
      </c>
      <c r="J62" s="1740"/>
      <c r="K62" s="1739"/>
    </row>
    <row r="63" spans="2:11" ht="15" customHeight="1">
      <c r="B63" s="1741"/>
      <c r="C63" s="4228" t="s">
        <v>1620</v>
      </c>
      <c r="D63" s="4228"/>
      <c r="E63" s="4228"/>
      <c r="F63" s="4228"/>
      <c r="G63" s="4228"/>
      <c r="H63" s="4228"/>
      <c r="I63" s="1737" t="s">
        <v>1248</v>
      </c>
      <c r="J63" s="1742"/>
      <c r="K63" s="1707"/>
    </row>
    <row r="64" spans="2:11" ht="15" customHeight="1">
      <c r="B64" s="1743"/>
      <c r="C64" s="4230" t="s">
        <v>1621</v>
      </c>
      <c r="D64" s="4230"/>
      <c r="E64" s="4230"/>
      <c r="F64" s="4230"/>
      <c r="G64" s="4230"/>
      <c r="H64" s="4230"/>
      <c r="I64" s="1744"/>
      <c r="J64" s="1745"/>
      <c r="K64" s="1728"/>
    </row>
    <row r="65" spans="2:11" ht="15" customHeight="1">
      <c r="B65" s="1730"/>
      <c r="C65" s="1746"/>
      <c r="D65" s="4231" t="s">
        <v>1696</v>
      </c>
      <c r="E65" s="4231"/>
      <c r="F65" s="4231"/>
      <c r="G65" s="4231"/>
      <c r="H65" s="4231"/>
      <c r="I65" s="1747" t="s">
        <v>568</v>
      </c>
      <c r="J65" s="1748"/>
      <c r="K65" s="1703"/>
    </row>
    <row r="66" spans="2:11" ht="15" customHeight="1">
      <c r="B66" s="176"/>
      <c r="C66" s="176"/>
      <c r="F66"/>
      <c r="G66"/>
      <c r="H66"/>
      <c r="I66" s="1749"/>
      <c r="J66" s="1750"/>
    </row>
    <row r="67" spans="2:11" ht="38.5" customHeight="1">
      <c r="B67" s="30"/>
      <c r="C67" s="30"/>
      <c r="D67" s="30"/>
      <c r="E67" s="30"/>
      <c r="F67" s="30"/>
      <c r="G67" s="30"/>
      <c r="H67" s="30"/>
      <c r="I67" s="30"/>
      <c r="J67" s="30"/>
      <c r="K67" s="30"/>
    </row>
    <row r="68" spans="2:11">
      <c r="K68" s="195"/>
    </row>
    <row r="69" spans="2:11">
      <c r="K69" s="178"/>
    </row>
  </sheetData>
  <mergeCells count="59">
    <mergeCell ref="B2:F2"/>
    <mergeCell ref="B67:K67"/>
    <mergeCell ref="C40:E40"/>
    <mergeCell ref="C21:E21"/>
    <mergeCell ref="C22:E22"/>
    <mergeCell ref="C23:E23"/>
    <mergeCell ref="B28:E28"/>
    <mergeCell ref="C25:E25"/>
    <mergeCell ref="B24:E24"/>
    <mergeCell ref="C26:E26"/>
    <mergeCell ref="C35:E35"/>
    <mergeCell ref="C17:E17"/>
    <mergeCell ref="E4:J4"/>
    <mergeCell ref="E5:J5"/>
    <mergeCell ref="E6:J6"/>
    <mergeCell ref="C15:E15"/>
    <mergeCell ref="B4:D4"/>
    <mergeCell ref="B5:D5"/>
    <mergeCell ref="B6:D6"/>
    <mergeCell ref="B11:E11"/>
    <mergeCell ref="C12:E12"/>
    <mergeCell ref="C13:E13"/>
    <mergeCell ref="B10:E10"/>
    <mergeCell ref="C14:E14"/>
    <mergeCell ref="C16:E16"/>
    <mergeCell ref="D42:E42"/>
    <mergeCell ref="B18:E18"/>
    <mergeCell ref="C19:E19"/>
    <mergeCell ref="C20:E20"/>
    <mergeCell ref="B29:E29"/>
    <mergeCell ref="C30:E30"/>
    <mergeCell ref="B33:E33"/>
    <mergeCell ref="C32:E32"/>
    <mergeCell ref="C31:E31"/>
    <mergeCell ref="C34:E34"/>
    <mergeCell ref="C36:E36"/>
    <mergeCell ref="B38:E38"/>
    <mergeCell ref="B39:E39"/>
    <mergeCell ref="D41:E41"/>
    <mergeCell ref="C43:E43"/>
    <mergeCell ref="C44:E44"/>
    <mergeCell ref="C45:E45"/>
    <mergeCell ref="C60:H60"/>
    <mergeCell ref="C46:E46"/>
    <mergeCell ref="C47:E47"/>
    <mergeCell ref="C48:E48"/>
    <mergeCell ref="C49:E49"/>
    <mergeCell ref="C50:E50"/>
    <mergeCell ref="C51:E51"/>
    <mergeCell ref="C52:E52"/>
    <mergeCell ref="C53:E53"/>
    <mergeCell ref="C54:E54"/>
    <mergeCell ref="C55:E55"/>
    <mergeCell ref="C59:H59"/>
    <mergeCell ref="C61:H61"/>
    <mergeCell ref="C62:H62"/>
    <mergeCell ref="C63:H63"/>
    <mergeCell ref="C64:H64"/>
    <mergeCell ref="D65:H65"/>
  </mergeCells>
  <printOptions horizontalCentered="1"/>
  <pageMargins left="0.39370078740157499" right="0.39370078740157499" top="0.59055118110236204" bottom="0.39370078740157499" header="0.39370078740157499" footer="0.39370078740157499"/>
  <pageSetup paperSize="5" scale="10" orientation="portrait"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
    <pageSetUpPr fitToPage="1"/>
  </sheetPr>
  <dimension ref="B2:AC35"/>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4.71875" customWidth="1"/>
    <col min="16" max="16" width="10" customWidth="1"/>
    <col min="17" max="17" width="3.27734375" customWidth="1"/>
    <col min="18" max="22" width="11" customWidth="1"/>
    <col min="23" max="23" width="8" customWidth="1"/>
  </cols>
  <sheetData>
    <row r="2" spans="2:29" ht="15" customHeight="1">
      <c r="B2" s="10" t="s">
        <v>478</v>
      </c>
      <c r="C2" s="9"/>
      <c r="D2" s="9"/>
      <c r="E2" s="9"/>
      <c r="F2" s="9"/>
    </row>
    <row r="4" spans="2:29" ht="12" customHeight="1">
      <c r="B4" s="29" t="s">
        <v>1667</v>
      </c>
      <c r="C4" s="28"/>
      <c r="D4" s="150"/>
      <c r="E4" s="150"/>
      <c r="F4" s="150"/>
      <c r="G4" s="150"/>
      <c r="H4" s="12" t="s">
        <v>393</v>
      </c>
      <c r="I4" s="12"/>
      <c r="J4" s="12"/>
      <c r="K4" s="12"/>
      <c r="L4" s="12"/>
      <c r="M4" s="12"/>
      <c r="N4" s="12"/>
      <c r="O4" s="12"/>
      <c r="P4" s="12"/>
      <c r="Q4" s="12"/>
      <c r="R4" s="12"/>
      <c r="S4" s="12"/>
      <c r="T4" s="12"/>
      <c r="U4" s="151"/>
      <c r="V4" s="152"/>
      <c r="W4" s="152"/>
      <c r="X4" s="152"/>
      <c r="Y4" s="152"/>
      <c r="Z4" s="152"/>
      <c r="AA4" s="152"/>
      <c r="AB4" s="152"/>
      <c r="AC4" s="152"/>
    </row>
    <row r="5" spans="2:29" ht="12" customHeight="1">
      <c r="B5" s="28"/>
      <c r="C5" s="28"/>
      <c r="D5" s="150"/>
      <c r="E5" s="150"/>
      <c r="F5" s="150"/>
      <c r="G5" s="150"/>
      <c r="H5" s="14"/>
      <c r="I5" s="14"/>
      <c r="J5" s="14"/>
      <c r="K5" s="14"/>
      <c r="L5" s="14"/>
      <c r="M5" s="14"/>
      <c r="N5" s="14"/>
      <c r="O5" s="14"/>
      <c r="P5" s="14"/>
      <c r="Q5" s="14"/>
      <c r="R5" s="14"/>
      <c r="S5" s="14"/>
      <c r="T5" s="14"/>
      <c r="U5" s="154"/>
      <c r="V5" s="179"/>
      <c r="W5" s="179"/>
      <c r="X5" s="179"/>
      <c r="Y5" s="179"/>
      <c r="Z5" s="179"/>
      <c r="AA5" s="179"/>
      <c r="AB5" s="176"/>
      <c r="AC5" s="179"/>
    </row>
    <row r="6" spans="2:29" ht="12" customHeight="1">
      <c r="B6" s="27">
        <v>2023.4</v>
      </c>
      <c r="C6" s="14"/>
      <c r="D6" s="150"/>
      <c r="E6" s="150"/>
      <c r="F6" s="150"/>
      <c r="G6" s="150"/>
      <c r="H6" s="27" t="s">
        <v>1697</v>
      </c>
      <c r="I6" s="27"/>
      <c r="J6" s="27"/>
      <c r="K6" s="27"/>
      <c r="L6" s="27"/>
      <c r="M6" s="27"/>
      <c r="N6" s="27"/>
      <c r="O6" s="27"/>
      <c r="P6" s="27"/>
      <c r="Q6" s="27"/>
      <c r="R6" s="27"/>
      <c r="S6" s="27"/>
      <c r="T6" s="27"/>
      <c r="U6" s="153"/>
      <c r="V6" s="153"/>
      <c r="W6" s="153"/>
      <c r="X6" s="153"/>
      <c r="Y6" s="153"/>
      <c r="Z6" s="153"/>
      <c r="AA6" s="153"/>
      <c r="AB6" s="153"/>
      <c r="AC6" s="153"/>
    </row>
    <row r="7" spans="2:29" ht="12" customHeight="1">
      <c r="B7" s="3722"/>
      <c r="C7" s="3722"/>
      <c r="D7" s="3722"/>
      <c r="E7" s="3722"/>
      <c r="F7" s="3722"/>
      <c r="G7" s="3722"/>
      <c r="H7" s="3722"/>
      <c r="I7" s="3722"/>
      <c r="J7" s="3722"/>
      <c r="K7" s="3722"/>
      <c r="L7" s="3722"/>
      <c r="M7" s="3722"/>
      <c r="N7" s="3722"/>
      <c r="O7" s="3722"/>
      <c r="P7" s="3722"/>
      <c r="Q7" s="3722"/>
      <c r="R7" s="3722"/>
      <c r="S7" s="3722"/>
      <c r="T7" s="3722"/>
      <c r="U7" s="3722"/>
      <c r="V7" s="3722"/>
    </row>
    <row r="8" spans="2:29" ht="12" customHeight="1">
      <c r="N8" s="268"/>
      <c r="V8" s="9"/>
      <c r="W8" s="9"/>
    </row>
    <row r="9" spans="2:29" ht="12" customHeight="1">
      <c r="B9" s="155"/>
      <c r="C9" s="156"/>
      <c r="D9" s="156"/>
      <c r="E9" s="156"/>
      <c r="F9" s="156"/>
      <c r="G9" s="156"/>
      <c r="H9" s="156"/>
      <c r="I9" s="156"/>
      <c r="J9" s="156"/>
      <c r="K9" s="156"/>
      <c r="L9" s="156"/>
      <c r="M9" s="156"/>
      <c r="N9" s="156"/>
      <c r="O9" s="156"/>
      <c r="P9" s="156"/>
      <c r="Q9" s="156"/>
      <c r="R9" s="4252" t="s">
        <v>1608</v>
      </c>
      <c r="S9" s="4253"/>
      <c r="T9" s="4252" t="s">
        <v>1698</v>
      </c>
      <c r="U9" s="4253"/>
      <c r="V9" s="4255" t="s">
        <v>1699</v>
      </c>
      <c r="W9" s="4256"/>
    </row>
    <row r="10" spans="2:29" ht="12" customHeight="1">
      <c r="B10" s="158" t="s">
        <v>196</v>
      </c>
      <c r="R10" s="162" t="s">
        <v>131</v>
      </c>
      <c r="S10" s="183" t="s">
        <v>1700</v>
      </c>
      <c r="T10" s="183" t="s">
        <v>1701</v>
      </c>
      <c r="U10" s="183" t="s">
        <v>1700</v>
      </c>
      <c r="V10" s="155" t="s">
        <v>1702</v>
      </c>
      <c r="W10" s="181" t="s">
        <v>1700</v>
      </c>
    </row>
    <row r="11" spans="2:29" ht="12" customHeight="1">
      <c r="B11" s="158"/>
      <c r="R11" s="162"/>
      <c r="S11" s="183" t="s">
        <v>1703</v>
      </c>
      <c r="T11" s="183"/>
      <c r="U11" s="183" t="s">
        <v>1703</v>
      </c>
      <c r="V11" s="158"/>
      <c r="W11" s="181" t="s">
        <v>1703</v>
      </c>
    </row>
    <row r="12" spans="2:29" ht="12" customHeight="1">
      <c r="B12" s="159"/>
      <c r="R12" s="160" t="s">
        <v>125</v>
      </c>
      <c r="S12" s="182" t="s">
        <v>126</v>
      </c>
      <c r="T12" s="182" t="s">
        <v>127</v>
      </c>
      <c r="U12" s="182" t="s">
        <v>139</v>
      </c>
      <c r="V12" s="160" t="s">
        <v>140</v>
      </c>
      <c r="W12" s="160" t="s">
        <v>141</v>
      </c>
    </row>
    <row r="13" spans="2:29" ht="12" customHeight="1">
      <c r="B13" s="161"/>
      <c r="R13" s="162"/>
      <c r="S13" s="183"/>
      <c r="T13" s="183"/>
      <c r="U13" s="183"/>
      <c r="V13" s="269"/>
      <c r="W13" s="261"/>
    </row>
    <row r="14" spans="2:29" ht="12" customHeight="1">
      <c r="B14" s="161"/>
      <c r="C14" s="163"/>
      <c r="D14" s="40" t="s">
        <v>1704</v>
      </c>
      <c r="E14" s="40"/>
      <c r="F14" s="40"/>
      <c r="G14" s="40"/>
      <c r="H14" s="40"/>
      <c r="I14" s="40"/>
      <c r="J14" s="40"/>
      <c r="K14" s="40"/>
      <c r="L14" s="40"/>
      <c r="M14" s="40"/>
      <c r="N14" s="40"/>
      <c r="O14" s="40"/>
      <c r="P14" s="40"/>
      <c r="Q14" s="166" t="s">
        <v>403</v>
      </c>
      <c r="R14" s="174">
        <v>18373</v>
      </c>
      <c r="S14" s="174"/>
      <c r="T14" s="174">
        <v>27509</v>
      </c>
      <c r="U14" s="167"/>
      <c r="V14" s="167">
        <v>0</v>
      </c>
      <c r="W14" s="1226"/>
    </row>
    <row r="15" spans="2:29" ht="12" customHeight="1">
      <c r="B15" s="161"/>
      <c r="C15" s="168"/>
      <c r="D15" s="43" t="s">
        <v>1705</v>
      </c>
      <c r="E15" s="43"/>
      <c r="F15" s="43"/>
      <c r="G15" s="43"/>
      <c r="H15" s="43"/>
      <c r="I15" s="43"/>
      <c r="J15" s="43"/>
      <c r="K15" s="43"/>
      <c r="L15" s="43"/>
      <c r="M15" s="43"/>
      <c r="N15" s="43"/>
      <c r="O15" s="43"/>
      <c r="P15" s="43"/>
      <c r="Q15" s="171" t="s">
        <v>422</v>
      </c>
      <c r="R15" s="174"/>
      <c r="S15" s="174"/>
      <c r="T15" s="174"/>
      <c r="U15" s="172"/>
      <c r="V15" s="172"/>
      <c r="W15" s="172"/>
    </row>
    <row r="16" spans="2:29" ht="12" customHeight="1">
      <c r="B16" s="161"/>
      <c r="C16" s="168"/>
      <c r="D16" s="4254" t="s">
        <v>1706</v>
      </c>
      <c r="E16" s="4254"/>
      <c r="F16" s="4254"/>
      <c r="G16" s="4254"/>
      <c r="H16" s="4254"/>
      <c r="I16" s="4254"/>
      <c r="J16" s="4254"/>
      <c r="K16" s="4254"/>
      <c r="L16" s="4254"/>
      <c r="M16" s="4254"/>
      <c r="N16" s="4254"/>
      <c r="O16" s="4254"/>
      <c r="P16" s="4254"/>
      <c r="Q16" s="171" t="s">
        <v>607</v>
      </c>
      <c r="R16" s="172">
        <v>2433</v>
      </c>
      <c r="S16" s="172"/>
      <c r="T16" s="172">
        <v>509</v>
      </c>
      <c r="U16" s="172"/>
      <c r="V16" s="172">
        <v>0</v>
      </c>
      <c r="W16" s="172"/>
    </row>
    <row r="17" spans="2:23" ht="12" customHeight="1">
      <c r="B17" s="161"/>
      <c r="C17" s="168"/>
      <c r="D17" s="8" t="s">
        <v>1707</v>
      </c>
      <c r="E17" s="8"/>
      <c r="F17" s="8"/>
      <c r="G17" s="8"/>
      <c r="H17" s="8"/>
      <c r="I17" s="8"/>
      <c r="J17" s="8"/>
      <c r="K17" s="8"/>
      <c r="L17" s="8"/>
      <c r="M17" s="8"/>
      <c r="N17" s="8"/>
      <c r="O17" s="8"/>
      <c r="P17" s="8"/>
      <c r="Q17" s="171" t="s">
        <v>528</v>
      </c>
      <c r="R17" s="172">
        <v>0</v>
      </c>
      <c r="S17" s="172"/>
      <c r="T17" s="172">
        <v>0</v>
      </c>
      <c r="U17" s="172"/>
      <c r="V17" s="172">
        <v>0</v>
      </c>
      <c r="W17" s="1228"/>
    </row>
    <row r="18" spans="2:23" ht="12" customHeight="1">
      <c r="B18" s="158"/>
      <c r="C18" s="163"/>
      <c r="D18" s="7" t="s">
        <v>1708</v>
      </c>
      <c r="E18" s="7"/>
      <c r="F18" s="7"/>
      <c r="G18" s="7"/>
      <c r="H18" s="7"/>
      <c r="I18" s="7"/>
      <c r="J18" s="7"/>
      <c r="K18" s="7"/>
      <c r="L18" s="7"/>
      <c r="M18" s="7"/>
      <c r="N18" s="7"/>
      <c r="O18" s="7"/>
      <c r="P18" s="7"/>
      <c r="Q18" s="166" t="s">
        <v>439</v>
      </c>
      <c r="R18" s="167"/>
      <c r="S18" s="167"/>
      <c r="T18" s="167"/>
      <c r="U18" s="167"/>
      <c r="V18" s="167"/>
      <c r="W18" s="1226"/>
    </row>
    <row r="19" spans="2:23" ht="12" customHeight="1">
      <c r="B19" s="158">
        <v>40.08</v>
      </c>
      <c r="C19" s="168"/>
      <c r="D19" s="8" t="s">
        <v>1709</v>
      </c>
      <c r="E19" s="8"/>
      <c r="F19" s="8"/>
      <c r="G19" s="8"/>
      <c r="H19" s="8"/>
      <c r="I19" s="8"/>
      <c r="J19" s="8"/>
      <c r="K19" s="8"/>
      <c r="L19" s="8"/>
      <c r="M19" s="8"/>
      <c r="N19" s="8"/>
      <c r="O19" s="8"/>
      <c r="P19" s="8"/>
      <c r="Q19" s="171" t="s">
        <v>431</v>
      </c>
      <c r="R19" s="172"/>
      <c r="S19" s="172"/>
      <c r="T19" s="172"/>
      <c r="U19" s="172"/>
      <c r="V19" s="172"/>
      <c r="W19" s="172"/>
    </row>
    <row r="20" spans="2:23" ht="12" customHeight="1">
      <c r="B20" s="158">
        <v>40.840000000000003</v>
      </c>
      <c r="C20" s="168"/>
      <c r="D20" s="8" t="s">
        <v>1710</v>
      </c>
      <c r="E20" s="8"/>
      <c r="F20" s="8"/>
      <c r="G20" s="8"/>
      <c r="H20" s="8"/>
      <c r="I20" s="8"/>
      <c r="J20" s="8"/>
      <c r="K20" s="8"/>
      <c r="L20" s="8"/>
      <c r="M20" s="8"/>
      <c r="N20" s="8"/>
      <c r="O20" s="8"/>
      <c r="P20" s="8"/>
      <c r="Q20" s="171" t="s">
        <v>435</v>
      </c>
      <c r="R20" s="172"/>
      <c r="S20" s="172"/>
      <c r="T20" s="172"/>
      <c r="U20" s="172"/>
      <c r="V20" s="172"/>
      <c r="W20" s="172"/>
    </row>
    <row r="21" spans="2:23" ht="12" customHeight="1">
      <c r="B21" s="158"/>
      <c r="C21" s="168"/>
      <c r="D21" s="8" t="s">
        <v>1711</v>
      </c>
      <c r="E21" s="8"/>
      <c r="F21" s="8"/>
      <c r="G21" s="8"/>
      <c r="H21" s="8"/>
      <c r="I21" s="8"/>
      <c r="J21" s="8"/>
      <c r="K21" s="8"/>
      <c r="L21" s="8"/>
      <c r="M21" s="8"/>
      <c r="N21" s="8"/>
      <c r="O21" s="8"/>
      <c r="P21" s="8"/>
      <c r="Q21" s="171" t="s">
        <v>503</v>
      </c>
      <c r="R21" s="172"/>
      <c r="S21" s="172"/>
      <c r="T21" s="172"/>
      <c r="U21" s="172"/>
      <c r="V21" s="172"/>
      <c r="W21" s="172"/>
    </row>
    <row r="22" spans="2:23" ht="12" customHeight="1">
      <c r="B22" s="158" t="s">
        <v>1712</v>
      </c>
      <c r="C22" s="168"/>
      <c r="D22" s="8" t="s">
        <v>1713</v>
      </c>
      <c r="E22" s="8"/>
      <c r="F22" s="8"/>
      <c r="G22" s="8"/>
      <c r="H22" s="8"/>
      <c r="I22" s="8"/>
      <c r="J22" s="8"/>
      <c r="K22" s="8"/>
      <c r="L22" s="8"/>
      <c r="M22" s="8"/>
      <c r="N22" s="8"/>
      <c r="O22" s="8"/>
      <c r="P22" s="8"/>
      <c r="Q22" s="171" t="s">
        <v>142</v>
      </c>
      <c r="R22" s="172"/>
      <c r="S22" s="172"/>
      <c r="T22" s="172"/>
      <c r="U22" s="172"/>
      <c r="V22" s="172"/>
      <c r="W22" s="172"/>
    </row>
    <row r="23" spans="2:23" ht="12" customHeight="1">
      <c r="B23" s="162" t="s">
        <v>1714</v>
      </c>
      <c r="C23" s="168"/>
      <c r="D23" s="8" t="s">
        <v>1715</v>
      </c>
      <c r="E23" s="8"/>
      <c r="F23" s="8"/>
      <c r="G23" s="8"/>
      <c r="H23" s="8"/>
      <c r="I23" s="8"/>
      <c r="J23" s="8"/>
      <c r="K23" s="8"/>
      <c r="L23" s="8"/>
      <c r="M23" s="8"/>
      <c r="N23" s="8"/>
      <c r="O23" s="8"/>
      <c r="P23" s="8"/>
      <c r="Q23" s="171" t="s">
        <v>144</v>
      </c>
      <c r="R23" s="172"/>
      <c r="S23" s="172"/>
      <c r="T23" s="172"/>
      <c r="U23" s="172"/>
      <c r="V23" s="172"/>
      <c r="W23" s="172"/>
    </row>
    <row r="24" spans="2:23" ht="12" customHeight="1">
      <c r="B24" s="162"/>
      <c r="C24" s="168"/>
      <c r="D24" s="8" t="s">
        <v>1118</v>
      </c>
      <c r="E24" s="8"/>
      <c r="F24" s="8"/>
      <c r="G24" s="8"/>
      <c r="H24" s="8"/>
      <c r="I24" s="8"/>
      <c r="J24" s="8"/>
      <c r="K24" s="8"/>
      <c r="L24" s="8"/>
      <c r="M24" s="8"/>
      <c r="N24" s="8"/>
      <c r="O24" s="8"/>
      <c r="P24" s="8"/>
      <c r="Q24" s="171" t="s">
        <v>437</v>
      </c>
      <c r="R24" s="174"/>
      <c r="S24" s="174"/>
      <c r="T24" s="174"/>
      <c r="U24" s="174"/>
      <c r="V24" s="172"/>
      <c r="W24" s="172"/>
    </row>
    <row r="25" spans="2:23" ht="12" customHeight="1">
      <c r="B25" s="162" t="s">
        <v>420</v>
      </c>
      <c r="C25" s="163"/>
      <c r="D25" s="43" t="s">
        <v>1716</v>
      </c>
      <c r="E25" s="43"/>
      <c r="F25" s="43"/>
      <c r="G25" s="43"/>
      <c r="H25" s="43"/>
      <c r="I25" s="43"/>
      <c r="J25" s="43"/>
      <c r="K25" s="43"/>
      <c r="L25" s="43"/>
      <c r="M25" s="43"/>
      <c r="N25" s="43"/>
      <c r="O25" s="43"/>
      <c r="P25" s="43"/>
      <c r="Q25" s="166" t="s">
        <v>456</v>
      </c>
      <c r="R25" s="174">
        <v>2</v>
      </c>
      <c r="S25" s="174"/>
      <c r="T25" s="174">
        <v>5</v>
      </c>
      <c r="U25" s="174"/>
      <c r="V25" s="174">
        <v>0</v>
      </c>
      <c r="W25" s="172"/>
    </row>
    <row r="26" spans="2:23" ht="12" customHeight="1">
      <c r="B26" s="161"/>
      <c r="D26" s="11" t="s">
        <v>1717</v>
      </c>
      <c r="E26" s="11"/>
      <c r="F26" s="11"/>
      <c r="G26" s="11"/>
      <c r="H26" s="11"/>
      <c r="I26" s="11"/>
      <c r="J26" s="11"/>
      <c r="K26" s="11"/>
      <c r="L26" s="11"/>
      <c r="M26" s="11"/>
      <c r="N26" s="11"/>
      <c r="O26" s="11"/>
      <c r="P26" s="11"/>
      <c r="Q26" s="177" t="s">
        <v>759</v>
      </c>
      <c r="R26" s="167">
        <v>0</v>
      </c>
      <c r="S26" s="167"/>
      <c r="T26" s="167">
        <v>0</v>
      </c>
      <c r="U26" s="167"/>
      <c r="V26" s="167">
        <v>0</v>
      </c>
      <c r="W26" s="1226"/>
    </row>
    <row r="27" spans="2:23" ht="12" customHeight="1">
      <c r="B27" s="162"/>
      <c r="C27" s="163"/>
      <c r="D27" s="7" t="s">
        <v>674</v>
      </c>
      <c r="E27" s="7"/>
      <c r="F27" s="7"/>
      <c r="G27" s="7"/>
      <c r="H27" s="7"/>
      <c r="I27" s="7"/>
      <c r="J27" s="7"/>
      <c r="K27" s="7"/>
      <c r="L27" s="7"/>
      <c r="M27" s="7"/>
      <c r="N27" s="7"/>
      <c r="O27" s="7"/>
      <c r="P27" s="7"/>
      <c r="Q27" s="166" t="s">
        <v>755</v>
      </c>
      <c r="R27" s="167">
        <v>163</v>
      </c>
      <c r="S27" s="167"/>
      <c r="T27" s="167">
        <v>163</v>
      </c>
      <c r="U27" s="167"/>
      <c r="V27" s="167">
        <v>0</v>
      </c>
      <c r="W27" s="1226"/>
    </row>
    <row r="28" spans="2:23" ht="12" customHeight="1">
      <c r="B28" s="161"/>
      <c r="C28" s="168"/>
      <c r="D28" s="8" t="s">
        <v>443</v>
      </c>
      <c r="E28" s="8"/>
      <c r="F28" s="8"/>
      <c r="G28" s="8"/>
      <c r="H28" s="8"/>
      <c r="I28" s="8"/>
      <c r="J28" s="8"/>
      <c r="K28" s="8"/>
      <c r="L28" s="8"/>
      <c r="M28" s="8"/>
      <c r="N28" s="8"/>
      <c r="O28" s="8"/>
      <c r="P28" s="8"/>
      <c r="Q28" s="171" t="s">
        <v>763</v>
      </c>
      <c r="R28" s="172">
        <v>4908</v>
      </c>
      <c r="S28" s="172"/>
      <c r="T28" s="172">
        <v>5676</v>
      </c>
      <c r="U28" s="172"/>
      <c r="V28" s="172">
        <v>0</v>
      </c>
      <c r="W28" s="172"/>
    </row>
    <row r="29" spans="2:23" ht="12" customHeight="1">
      <c r="B29" s="161"/>
      <c r="C29" s="168"/>
      <c r="D29" s="3939" t="s">
        <v>1718</v>
      </c>
      <c r="E29" s="3939"/>
      <c r="F29" s="3939"/>
      <c r="G29" s="3939"/>
      <c r="H29" s="3939"/>
      <c r="I29" s="3939"/>
      <c r="J29" s="3939"/>
      <c r="K29" s="3939"/>
      <c r="L29" s="3939"/>
      <c r="M29" s="3939"/>
      <c r="N29" s="3939"/>
      <c r="O29" s="3939"/>
      <c r="P29" s="3939"/>
      <c r="Q29" s="171" t="s">
        <v>610</v>
      </c>
      <c r="R29" s="172"/>
      <c r="S29" s="172"/>
      <c r="T29" s="172"/>
      <c r="U29" s="172"/>
      <c r="V29" s="172"/>
      <c r="W29" s="172"/>
    </row>
    <row r="30" spans="2:23" ht="12" customHeight="1">
      <c r="B30" s="162"/>
      <c r="C30" s="168"/>
      <c r="D30" s="8" t="s">
        <v>1719</v>
      </c>
      <c r="E30" s="8"/>
      <c r="F30" s="8"/>
      <c r="G30" s="8"/>
      <c r="H30" s="8"/>
      <c r="I30" s="8"/>
      <c r="J30" s="8"/>
      <c r="K30" s="8"/>
      <c r="L30" s="8"/>
      <c r="M30" s="8"/>
      <c r="N30" s="8"/>
      <c r="O30" s="8"/>
      <c r="P30" s="8"/>
      <c r="Q30" s="171" t="s">
        <v>464</v>
      </c>
      <c r="R30" s="172">
        <v>279</v>
      </c>
      <c r="S30" s="172"/>
      <c r="T30" s="172">
        <v>476</v>
      </c>
      <c r="U30" s="172"/>
      <c r="V30" s="172">
        <v>0</v>
      </c>
      <c r="W30" s="172"/>
    </row>
    <row r="31" spans="2:23" ht="12" customHeight="1">
      <c r="B31" s="161"/>
      <c r="C31" s="168"/>
      <c r="D31" s="3939" t="s">
        <v>916</v>
      </c>
      <c r="E31" s="3939"/>
      <c r="F31" s="3939"/>
      <c r="G31" s="3939"/>
      <c r="H31" s="3939"/>
      <c r="I31" s="3939"/>
      <c r="J31" s="3939"/>
      <c r="K31" s="3939"/>
      <c r="L31" s="3939"/>
      <c r="M31" s="3939"/>
      <c r="N31" s="3939"/>
      <c r="O31" s="3939"/>
      <c r="P31" s="3939"/>
      <c r="Q31" s="171" t="s">
        <v>103</v>
      </c>
      <c r="R31" s="172">
        <v>3</v>
      </c>
      <c r="S31" s="172"/>
      <c r="T31" s="172">
        <v>0</v>
      </c>
      <c r="U31" s="172"/>
      <c r="V31" s="172">
        <v>0</v>
      </c>
      <c r="W31" s="172"/>
    </row>
    <row r="32" spans="2:23" ht="12" customHeight="1">
      <c r="B32" s="159"/>
      <c r="C32" s="192"/>
      <c r="D32" s="3720" t="s">
        <v>1720</v>
      </c>
      <c r="E32" s="3720"/>
      <c r="F32" s="3720"/>
      <c r="G32" s="3720"/>
      <c r="H32" s="3720"/>
      <c r="I32" s="3720"/>
      <c r="J32" s="3720"/>
      <c r="K32" s="3720"/>
      <c r="L32" s="3720"/>
      <c r="M32" s="3720"/>
      <c r="N32" s="3720"/>
      <c r="O32" s="3720"/>
      <c r="P32" s="3720"/>
      <c r="Q32" s="194" t="s">
        <v>104</v>
      </c>
      <c r="R32" s="174">
        <v>142962</v>
      </c>
      <c r="S32" s="174"/>
      <c r="T32" s="174">
        <v>152415</v>
      </c>
      <c r="U32" s="174"/>
      <c r="V32" s="174">
        <v>0</v>
      </c>
      <c r="W32" s="1234"/>
    </row>
    <row r="34" spans="2:22" ht="12" customHeight="1">
      <c r="B34" s="65" t="s">
        <v>105</v>
      </c>
      <c r="C34" s="65"/>
      <c r="D34" s="65"/>
      <c r="E34" s="65"/>
      <c r="F34" s="65"/>
      <c r="G34" s="65"/>
      <c r="H34" s="65"/>
      <c r="I34" s="65"/>
      <c r="J34" s="65"/>
      <c r="K34" s="65"/>
      <c r="L34" s="65"/>
      <c r="M34" s="65"/>
      <c r="N34" s="65"/>
      <c r="O34" s="65"/>
      <c r="P34" s="65"/>
      <c r="Q34" s="65"/>
      <c r="R34" s="65"/>
      <c r="S34" s="65"/>
      <c r="T34" s="65"/>
      <c r="U34" s="65"/>
      <c r="V34" s="65"/>
    </row>
    <row r="35" spans="2:22" ht="12" customHeight="1">
      <c r="B35" s="4054" t="s">
        <v>477</v>
      </c>
      <c r="C35" s="4054"/>
      <c r="D35" s="4054"/>
      <c r="E35" s="4054"/>
      <c r="F35" s="4054"/>
      <c r="G35" s="4054"/>
      <c r="H35" s="4054"/>
      <c r="I35" s="4054"/>
      <c r="J35" s="4054"/>
      <c r="K35" s="4054"/>
      <c r="L35" s="4054"/>
      <c r="M35" s="4054"/>
      <c r="N35" s="4054"/>
      <c r="O35" s="4054"/>
      <c r="P35" s="4054"/>
      <c r="Q35" s="4054"/>
      <c r="R35" s="4054"/>
      <c r="S35" s="4054"/>
      <c r="T35" s="4054"/>
      <c r="U35" s="4054"/>
      <c r="V35" s="4054"/>
    </row>
  </sheetData>
  <mergeCells count="33">
    <mergeCell ref="B2:F2"/>
    <mergeCell ref="D29:P29"/>
    <mergeCell ref="D30:P30"/>
    <mergeCell ref="D31:P31"/>
    <mergeCell ref="D18:P18"/>
    <mergeCell ref="D19:P19"/>
    <mergeCell ref="D20:P20"/>
    <mergeCell ref="D21:P21"/>
    <mergeCell ref="D27:P27"/>
    <mergeCell ref="R9:S9"/>
    <mergeCell ref="T9:U9"/>
    <mergeCell ref="B35:V35"/>
    <mergeCell ref="D32:P32"/>
    <mergeCell ref="D17:P17"/>
    <mergeCell ref="D14:P14"/>
    <mergeCell ref="D15:P15"/>
    <mergeCell ref="B34:V34"/>
    <mergeCell ref="D22:P22"/>
    <mergeCell ref="D23:P23"/>
    <mergeCell ref="D25:P25"/>
    <mergeCell ref="D24:P24"/>
    <mergeCell ref="D16:P16"/>
    <mergeCell ref="V9:W9"/>
    <mergeCell ref="D28:P28"/>
    <mergeCell ref="B4:C4"/>
    <mergeCell ref="H4:T4"/>
    <mergeCell ref="H5:T5"/>
    <mergeCell ref="H6:T6"/>
    <mergeCell ref="D26:P26"/>
    <mergeCell ref="B7:V7"/>
    <mergeCell ref="V8:W8"/>
    <mergeCell ref="B5:C5"/>
    <mergeCell ref="B6:C6"/>
  </mergeCells>
  <hyperlinks>
    <hyperlink ref="B35" r:id="rId1" xr:uid="{00000000-0004-0000-3700-000000000000}"/>
  </hyperlinks>
  <pageMargins left="0.7" right="0.7" top="0.75" bottom="0.75" header="0.3" footer="0.3"/>
  <pageSetup scale="10" orientation="landscape"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1">
    <pageSetUpPr fitToPage="1"/>
  </sheetPr>
  <dimension ref="B2:Z79"/>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10.1640625" customWidth="1"/>
    <col min="16" max="16" width="22.71875" customWidth="1"/>
    <col min="17" max="17" width="3.71875" customWidth="1"/>
    <col min="18" max="18" width="11" customWidth="1"/>
    <col min="19" max="20" width="18.83203125" customWidth="1"/>
    <col min="21" max="21" width="8" customWidth="1"/>
  </cols>
  <sheetData>
    <row r="2" spans="2:26" ht="15" customHeight="1">
      <c r="B2" s="10" t="s">
        <v>478</v>
      </c>
      <c r="C2" s="9"/>
      <c r="D2" s="9"/>
      <c r="E2" s="9"/>
      <c r="F2" s="9"/>
    </row>
    <row r="4" spans="2:26" ht="12" customHeight="1">
      <c r="B4" s="29" t="s">
        <v>1721</v>
      </c>
      <c r="C4" s="28"/>
      <c r="D4" s="150"/>
      <c r="E4" s="150"/>
      <c r="F4" s="150"/>
      <c r="G4" s="150"/>
      <c r="H4" s="12" t="s">
        <v>393</v>
      </c>
      <c r="I4" s="12"/>
      <c r="J4" s="12"/>
      <c r="K4" s="12"/>
      <c r="L4" s="12"/>
      <c r="M4" s="12"/>
      <c r="N4" s="12"/>
      <c r="O4" s="12"/>
      <c r="P4" s="12"/>
      <c r="Q4" s="12"/>
      <c r="R4" s="12"/>
      <c r="S4" s="12"/>
      <c r="T4" s="152"/>
      <c r="U4" s="152"/>
      <c r="V4" s="152"/>
      <c r="W4" s="152"/>
      <c r="X4" s="152"/>
      <c r="Y4" s="152"/>
      <c r="Z4" s="152"/>
    </row>
    <row r="5" spans="2:26" ht="12" customHeight="1">
      <c r="B5" s="28"/>
      <c r="C5" s="28"/>
      <c r="D5" s="150"/>
      <c r="E5" s="150"/>
      <c r="F5" s="150"/>
      <c r="G5" s="150"/>
      <c r="H5" s="14"/>
      <c r="I5" s="14"/>
      <c r="J5" s="14"/>
      <c r="K5" s="14"/>
      <c r="L5" s="14"/>
      <c r="M5" s="14"/>
      <c r="N5" s="14"/>
      <c r="O5" s="14"/>
      <c r="P5" s="14"/>
      <c r="Q5" s="14"/>
      <c r="R5" s="14"/>
      <c r="S5" s="14"/>
      <c r="T5" s="179"/>
      <c r="U5" s="179"/>
      <c r="V5" s="179"/>
      <c r="W5" s="179"/>
      <c r="X5" s="179"/>
      <c r="Y5" s="176"/>
      <c r="Z5" s="179"/>
    </row>
    <row r="6" spans="2:26" ht="12" customHeight="1">
      <c r="B6" s="27">
        <v>2023.4</v>
      </c>
      <c r="C6" s="14"/>
      <c r="D6" s="150"/>
      <c r="E6" s="150"/>
      <c r="F6" s="150"/>
      <c r="G6" s="150"/>
      <c r="H6" s="27" t="s">
        <v>1722</v>
      </c>
      <c r="I6" s="27"/>
      <c r="J6" s="27"/>
      <c r="K6" s="27"/>
      <c r="L6" s="27"/>
      <c r="M6" s="27"/>
      <c r="N6" s="27"/>
      <c r="O6" s="27"/>
      <c r="P6" s="27"/>
      <c r="Q6" s="27"/>
      <c r="R6" s="27"/>
      <c r="S6" s="27"/>
      <c r="T6" s="153"/>
      <c r="U6" s="153"/>
      <c r="V6" s="153"/>
      <c r="W6" s="153"/>
      <c r="X6" s="153"/>
      <c r="Y6" s="153"/>
      <c r="Z6" s="153"/>
    </row>
    <row r="7" spans="2:26" ht="12" customHeight="1">
      <c r="B7" s="3722"/>
      <c r="C7" s="3722"/>
      <c r="D7" s="3722"/>
      <c r="E7" s="3722"/>
      <c r="F7" s="3722"/>
      <c r="G7" s="3722"/>
      <c r="H7" s="3722"/>
      <c r="I7" s="3722"/>
      <c r="J7" s="3722"/>
      <c r="K7" s="3722"/>
      <c r="L7" s="3722"/>
      <c r="M7" s="3722"/>
      <c r="N7" s="3722"/>
      <c r="O7" s="3722"/>
      <c r="P7" s="3722"/>
      <c r="Q7" s="3722"/>
      <c r="R7" s="3722"/>
      <c r="S7" s="3722"/>
      <c r="T7" s="3722"/>
    </row>
    <row r="8" spans="2:26" ht="12" customHeight="1">
      <c r="N8" s="268"/>
    </row>
    <row r="9" spans="2:26" ht="12" customHeight="1">
      <c r="B9" s="155"/>
      <c r="C9" s="156"/>
      <c r="D9" s="156"/>
      <c r="E9" s="156"/>
      <c r="F9" s="156"/>
      <c r="G9" s="156"/>
      <c r="H9" s="156"/>
      <c r="I9" s="156"/>
      <c r="J9" s="156"/>
      <c r="K9" s="156"/>
      <c r="L9" s="156"/>
      <c r="M9" s="156"/>
      <c r="N9" s="156"/>
      <c r="O9" s="156"/>
      <c r="P9" s="156"/>
      <c r="Q9" s="156"/>
      <c r="R9" s="1418" t="s">
        <v>1608</v>
      </c>
      <c r="S9" s="1418" t="s">
        <v>1698</v>
      </c>
      <c r="T9" s="1754" t="s">
        <v>1699</v>
      </c>
    </row>
    <row r="10" spans="2:26" ht="12" customHeight="1">
      <c r="B10" s="158" t="s">
        <v>196</v>
      </c>
      <c r="R10" s="162" t="s">
        <v>131</v>
      </c>
      <c r="S10" s="183" t="s">
        <v>131</v>
      </c>
      <c r="T10" s="155" t="s">
        <v>1723</v>
      </c>
    </row>
    <row r="11" spans="2:26" ht="12" customHeight="1">
      <c r="B11" s="158"/>
      <c r="R11" s="162"/>
      <c r="S11" s="183"/>
      <c r="T11" s="158"/>
    </row>
    <row r="12" spans="2:26" ht="12" customHeight="1">
      <c r="B12" s="159"/>
      <c r="R12" s="160" t="s">
        <v>125</v>
      </c>
      <c r="S12" s="182" t="s">
        <v>127</v>
      </c>
      <c r="T12" s="160" t="s">
        <v>140</v>
      </c>
    </row>
    <row r="13" spans="2:26" ht="12" customHeight="1">
      <c r="B13" s="161"/>
      <c r="R13" s="162"/>
      <c r="S13" s="183"/>
      <c r="T13" s="269"/>
    </row>
    <row r="14" spans="2:26" ht="12" customHeight="1">
      <c r="B14" s="161"/>
      <c r="C14" s="163"/>
      <c r="D14" s="40" t="s">
        <v>1724</v>
      </c>
      <c r="E14" s="40"/>
      <c r="F14" s="40"/>
      <c r="G14" s="40"/>
      <c r="H14" s="40"/>
      <c r="I14" s="40"/>
      <c r="J14" s="40"/>
      <c r="K14" s="40"/>
      <c r="L14" s="40"/>
      <c r="M14" s="40"/>
      <c r="N14" s="40"/>
      <c r="O14" s="40"/>
      <c r="P14" s="40"/>
      <c r="Q14" s="166"/>
      <c r="R14" s="174"/>
      <c r="S14" s="174"/>
      <c r="T14" s="167"/>
    </row>
    <row r="15" spans="2:26" ht="12" customHeight="1">
      <c r="B15" s="161"/>
      <c r="C15" s="168"/>
      <c r="D15" s="43" t="s">
        <v>1725</v>
      </c>
      <c r="E15" s="43"/>
      <c r="F15" s="43"/>
      <c r="G15" s="43"/>
      <c r="H15" s="43"/>
      <c r="I15" s="43"/>
      <c r="J15" s="43"/>
      <c r="K15" s="43"/>
      <c r="L15" s="43"/>
      <c r="M15" s="43"/>
      <c r="N15" s="43"/>
      <c r="O15" s="43"/>
      <c r="P15" s="43"/>
      <c r="Q15" s="1755" t="s">
        <v>1726</v>
      </c>
      <c r="R15" s="174"/>
      <c r="S15" s="174"/>
      <c r="T15" s="172"/>
    </row>
    <row r="16" spans="2:26" ht="12" customHeight="1">
      <c r="B16" s="161"/>
      <c r="C16" s="168"/>
      <c r="D16" s="4257" t="s">
        <v>436</v>
      </c>
      <c r="E16" s="4254"/>
      <c r="F16" s="4254"/>
      <c r="G16" s="4254"/>
      <c r="H16" s="4254"/>
      <c r="I16" s="4254"/>
      <c r="J16" s="4254"/>
      <c r="K16" s="4254"/>
      <c r="L16" s="4254"/>
      <c r="M16" s="4254"/>
      <c r="N16" s="4254"/>
      <c r="O16" s="4254"/>
      <c r="P16" s="4254"/>
      <c r="Q16" s="1755" t="s">
        <v>1727</v>
      </c>
      <c r="R16" s="172"/>
      <c r="S16" s="172"/>
      <c r="T16" s="172"/>
    </row>
    <row r="17" spans="2:20" ht="12" customHeight="1">
      <c r="B17" s="161"/>
      <c r="D17" s="8" t="s">
        <v>1533</v>
      </c>
      <c r="E17" s="8"/>
      <c r="F17" s="8"/>
      <c r="G17" s="8"/>
      <c r="H17" s="8"/>
      <c r="I17" s="8"/>
      <c r="J17" s="8"/>
      <c r="K17" s="8"/>
      <c r="L17" s="8"/>
      <c r="M17" s="8"/>
      <c r="N17" s="8"/>
      <c r="O17" s="8"/>
      <c r="P17" s="8"/>
      <c r="Q17" s="1756" t="s">
        <v>1728</v>
      </c>
      <c r="R17" s="172"/>
      <c r="S17" s="172"/>
      <c r="T17" s="172"/>
    </row>
    <row r="18" spans="2:20" ht="12" customHeight="1">
      <c r="B18" s="158"/>
      <c r="C18" s="163"/>
      <c r="D18" s="3948" t="s">
        <v>1729</v>
      </c>
      <c r="E18" s="7"/>
      <c r="F18" s="7"/>
      <c r="G18" s="7"/>
      <c r="H18" s="7"/>
      <c r="I18" s="7"/>
      <c r="J18" s="7"/>
      <c r="K18" s="7"/>
      <c r="L18" s="7"/>
      <c r="M18" s="7"/>
      <c r="N18" s="7"/>
      <c r="O18" s="7"/>
      <c r="P18" s="7"/>
      <c r="Q18" s="1757" t="s">
        <v>1730</v>
      </c>
      <c r="R18" s="167"/>
      <c r="S18" s="167"/>
      <c r="T18" s="167"/>
    </row>
    <row r="19" spans="2:20" ht="12" customHeight="1">
      <c r="B19" s="158">
        <v>40.08</v>
      </c>
      <c r="C19" s="168"/>
      <c r="D19" s="3939" t="s">
        <v>1731</v>
      </c>
      <c r="E19" s="8"/>
      <c r="F19" s="8"/>
      <c r="G19" s="8"/>
      <c r="H19" s="8"/>
      <c r="I19" s="8"/>
      <c r="J19" s="8"/>
      <c r="K19" s="8"/>
      <c r="L19" s="8"/>
      <c r="M19" s="8"/>
      <c r="N19" s="8"/>
      <c r="O19" s="8"/>
      <c r="P19" s="8"/>
      <c r="Q19" s="1757" t="s">
        <v>1732</v>
      </c>
      <c r="R19" s="172"/>
      <c r="S19" s="172"/>
      <c r="T19" s="172"/>
    </row>
    <row r="20" spans="2:20" ht="12" customHeight="1">
      <c r="B20" s="158">
        <v>40.840000000000003</v>
      </c>
      <c r="C20" s="1758"/>
      <c r="D20" s="4258" t="s">
        <v>1733</v>
      </c>
      <c r="E20" s="11"/>
      <c r="F20" s="11"/>
      <c r="G20" s="11"/>
      <c r="H20" s="11"/>
      <c r="I20" s="11"/>
      <c r="J20" s="11"/>
      <c r="K20" s="11"/>
      <c r="L20" s="11"/>
      <c r="M20" s="11"/>
      <c r="N20" s="11"/>
      <c r="O20" s="11"/>
      <c r="P20" s="11"/>
      <c r="Q20" s="1759"/>
      <c r="R20" s="1231"/>
      <c r="S20" s="1231"/>
      <c r="T20" s="1231"/>
    </row>
    <row r="21" spans="2:20" ht="12" customHeight="1">
      <c r="B21" s="158"/>
      <c r="C21" s="188"/>
      <c r="E21" s="7" t="s">
        <v>1734</v>
      </c>
      <c r="F21" s="7"/>
      <c r="G21" s="7"/>
      <c r="H21" s="7"/>
      <c r="I21" s="7"/>
      <c r="J21" s="7"/>
      <c r="K21" s="7"/>
      <c r="L21" s="7"/>
      <c r="M21" s="7"/>
      <c r="N21" s="7"/>
      <c r="O21" s="7"/>
      <c r="P21" s="7"/>
      <c r="Q21" s="1757" t="s">
        <v>1735</v>
      </c>
      <c r="R21" s="174"/>
      <c r="S21" s="174"/>
      <c r="T21" s="174"/>
    </row>
    <row r="22" spans="2:20" ht="12" customHeight="1">
      <c r="B22" s="158" t="s">
        <v>1712</v>
      </c>
      <c r="C22" s="188"/>
      <c r="E22" s="8" t="s">
        <v>1736</v>
      </c>
      <c r="F22" s="8"/>
      <c r="G22" s="8"/>
      <c r="H22" s="8"/>
      <c r="I22" s="8"/>
      <c r="J22" s="8"/>
      <c r="K22" s="8"/>
      <c r="L22" s="8"/>
      <c r="M22" s="8"/>
      <c r="N22" s="8"/>
      <c r="O22" s="8"/>
      <c r="P22" s="8"/>
      <c r="Q22" s="1757" t="s">
        <v>1737</v>
      </c>
      <c r="R22" s="172"/>
      <c r="S22" s="172"/>
      <c r="T22" s="172"/>
    </row>
    <row r="23" spans="2:20" ht="12" customHeight="1">
      <c r="B23" s="162" t="s">
        <v>1714</v>
      </c>
      <c r="C23" s="188"/>
      <c r="E23" s="8" t="s">
        <v>1738</v>
      </c>
      <c r="F23" s="8"/>
      <c r="G23" s="8"/>
      <c r="H23" s="8"/>
      <c r="I23" s="8"/>
      <c r="J23" s="8"/>
      <c r="K23" s="8"/>
      <c r="L23" s="8"/>
      <c r="M23" s="8"/>
      <c r="N23" s="8"/>
      <c r="O23" s="8"/>
      <c r="P23" s="8"/>
      <c r="Q23" s="1757" t="s">
        <v>1739</v>
      </c>
      <c r="R23" s="172"/>
      <c r="S23" s="172"/>
      <c r="T23" s="172"/>
    </row>
    <row r="24" spans="2:20" ht="12" customHeight="1">
      <c r="B24" s="162"/>
      <c r="C24" s="163"/>
      <c r="D24" s="7" t="s">
        <v>1740</v>
      </c>
      <c r="E24" s="8"/>
      <c r="F24" s="8"/>
      <c r="G24" s="8"/>
      <c r="H24" s="8"/>
      <c r="I24" s="8"/>
      <c r="J24" s="8"/>
      <c r="K24" s="8"/>
      <c r="L24" s="8"/>
      <c r="M24" s="8"/>
      <c r="N24" s="8"/>
      <c r="O24" s="8"/>
      <c r="P24" s="8"/>
      <c r="Q24" s="1757" t="s">
        <v>1741</v>
      </c>
      <c r="R24" s="174"/>
      <c r="S24" s="174"/>
      <c r="T24" s="172"/>
    </row>
    <row r="25" spans="2:20" ht="12" customHeight="1">
      <c r="B25" s="162"/>
      <c r="C25" s="1758"/>
      <c r="D25" s="4258" t="s">
        <v>1742</v>
      </c>
      <c r="E25" s="4258"/>
      <c r="F25" s="4258"/>
      <c r="G25" s="4258"/>
      <c r="H25" s="4258"/>
      <c r="I25" s="4258"/>
      <c r="J25" s="4258"/>
      <c r="K25" s="4258"/>
      <c r="L25" s="4258"/>
      <c r="M25" s="4258"/>
      <c r="N25" s="4258"/>
      <c r="O25" s="4258"/>
      <c r="P25" s="4258"/>
      <c r="Q25" s="1759"/>
      <c r="R25" s="167"/>
      <c r="S25" s="167"/>
      <c r="T25" s="167"/>
    </row>
    <row r="26" spans="2:20" ht="12" customHeight="1">
      <c r="B26" s="162" t="s">
        <v>420</v>
      </c>
      <c r="C26" s="188"/>
      <c r="D26" s="176"/>
      <c r="E26" s="40" t="s">
        <v>1743</v>
      </c>
      <c r="F26" s="40"/>
      <c r="G26" s="40"/>
      <c r="H26" s="40"/>
      <c r="I26" s="40"/>
      <c r="J26" s="40"/>
      <c r="K26" s="40"/>
      <c r="L26" s="40"/>
      <c r="M26" s="40"/>
      <c r="N26" s="40"/>
      <c r="O26" s="40"/>
      <c r="P26" s="40"/>
      <c r="Q26" s="1757" t="s">
        <v>1744</v>
      </c>
      <c r="R26" s="174"/>
      <c r="S26" s="174"/>
      <c r="T26" s="174"/>
    </row>
    <row r="27" spans="2:20" ht="12" customHeight="1">
      <c r="B27" s="161"/>
      <c r="E27" s="8" t="s">
        <v>1745</v>
      </c>
      <c r="F27" s="8"/>
      <c r="G27" s="8"/>
      <c r="H27" s="8"/>
      <c r="I27" s="8"/>
      <c r="J27" s="8"/>
      <c r="K27" s="8"/>
      <c r="L27" s="8"/>
      <c r="M27" s="8"/>
      <c r="N27" s="8"/>
      <c r="O27" s="8"/>
      <c r="P27" s="8"/>
      <c r="Q27" s="1756" t="s">
        <v>1746</v>
      </c>
      <c r="R27" s="172"/>
      <c r="S27" s="172"/>
      <c r="T27" s="172"/>
    </row>
    <row r="28" spans="2:20" ht="12" customHeight="1">
      <c r="B28" s="162"/>
      <c r="C28" s="188"/>
      <c r="E28" s="7" t="s">
        <v>1747</v>
      </c>
      <c r="F28" s="7"/>
      <c r="G28" s="7"/>
      <c r="H28" s="7"/>
      <c r="I28" s="7"/>
      <c r="J28" s="7"/>
      <c r="K28" s="7"/>
      <c r="L28" s="7"/>
      <c r="M28" s="7"/>
      <c r="N28" s="7"/>
      <c r="O28" s="7"/>
      <c r="P28" s="7"/>
      <c r="Q28" s="1757" t="s">
        <v>1748</v>
      </c>
      <c r="R28" s="167"/>
      <c r="S28" s="167"/>
      <c r="T28" s="167"/>
    </row>
    <row r="29" spans="2:20" ht="12" customHeight="1">
      <c r="B29" s="161"/>
      <c r="C29" s="163"/>
      <c r="D29" s="164" t="s">
        <v>1749</v>
      </c>
      <c r="E29" s="169"/>
      <c r="F29" s="169"/>
      <c r="G29" s="169"/>
      <c r="H29" s="169"/>
      <c r="I29" s="169"/>
      <c r="J29" s="169"/>
      <c r="K29" s="169"/>
      <c r="L29" s="169"/>
      <c r="M29" s="169"/>
      <c r="N29" s="169"/>
      <c r="O29" s="169"/>
      <c r="P29" s="169"/>
      <c r="Q29" s="1757" t="s">
        <v>1750</v>
      </c>
      <c r="R29" s="172"/>
      <c r="S29" s="172"/>
      <c r="T29" s="172"/>
    </row>
    <row r="30" spans="2:20" ht="12" customHeight="1">
      <c r="B30" s="161"/>
      <c r="C30" s="168"/>
      <c r="D30" s="3939" t="s">
        <v>1751</v>
      </c>
      <c r="E30" s="3939"/>
      <c r="F30" s="3939"/>
      <c r="G30" s="3939"/>
      <c r="H30" s="3939"/>
      <c r="I30" s="3939"/>
      <c r="J30" s="3939"/>
      <c r="K30" s="3939"/>
      <c r="L30" s="3939"/>
      <c r="M30" s="3939"/>
      <c r="N30" s="3939"/>
      <c r="O30" s="3939"/>
      <c r="P30" s="3939"/>
      <c r="Q30" s="1757" t="s">
        <v>1752</v>
      </c>
      <c r="R30" s="172"/>
      <c r="S30" s="172"/>
      <c r="T30" s="172"/>
    </row>
    <row r="31" spans="2:20" ht="12" customHeight="1">
      <c r="B31" s="162"/>
      <c r="C31" s="168"/>
      <c r="D31" s="3939" t="s">
        <v>1753</v>
      </c>
      <c r="E31" s="3939"/>
      <c r="F31" s="3939"/>
      <c r="G31" s="3939"/>
      <c r="H31" s="3939"/>
      <c r="I31" s="3939"/>
      <c r="J31" s="3939"/>
      <c r="K31" s="3939"/>
      <c r="L31" s="3939"/>
      <c r="M31" s="3939"/>
      <c r="N31" s="3939"/>
      <c r="O31" s="3939"/>
      <c r="P31" s="3939"/>
      <c r="Q31" s="1757" t="s">
        <v>1754</v>
      </c>
      <c r="R31" s="172"/>
      <c r="S31" s="172"/>
      <c r="T31" s="172"/>
    </row>
    <row r="32" spans="2:20" ht="12" customHeight="1">
      <c r="B32" s="162"/>
      <c r="C32" s="168"/>
      <c r="D32" s="3939" t="s">
        <v>443</v>
      </c>
      <c r="E32" s="3939"/>
      <c r="F32" s="3939"/>
      <c r="G32" s="3939"/>
      <c r="H32" s="3939"/>
      <c r="I32" s="3939"/>
      <c r="J32" s="3939"/>
      <c r="K32" s="3939"/>
      <c r="L32" s="3939"/>
      <c r="M32" s="3939"/>
      <c r="N32" s="3939"/>
      <c r="O32" s="3939"/>
      <c r="P32" s="3939"/>
      <c r="Q32" s="1757" t="s">
        <v>1755</v>
      </c>
      <c r="R32" s="172"/>
      <c r="S32" s="172"/>
      <c r="T32" s="172"/>
    </row>
    <row r="33" spans="2:20" ht="12" customHeight="1">
      <c r="B33" s="162"/>
      <c r="C33" s="168"/>
      <c r="D33" s="3939" t="s">
        <v>1756</v>
      </c>
      <c r="E33" s="3939"/>
      <c r="F33" s="3939"/>
      <c r="G33" s="3939"/>
      <c r="H33" s="3939"/>
      <c r="I33" s="3939"/>
      <c r="J33" s="3939"/>
      <c r="K33" s="3939"/>
      <c r="L33" s="3939"/>
      <c r="M33" s="3939"/>
      <c r="N33" s="3939"/>
      <c r="O33" s="3939"/>
      <c r="P33" s="3939"/>
      <c r="Q33" s="1757" t="s">
        <v>1757</v>
      </c>
      <c r="R33" s="172"/>
      <c r="S33" s="172"/>
      <c r="T33" s="172"/>
    </row>
    <row r="34" spans="2:20" ht="12" customHeight="1">
      <c r="B34" s="162"/>
      <c r="C34" s="168"/>
      <c r="D34" s="3939" t="s">
        <v>447</v>
      </c>
      <c r="E34" s="3939"/>
      <c r="F34" s="3939"/>
      <c r="G34" s="3939"/>
      <c r="H34" s="3939"/>
      <c r="I34" s="3939"/>
      <c r="J34" s="3939"/>
      <c r="K34" s="3939"/>
      <c r="L34" s="3939"/>
      <c r="M34" s="3939"/>
      <c r="N34" s="3939"/>
      <c r="O34" s="3939"/>
      <c r="P34" s="3939"/>
      <c r="Q34" s="1757" t="s">
        <v>1758</v>
      </c>
      <c r="R34" s="172"/>
      <c r="S34" s="172"/>
      <c r="T34" s="172"/>
    </row>
    <row r="35" spans="2:20" ht="12" customHeight="1">
      <c r="B35" s="162"/>
      <c r="C35" s="168"/>
      <c r="D35" s="3939" t="s">
        <v>1759</v>
      </c>
      <c r="E35" s="3939"/>
      <c r="F35" s="3939"/>
      <c r="G35" s="3939"/>
      <c r="H35" s="3939"/>
      <c r="I35" s="3939"/>
      <c r="J35" s="3939"/>
      <c r="K35" s="3939"/>
      <c r="L35" s="3939"/>
      <c r="M35" s="3939"/>
      <c r="N35" s="3939"/>
      <c r="O35" s="3939"/>
      <c r="P35" s="3939"/>
      <c r="Q35" s="1757" t="s">
        <v>1760</v>
      </c>
      <c r="R35" s="172"/>
      <c r="S35" s="172"/>
      <c r="T35" s="172"/>
    </row>
    <row r="36" spans="2:20" ht="12" customHeight="1">
      <c r="B36" s="162"/>
      <c r="C36" s="168"/>
      <c r="D36" s="3939" t="s">
        <v>440</v>
      </c>
      <c r="E36" s="3939"/>
      <c r="F36" s="3939"/>
      <c r="G36" s="3939"/>
      <c r="H36" s="3939"/>
      <c r="I36" s="3939"/>
      <c r="J36" s="3939"/>
      <c r="K36" s="3939"/>
      <c r="L36" s="3939"/>
      <c r="M36" s="3939"/>
      <c r="N36" s="3939"/>
      <c r="O36" s="3939"/>
      <c r="P36" s="3939"/>
      <c r="Q36" s="1757" t="s">
        <v>1761</v>
      </c>
      <c r="R36" s="172"/>
      <c r="S36" s="172"/>
      <c r="T36" s="172"/>
    </row>
    <row r="37" spans="2:20" ht="12" customHeight="1">
      <c r="B37" s="162"/>
      <c r="C37" s="1758"/>
      <c r="D37" s="4258" t="s">
        <v>1762</v>
      </c>
      <c r="E37" s="4258"/>
      <c r="F37" s="4258"/>
      <c r="G37" s="4258"/>
      <c r="H37" s="4258"/>
      <c r="I37" s="4258"/>
      <c r="J37" s="4258"/>
      <c r="K37" s="4258"/>
      <c r="L37" s="4258"/>
      <c r="M37" s="4258"/>
      <c r="N37" s="4258"/>
      <c r="O37" s="4258"/>
      <c r="P37" s="4258"/>
      <c r="Q37" s="1046"/>
      <c r="R37" s="1231"/>
      <c r="S37" s="1231"/>
      <c r="T37" s="1231"/>
    </row>
    <row r="38" spans="2:20" ht="12" customHeight="1">
      <c r="B38" s="162"/>
      <c r="C38" s="188"/>
      <c r="D38" s="1030"/>
      <c r="E38" s="3948" t="s">
        <v>1763</v>
      </c>
      <c r="F38" s="3948"/>
      <c r="G38" s="3948"/>
      <c r="H38" s="3948"/>
      <c r="I38" s="3948"/>
      <c r="J38" s="3948"/>
      <c r="K38" s="3948"/>
      <c r="L38" s="3948"/>
      <c r="M38" s="3948"/>
      <c r="N38" s="3948"/>
      <c r="O38" s="3948"/>
      <c r="P38" s="3948"/>
      <c r="Q38" s="1757" t="s">
        <v>1764</v>
      </c>
      <c r="R38" s="174"/>
      <c r="S38" s="174"/>
      <c r="T38" s="174"/>
    </row>
    <row r="39" spans="2:20" ht="12" customHeight="1">
      <c r="B39" s="162"/>
      <c r="C39" s="188"/>
      <c r="D39" s="1030"/>
      <c r="E39" s="3939" t="s">
        <v>1765</v>
      </c>
      <c r="F39" s="3939"/>
      <c r="G39" s="3939"/>
      <c r="H39" s="3939"/>
      <c r="I39" s="3939"/>
      <c r="J39" s="3939"/>
      <c r="K39" s="3939"/>
      <c r="L39" s="3939"/>
      <c r="M39" s="3939"/>
      <c r="N39" s="3939"/>
      <c r="O39" s="3939"/>
      <c r="P39" s="3939"/>
      <c r="Q39" s="1757" t="s">
        <v>1766</v>
      </c>
      <c r="R39" s="172"/>
      <c r="S39" s="172"/>
      <c r="T39" s="172"/>
    </row>
    <row r="40" spans="2:20" ht="12" customHeight="1">
      <c r="B40" s="162"/>
      <c r="C40" s="163"/>
      <c r="D40" s="3948" t="s">
        <v>1767</v>
      </c>
      <c r="E40" s="3939"/>
      <c r="F40" s="3939"/>
      <c r="G40" s="3939"/>
      <c r="H40" s="3939"/>
      <c r="I40" s="3939"/>
      <c r="J40" s="3939"/>
      <c r="K40" s="3939"/>
      <c r="L40" s="3939"/>
      <c r="M40" s="3939"/>
      <c r="N40" s="3939"/>
      <c r="O40" s="3939"/>
      <c r="P40" s="3939"/>
      <c r="Q40" s="1757" t="s">
        <v>1768</v>
      </c>
      <c r="R40" s="172"/>
      <c r="S40" s="172"/>
      <c r="T40" s="172"/>
    </row>
    <row r="41" spans="2:20" ht="12" customHeight="1">
      <c r="B41" s="162"/>
      <c r="C41" s="168"/>
      <c r="D41" s="3939" t="s">
        <v>1769</v>
      </c>
      <c r="E41" s="3939"/>
      <c r="F41" s="3939"/>
      <c r="G41" s="3939"/>
      <c r="H41" s="3939"/>
      <c r="I41" s="3939"/>
      <c r="J41" s="3939"/>
      <c r="K41" s="3939"/>
      <c r="L41" s="3939"/>
      <c r="M41" s="3939"/>
      <c r="N41" s="3939"/>
      <c r="O41" s="3939"/>
      <c r="P41" s="3939"/>
      <c r="Q41" s="1757" t="s">
        <v>1770</v>
      </c>
      <c r="R41" s="172"/>
      <c r="S41" s="172"/>
      <c r="T41" s="172"/>
    </row>
    <row r="42" spans="2:20" ht="12" customHeight="1">
      <c r="B42" s="162"/>
      <c r="C42" s="1758"/>
      <c r="D42" s="4258" t="s">
        <v>1771</v>
      </c>
      <c r="E42" s="4258"/>
      <c r="F42" s="4258"/>
      <c r="G42" s="4258"/>
      <c r="H42" s="4258"/>
      <c r="I42" s="4258"/>
      <c r="J42" s="4258"/>
      <c r="K42" s="4258"/>
      <c r="L42" s="4258"/>
      <c r="M42" s="4258"/>
      <c r="N42" s="4258"/>
      <c r="O42" s="4258"/>
      <c r="P42" s="4258"/>
      <c r="Q42" s="1046"/>
      <c r="R42" s="1231"/>
      <c r="S42" s="1231"/>
      <c r="T42" s="1231"/>
    </row>
    <row r="43" spans="2:20" ht="12" customHeight="1">
      <c r="B43" s="162"/>
      <c r="C43" s="188"/>
      <c r="D43" s="1030"/>
      <c r="E43" s="3948" t="s">
        <v>1772</v>
      </c>
      <c r="F43" s="3948"/>
      <c r="G43" s="3948"/>
      <c r="H43" s="3948"/>
      <c r="I43" s="3948"/>
      <c r="J43" s="3948"/>
      <c r="K43" s="3948"/>
      <c r="L43" s="3948"/>
      <c r="M43" s="3948"/>
      <c r="N43" s="3948"/>
      <c r="O43" s="3948"/>
      <c r="P43" s="3948"/>
      <c r="Q43" s="1757" t="s">
        <v>1773</v>
      </c>
      <c r="R43" s="174"/>
      <c r="S43" s="174"/>
      <c r="T43" s="174"/>
    </row>
    <row r="44" spans="2:20" ht="12" customHeight="1">
      <c r="B44" s="162"/>
      <c r="C44" s="188"/>
      <c r="D44" s="1030"/>
      <c r="E44" s="3939" t="s">
        <v>1774</v>
      </c>
      <c r="F44" s="3939"/>
      <c r="G44" s="3939"/>
      <c r="H44" s="3939"/>
      <c r="I44" s="3939"/>
      <c r="J44" s="3939"/>
      <c r="K44" s="3939"/>
      <c r="L44" s="3939"/>
      <c r="M44" s="3939"/>
      <c r="N44" s="3939"/>
      <c r="O44" s="3939"/>
      <c r="P44" s="3939"/>
      <c r="Q44" s="1757" t="s">
        <v>1775</v>
      </c>
      <c r="R44" s="172"/>
      <c r="S44" s="172"/>
      <c r="T44" s="172"/>
    </row>
    <row r="45" spans="2:20" ht="12" customHeight="1">
      <c r="B45" s="162"/>
      <c r="C45" s="188"/>
      <c r="D45" s="1030"/>
      <c r="E45" s="3939" t="s">
        <v>1776</v>
      </c>
      <c r="F45" s="3939"/>
      <c r="G45" s="3939"/>
      <c r="H45" s="3939"/>
      <c r="I45" s="3939"/>
      <c r="J45" s="3939"/>
      <c r="K45" s="3939"/>
      <c r="L45" s="3939"/>
      <c r="M45" s="3939"/>
      <c r="N45" s="3939"/>
      <c r="O45" s="3939"/>
      <c r="P45" s="3939"/>
      <c r="Q45" s="1756" t="s">
        <v>1777</v>
      </c>
      <c r="R45" s="172"/>
      <c r="S45" s="172"/>
      <c r="T45" s="172"/>
    </row>
    <row r="46" spans="2:20" ht="12" customHeight="1">
      <c r="B46" s="162"/>
      <c r="C46" s="188"/>
      <c r="D46" s="1030"/>
      <c r="E46" s="3939" t="s">
        <v>1778</v>
      </c>
      <c r="F46" s="3939"/>
      <c r="G46" s="3939"/>
      <c r="H46" s="3939"/>
      <c r="I46" s="3939"/>
      <c r="J46" s="3939"/>
      <c r="K46" s="3939"/>
      <c r="L46" s="3939"/>
      <c r="M46" s="3939"/>
      <c r="N46" s="3939"/>
      <c r="O46" s="3939"/>
      <c r="P46" s="3939"/>
      <c r="Q46" s="1757" t="s">
        <v>1779</v>
      </c>
      <c r="R46" s="172"/>
      <c r="S46" s="172"/>
      <c r="T46" s="172"/>
    </row>
    <row r="47" spans="2:20" ht="12" customHeight="1">
      <c r="B47" s="162"/>
      <c r="C47" s="163"/>
      <c r="D47" s="3948" t="s">
        <v>1780</v>
      </c>
      <c r="E47" s="3939"/>
      <c r="F47" s="3939"/>
      <c r="G47" s="3939"/>
      <c r="H47" s="3939"/>
      <c r="I47" s="3939"/>
      <c r="J47" s="3939"/>
      <c r="K47" s="3939"/>
      <c r="L47" s="3939"/>
      <c r="M47" s="3939"/>
      <c r="N47" s="3939"/>
      <c r="O47" s="3939"/>
      <c r="P47" s="3939"/>
      <c r="Q47" s="1757" t="s">
        <v>1781</v>
      </c>
      <c r="R47" s="172"/>
      <c r="S47" s="172"/>
      <c r="T47" s="172"/>
    </row>
    <row r="48" spans="2:20" ht="12" customHeight="1">
      <c r="B48" s="162"/>
      <c r="C48" s="1758"/>
      <c r="D48" s="4258" t="s">
        <v>1534</v>
      </c>
      <c r="E48" s="4258"/>
      <c r="F48" s="4258"/>
      <c r="G48" s="4258"/>
      <c r="H48" s="4258"/>
      <c r="I48" s="4258"/>
      <c r="J48" s="4258"/>
      <c r="K48" s="4258"/>
      <c r="L48" s="4258"/>
      <c r="M48" s="4258"/>
      <c r="N48" s="4258"/>
      <c r="O48" s="4258"/>
      <c r="P48" s="4258"/>
      <c r="Q48" s="1046"/>
      <c r="R48" s="1231"/>
      <c r="S48" s="1231"/>
      <c r="T48" s="1231"/>
    </row>
    <row r="49" spans="2:20" ht="12" customHeight="1">
      <c r="B49" s="162"/>
      <c r="C49" s="188"/>
      <c r="D49" s="4247" t="s">
        <v>1673</v>
      </c>
      <c r="E49" s="4247"/>
      <c r="F49" s="4247"/>
      <c r="G49" s="4247"/>
      <c r="H49" s="4247"/>
      <c r="I49" s="4247"/>
      <c r="J49" s="4247"/>
      <c r="K49" s="4247"/>
      <c r="L49" s="4247"/>
      <c r="M49" s="4247"/>
      <c r="N49" s="4247"/>
      <c r="O49" s="4247"/>
      <c r="P49" s="4247"/>
      <c r="Q49" s="183"/>
      <c r="R49" s="167"/>
      <c r="S49" s="167"/>
      <c r="T49" s="167"/>
    </row>
    <row r="50" spans="2:20" ht="12" customHeight="1">
      <c r="B50" s="162"/>
      <c r="C50" s="188"/>
      <c r="D50" s="4247" t="s">
        <v>1782</v>
      </c>
      <c r="E50" s="4247"/>
      <c r="F50" s="4247"/>
      <c r="G50" s="4247"/>
      <c r="H50" s="4247"/>
      <c r="I50" s="4247"/>
      <c r="J50" s="4247"/>
      <c r="K50" s="4247"/>
      <c r="L50" s="4247"/>
      <c r="M50" s="4247"/>
      <c r="N50" s="4247"/>
      <c r="O50" s="4247"/>
      <c r="P50" s="4247"/>
      <c r="Q50" s="183"/>
      <c r="R50" s="167"/>
      <c r="S50" s="167"/>
      <c r="T50" s="167"/>
    </row>
    <row r="51" spans="2:20" ht="12" customHeight="1">
      <c r="B51" s="162"/>
      <c r="C51" s="188"/>
      <c r="D51" s="1030"/>
      <c r="E51" s="3948" t="s">
        <v>1772</v>
      </c>
      <c r="F51" s="3948"/>
      <c r="G51" s="3948"/>
      <c r="H51" s="3948"/>
      <c r="I51" s="3948"/>
      <c r="J51" s="3948"/>
      <c r="K51" s="3948"/>
      <c r="L51" s="3948"/>
      <c r="M51" s="3948"/>
      <c r="N51" s="3948"/>
      <c r="O51" s="3948"/>
      <c r="P51" s="3948"/>
      <c r="Q51" s="1757" t="s">
        <v>1783</v>
      </c>
      <c r="R51" s="174"/>
      <c r="S51" s="174"/>
      <c r="T51" s="174"/>
    </row>
    <row r="52" spans="2:20" ht="12" customHeight="1">
      <c r="B52" s="162"/>
      <c r="C52" s="188"/>
      <c r="D52" s="1030"/>
      <c r="E52" s="3939" t="s">
        <v>1784</v>
      </c>
      <c r="F52" s="3939"/>
      <c r="G52" s="3939"/>
      <c r="H52" s="3939"/>
      <c r="I52" s="3939"/>
      <c r="J52" s="3939"/>
      <c r="K52" s="3939"/>
      <c r="L52" s="3939"/>
      <c r="M52" s="3939"/>
      <c r="N52" s="3939"/>
      <c r="O52" s="3939"/>
      <c r="P52" s="3939"/>
      <c r="Q52" s="1757" t="s">
        <v>1785</v>
      </c>
      <c r="R52" s="172"/>
      <c r="S52" s="172"/>
      <c r="T52" s="172"/>
    </row>
    <row r="53" spans="2:20" ht="12" customHeight="1">
      <c r="B53" s="162"/>
      <c r="C53" s="188"/>
      <c r="D53" s="1030"/>
      <c r="E53" s="3939" t="s">
        <v>1786</v>
      </c>
      <c r="F53" s="3939"/>
      <c r="G53" s="3939"/>
      <c r="H53" s="3939"/>
      <c r="I53" s="3939"/>
      <c r="J53" s="3939"/>
      <c r="K53" s="3939"/>
      <c r="L53" s="3939"/>
      <c r="M53" s="3939"/>
      <c r="N53" s="3939"/>
      <c r="O53" s="3939"/>
      <c r="P53" s="3939"/>
      <c r="Q53" s="1756" t="s">
        <v>1787</v>
      </c>
      <c r="R53" s="172"/>
      <c r="S53" s="172"/>
      <c r="T53" s="172"/>
    </row>
    <row r="54" spans="2:20" ht="12" customHeight="1">
      <c r="B54" s="162"/>
      <c r="C54" s="188"/>
      <c r="D54" s="1030"/>
      <c r="E54" s="3939" t="s">
        <v>1788</v>
      </c>
      <c r="F54" s="3939"/>
      <c r="G54" s="3939"/>
      <c r="H54" s="3939"/>
      <c r="I54" s="3939"/>
      <c r="J54" s="3939"/>
      <c r="K54" s="3939"/>
      <c r="L54" s="3939"/>
      <c r="M54" s="3939"/>
      <c r="N54" s="3939"/>
      <c r="O54" s="3939"/>
      <c r="P54" s="3939"/>
      <c r="Q54" s="1756" t="s">
        <v>1789</v>
      </c>
      <c r="R54" s="172"/>
      <c r="S54" s="172"/>
      <c r="T54" s="172"/>
    </row>
    <row r="55" spans="2:20" ht="12" customHeight="1">
      <c r="B55" s="162"/>
      <c r="C55" s="188"/>
      <c r="D55" s="1030"/>
      <c r="E55" s="3939" t="s">
        <v>1790</v>
      </c>
      <c r="F55" s="3939"/>
      <c r="G55" s="3939"/>
      <c r="H55" s="3939"/>
      <c r="I55" s="3939"/>
      <c r="J55" s="3939"/>
      <c r="K55" s="3939"/>
      <c r="L55" s="3939"/>
      <c r="M55" s="3939"/>
      <c r="N55" s="3939"/>
      <c r="O55" s="3939"/>
      <c r="P55" s="3939"/>
      <c r="Q55" s="1756" t="s">
        <v>1791</v>
      </c>
      <c r="R55" s="172"/>
      <c r="S55" s="172"/>
      <c r="T55" s="172"/>
    </row>
    <row r="56" spans="2:20" ht="12" customHeight="1">
      <c r="B56" s="162"/>
      <c r="C56" s="163"/>
      <c r="D56" s="3948" t="s">
        <v>1792</v>
      </c>
      <c r="E56" s="3939"/>
      <c r="F56" s="3939"/>
      <c r="G56" s="3939"/>
      <c r="H56" s="3939"/>
      <c r="I56" s="3939"/>
      <c r="J56" s="3939"/>
      <c r="K56" s="3939"/>
      <c r="L56" s="3939"/>
      <c r="M56" s="3939"/>
      <c r="N56" s="3939"/>
      <c r="O56" s="3939"/>
      <c r="P56" s="3939"/>
      <c r="Q56" s="1756" t="s">
        <v>1793</v>
      </c>
      <c r="R56" s="172"/>
      <c r="S56" s="172"/>
      <c r="T56" s="172"/>
    </row>
    <row r="57" spans="2:20" ht="12" customHeight="1">
      <c r="B57" s="162"/>
      <c r="C57" s="1758"/>
      <c r="D57" s="4258" t="s">
        <v>1794</v>
      </c>
      <c r="E57" s="4258"/>
      <c r="F57" s="4258"/>
      <c r="G57" s="4258"/>
      <c r="H57" s="4258"/>
      <c r="I57" s="4258"/>
      <c r="J57" s="4258"/>
      <c r="K57" s="4258"/>
      <c r="L57" s="4258"/>
      <c r="M57" s="4258"/>
      <c r="N57" s="4258"/>
      <c r="O57" s="4258"/>
      <c r="P57" s="4258"/>
      <c r="Q57" s="1046"/>
      <c r="R57" s="1231"/>
      <c r="S57" s="1231"/>
      <c r="T57" s="1231"/>
    </row>
    <row r="58" spans="2:20" ht="12" customHeight="1">
      <c r="B58" s="162"/>
      <c r="C58" s="188"/>
      <c r="D58" s="1030"/>
      <c r="E58" s="3948" t="s">
        <v>1117</v>
      </c>
      <c r="F58" s="3948"/>
      <c r="G58" s="3948"/>
      <c r="H58" s="3948"/>
      <c r="I58" s="3948"/>
      <c r="J58" s="3948"/>
      <c r="K58" s="3948"/>
      <c r="L58" s="3948"/>
      <c r="M58" s="3948"/>
      <c r="N58" s="3948"/>
      <c r="O58" s="3948"/>
      <c r="P58" s="3948"/>
      <c r="Q58" s="1757" t="s">
        <v>1795</v>
      </c>
      <c r="R58" s="174"/>
      <c r="S58" s="174"/>
      <c r="T58" s="174"/>
    </row>
    <row r="59" spans="2:20" ht="12" customHeight="1">
      <c r="B59" s="162"/>
      <c r="C59" s="188"/>
      <c r="D59" s="1030"/>
      <c r="E59" s="3939" t="s">
        <v>881</v>
      </c>
      <c r="F59" s="3939"/>
      <c r="G59" s="3939"/>
      <c r="H59" s="3939"/>
      <c r="I59" s="3939"/>
      <c r="J59" s="3939"/>
      <c r="K59" s="3939"/>
      <c r="L59" s="3939"/>
      <c r="M59" s="3939"/>
      <c r="N59" s="3939"/>
      <c r="O59" s="3939"/>
      <c r="P59" s="3939"/>
      <c r="Q59" s="1757" t="s">
        <v>1796</v>
      </c>
      <c r="R59" s="172"/>
      <c r="S59" s="172"/>
      <c r="T59" s="172"/>
    </row>
    <row r="60" spans="2:20" ht="12" customHeight="1">
      <c r="B60" s="162"/>
      <c r="C60" s="188"/>
      <c r="D60" s="1030"/>
      <c r="E60" s="3939" t="s">
        <v>459</v>
      </c>
      <c r="F60" s="3939"/>
      <c r="G60" s="3939"/>
      <c r="H60" s="3939"/>
      <c r="I60" s="3939"/>
      <c r="J60" s="3939"/>
      <c r="K60" s="3939"/>
      <c r="L60" s="3939"/>
      <c r="M60" s="3939"/>
      <c r="N60" s="3939"/>
      <c r="O60" s="3939"/>
      <c r="P60" s="3939"/>
      <c r="Q60" s="1757" t="s">
        <v>1797</v>
      </c>
      <c r="R60" s="172"/>
      <c r="S60" s="172"/>
      <c r="T60" s="172"/>
    </row>
    <row r="61" spans="2:20" ht="12" customHeight="1">
      <c r="B61" s="162"/>
      <c r="C61" s="188"/>
      <c r="D61" s="1030"/>
      <c r="E61" s="3939" t="s">
        <v>1798</v>
      </c>
      <c r="F61" s="3939"/>
      <c r="G61" s="3939"/>
      <c r="H61" s="3939"/>
      <c r="I61" s="3939"/>
      <c r="J61" s="3939"/>
      <c r="K61" s="3939"/>
      <c r="L61" s="3939"/>
      <c r="M61" s="3939"/>
      <c r="N61" s="3939"/>
      <c r="O61" s="3939"/>
      <c r="P61" s="3939"/>
      <c r="Q61" s="1757" t="s">
        <v>1799</v>
      </c>
      <c r="R61" s="172"/>
      <c r="S61" s="172"/>
      <c r="T61" s="172"/>
    </row>
    <row r="62" spans="2:20" ht="12" customHeight="1">
      <c r="B62" s="162"/>
      <c r="C62" s="188"/>
      <c r="D62" s="1030"/>
      <c r="E62" s="3939" t="s">
        <v>463</v>
      </c>
      <c r="F62" s="3939"/>
      <c r="G62" s="3939"/>
      <c r="H62" s="3939"/>
      <c r="I62" s="3939"/>
      <c r="J62" s="3939"/>
      <c r="K62" s="3939"/>
      <c r="L62" s="3939"/>
      <c r="M62" s="3939"/>
      <c r="N62" s="3939"/>
      <c r="O62" s="3939"/>
      <c r="P62" s="3939"/>
      <c r="Q62" s="1757" t="s">
        <v>1800</v>
      </c>
      <c r="R62" s="172"/>
      <c r="S62" s="172"/>
      <c r="T62" s="172"/>
    </row>
    <row r="63" spans="2:20" ht="12" customHeight="1">
      <c r="B63" s="162"/>
      <c r="C63" s="188"/>
      <c r="D63" s="1030"/>
      <c r="E63" s="3939" t="s">
        <v>1801</v>
      </c>
      <c r="F63" s="3939"/>
      <c r="G63" s="3939"/>
      <c r="H63" s="3939"/>
      <c r="I63" s="3939"/>
      <c r="J63" s="3939"/>
      <c r="K63" s="3939"/>
      <c r="L63" s="3939"/>
      <c r="M63" s="3939"/>
      <c r="N63" s="3939"/>
      <c r="O63" s="3939"/>
      <c r="P63" s="3939"/>
      <c r="Q63" s="1757" t="s">
        <v>1802</v>
      </c>
      <c r="R63" s="172"/>
      <c r="S63" s="172"/>
      <c r="T63" s="172"/>
    </row>
    <row r="64" spans="2:20" ht="12" customHeight="1">
      <c r="B64" s="162"/>
      <c r="C64" s="188"/>
      <c r="D64" s="1030"/>
      <c r="E64" s="3939" t="s">
        <v>469</v>
      </c>
      <c r="F64" s="3939"/>
      <c r="G64" s="3939"/>
      <c r="H64" s="3939"/>
      <c r="I64" s="3939"/>
      <c r="J64" s="3939"/>
      <c r="K64" s="3939"/>
      <c r="L64" s="3939"/>
      <c r="M64" s="3939"/>
      <c r="N64" s="3939"/>
      <c r="O64" s="3939"/>
      <c r="P64" s="3939"/>
      <c r="Q64" s="1757" t="s">
        <v>1803</v>
      </c>
      <c r="R64" s="172"/>
      <c r="S64" s="172"/>
      <c r="T64" s="172"/>
    </row>
    <row r="65" spans="2:20" ht="12" customHeight="1">
      <c r="B65" s="162"/>
      <c r="C65" s="163"/>
      <c r="D65" s="3948" t="s">
        <v>1804</v>
      </c>
      <c r="E65" s="3939"/>
      <c r="F65" s="3939"/>
      <c r="G65" s="3939"/>
      <c r="H65" s="3939"/>
      <c r="I65" s="3939"/>
      <c r="J65" s="3939"/>
      <c r="K65" s="3939"/>
      <c r="L65" s="3939"/>
      <c r="M65" s="3939"/>
      <c r="N65" s="3939"/>
      <c r="O65" s="3939"/>
      <c r="P65" s="3939"/>
      <c r="Q65" s="1757" t="s">
        <v>1805</v>
      </c>
      <c r="R65" s="172"/>
      <c r="S65" s="172"/>
      <c r="T65" s="172"/>
    </row>
    <row r="66" spans="2:20" ht="12" customHeight="1">
      <c r="B66" s="162"/>
      <c r="C66" s="168"/>
      <c r="D66" s="3939" t="s">
        <v>472</v>
      </c>
      <c r="E66" s="3939"/>
      <c r="F66" s="3939"/>
      <c r="G66" s="3939"/>
      <c r="H66" s="3939"/>
      <c r="I66" s="3939"/>
      <c r="J66" s="3939"/>
      <c r="K66" s="3939"/>
      <c r="L66" s="3939"/>
      <c r="M66" s="3939"/>
      <c r="N66" s="3939"/>
      <c r="O66" s="3939"/>
      <c r="P66" s="3939"/>
      <c r="Q66" s="1757" t="s">
        <v>1806</v>
      </c>
      <c r="R66" s="172"/>
      <c r="S66" s="172"/>
      <c r="T66" s="172"/>
    </row>
    <row r="67" spans="2:20" ht="12" customHeight="1">
      <c r="B67" s="162"/>
      <c r="C67" s="168"/>
      <c r="D67" s="3939" t="s">
        <v>474</v>
      </c>
      <c r="E67" s="3939"/>
      <c r="F67" s="3939"/>
      <c r="G67" s="3939"/>
      <c r="H67" s="3939"/>
      <c r="I67" s="3939"/>
      <c r="J67" s="3939"/>
      <c r="K67" s="3939"/>
      <c r="L67" s="3939"/>
      <c r="M67" s="3939"/>
      <c r="N67" s="3939"/>
      <c r="O67" s="3939"/>
      <c r="P67" s="3939"/>
      <c r="Q67" s="1756" t="s">
        <v>1807</v>
      </c>
      <c r="R67" s="172"/>
      <c r="S67" s="172"/>
      <c r="T67" s="172"/>
    </row>
    <row r="68" spans="2:20" ht="12" customHeight="1">
      <c r="B68" s="162"/>
      <c r="C68" s="168"/>
      <c r="D68" s="3939" t="s">
        <v>476</v>
      </c>
      <c r="E68" s="3939"/>
      <c r="F68" s="3939"/>
      <c r="G68" s="3939"/>
      <c r="H68" s="3939"/>
      <c r="I68" s="3939"/>
      <c r="J68" s="3939"/>
      <c r="K68" s="3939"/>
      <c r="L68" s="3939"/>
      <c r="M68" s="3939"/>
      <c r="N68" s="3939"/>
      <c r="O68" s="3939"/>
      <c r="P68" s="3939"/>
      <c r="Q68" s="1756" t="s">
        <v>1808</v>
      </c>
      <c r="R68" s="172"/>
      <c r="S68" s="172"/>
      <c r="T68" s="172"/>
    </row>
    <row r="69" spans="2:20" ht="12" customHeight="1">
      <c r="B69" s="162"/>
      <c r="C69" s="1758"/>
      <c r="D69" s="4258" t="s">
        <v>1681</v>
      </c>
      <c r="E69" s="4258"/>
      <c r="F69" s="4258"/>
      <c r="G69" s="4258"/>
      <c r="H69" s="4258"/>
      <c r="I69" s="4258"/>
      <c r="J69" s="4258"/>
      <c r="K69" s="4258"/>
      <c r="L69" s="4258"/>
      <c r="M69" s="4258"/>
      <c r="N69" s="4258"/>
      <c r="O69" s="4258"/>
      <c r="P69" s="4258"/>
      <c r="Q69" s="1046"/>
      <c r="R69" s="1231"/>
      <c r="S69" s="1231"/>
      <c r="T69" s="1231"/>
    </row>
    <row r="70" spans="2:20" ht="12" customHeight="1">
      <c r="B70" s="162"/>
      <c r="C70" s="188"/>
      <c r="D70" s="4247" t="s">
        <v>1809</v>
      </c>
      <c r="E70" s="4247"/>
      <c r="F70" s="4247"/>
      <c r="G70" s="4247"/>
      <c r="H70" s="4247"/>
      <c r="I70" s="4247"/>
      <c r="J70" s="4247"/>
      <c r="K70" s="4247"/>
      <c r="L70" s="4247"/>
      <c r="M70" s="4247"/>
      <c r="N70" s="4247"/>
      <c r="O70" s="4247"/>
      <c r="P70" s="4247"/>
      <c r="Q70" s="183"/>
      <c r="R70" s="167"/>
      <c r="S70" s="167"/>
      <c r="T70" s="167"/>
    </row>
    <row r="71" spans="2:20" ht="12" customHeight="1">
      <c r="B71" s="162"/>
      <c r="C71" s="188"/>
      <c r="D71" s="1030"/>
      <c r="E71" s="3948" t="s">
        <v>465</v>
      </c>
      <c r="F71" s="3948"/>
      <c r="G71" s="3948"/>
      <c r="H71" s="3948"/>
      <c r="I71" s="3948"/>
      <c r="J71" s="3948"/>
      <c r="K71" s="3948"/>
      <c r="L71" s="3948"/>
      <c r="M71" s="3948"/>
      <c r="N71" s="3948"/>
      <c r="O71" s="3948"/>
      <c r="P71" s="3948"/>
      <c r="Q71" s="1757" t="s">
        <v>1810</v>
      </c>
      <c r="R71" s="174"/>
      <c r="S71" s="174"/>
      <c r="T71" s="174"/>
    </row>
    <row r="72" spans="2:20" ht="12" customHeight="1">
      <c r="B72" s="162"/>
      <c r="C72" s="188"/>
      <c r="D72" s="1030"/>
      <c r="E72" s="3939" t="s">
        <v>467</v>
      </c>
      <c r="F72" s="3939"/>
      <c r="G72" s="3939"/>
      <c r="H72" s="3939"/>
      <c r="I72" s="3939"/>
      <c r="J72" s="3939"/>
      <c r="K72" s="3939"/>
      <c r="L72" s="3939"/>
      <c r="M72" s="3939"/>
      <c r="N72" s="3939"/>
      <c r="O72" s="3939"/>
      <c r="P72" s="3939"/>
      <c r="Q72" s="1757" t="s">
        <v>1811</v>
      </c>
      <c r="R72" s="172"/>
      <c r="S72" s="172"/>
      <c r="T72" s="172"/>
    </row>
    <row r="73" spans="2:20" ht="12" customHeight="1">
      <c r="B73" s="162"/>
      <c r="C73" s="188"/>
      <c r="D73" s="1030"/>
      <c r="E73" s="3939" t="s">
        <v>461</v>
      </c>
      <c r="F73" s="3939"/>
      <c r="G73" s="3939"/>
      <c r="H73" s="3939"/>
      <c r="I73" s="3939"/>
      <c r="J73" s="3939"/>
      <c r="K73" s="3939"/>
      <c r="L73" s="3939"/>
      <c r="M73" s="3939"/>
      <c r="N73" s="3939"/>
      <c r="O73" s="3939"/>
      <c r="P73" s="3939"/>
      <c r="Q73" s="1757" t="s">
        <v>1812</v>
      </c>
      <c r="R73" s="172"/>
      <c r="S73" s="172"/>
      <c r="T73" s="172"/>
    </row>
    <row r="74" spans="2:20" ht="12" customHeight="1">
      <c r="B74" s="162"/>
      <c r="C74" s="188"/>
      <c r="D74" s="1030"/>
      <c r="E74" s="3939" t="s">
        <v>469</v>
      </c>
      <c r="F74" s="3939"/>
      <c r="G74" s="3939"/>
      <c r="H74" s="3939"/>
      <c r="I74" s="3939"/>
      <c r="J74" s="3939"/>
      <c r="K74" s="3939"/>
      <c r="L74" s="3939"/>
      <c r="M74" s="3939"/>
      <c r="N74" s="3939"/>
      <c r="O74" s="3939"/>
      <c r="P74" s="3939"/>
      <c r="Q74" s="1756" t="s">
        <v>1813</v>
      </c>
      <c r="R74" s="172"/>
      <c r="S74" s="172"/>
      <c r="T74" s="172"/>
    </row>
    <row r="75" spans="2:20" ht="12" customHeight="1">
      <c r="B75" s="162"/>
      <c r="C75" s="163"/>
      <c r="D75" s="3948" t="s">
        <v>1814</v>
      </c>
      <c r="E75" s="3939"/>
      <c r="F75" s="3939"/>
      <c r="G75" s="3939"/>
      <c r="H75" s="3939"/>
      <c r="I75" s="3939"/>
      <c r="J75" s="3939"/>
      <c r="K75" s="3939"/>
      <c r="L75" s="3939"/>
      <c r="M75" s="3939"/>
      <c r="N75" s="3939"/>
      <c r="O75" s="3939"/>
      <c r="P75" s="3939"/>
      <c r="Q75" s="1756" t="s">
        <v>1815</v>
      </c>
      <c r="R75" s="172"/>
      <c r="S75" s="172"/>
      <c r="T75" s="172"/>
    </row>
    <row r="76" spans="2:20" ht="12" customHeight="1">
      <c r="B76" s="159"/>
      <c r="C76" s="192"/>
      <c r="D76" s="3720" t="s">
        <v>1816</v>
      </c>
      <c r="E76" s="3720"/>
      <c r="F76" s="3720"/>
      <c r="G76" s="3720"/>
      <c r="H76" s="3720"/>
      <c r="I76" s="3720"/>
      <c r="J76" s="3720"/>
      <c r="K76" s="3720"/>
      <c r="L76" s="3720"/>
      <c r="M76" s="3720"/>
      <c r="N76" s="3720"/>
      <c r="O76" s="3720"/>
      <c r="P76" s="3720"/>
      <c r="Q76" s="1760" t="s">
        <v>1817</v>
      </c>
      <c r="R76" s="174"/>
      <c r="S76" s="174"/>
      <c r="T76" s="174"/>
    </row>
    <row r="78" spans="2:20" ht="12" customHeight="1">
      <c r="B78" s="65" t="s">
        <v>105</v>
      </c>
      <c r="C78" s="65"/>
      <c r="D78" s="65"/>
      <c r="E78" s="65"/>
      <c r="F78" s="65"/>
      <c r="G78" s="65"/>
      <c r="H78" s="65"/>
      <c r="I78" s="65"/>
      <c r="J78" s="65"/>
      <c r="K78" s="65"/>
      <c r="L78" s="65"/>
      <c r="M78" s="65"/>
      <c r="N78" s="65"/>
      <c r="O78" s="65"/>
      <c r="P78" s="65"/>
      <c r="Q78" s="65"/>
      <c r="R78" s="65"/>
      <c r="S78" s="65"/>
      <c r="T78" s="65"/>
    </row>
    <row r="79" spans="2:20" ht="12" customHeight="1">
      <c r="B79" s="4054" t="s">
        <v>477</v>
      </c>
      <c r="C79" s="4054"/>
      <c r="D79" s="4054"/>
      <c r="E79" s="4054"/>
      <c r="F79" s="4054"/>
      <c r="G79" s="4054"/>
      <c r="H79" s="4054"/>
      <c r="I79" s="4054"/>
      <c r="J79" s="4054"/>
      <c r="K79" s="4054"/>
      <c r="L79" s="4054"/>
      <c r="M79" s="4054"/>
      <c r="N79" s="4054"/>
      <c r="O79" s="4054"/>
      <c r="P79" s="4054"/>
      <c r="Q79" s="4054"/>
      <c r="R79" s="4054"/>
      <c r="S79" s="4054"/>
      <c r="T79" s="4054"/>
    </row>
  </sheetData>
  <mergeCells count="72">
    <mergeCell ref="B2:F2"/>
    <mergeCell ref="D69:P69"/>
    <mergeCell ref="D70:P70"/>
    <mergeCell ref="D25:P25"/>
    <mergeCell ref="D65:P65"/>
    <mergeCell ref="D66:P66"/>
    <mergeCell ref="D67:P67"/>
    <mergeCell ref="D68:P68"/>
    <mergeCell ref="E64:P64"/>
    <mergeCell ref="E59:P59"/>
    <mergeCell ref="E60:P60"/>
    <mergeCell ref="E61:P61"/>
    <mergeCell ref="E62:P62"/>
    <mergeCell ref="E71:P71"/>
    <mergeCell ref="E72:P72"/>
    <mergeCell ref="E73:P73"/>
    <mergeCell ref="E74:P74"/>
    <mergeCell ref="D75:P75"/>
    <mergeCell ref="D48:P48"/>
    <mergeCell ref="D49:P49"/>
    <mergeCell ref="E63:P63"/>
    <mergeCell ref="D50:P50"/>
    <mergeCell ref="E51:P51"/>
    <mergeCell ref="E52:P52"/>
    <mergeCell ref="E53:P53"/>
    <mergeCell ref="E54:P54"/>
    <mergeCell ref="E55:P55"/>
    <mergeCell ref="D56:P56"/>
    <mergeCell ref="D57:P57"/>
    <mergeCell ref="E58:P58"/>
    <mergeCell ref="E43:P43"/>
    <mergeCell ref="E44:P44"/>
    <mergeCell ref="E45:P45"/>
    <mergeCell ref="E46:P46"/>
    <mergeCell ref="D47:P47"/>
    <mergeCell ref="E38:P38"/>
    <mergeCell ref="E39:P39"/>
    <mergeCell ref="D40:P40"/>
    <mergeCell ref="D41:P41"/>
    <mergeCell ref="D42:P42"/>
    <mergeCell ref="B79:T79"/>
    <mergeCell ref="D76:P76"/>
    <mergeCell ref="D17:P17"/>
    <mergeCell ref="B7:T7"/>
    <mergeCell ref="D14:P14"/>
    <mergeCell ref="D15:P15"/>
    <mergeCell ref="D32:P32"/>
    <mergeCell ref="D16:P16"/>
    <mergeCell ref="D30:P30"/>
    <mergeCell ref="D31:P31"/>
    <mergeCell ref="D18:P18"/>
    <mergeCell ref="D19:P19"/>
    <mergeCell ref="D20:P20"/>
    <mergeCell ref="E21:P21"/>
    <mergeCell ref="E22:P22"/>
    <mergeCell ref="E23:P23"/>
    <mergeCell ref="B78:T78"/>
    <mergeCell ref="H4:S4"/>
    <mergeCell ref="H5:S5"/>
    <mergeCell ref="H6:S6"/>
    <mergeCell ref="B4:C4"/>
    <mergeCell ref="D33:P33"/>
    <mergeCell ref="D34:P34"/>
    <mergeCell ref="B5:C5"/>
    <mergeCell ref="B6:C6"/>
    <mergeCell ref="D24:P24"/>
    <mergeCell ref="E26:P26"/>
    <mergeCell ref="E27:P27"/>
    <mergeCell ref="E28:P28"/>
    <mergeCell ref="D35:P35"/>
    <mergeCell ref="D36:P36"/>
    <mergeCell ref="D37:P37"/>
  </mergeCells>
  <hyperlinks>
    <hyperlink ref="B79" r:id="rId1" xr:uid="{00000000-0004-0000-3800-000000000000}"/>
  </hyperlinks>
  <pageMargins left="0.7" right="0.7" top="0.75" bottom="0.75" header="0.3" footer="0.3"/>
  <pageSetup scale="10" orientation="landscape"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B2:R55"/>
  <sheetViews>
    <sheetView showGridLines="0" zoomScale="90" zoomScaleNormal="90" workbookViewId="0"/>
  </sheetViews>
  <sheetFormatPr defaultColWidth="10.71875" defaultRowHeight="15.3"/>
  <cols>
    <col min="1" max="1" width="1.71875" style="1809" customWidth="1"/>
    <col min="2" max="3" width="5" style="1809" customWidth="1"/>
    <col min="4" max="4" width="5.83203125" style="1809" customWidth="1"/>
    <col min="5" max="5" width="73.1640625" style="1809" customWidth="1"/>
    <col min="6" max="6" width="5.5546875" style="1810" customWidth="1"/>
    <col min="7" max="8" width="15.44140625" style="1809" customWidth="1"/>
    <col min="9" max="9" width="13.5546875" style="1809" customWidth="1"/>
    <col min="10" max="10" width="14.1640625" style="1809" customWidth="1"/>
    <col min="11" max="11" width="13.5546875" style="1809" customWidth="1"/>
    <col min="12" max="12" width="12.1640625" style="1809" customWidth="1"/>
    <col min="13" max="18" width="14.44140625" style="1809" customWidth="1"/>
    <col min="19" max="19" width="10.71875" style="1809" customWidth="1"/>
    <col min="20" max="16384" width="10.71875" style="1809"/>
  </cols>
  <sheetData>
    <row r="2" spans="2:18">
      <c r="B2" s="4278" t="s">
        <v>478</v>
      </c>
      <c r="C2" s="4288"/>
      <c r="D2" s="4288"/>
      <c r="E2" s="4288"/>
      <c r="F2" s="4289"/>
    </row>
    <row r="4" spans="2:18" ht="27" customHeight="1">
      <c r="B4" s="4277" t="s">
        <v>1818</v>
      </c>
      <c r="C4" s="4278"/>
      <c r="D4" s="4278"/>
      <c r="E4" s="1761"/>
      <c r="F4" s="1761"/>
      <c r="G4" s="4276" t="s">
        <v>393</v>
      </c>
      <c r="H4" s="4276"/>
      <c r="I4" s="4276"/>
      <c r="J4" s="4276"/>
      <c r="K4" s="4276"/>
      <c r="L4" s="4276"/>
      <c r="M4" s="4276"/>
      <c r="N4" s="4276"/>
      <c r="O4" s="4276"/>
      <c r="P4" s="4276"/>
      <c r="Q4" s="1761"/>
      <c r="R4" s="1761"/>
    </row>
    <row r="5" spans="2:18" ht="24" customHeight="1">
      <c r="B5" s="4277" t="s">
        <v>538</v>
      </c>
      <c r="C5" s="4278"/>
      <c r="D5" s="4278"/>
      <c r="E5" s="1761"/>
      <c r="F5" s="1761"/>
      <c r="G5" s="4276" t="s">
        <v>275</v>
      </c>
      <c r="H5" s="4276"/>
      <c r="I5" s="4276"/>
      <c r="J5" s="4276"/>
      <c r="K5" s="4276"/>
      <c r="L5" s="4276"/>
      <c r="M5" s="4276"/>
      <c r="N5" s="4276"/>
      <c r="O5" s="4276"/>
      <c r="P5" s="4276"/>
      <c r="Q5" s="1761"/>
      <c r="R5" s="1761"/>
    </row>
    <row r="6" spans="2:18" ht="16.75" customHeight="1">
      <c r="B6" s="4272"/>
      <c r="C6" s="4272"/>
      <c r="D6" s="4272"/>
      <c r="E6" s="4272"/>
      <c r="F6" s="4272"/>
      <c r="G6" s="4272"/>
      <c r="H6" s="4272"/>
      <c r="I6" s="4272"/>
      <c r="J6" s="4272"/>
      <c r="K6" s="4272"/>
      <c r="L6" s="4272"/>
      <c r="M6" s="4272"/>
      <c r="N6" s="4272"/>
      <c r="O6" s="4272"/>
      <c r="P6" s="4272"/>
      <c r="Q6" s="4272"/>
      <c r="R6" s="4272"/>
    </row>
    <row r="7" spans="2:18" s="1762" customFormat="1" ht="15" customHeight="1">
      <c r="F7" s="1763"/>
      <c r="G7" s="4273" t="s">
        <v>578</v>
      </c>
      <c r="H7" s="4274"/>
      <c r="I7" s="4274"/>
      <c r="J7" s="4274"/>
      <c r="K7" s="4274"/>
      <c r="L7" s="4275"/>
      <c r="M7" s="4273" t="s">
        <v>1698</v>
      </c>
      <c r="N7" s="4274"/>
      <c r="O7" s="4274"/>
      <c r="P7" s="4274"/>
      <c r="Q7" s="4274"/>
      <c r="R7" s="4275"/>
    </row>
    <row r="8" spans="2:18" s="1762" customFormat="1" ht="15" customHeight="1">
      <c r="B8" s="1764"/>
      <c r="C8" s="1765"/>
      <c r="D8" s="1765"/>
      <c r="E8" s="1765"/>
      <c r="F8" s="1766"/>
      <c r="G8" s="1767" t="s">
        <v>1819</v>
      </c>
      <c r="H8" s="1767" t="s">
        <v>1820</v>
      </c>
      <c r="I8" s="4279" t="s">
        <v>1821</v>
      </c>
      <c r="J8" s="4280"/>
      <c r="K8" s="4281"/>
      <c r="L8" s="1768" t="s">
        <v>919</v>
      </c>
      <c r="M8" s="1767" t="s">
        <v>1819</v>
      </c>
      <c r="N8" s="1767" t="s">
        <v>1820</v>
      </c>
      <c r="O8" s="4279" t="s">
        <v>1821</v>
      </c>
      <c r="P8" s="4280"/>
      <c r="Q8" s="4281"/>
      <c r="R8" s="1768" t="s">
        <v>919</v>
      </c>
    </row>
    <row r="9" spans="2:18" s="1762" customFormat="1" ht="15" customHeight="1">
      <c r="B9" s="1769"/>
      <c r="C9" s="1770"/>
      <c r="D9" s="1770"/>
      <c r="E9" s="1770"/>
      <c r="F9" s="1771"/>
      <c r="G9" s="1767" t="s">
        <v>1822</v>
      </c>
      <c r="H9" s="1767" t="s">
        <v>1823</v>
      </c>
      <c r="I9" s="1767" t="s">
        <v>1824</v>
      </c>
      <c r="J9" s="1767" t="s">
        <v>1825</v>
      </c>
      <c r="K9" s="1772" t="s">
        <v>1826</v>
      </c>
      <c r="L9" s="1768"/>
      <c r="M9" s="1767" t="s">
        <v>1822</v>
      </c>
      <c r="N9" s="1767" t="s">
        <v>1823</v>
      </c>
      <c r="O9" s="1767" t="s">
        <v>1827</v>
      </c>
      <c r="P9" s="1767" t="s">
        <v>1089</v>
      </c>
      <c r="Q9" s="1772" t="s">
        <v>491</v>
      </c>
      <c r="R9" s="1768"/>
    </row>
    <row r="10" spans="2:18" s="1762" customFormat="1" ht="15" customHeight="1">
      <c r="B10" s="1769"/>
      <c r="C10" s="1770"/>
      <c r="D10" s="1770"/>
      <c r="E10" s="1770"/>
      <c r="F10" s="1771"/>
      <c r="G10" s="1767" t="s">
        <v>1828</v>
      </c>
      <c r="H10" s="1767"/>
      <c r="I10" s="1767" t="s">
        <v>1829</v>
      </c>
      <c r="J10" s="1767"/>
      <c r="K10" s="1772"/>
      <c r="L10" s="1768"/>
      <c r="M10" s="1767" t="s">
        <v>1828</v>
      </c>
      <c r="N10" s="1767"/>
      <c r="O10" s="1767"/>
      <c r="P10" s="1767"/>
      <c r="Q10" s="1772"/>
      <c r="R10" s="1768"/>
    </row>
    <row r="11" spans="2:18" s="1762" customFormat="1" ht="15" customHeight="1">
      <c r="B11" s="1769"/>
      <c r="C11" s="1770"/>
      <c r="D11" s="1770"/>
      <c r="E11" s="1770"/>
      <c r="F11" s="1771"/>
      <c r="G11" s="1767" t="s">
        <v>1830</v>
      </c>
      <c r="H11" s="1767"/>
      <c r="I11" s="1767"/>
      <c r="J11" s="1767"/>
      <c r="K11" s="1772"/>
      <c r="L11" s="1768"/>
      <c r="M11" s="1767" t="s">
        <v>1830</v>
      </c>
      <c r="N11" s="1767"/>
      <c r="O11" s="1767"/>
      <c r="P11" s="1767"/>
      <c r="Q11" s="1772"/>
      <c r="R11" s="1768"/>
    </row>
    <row r="12" spans="2:18" s="1762" customFormat="1" ht="15" customHeight="1">
      <c r="B12" s="1769"/>
      <c r="C12" s="1770"/>
      <c r="D12" s="1770"/>
      <c r="E12" s="1770"/>
      <c r="F12" s="1771"/>
      <c r="G12" s="1773" t="s">
        <v>126</v>
      </c>
      <c r="H12" s="1773" t="s">
        <v>141</v>
      </c>
      <c r="I12" s="1773" t="s">
        <v>74</v>
      </c>
      <c r="J12" s="1773" t="s">
        <v>91</v>
      </c>
      <c r="K12" s="1773" t="s">
        <v>92</v>
      </c>
      <c r="L12" s="1774" t="s">
        <v>736</v>
      </c>
      <c r="M12" s="1773" t="s">
        <v>1013</v>
      </c>
      <c r="N12" s="1773" t="s">
        <v>1831</v>
      </c>
      <c r="O12" s="1773" t="s">
        <v>1589</v>
      </c>
      <c r="P12" s="1773" t="s">
        <v>1832</v>
      </c>
      <c r="Q12" s="1773" t="s">
        <v>1833</v>
      </c>
      <c r="R12" s="1774" t="s">
        <v>1834</v>
      </c>
    </row>
    <row r="13" spans="2:18" s="1762" customFormat="1" ht="15" customHeight="1">
      <c r="B13" s="4284" t="s">
        <v>1835</v>
      </c>
      <c r="C13" s="4285"/>
      <c r="D13" s="4285"/>
      <c r="E13" s="4285"/>
      <c r="F13" s="1775"/>
      <c r="G13" s="1776"/>
      <c r="H13" s="1776"/>
      <c r="I13" s="1776"/>
      <c r="J13" s="1776"/>
      <c r="K13" s="1776"/>
      <c r="L13" s="1777"/>
      <c r="M13" s="1776"/>
      <c r="N13" s="1776"/>
      <c r="O13" s="1776"/>
      <c r="P13" s="1776"/>
      <c r="Q13" s="1776"/>
      <c r="R13" s="1777"/>
    </row>
    <row r="14" spans="2:18" s="1762" customFormat="1" ht="15" customHeight="1">
      <c r="B14" s="4259" t="s">
        <v>1836</v>
      </c>
      <c r="C14" s="4260"/>
      <c r="D14" s="4260"/>
      <c r="E14" s="4260"/>
      <c r="F14" s="1780" t="s">
        <v>1837</v>
      </c>
      <c r="G14" s="1781" t="s">
        <v>1838</v>
      </c>
      <c r="H14" s="1781" t="s">
        <v>1838</v>
      </c>
      <c r="I14" s="1781" t="s">
        <v>1838</v>
      </c>
      <c r="J14" s="1781"/>
      <c r="K14" s="1781"/>
      <c r="L14" s="1781" t="s">
        <v>1838</v>
      </c>
      <c r="M14" s="1781" t="s">
        <v>1838</v>
      </c>
      <c r="N14" s="1781" t="s">
        <v>1838</v>
      </c>
      <c r="O14" s="1781" t="s">
        <v>1838</v>
      </c>
      <c r="P14" s="1781"/>
      <c r="Q14" s="1781"/>
      <c r="R14" s="1781" t="s">
        <v>1838</v>
      </c>
    </row>
    <row r="15" spans="2:18" s="1762" customFormat="1" ht="15" customHeight="1">
      <c r="B15" s="4261" t="s">
        <v>1839</v>
      </c>
      <c r="C15" s="4262"/>
      <c r="D15" s="4262"/>
      <c r="E15" s="4262"/>
      <c r="F15" s="1784" t="s">
        <v>1840</v>
      </c>
      <c r="G15" s="1781"/>
      <c r="H15" s="1781"/>
      <c r="I15" s="1781"/>
      <c r="J15" s="1781"/>
      <c r="K15" s="1781"/>
      <c r="L15" s="1781"/>
      <c r="M15" s="1781"/>
      <c r="N15" s="1781"/>
      <c r="O15" s="1781"/>
      <c r="P15" s="1781"/>
      <c r="Q15" s="1781"/>
      <c r="R15" s="1781"/>
    </row>
    <row r="16" spans="2:18" s="1762" customFormat="1" ht="15" customHeight="1">
      <c r="B16" s="4282" t="s">
        <v>1841</v>
      </c>
      <c r="C16" s="4283"/>
      <c r="D16" s="4283"/>
      <c r="E16" s="4283"/>
      <c r="F16" s="1784" t="s">
        <v>1842</v>
      </c>
      <c r="G16" s="1786"/>
      <c r="H16" s="1786"/>
      <c r="I16" s="1786"/>
      <c r="J16" s="1786"/>
      <c r="K16" s="1786"/>
      <c r="L16" s="1786"/>
      <c r="M16" s="1786"/>
      <c r="N16" s="1786"/>
      <c r="O16" s="1786"/>
      <c r="P16" s="1786"/>
      <c r="Q16" s="1786"/>
      <c r="R16" s="1786"/>
    </row>
    <row r="17" spans="2:18" s="1762" customFormat="1" ht="15" customHeight="1">
      <c r="B17" s="4286" t="s">
        <v>1843</v>
      </c>
      <c r="C17" s="4287"/>
      <c r="D17" s="4287"/>
      <c r="E17" s="4287"/>
      <c r="F17" s="1787"/>
      <c r="G17" s="1788"/>
      <c r="H17" s="1788"/>
      <c r="I17" s="1788"/>
      <c r="J17" s="1788"/>
      <c r="K17" s="1788"/>
      <c r="L17" s="1788"/>
      <c r="M17" s="1788"/>
      <c r="N17" s="1788"/>
      <c r="O17" s="1788"/>
      <c r="P17" s="1788"/>
      <c r="Q17" s="1788"/>
      <c r="R17" s="1788"/>
    </row>
    <row r="18" spans="2:18" s="1762" customFormat="1" ht="15" customHeight="1">
      <c r="B18" s="1789"/>
      <c r="C18" s="1790"/>
      <c r="D18" s="1790"/>
      <c r="E18" s="1790" t="s">
        <v>1844</v>
      </c>
      <c r="F18" s="1780" t="s">
        <v>1755</v>
      </c>
      <c r="G18" s="1791"/>
      <c r="H18" s="1791"/>
      <c r="I18" s="1781"/>
      <c r="J18" s="1781"/>
      <c r="K18" s="1781"/>
      <c r="L18" s="1781"/>
      <c r="M18" s="1791"/>
      <c r="N18" s="1791"/>
      <c r="O18" s="1781"/>
      <c r="P18" s="1781"/>
      <c r="Q18" s="1781"/>
      <c r="R18" s="1781"/>
    </row>
    <row r="19" spans="2:18" s="1762" customFormat="1" ht="15" customHeight="1">
      <c r="B19" s="1792"/>
      <c r="C19" s="1793"/>
      <c r="D19" s="1793"/>
      <c r="E19" s="1793" t="s">
        <v>1845</v>
      </c>
      <c r="F19" s="1784" t="s">
        <v>1757</v>
      </c>
      <c r="G19" s="1791"/>
      <c r="H19" s="1791"/>
      <c r="I19" s="1794"/>
      <c r="J19" s="1794"/>
      <c r="K19" s="1794"/>
      <c r="L19" s="1794"/>
      <c r="M19" s="1791"/>
      <c r="N19" s="1791"/>
      <c r="O19" s="1794"/>
      <c r="P19" s="1794"/>
      <c r="Q19" s="1794"/>
      <c r="R19" s="1794"/>
    </row>
    <row r="20" spans="2:18" s="1762" customFormat="1" ht="15" customHeight="1">
      <c r="B20" s="1792"/>
      <c r="C20" s="1793"/>
      <c r="D20" s="1793"/>
      <c r="E20" s="1793" t="s">
        <v>1846</v>
      </c>
      <c r="F20" s="1784" t="s">
        <v>1758</v>
      </c>
      <c r="G20" s="1795"/>
      <c r="H20" s="1796"/>
      <c r="I20" s="1795"/>
      <c r="J20" s="1795"/>
      <c r="K20" s="1795"/>
      <c r="L20" s="1796"/>
      <c r="M20" s="1795"/>
      <c r="N20" s="1796"/>
      <c r="O20" s="1795"/>
      <c r="P20" s="1795"/>
      <c r="Q20" s="1795"/>
      <c r="R20" s="1796"/>
    </row>
    <row r="21" spans="2:18" s="1797" customFormat="1" ht="15" customHeight="1">
      <c r="B21" s="1789"/>
      <c r="C21" s="1790"/>
      <c r="D21" s="1790"/>
      <c r="E21" s="1790" t="s">
        <v>1847</v>
      </c>
      <c r="F21" s="1780" t="s">
        <v>1760</v>
      </c>
      <c r="G21" s="1794"/>
      <c r="H21" s="1791"/>
      <c r="I21" s="1791"/>
      <c r="J21" s="1791"/>
      <c r="K21" s="1791"/>
      <c r="L21" s="1794"/>
      <c r="M21" s="1794"/>
      <c r="N21" s="1791"/>
      <c r="O21" s="1791"/>
      <c r="P21" s="1791"/>
      <c r="Q21" s="1791"/>
      <c r="R21" s="1794"/>
    </row>
    <row r="22" spans="2:18" s="1762" customFormat="1" ht="15" customHeight="1">
      <c r="B22" s="1789"/>
      <c r="C22" s="1790"/>
      <c r="D22" s="4267" t="s">
        <v>1848</v>
      </c>
      <c r="E22" s="4267"/>
      <c r="F22" s="1780" t="s">
        <v>1768</v>
      </c>
      <c r="G22" s="1796"/>
      <c r="H22" s="1795"/>
      <c r="I22" s="1795"/>
      <c r="J22" s="1795"/>
      <c r="K22" s="1795"/>
      <c r="L22" s="1796"/>
      <c r="M22" s="1796"/>
      <c r="N22" s="1795"/>
      <c r="O22" s="1795"/>
      <c r="P22" s="1795"/>
      <c r="Q22" s="1795"/>
      <c r="R22" s="1796"/>
    </row>
    <row r="23" spans="2:18" s="1762" customFormat="1" ht="15" customHeight="1">
      <c r="B23" s="1789"/>
      <c r="C23" s="1790"/>
      <c r="D23" s="1799"/>
      <c r="E23" s="1800" t="s">
        <v>1849</v>
      </c>
      <c r="F23" s="1780" t="s">
        <v>1850</v>
      </c>
      <c r="G23" s="1786"/>
      <c r="H23" s="1786"/>
      <c r="I23" s="1786"/>
      <c r="J23" s="1786"/>
      <c r="K23" s="1786"/>
      <c r="L23" s="1786"/>
      <c r="M23" s="1786"/>
      <c r="N23" s="1786"/>
      <c r="O23" s="1786"/>
      <c r="P23" s="1786"/>
      <c r="Q23" s="1786"/>
      <c r="R23" s="1786"/>
    </row>
    <row r="24" spans="2:18" s="1762" customFormat="1" ht="15" customHeight="1">
      <c r="B24" s="1792"/>
      <c r="C24" s="1793"/>
      <c r="D24" s="1793"/>
      <c r="E24" s="1793" t="s">
        <v>1851</v>
      </c>
      <c r="F24" s="1784" t="s">
        <v>1852</v>
      </c>
      <c r="G24" s="1794"/>
      <c r="H24" s="1794"/>
      <c r="I24" s="1794"/>
      <c r="J24" s="1794"/>
      <c r="K24" s="1794"/>
      <c r="L24" s="1794"/>
      <c r="M24" s="1794"/>
      <c r="N24" s="1794"/>
      <c r="O24" s="1794"/>
      <c r="P24" s="1794"/>
      <c r="Q24" s="1794"/>
      <c r="R24" s="1794"/>
    </row>
    <row r="25" spans="2:18" s="1762" customFormat="1" ht="15" customHeight="1">
      <c r="B25" s="1792"/>
      <c r="C25" s="1793"/>
      <c r="D25" s="1793"/>
      <c r="E25" s="1793" t="s">
        <v>1853</v>
      </c>
      <c r="F25" s="1784" t="s">
        <v>1854</v>
      </c>
      <c r="G25" s="1796"/>
      <c r="H25" s="1796"/>
      <c r="I25" s="1796"/>
      <c r="J25" s="1796"/>
      <c r="K25" s="1796"/>
      <c r="L25" s="1796"/>
      <c r="M25" s="1796"/>
      <c r="N25" s="1796"/>
      <c r="O25" s="1796"/>
      <c r="P25" s="1796"/>
      <c r="Q25" s="1796"/>
      <c r="R25" s="1796"/>
    </row>
    <row r="26" spans="2:18" s="1762" customFormat="1" ht="15" customHeight="1">
      <c r="B26" s="1792"/>
      <c r="C26" s="1793"/>
      <c r="D26" s="4267" t="s">
        <v>1855</v>
      </c>
      <c r="E26" s="4267"/>
      <c r="F26" s="1784" t="s">
        <v>1770</v>
      </c>
      <c r="G26" s="1796"/>
      <c r="H26" s="1796"/>
      <c r="I26" s="1795"/>
      <c r="J26" s="1795"/>
      <c r="K26" s="1795"/>
      <c r="L26" s="1796"/>
      <c r="M26" s="1796"/>
      <c r="N26" s="1796"/>
      <c r="O26" s="1795"/>
      <c r="P26" s="1795"/>
      <c r="Q26" s="1795"/>
      <c r="R26" s="1796"/>
    </row>
    <row r="27" spans="2:18" s="1762" customFormat="1" ht="15" customHeight="1">
      <c r="B27" s="1789"/>
      <c r="C27" s="1790"/>
      <c r="D27" s="1790"/>
      <c r="E27" s="1790" t="s">
        <v>1856</v>
      </c>
      <c r="F27" s="1780" t="s">
        <v>1773</v>
      </c>
      <c r="G27" s="1786"/>
      <c r="H27" s="1786"/>
      <c r="I27" s="1795"/>
      <c r="J27" s="1795"/>
      <c r="K27" s="1795"/>
      <c r="L27" s="1786"/>
      <c r="M27" s="1786"/>
      <c r="N27" s="1786"/>
      <c r="O27" s="1795"/>
      <c r="P27" s="1795"/>
      <c r="Q27" s="1795"/>
      <c r="R27" s="1786"/>
    </row>
    <row r="28" spans="2:18" s="1762" customFormat="1" ht="15" customHeight="1">
      <c r="B28" s="1792"/>
      <c r="C28" s="1793"/>
      <c r="D28" s="1798"/>
      <c r="E28" s="1793" t="s">
        <v>1857</v>
      </c>
      <c r="F28" s="1784" t="s">
        <v>1775</v>
      </c>
      <c r="G28" s="1794"/>
      <c r="H28" s="1794"/>
      <c r="I28" s="1791"/>
      <c r="J28" s="1791"/>
      <c r="K28" s="1791"/>
      <c r="L28" s="1794"/>
      <c r="M28" s="1794"/>
      <c r="N28" s="1794"/>
      <c r="O28" s="1791"/>
      <c r="P28" s="1791"/>
      <c r="Q28" s="1791"/>
      <c r="R28" s="1794"/>
    </row>
    <row r="29" spans="2:18" s="1762" customFormat="1" ht="15" customHeight="1">
      <c r="B29" s="1792"/>
      <c r="C29" s="1793"/>
      <c r="D29" s="4267" t="s">
        <v>1858</v>
      </c>
      <c r="E29" s="4267"/>
      <c r="F29" s="1784" t="s">
        <v>1779</v>
      </c>
      <c r="G29" s="1794"/>
      <c r="H29" s="1794"/>
      <c r="I29" s="1791"/>
      <c r="J29" s="1791"/>
      <c r="K29" s="1791"/>
      <c r="L29" s="1794"/>
      <c r="M29" s="1794"/>
      <c r="N29" s="1794"/>
      <c r="O29" s="1791"/>
      <c r="P29" s="1791"/>
      <c r="Q29" s="1791"/>
      <c r="R29" s="1794"/>
    </row>
    <row r="30" spans="2:18" s="1762" customFormat="1" ht="15" customHeight="1">
      <c r="B30" s="1792"/>
      <c r="C30" s="4267" t="s">
        <v>1859</v>
      </c>
      <c r="D30" s="4267"/>
      <c r="E30" s="4267"/>
      <c r="F30" s="1784" t="s">
        <v>1781</v>
      </c>
      <c r="G30" s="1786" t="s">
        <v>1838</v>
      </c>
      <c r="H30" s="1786" t="s">
        <v>1838</v>
      </c>
      <c r="I30" s="1786" t="s">
        <v>1838</v>
      </c>
      <c r="J30" s="1786"/>
      <c r="K30" s="1786"/>
      <c r="L30" s="1786" t="s">
        <v>1838</v>
      </c>
      <c r="M30" s="1786" t="s">
        <v>1838</v>
      </c>
      <c r="N30" s="1786" t="s">
        <v>1838</v>
      </c>
      <c r="O30" s="1786" t="s">
        <v>1838</v>
      </c>
      <c r="P30" s="1786"/>
      <c r="Q30" s="1786"/>
      <c r="R30" s="1786" t="s">
        <v>1838</v>
      </c>
    </row>
    <row r="31" spans="2:18" s="1762" customFormat="1" ht="15" customHeight="1">
      <c r="B31" s="1789"/>
      <c r="C31" s="4262" t="s">
        <v>1860</v>
      </c>
      <c r="D31" s="4262"/>
      <c r="E31" s="4262"/>
      <c r="F31" s="1801" t="s">
        <v>1783</v>
      </c>
      <c r="G31" s="1781"/>
      <c r="H31" s="1791"/>
      <c r="I31" s="1781"/>
      <c r="J31" s="1781"/>
      <c r="K31" s="1781"/>
      <c r="L31" s="1781"/>
      <c r="M31" s="1781"/>
      <c r="N31" s="1791"/>
      <c r="O31" s="1781"/>
      <c r="P31" s="1781"/>
      <c r="Q31" s="1781"/>
      <c r="R31" s="1781"/>
    </row>
    <row r="32" spans="2:18" s="1762" customFormat="1" ht="15" customHeight="1">
      <c r="B32" s="1792"/>
      <c r="C32" s="4265" t="s">
        <v>1861</v>
      </c>
      <c r="D32" s="4265"/>
      <c r="E32" s="4265"/>
      <c r="F32" s="1802" t="s">
        <v>1785</v>
      </c>
      <c r="G32" s="1786"/>
      <c r="H32" s="1786"/>
      <c r="I32" s="1786"/>
      <c r="J32" s="1786"/>
      <c r="K32" s="1786"/>
      <c r="L32" s="1786"/>
      <c r="M32" s="1786"/>
      <c r="N32" s="1786"/>
      <c r="O32" s="1786"/>
      <c r="P32" s="1786"/>
      <c r="Q32" s="1786"/>
      <c r="R32" s="1786"/>
    </row>
    <row r="33" spans="2:18" s="1762" customFormat="1" ht="15" customHeight="1">
      <c r="B33" s="4282" t="s">
        <v>1862</v>
      </c>
      <c r="C33" s="4283"/>
      <c r="D33" s="4283"/>
      <c r="E33" s="4283"/>
      <c r="F33" s="1784" t="s">
        <v>1793</v>
      </c>
      <c r="G33" s="1786"/>
      <c r="H33" s="1786"/>
      <c r="I33" s="1786"/>
      <c r="J33" s="1786"/>
      <c r="K33" s="1786"/>
      <c r="L33" s="1786"/>
      <c r="M33" s="1786"/>
      <c r="N33" s="1786"/>
      <c r="O33" s="1786"/>
      <c r="P33" s="1786"/>
      <c r="Q33" s="1786"/>
      <c r="R33" s="1786"/>
    </row>
    <row r="34" spans="2:18" s="1762" customFormat="1" ht="15" customHeight="1">
      <c r="B34" s="4270" t="s">
        <v>1863</v>
      </c>
      <c r="C34" s="4271"/>
      <c r="D34" s="4271"/>
      <c r="E34" s="4271"/>
      <c r="F34" s="1787"/>
      <c r="G34" s="1803"/>
      <c r="H34" s="1788"/>
      <c r="I34" s="1788"/>
      <c r="J34" s="1788"/>
      <c r="K34" s="1788"/>
      <c r="L34" s="1803"/>
      <c r="M34" s="1803"/>
      <c r="N34" s="1788"/>
      <c r="O34" s="1788"/>
      <c r="P34" s="1788"/>
      <c r="Q34" s="1788"/>
      <c r="R34" s="1803"/>
    </row>
    <row r="35" spans="2:18" s="1762" customFormat="1" ht="15" customHeight="1">
      <c r="B35" s="1789"/>
      <c r="C35" s="4260" t="s">
        <v>1864</v>
      </c>
      <c r="D35" s="4260"/>
      <c r="E35" s="4260"/>
      <c r="F35" s="1780" t="s">
        <v>1795</v>
      </c>
      <c r="G35" s="1794"/>
      <c r="H35" s="1791"/>
      <c r="I35" s="1791"/>
      <c r="J35" s="1791"/>
      <c r="K35" s="1791"/>
      <c r="L35" s="1794"/>
      <c r="M35" s="1794"/>
      <c r="N35" s="1791"/>
      <c r="O35" s="1791"/>
      <c r="P35" s="1791"/>
      <c r="Q35" s="1791"/>
      <c r="R35" s="1794"/>
    </row>
    <row r="36" spans="2:18" s="1762" customFormat="1" ht="15" customHeight="1">
      <c r="B36" s="1792"/>
      <c r="C36" s="4262" t="s">
        <v>1865</v>
      </c>
      <c r="D36" s="4262"/>
      <c r="E36" s="4262"/>
      <c r="F36" s="1784" t="s">
        <v>1796</v>
      </c>
      <c r="G36" s="1796"/>
      <c r="H36" s="1795"/>
      <c r="I36" s="1795"/>
      <c r="J36" s="1795"/>
      <c r="K36" s="1795"/>
      <c r="L36" s="1796"/>
      <c r="M36" s="1796"/>
      <c r="N36" s="1795"/>
      <c r="O36" s="1795"/>
      <c r="P36" s="1795"/>
      <c r="Q36" s="1795"/>
      <c r="R36" s="1796"/>
    </row>
    <row r="37" spans="2:18" s="1762" customFormat="1" ht="15" customHeight="1">
      <c r="B37" s="1792"/>
      <c r="C37" s="4265" t="s">
        <v>1866</v>
      </c>
      <c r="D37" s="4265"/>
      <c r="E37" s="4265"/>
      <c r="F37" s="1784" t="s">
        <v>1797</v>
      </c>
      <c r="G37" s="1796"/>
      <c r="H37" s="1795"/>
      <c r="I37" s="1795"/>
      <c r="J37" s="1795"/>
      <c r="K37" s="1795"/>
      <c r="L37" s="1796"/>
      <c r="M37" s="1796"/>
      <c r="N37" s="1795"/>
      <c r="O37" s="1795"/>
      <c r="P37" s="1795"/>
      <c r="Q37" s="1795"/>
      <c r="R37" s="1796"/>
    </row>
    <row r="38" spans="2:18" s="1762" customFormat="1" ht="15" customHeight="1">
      <c r="B38" s="4266" t="s">
        <v>1867</v>
      </c>
      <c r="C38" s="4267"/>
      <c r="D38" s="4267"/>
      <c r="E38" s="4267"/>
      <c r="F38" s="1784" t="s">
        <v>1805</v>
      </c>
      <c r="G38" s="1786"/>
      <c r="H38" s="1795"/>
      <c r="I38" s="1795"/>
      <c r="J38" s="1795"/>
      <c r="K38" s="1795"/>
      <c r="L38" s="1786"/>
      <c r="M38" s="1786"/>
      <c r="N38" s="1795"/>
      <c r="O38" s="1795"/>
      <c r="P38" s="1795"/>
      <c r="Q38" s="1795"/>
      <c r="R38" s="1786"/>
    </row>
    <row r="39" spans="2:18" s="1762" customFormat="1" ht="15" customHeight="1">
      <c r="B39" s="4261" t="s">
        <v>1868</v>
      </c>
      <c r="C39" s="4262"/>
      <c r="D39" s="4262"/>
      <c r="E39" s="4262"/>
      <c r="F39" s="1802" t="s">
        <v>1869</v>
      </c>
      <c r="G39" s="1786"/>
      <c r="H39" s="1786"/>
      <c r="I39" s="1786"/>
      <c r="J39" s="1786"/>
      <c r="K39" s="1786"/>
      <c r="L39" s="1786"/>
      <c r="M39" s="1786"/>
      <c r="N39" s="1786"/>
      <c r="O39" s="1786"/>
      <c r="P39" s="1786"/>
      <c r="Q39" s="1786"/>
      <c r="R39" s="1786"/>
    </row>
    <row r="40" spans="2:18" s="1762" customFormat="1" ht="15" customHeight="1">
      <c r="B40" s="4266" t="s">
        <v>1870</v>
      </c>
      <c r="C40" s="4267"/>
      <c r="D40" s="4267"/>
      <c r="E40" s="4267"/>
      <c r="F40" s="1784" t="s">
        <v>1871</v>
      </c>
      <c r="G40" s="1786"/>
      <c r="H40" s="1786"/>
      <c r="I40" s="1786"/>
      <c r="J40" s="1786"/>
      <c r="K40" s="1786"/>
      <c r="L40" s="1786"/>
      <c r="M40" s="1786"/>
      <c r="N40" s="1786"/>
      <c r="O40" s="1786"/>
      <c r="P40" s="1786"/>
      <c r="Q40" s="1786"/>
      <c r="R40" s="1786"/>
    </row>
    <row r="41" spans="2:18" s="1762" customFormat="1" ht="15" customHeight="1">
      <c r="B41" s="4268" t="s">
        <v>1872</v>
      </c>
      <c r="C41" s="4269"/>
      <c r="D41" s="4269"/>
      <c r="E41" s="4269"/>
      <c r="F41" s="1804"/>
      <c r="G41" s="1788"/>
      <c r="H41" s="1805"/>
      <c r="I41" s="1805"/>
      <c r="J41" s="1805"/>
      <c r="K41" s="1805"/>
      <c r="L41" s="1788"/>
      <c r="M41" s="1788"/>
      <c r="N41" s="1805"/>
      <c r="O41" s="1805"/>
      <c r="P41" s="1805"/>
      <c r="Q41" s="1805"/>
      <c r="R41" s="1788"/>
    </row>
    <row r="42" spans="2:18" s="1762" customFormat="1" ht="15" customHeight="1">
      <c r="B42" s="4259" t="s">
        <v>1873</v>
      </c>
      <c r="C42" s="4260"/>
      <c r="D42" s="4260"/>
      <c r="E42" s="4260"/>
      <c r="F42" s="1780" t="s">
        <v>1874</v>
      </c>
      <c r="G42" s="1781"/>
      <c r="H42" s="1791"/>
      <c r="I42" s="1791"/>
      <c r="J42" s="1791"/>
      <c r="K42" s="1791"/>
      <c r="L42" s="1781"/>
      <c r="M42" s="1781"/>
      <c r="N42" s="1791"/>
      <c r="O42" s="1791"/>
      <c r="P42" s="1791"/>
      <c r="Q42" s="1791"/>
      <c r="R42" s="1781"/>
    </row>
    <row r="43" spans="2:18" s="1762" customFormat="1" ht="15" customHeight="1">
      <c r="B43" s="4261" t="s">
        <v>1875</v>
      </c>
      <c r="C43" s="4262"/>
      <c r="D43" s="4262"/>
      <c r="E43" s="4262"/>
      <c r="F43" s="1784" t="s">
        <v>1876</v>
      </c>
      <c r="G43" s="1781"/>
      <c r="H43" s="1791"/>
      <c r="I43" s="1791"/>
      <c r="J43" s="1791"/>
      <c r="K43" s="1791"/>
      <c r="L43" s="1781"/>
      <c r="M43" s="1781"/>
      <c r="N43" s="1791"/>
      <c r="O43" s="1791"/>
      <c r="P43" s="1791"/>
      <c r="Q43" s="1791"/>
      <c r="R43" s="1781"/>
    </row>
    <row r="44" spans="2:18" s="1762" customFormat="1" ht="15" customHeight="1">
      <c r="B44" s="4263" t="s">
        <v>1870</v>
      </c>
      <c r="C44" s="4264"/>
      <c r="D44" s="4264"/>
      <c r="E44" s="4264"/>
      <c r="F44" s="1806" t="s">
        <v>1808</v>
      </c>
      <c r="G44" s="1786"/>
      <c r="H44" s="1786"/>
      <c r="I44" s="1786"/>
      <c r="J44" s="1786"/>
      <c r="K44" s="1786"/>
      <c r="L44" s="1786"/>
      <c r="M44" s="1786"/>
      <c r="N44" s="1786"/>
      <c r="O44" s="1786"/>
      <c r="P44" s="1786"/>
      <c r="Q44" s="1786"/>
      <c r="R44" s="1786"/>
    </row>
    <row r="45" spans="2:18" ht="15" customHeight="1"/>
    <row r="46" spans="2:18" ht="15" customHeight="1">
      <c r="B46" s="65" t="s">
        <v>105</v>
      </c>
      <c r="C46" s="65"/>
      <c r="D46" s="65"/>
      <c r="E46" s="65"/>
      <c r="F46" s="65"/>
      <c r="G46" s="65"/>
      <c r="H46" s="65"/>
      <c r="R46" s="1807"/>
    </row>
    <row r="47" spans="2:18" ht="15" customHeight="1">
      <c r="B47" s="4054" t="s">
        <v>477</v>
      </c>
      <c r="C47" s="4054"/>
      <c r="D47" s="4054"/>
      <c r="E47" s="4054"/>
      <c r="F47" s="4054"/>
      <c r="G47" s="4054"/>
      <c r="H47" s="4054"/>
      <c r="R47" s="1808"/>
    </row>
    <row r="48" spans="2:18" ht="15" customHeight="1"/>
    <row r="49" ht="15" customHeight="1"/>
    <row r="50" ht="15" customHeight="1"/>
    <row r="51" ht="15" customHeight="1"/>
    <row r="52" ht="15" customHeight="1"/>
    <row r="53" ht="15" customHeight="1"/>
    <row r="54" ht="15" customHeight="1"/>
    <row r="55" ht="15" customHeight="1"/>
  </sheetData>
  <mergeCells count="35">
    <mergeCell ref="B2:F2"/>
    <mergeCell ref="B47:H47"/>
    <mergeCell ref="O8:Q8"/>
    <mergeCell ref="B33:E33"/>
    <mergeCell ref="I8:K8"/>
    <mergeCell ref="B13:E13"/>
    <mergeCell ref="B14:E14"/>
    <mergeCell ref="B15:E15"/>
    <mergeCell ref="B16:E16"/>
    <mergeCell ref="B17:E17"/>
    <mergeCell ref="G4:P4"/>
    <mergeCell ref="G5:P5"/>
    <mergeCell ref="B4:D4"/>
    <mergeCell ref="B5:D5"/>
    <mergeCell ref="B46:H46"/>
    <mergeCell ref="C35:E35"/>
    <mergeCell ref="D22:E22"/>
    <mergeCell ref="D26:E26"/>
    <mergeCell ref="B6:R6"/>
    <mergeCell ref="G7:L7"/>
    <mergeCell ref="M7:R7"/>
    <mergeCell ref="D29:E29"/>
    <mergeCell ref="C30:E30"/>
    <mergeCell ref="C31:E31"/>
    <mergeCell ref="C32:E32"/>
    <mergeCell ref="B34:E34"/>
    <mergeCell ref="B42:E42"/>
    <mergeCell ref="B43:E43"/>
    <mergeCell ref="B44:E44"/>
    <mergeCell ref="C36:E36"/>
    <mergeCell ref="C37:E37"/>
    <mergeCell ref="B38:E38"/>
    <mergeCell ref="B39:E39"/>
    <mergeCell ref="B40:E40"/>
    <mergeCell ref="B41:E41"/>
  </mergeCells>
  <hyperlinks>
    <hyperlink ref="B47" r:id="rId1" xr:uid="{00000000-0004-0000-3900-000000000000}"/>
  </hyperlinks>
  <printOptions horizontalCentered="1"/>
  <pageMargins left="0.39370078740157499" right="0.39370078740157499" top="0.59055118110236204" bottom="0.39370078740157499" header="0.31496062992126" footer="0.31496062992126"/>
  <pageSetup paperSize="5" scale="10" orientation="landscape"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B2:S46"/>
  <sheetViews>
    <sheetView showGridLines="0" workbookViewId="0"/>
  </sheetViews>
  <sheetFormatPr defaultColWidth="8.83203125" defaultRowHeight="12.3"/>
  <cols>
    <col min="1" max="1" width="1.5546875" style="1816" customWidth="1"/>
    <col min="2" max="4" width="2.5546875" style="1816" customWidth="1"/>
    <col min="5" max="5" width="56.27734375" style="1816" customWidth="1"/>
    <col min="6" max="6" width="3.83203125" style="1816" customWidth="1"/>
    <col min="7" max="7" width="4.27734375" style="1816" customWidth="1"/>
    <col min="8" max="8" width="13" style="1816" customWidth="1"/>
    <col min="9" max="9" width="13.1640625" style="1816" customWidth="1"/>
    <col min="10" max="10" width="12.5546875" style="1816" customWidth="1"/>
    <col min="11" max="11" width="16.5546875" style="1816" customWidth="1"/>
    <col min="12" max="12" width="14.5546875" style="1816" customWidth="1"/>
    <col min="13" max="13" width="8.83203125" style="1816" customWidth="1"/>
    <col min="14" max="14" width="13.5546875" style="1816" customWidth="1"/>
    <col min="15" max="15" width="13.44140625" style="1816" customWidth="1"/>
    <col min="16" max="16" width="13.71875" style="1816" customWidth="1"/>
    <col min="17" max="17" width="17.44140625" style="1816" customWidth="1"/>
    <col min="18" max="18" width="14.27734375" style="1816" customWidth="1"/>
    <col min="19" max="19" width="8.83203125" style="1816" customWidth="1"/>
    <col min="20" max="16384" width="8.83203125" style="1816"/>
  </cols>
  <sheetData>
    <row r="2" spans="2:19">
      <c r="B2" s="4290" t="s">
        <v>478</v>
      </c>
      <c r="C2" s="4298"/>
      <c r="D2" s="4298"/>
      <c r="E2" s="4298"/>
      <c r="F2" s="4298"/>
    </row>
    <row r="4" spans="2:19">
      <c r="B4" s="4290" t="s">
        <v>1877</v>
      </c>
      <c r="C4" s="4290"/>
      <c r="D4" s="4290"/>
      <c r="H4" s="4290" t="s">
        <v>393</v>
      </c>
      <c r="I4" s="4290"/>
      <c r="J4" s="4290"/>
      <c r="K4" s="4290"/>
      <c r="L4" s="4290"/>
      <c r="M4" s="4290"/>
      <c r="N4" s="4290"/>
      <c r="O4" s="4290"/>
      <c r="P4" s="4290"/>
      <c r="Q4" s="4290"/>
      <c r="R4" s="4290"/>
      <c r="S4" s="4290"/>
    </row>
    <row r="5" spans="2:19">
      <c r="B5" s="4291">
        <v>2023.4</v>
      </c>
      <c r="C5" s="4291"/>
      <c r="D5" s="4291"/>
      <c r="H5" s="4290" t="s">
        <v>276</v>
      </c>
      <c r="I5" s="4290"/>
      <c r="J5" s="4290"/>
      <c r="K5" s="4290"/>
      <c r="L5" s="4290"/>
      <c r="M5" s="4290"/>
      <c r="N5" s="4290"/>
      <c r="O5" s="4290"/>
      <c r="P5" s="4290"/>
      <c r="Q5" s="4290"/>
      <c r="R5" s="4290"/>
      <c r="S5" s="4290"/>
    </row>
    <row r="7" spans="2:19">
      <c r="B7" s="1813"/>
      <c r="C7" s="1814"/>
      <c r="D7" s="1814"/>
      <c r="E7" s="1814"/>
      <c r="F7" s="1814"/>
      <c r="G7" s="1814"/>
      <c r="H7" s="4292" t="s">
        <v>578</v>
      </c>
      <c r="I7" s="4293"/>
      <c r="J7" s="4293"/>
      <c r="K7" s="4293"/>
      <c r="L7" s="4293"/>
      <c r="M7" s="4294"/>
      <c r="N7" s="4292" t="s">
        <v>1698</v>
      </c>
      <c r="O7" s="4293"/>
      <c r="P7" s="4293"/>
      <c r="Q7" s="4293"/>
      <c r="R7" s="4293"/>
      <c r="S7" s="4294"/>
    </row>
    <row r="8" spans="2:19">
      <c r="B8" s="1815"/>
      <c r="H8" s="4292" t="s">
        <v>1878</v>
      </c>
      <c r="I8" s="4293"/>
      <c r="J8" s="1817" t="s">
        <v>1879</v>
      </c>
      <c r="K8" s="4295" t="s">
        <v>1880</v>
      </c>
      <c r="L8" s="4296"/>
      <c r="M8" s="1817" t="s">
        <v>919</v>
      </c>
      <c r="N8" s="4292" t="s">
        <v>1878</v>
      </c>
      <c r="O8" s="4294"/>
      <c r="P8" s="1819" t="s">
        <v>1879</v>
      </c>
      <c r="Q8" s="4292" t="s">
        <v>1880</v>
      </c>
      <c r="R8" s="4294"/>
      <c r="S8" s="1817" t="s">
        <v>919</v>
      </c>
    </row>
    <row r="9" spans="2:19">
      <c r="B9" s="1815"/>
      <c r="H9" s="1817" t="s">
        <v>1881</v>
      </c>
      <c r="I9" s="1817" t="s">
        <v>1882</v>
      </c>
      <c r="J9" s="1820" t="s">
        <v>1434</v>
      </c>
      <c r="K9" s="1817" t="s">
        <v>1883</v>
      </c>
      <c r="L9" s="1818" t="s">
        <v>1884</v>
      </c>
      <c r="M9" s="1820"/>
      <c r="N9" s="1817" t="s">
        <v>1885</v>
      </c>
      <c r="O9" s="1817" t="s">
        <v>1105</v>
      </c>
      <c r="P9" s="1819" t="s">
        <v>1434</v>
      </c>
      <c r="Q9" s="1817" t="s">
        <v>1886</v>
      </c>
      <c r="R9" s="1818" t="s">
        <v>1884</v>
      </c>
      <c r="S9" s="1820"/>
    </row>
    <row r="10" spans="2:19">
      <c r="B10" s="1815"/>
      <c r="H10" s="1820" t="s">
        <v>1887</v>
      </c>
      <c r="I10" s="1820"/>
      <c r="J10" s="1820" t="s">
        <v>1888</v>
      </c>
      <c r="K10" s="1820" t="s">
        <v>1889</v>
      </c>
      <c r="L10" s="1821"/>
      <c r="M10" s="1820"/>
      <c r="N10" s="1820" t="s">
        <v>1890</v>
      </c>
      <c r="O10" s="1820" t="s">
        <v>1890</v>
      </c>
      <c r="P10" s="1819" t="s">
        <v>1888</v>
      </c>
      <c r="Q10" s="1820" t="s">
        <v>1891</v>
      </c>
      <c r="R10" s="1821"/>
      <c r="S10" s="1820"/>
    </row>
    <row r="11" spans="2:19">
      <c r="B11" s="1815"/>
      <c r="H11" s="1820"/>
      <c r="I11" s="1820"/>
      <c r="J11" s="1820" t="s">
        <v>1892</v>
      </c>
      <c r="K11" s="1820" t="s">
        <v>1893</v>
      </c>
      <c r="L11" s="1821"/>
      <c r="M11" s="1820"/>
      <c r="N11" s="1820"/>
      <c r="O11" s="1820"/>
      <c r="P11" s="1819" t="s">
        <v>1892</v>
      </c>
      <c r="Q11" s="1820" t="s">
        <v>1894</v>
      </c>
      <c r="R11" s="1821"/>
      <c r="S11" s="1820"/>
    </row>
    <row r="12" spans="2:19">
      <c r="B12" s="1815"/>
      <c r="H12" s="1822" t="s">
        <v>126</v>
      </c>
      <c r="I12" s="1822" t="s">
        <v>141</v>
      </c>
      <c r="J12" s="1822" t="s">
        <v>74</v>
      </c>
      <c r="K12" s="1822" t="s">
        <v>81</v>
      </c>
      <c r="L12" s="1823" t="s">
        <v>733</v>
      </c>
      <c r="M12" s="1822" t="s">
        <v>170</v>
      </c>
      <c r="N12" s="1822" t="s">
        <v>735</v>
      </c>
      <c r="O12" s="1822" t="s">
        <v>1895</v>
      </c>
      <c r="P12" s="1824" t="s">
        <v>1011</v>
      </c>
      <c r="Q12" s="1822" t="s">
        <v>1013</v>
      </c>
      <c r="R12" s="1823" t="s">
        <v>1831</v>
      </c>
      <c r="S12" s="1822" t="s">
        <v>1016</v>
      </c>
    </row>
    <row r="13" spans="2:19">
      <c r="B13" s="1815"/>
      <c r="H13" s="1825"/>
      <c r="I13" s="1825"/>
      <c r="J13" s="1825"/>
      <c r="K13" s="1825"/>
      <c r="L13" s="1825"/>
      <c r="M13" s="1825"/>
      <c r="N13" s="1825"/>
      <c r="O13" s="1825"/>
      <c r="P13" s="1825"/>
      <c r="Q13" s="1825"/>
      <c r="R13" s="1825"/>
      <c r="S13" s="1825"/>
    </row>
    <row r="14" spans="2:19">
      <c r="B14" s="4297" t="s">
        <v>1835</v>
      </c>
      <c r="C14" s="4298"/>
      <c r="D14" s="4298"/>
      <c r="E14" s="4298"/>
      <c r="F14" s="4298"/>
      <c r="H14" s="1826"/>
      <c r="I14" s="1826"/>
      <c r="J14" s="1826"/>
      <c r="K14" s="1826"/>
      <c r="L14" s="1826"/>
      <c r="M14" s="1826"/>
      <c r="N14" s="1826"/>
      <c r="O14" s="1826"/>
      <c r="P14" s="1826"/>
      <c r="Q14" s="1826"/>
      <c r="R14" s="1826"/>
      <c r="S14" s="1826"/>
    </row>
    <row r="15" spans="2:19">
      <c r="B15" s="4299" t="s">
        <v>1836</v>
      </c>
      <c r="C15" s="4300"/>
      <c r="D15" s="4300"/>
      <c r="E15" s="4300"/>
      <c r="F15" s="4300"/>
      <c r="G15" s="1829" t="s">
        <v>1837</v>
      </c>
      <c r="H15" s="1830"/>
      <c r="I15" s="1830"/>
      <c r="J15" s="1830"/>
      <c r="K15" s="1830"/>
      <c r="L15" s="1830"/>
      <c r="M15" s="1830"/>
      <c r="N15" s="1830"/>
      <c r="O15" s="1830"/>
      <c r="P15" s="1830"/>
      <c r="Q15" s="1830"/>
      <c r="R15" s="1830"/>
      <c r="S15" s="1830"/>
    </row>
    <row r="16" spans="2:19">
      <c r="B16" s="4301" t="s">
        <v>1839</v>
      </c>
      <c r="C16" s="4302"/>
      <c r="D16" s="4302"/>
      <c r="E16" s="4302"/>
      <c r="F16" s="4302"/>
      <c r="G16" s="1833" t="s">
        <v>1840</v>
      </c>
      <c r="H16" s="1834"/>
      <c r="I16" s="1834"/>
      <c r="J16" s="1834"/>
      <c r="K16" s="1834"/>
      <c r="L16" s="1834"/>
      <c r="M16" s="1834"/>
      <c r="N16" s="1834"/>
      <c r="O16" s="1834"/>
      <c r="P16" s="1834"/>
      <c r="Q16" s="1834"/>
      <c r="R16" s="1834"/>
      <c r="S16" s="1834"/>
    </row>
    <row r="17" spans="2:19">
      <c r="B17" s="4301" t="s">
        <v>1841</v>
      </c>
      <c r="C17" s="4302"/>
      <c r="D17" s="4302"/>
      <c r="E17" s="4302"/>
      <c r="F17" s="4302"/>
      <c r="G17" s="1833" t="s">
        <v>1842</v>
      </c>
      <c r="H17" s="1834"/>
      <c r="I17" s="1834"/>
      <c r="J17" s="1834"/>
      <c r="K17" s="1834"/>
      <c r="L17" s="1834"/>
      <c r="M17" s="1834"/>
      <c r="N17" s="1834"/>
      <c r="O17" s="1834"/>
      <c r="P17" s="1834"/>
      <c r="Q17" s="1834"/>
      <c r="R17" s="1834"/>
      <c r="S17" s="1834"/>
    </row>
    <row r="18" spans="2:19">
      <c r="B18" s="4297" t="s">
        <v>1843</v>
      </c>
      <c r="C18" s="4298"/>
      <c r="D18" s="4298"/>
      <c r="E18" s="4298"/>
      <c r="F18" s="4298"/>
      <c r="H18" s="1825"/>
      <c r="I18" s="1825"/>
      <c r="J18" s="1825"/>
      <c r="K18" s="1825"/>
      <c r="L18" s="1825"/>
      <c r="M18" s="1825"/>
      <c r="N18" s="1825"/>
      <c r="O18" s="1825"/>
      <c r="P18" s="1825"/>
      <c r="Q18" s="1825"/>
      <c r="R18" s="1825"/>
      <c r="S18" s="1825"/>
    </row>
    <row r="19" spans="2:19">
      <c r="B19" s="1815"/>
      <c r="E19" s="4300" t="s">
        <v>1896</v>
      </c>
      <c r="F19" s="4300"/>
      <c r="G19" s="1829" t="s">
        <v>1755</v>
      </c>
      <c r="H19" s="1830"/>
      <c r="I19" s="1830"/>
      <c r="J19" s="1830"/>
      <c r="K19" s="1830"/>
      <c r="L19" s="1830"/>
      <c r="M19" s="1830"/>
      <c r="N19" s="1830"/>
      <c r="O19" s="1830"/>
      <c r="P19" s="1830"/>
      <c r="Q19" s="1830"/>
      <c r="R19" s="1830"/>
      <c r="S19" s="1830"/>
    </row>
    <row r="20" spans="2:19">
      <c r="B20" s="1815"/>
      <c r="E20" s="4302" t="s">
        <v>775</v>
      </c>
      <c r="F20" s="4302"/>
      <c r="G20" s="1833" t="s">
        <v>1757</v>
      </c>
      <c r="H20" s="1834"/>
      <c r="I20" s="1834"/>
      <c r="J20" s="1834"/>
      <c r="K20" s="1834"/>
      <c r="L20" s="1834"/>
      <c r="M20" s="1834"/>
      <c r="N20" s="1834"/>
      <c r="O20" s="1834"/>
      <c r="P20" s="1834"/>
      <c r="Q20" s="1834"/>
      <c r="R20" s="1834"/>
      <c r="S20" s="1834"/>
    </row>
    <row r="21" spans="2:19">
      <c r="B21" s="1815"/>
      <c r="E21" s="4302" t="s">
        <v>491</v>
      </c>
      <c r="F21" s="4302"/>
      <c r="G21" s="1833" t="s">
        <v>1758</v>
      </c>
      <c r="H21" s="1834"/>
      <c r="I21" s="1834"/>
      <c r="J21" s="1834"/>
      <c r="K21" s="1834"/>
      <c r="L21" s="1834"/>
      <c r="M21" s="1834"/>
      <c r="N21" s="1834"/>
      <c r="O21" s="1834"/>
      <c r="P21" s="1834"/>
      <c r="Q21" s="1834"/>
      <c r="R21" s="1834"/>
      <c r="S21" s="1834"/>
    </row>
    <row r="22" spans="2:19">
      <c r="B22" s="1815"/>
      <c r="D22" s="4300" t="s">
        <v>1661</v>
      </c>
      <c r="E22" s="4300"/>
      <c r="F22" s="4300"/>
      <c r="G22" s="1829" t="s">
        <v>1768</v>
      </c>
      <c r="H22" s="1834"/>
      <c r="I22" s="1834"/>
      <c r="J22" s="1834"/>
      <c r="K22" s="1834"/>
      <c r="L22" s="1834"/>
      <c r="M22" s="1834"/>
      <c r="N22" s="1834"/>
      <c r="O22" s="1834"/>
      <c r="P22" s="1834"/>
      <c r="Q22" s="1834"/>
      <c r="R22" s="1834"/>
      <c r="S22" s="1834"/>
    </row>
    <row r="23" spans="2:19">
      <c r="B23" s="1815"/>
      <c r="E23" s="4302" t="s">
        <v>1897</v>
      </c>
      <c r="F23" s="4302"/>
      <c r="G23" s="1833" t="s">
        <v>1850</v>
      </c>
      <c r="H23" s="1834"/>
      <c r="I23" s="1834"/>
      <c r="J23" s="1834"/>
      <c r="K23" s="1834"/>
      <c r="L23" s="1834"/>
      <c r="M23" s="1834"/>
      <c r="N23" s="1834"/>
      <c r="O23" s="1834"/>
      <c r="P23" s="1834"/>
      <c r="Q23" s="1834"/>
      <c r="R23" s="1834"/>
      <c r="S23" s="1834"/>
    </row>
    <row r="24" spans="2:19">
      <c r="B24" s="1815"/>
      <c r="E24" s="4302" t="s">
        <v>1898</v>
      </c>
      <c r="F24" s="4302"/>
      <c r="G24" s="1833" t="s">
        <v>1899</v>
      </c>
      <c r="H24" s="1834"/>
      <c r="I24" s="1834"/>
      <c r="J24" s="1834"/>
      <c r="K24" s="1834"/>
      <c r="L24" s="1834"/>
      <c r="M24" s="1834"/>
      <c r="N24" s="1834"/>
      <c r="O24" s="1834"/>
      <c r="P24" s="1834"/>
      <c r="Q24" s="1834"/>
      <c r="R24" s="1834"/>
      <c r="S24" s="1834"/>
    </row>
    <row r="25" spans="2:19">
      <c r="B25" s="1815"/>
      <c r="E25" s="4302" t="s">
        <v>1900</v>
      </c>
      <c r="F25" s="4302"/>
      <c r="G25" s="1833" t="s">
        <v>1852</v>
      </c>
      <c r="H25" s="1834"/>
      <c r="I25" s="1834"/>
      <c r="J25" s="1834"/>
      <c r="K25" s="1834"/>
      <c r="L25" s="1834"/>
      <c r="M25" s="1834"/>
      <c r="N25" s="1834"/>
      <c r="O25" s="1834"/>
      <c r="P25" s="1834"/>
      <c r="Q25" s="1834"/>
      <c r="R25" s="1834"/>
      <c r="S25" s="1834"/>
    </row>
    <row r="26" spans="2:19">
      <c r="B26" s="1815"/>
      <c r="E26" s="4302" t="s">
        <v>1856</v>
      </c>
      <c r="F26" s="4302"/>
      <c r="G26" s="1833" t="s">
        <v>1854</v>
      </c>
      <c r="H26" s="1834"/>
      <c r="I26" s="1834"/>
      <c r="J26" s="1834"/>
      <c r="K26" s="1834"/>
      <c r="L26" s="1834"/>
      <c r="M26" s="1834"/>
      <c r="N26" s="1834"/>
      <c r="O26" s="1834"/>
      <c r="P26" s="1834"/>
      <c r="Q26" s="1834"/>
      <c r="R26" s="1834"/>
      <c r="S26" s="1834"/>
    </row>
    <row r="27" spans="2:19">
      <c r="B27" s="1815"/>
      <c r="D27" s="4300" t="s">
        <v>1662</v>
      </c>
      <c r="E27" s="4300"/>
      <c r="F27" s="4300"/>
      <c r="G27" s="1829" t="s">
        <v>1770</v>
      </c>
      <c r="H27" s="1834"/>
      <c r="I27" s="1834"/>
      <c r="J27" s="1834"/>
      <c r="K27" s="1834"/>
      <c r="L27" s="1834"/>
      <c r="M27" s="1834"/>
      <c r="N27" s="1834"/>
      <c r="O27" s="1834"/>
      <c r="P27" s="1834"/>
      <c r="Q27" s="1834"/>
      <c r="R27" s="1834"/>
      <c r="S27" s="1834"/>
    </row>
    <row r="28" spans="2:19">
      <c r="B28" s="1815"/>
      <c r="D28" s="4302" t="s">
        <v>1901</v>
      </c>
      <c r="E28" s="4302"/>
      <c r="F28" s="4302"/>
      <c r="G28" s="1833" t="s">
        <v>1773</v>
      </c>
      <c r="H28" s="1834"/>
      <c r="I28" s="1834"/>
      <c r="J28" s="1834"/>
      <c r="K28" s="1834"/>
      <c r="L28" s="1834"/>
      <c r="M28" s="1834"/>
      <c r="N28" s="1834"/>
      <c r="O28" s="1834"/>
      <c r="P28" s="1834"/>
      <c r="Q28" s="1834"/>
      <c r="R28" s="1834"/>
      <c r="S28" s="1834"/>
    </row>
    <row r="29" spans="2:19">
      <c r="B29" s="1815"/>
      <c r="C29" s="4300" t="s">
        <v>1859</v>
      </c>
      <c r="D29" s="4300"/>
      <c r="E29" s="4300"/>
      <c r="F29" s="4300"/>
      <c r="G29" s="1829" t="s">
        <v>1781</v>
      </c>
      <c r="H29" s="1834"/>
      <c r="I29" s="1834"/>
      <c r="J29" s="1834"/>
      <c r="K29" s="1834"/>
      <c r="L29" s="1834"/>
      <c r="M29" s="1834"/>
      <c r="N29" s="1834"/>
      <c r="O29" s="1834"/>
      <c r="P29" s="1834"/>
      <c r="Q29" s="1834"/>
      <c r="R29" s="1834"/>
      <c r="S29" s="1834"/>
    </row>
    <row r="30" spans="2:19">
      <c r="B30" s="1815"/>
      <c r="C30" s="4302" t="s">
        <v>1860</v>
      </c>
      <c r="D30" s="4302"/>
      <c r="E30" s="4302"/>
      <c r="F30" s="4302"/>
      <c r="G30" s="1833" t="s">
        <v>1783</v>
      </c>
      <c r="H30" s="1834"/>
      <c r="I30" s="1834"/>
      <c r="J30" s="1834"/>
      <c r="K30" s="1834"/>
      <c r="L30" s="1834"/>
      <c r="M30" s="1834"/>
      <c r="N30" s="1834"/>
      <c r="O30" s="1834"/>
      <c r="P30" s="1834"/>
      <c r="Q30" s="1834"/>
      <c r="R30" s="1834"/>
      <c r="S30" s="1834"/>
    </row>
    <row r="31" spans="2:19">
      <c r="B31" s="1815"/>
      <c r="C31" s="4302" t="s">
        <v>1902</v>
      </c>
      <c r="D31" s="4302"/>
      <c r="E31" s="4302"/>
      <c r="F31" s="4302"/>
      <c r="G31" s="1833" t="s">
        <v>1787</v>
      </c>
      <c r="H31" s="1834"/>
      <c r="I31" s="1834"/>
      <c r="J31" s="1834"/>
      <c r="K31" s="1834"/>
      <c r="L31" s="1834"/>
      <c r="M31" s="1834"/>
      <c r="N31" s="1834"/>
      <c r="O31" s="1834"/>
      <c r="P31" s="1834"/>
      <c r="Q31" s="1834"/>
      <c r="R31" s="1834"/>
      <c r="S31" s="1834"/>
    </row>
    <row r="32" spans="2:19">
      <c r="B32" s="4299" t="s">
        <v>1862</v>
      </c>
      <c r="C32" s="4300"/>
      <c r="D32" s="4300"/>
      <c r="E32" s="4300"/>
      <c r="F32" s="4300"/>
      <c r="G32" s="1829" t="s">
        <v>1793</v>
      </c>
      <c r="H32" s="1834"/>
      <c r="I32" s="1834"/>
      <c r="J32" s="1834"/>
      <c r="K32" s="1834"/>
      <c r="L32" s="1834"/>
      <c r="M32" s="1834"/>
      <c r="N32" s="1834"/>
      <c r="O32" s="1834"/>
      <c r="P32" s="1834"/>
      <c r="Q32" s="1834"/>
      <c r="R32" s="1834"/>
      <c r="S32" s="1834"/>
    </row>
    <row r="33" spans="2:19">
      <c r="B33" s="4297" t="s">
        <v>1863</v>
      </c>
      <c r="C33" s="4298"/>
      <c r="D33" s="4298"/>
      <c r="E33" s="4298"/>
      <c r="F33" s="4298"/>
      <c r="H33" s="1825"/>
      <c r="I33" s="1825"/>
      <c r="J33" s="1825"/>
      <c r="K33" s="1825"/>
      <c r="L33" s="1825"/>
      <c r="M33" s="1825"/>
      <c r="N33" s="1825"/>
      <c r="O33" s="1825"/>
      <c r="P33" s="1825"/>
      <c r="Q33" s="1825"/>
      <c r="R33" s="1825"/>
      <c r="S33" s="1825"/>
    </row>
    <row r="34" spans="2:19">
      <c r="B34" s="1815"/>
      <c r="C34" s="4300" t="s">
        <v>1864</v>
      </c>
      <c r="D34" s="4300"/>
      <c r="E34" s="4300"/>
      <c r="F34" s="4300"/>
      <c r="G34" s="1829" t="s">
        <v>1795</v>
      </c>
      <c r="H34" s="1830"/>
      <c r="I34" s="1830"/>
      <c r="J34" s="1830"/>
      <c r="K34" s="1830"/>
      <c r="L34" s="1830"/>
      <c r="M34" s="1830"/>
      <c r="N34" s="1830"/>
      <c r="O34" s="1830"/>
      <c r="P34" s="1830"/>
      <c r="Q34" s="1830"/>
      <c r="R34" s="1830"/>
      <c r="S34" s="1830"/>
    </row>
    <row r="35" spans="2:19">
      <c r="B35" s="1815"/>
      <c r="C35" s="4302" t="s">
        <v>1865</v>
      </c>
      <c r="D35" s="4302"/>
      <c r="E35" s="4302"/>
      <c r="F35" s="4302"/>
      <c r="G35" s="1833" t="s">
        <v>1796</v>
      </c>
      <c r="H35" s="1834"/>
      <c r="I35" s="1834"/>
      <c r="J35" s="1834"/>
      <c r="K35" s="1834"/>
      <c r="L35" s="1834"/>
      <c r="M35" s="1834"/>
      <c r="N35" s="1834"/>
      <c r="O35" s="1834"/>
      <c r="P35" s="1834"/>
      <c r="Q35" s="1834"/>
      <c r="R35" s="1834"/>
      <c r="S35" s="1834"/>
    </row>
    <row r="36" spans="2:19">
      <c r="B36" s="1815"/>
      <c r="C36" s="4302" t="s">
        <v>1866</v>
      </c>
      <c r="D36" s="4302"/>
      <c r="E36" s="4302"/>
      <c r="F36" s="4302"/>
      <c r="G36" s="1833" t="s">
        <v>1797</v>
      </c>
      <c r="H36" s="1834"/>
      <c r="I36" s="1834"/>
      <c r="J36" s="1834"/>
      <c r="K36" s="1834"/>
      <c r="L36" s="1834"/>
      <c r="M36" s="1834"/>
      <c r="N36" s="1834"/>
      <c r="O36" s="1834"/>
      <c r="P36" s="1834"/>
      <c r="Q36" s="1834"/>
      <c r="R36" s="1834"/>
      <c r="S36" s="1834"/>
    </row>
    <row r="37" spans="2:19">
      <c r="B37" s="4299" t="s">
        <v>1867</v>
      </c>
      <c r="C37" s="4300"/>
      <c r="D37" s="4300"/>
      <c r="E37" s="4300"/>
      <c r="F37" s="4300"/>
      <c r="G37" s="1829" t="s">
        <v>1805</v>
      </c>
      <c r="H37" s="1834"/>
      <c r="I37" s="1834"/>
      <c r="J37" s="1834"/>
      <c r="K37" s="1834"/>
      <c r="L37" s="1834"/>
      <c r="M37" s="1834"/>
      <c r="N37" s="1834"/>
      <c r="O37" s="1834"/>
      <c r="P37" s="1834"/>
      <c r="Q37" s="1834"/>
      <c r="R37" s="1834"/>
      <c r="S37" s="1834"/>
    </row>
    <row r="38" spans="2:19">
      <c r="B38" s="4301" t="s">
        <v>1903</v>
      </c>
      <c r="C38" s="4302"/>
      <c r="D38" s="4302"/>
      <c r="E38" s="4302"/>
      <c r="F38" s="4302"/>
      <c r="G38" s="1833" t="s">
        <v>1869</v>
      </c>
      <c r="H38" s="1834"/>
      <c r="I38" s="1834"/>
      <c r="J38" s="1834"/>
      <c r="K38" s="1834"/>
      <c r="L38" s="1834"/>
      <c r="M38" s="1834"/>
      <c r="N38" s="1834"/>
      <c r="O38" s="1834"/>
      <c r="P38" s="1834"/>
      <c r="Q38" s="1834"/>
      <c r="R38" s="1834"/>
      <c r="S38" s="1834"/>
    </row>
    <row r="39" spans="2:19">
      <c r="B39" s="4301" t="s">
        <v>1870</v>
      </c>
      <c r="C39" s="4302"/>
      <c r="D39" s="4302"/>
      <c r="E39" s="4302"/>
      <c r="F39" s="4302"/>
      <c r="G39" s="1833" t="s">
        <v>1871</v>
      </c>
      <c r="H39" s="1834"/>
      <c r="I39" s="1834"/>
      <c r="J39" s="1834"/>
      <c r="K39" s="1834"/>
      <c r="L39" s="1834"/>
      <c r="M39" s="1834"/>
      <c r="N39" s="1834"/>
      <c r="O39" s="1834"/>
      <c r="P39" s="1834"/>
      <c r="Q39" s="1834"/>
      <c r="R39" s="1834"/>
      <c r="S39" s="1834"/>
    </row>
    <row r="40" spans="2:19">
      <c r="B40" s="4297" t="s">
        <v>1872</v>
      </c>
      <c r="C40" s="4298"/>
      <c r="D40" s="4298"/>
      <c r="E40" s="4298"/>
      <c r="F40" s="4298"/>
      <c r="H40" s="1825"/>
      <c r="I40" s="1825"/>
      <c r="J40" s="1825"/>
      <c r="K40" s="1825"/>
      <c r="L40" s="1825"/>
      <c r="M40" s="1825"/>
      <c r="N40" s="1825"/>
      <c r="O40" s="1825"/>
      <c r="P40" s="1825"/>
      <c r="Q40" s="1825"/>
      <c r="R40" s="1825"/>
      <c r="S40" s="1825"/>
    </row>
    <row r="41" spans="2:19">
      <c r="B41" s="4299" t="s">
        <v>1904</v>
      </c>
      <c r="C41" s="4300"/>
      <c r="D41" s="4300"/>
      <c r="E41" s="4300"/>
      <c r="F41" s="4300"/>
      <c r="G41" s="1829" t="s">
        <v>1874</v>
      </c>
      <c r="H41" s="1830"/>
      <c r="I41" s="1830"/>
      <c r="J41" s="1830"/>
      <c r="K41" s="1830"/>
      <c r="L41" s="1830"/>
      <c r="M41" s="1830"/>
      <c r="N41" s="1830"/>
      <c r="O41" s="1830"/>
      <c r="P41" s="1830"/>
      <c r="Q41" s="1830"/>
      <c r="R41" s="1830"/>
      <c r="S41" s="1830"/>
    </row>
    <row r="42" spans="2:19">
      <c r="B42" s="4301" t="s">
        <v>1905</v>
      </c>
      <c r="C42" s="4302"/>
      <c r="D42" s="4302"/>
      <c r="E42" s="4302"/>
      <c r="F42" s="4302"/>
      <c r="G42" s="1833" t="s">
        <v>1876</v>
      </c>
      <c r="H42" s="1834"/>
      <c r="I42" s="1834"/>
      <c r="J42" s="1834"/>
      <c r="K42" s="1834"/>
      <c r="L42" s="1834"/>
      <c r="M42" s="1834"/>
      <c r="N42" s="1834"/>
      <c r="O42" s="1834"/>
      <c r="P42" s="1834"/>
      <c r="Q42" s="1834"/>
      <c r="R42" s="1834"/>
      <c r="S42" s="1834"/>
    </row>
    <row r="43" spans="2:19">
      <c r="B43" s="4303" t="s">
        <v>1870</v>
      </c>
      <c r="C43" s="4304"/>
      <c r="D43" s="4304"/>
      <c r="E43" s="4304"/>
      <c r="F43" s="4304"/>
      <c r="G43" s="1836" t="s">
        <v>1808</v>
      </c>
      <c r="H43" s="1834"/>
      <c r="I43" s="1834"/>
      <c r="J43" s="1834"/>
      <c r="K43" s="1834"/>
      <c r="L43" s="1834"/>
      <c r="M43" s="1834"/>
      <c r="N43" s="1834"/>
      <c r="O43" s="1834"/>
      <c r="P43" s="1834"/>
      <c r="Q43" s="1834"/>
      <c r="R43" s="1834"/>
      <c r="S43" s="1834"/>
    </row>
    <row r="45" spans="2:19">
      <c r="B45" s="65" t="s">
        <v>105</v>
      </c>
      <c r="C45" s="65"/>
      <c r="D45" s="65"/>
      <c r="E45" s="65"/>
      <c r="F45" s="65"/>
      <c r="G45" s="65"/>
      <c r="H45" s="65"/>
      <c r="I45" s="65"/>
      <c r="J45" s="65"/>
    </row>
    <row r="46" spans="2:19" ht="12.6">
      <c r="B46" s="4054" t="s">
        <v>477</v>
      </c>
      <c r="C46" s="4054"/>
      <c r="D46" s="4054"/>
      <c r="E46" s="4054"/>
      <c r="F46" s="4054"/>
      <c r="G46" s="4054"/>
      <c r="H46" s="4054"/>
      <c r="I46" s="4054"/>
      <c r="J46" s="4054"/>
    </row>
  </sheetData>
  <mergeCells count="43">
    <mergeCell ref="B2:F2"/>
    <mergeCell ref="B46:J46"/>
    <mergeCell ref="B38:F38"/>
    <mergeCell ref="B39:F39"/>
    <mergeCell ref="B40:F40"/>
    <mergeCell ref="B41:F41"/>
    <mergeCell ref="B42:F42"/>
    <mergeCell ref="B43:F43"/>
    <mergeCell ref="C34:F34"/>
    <mergeCell ref="C35:F35"/>
    <mergeCell ref="C36:F36"/>
    <mergeCell ref="B37:F37"/>
    <mergeCell ref="B45:J45"/>
    <mergeCell ref="C29:F29"/>
    <mergeCell ref="C30:F30"/>
    <mergeCell ref="C31:F31"/>
    <mergeCell ref="B32:F32"/>
    <mergeCell ref="B33:F33"/>
    <mergeCell ref="E24:F24"/>
    <mergeCell ref="E25:F25"/>
    <mergeCell ref="E26:F26"/>
    <mergeCell ref="D27:F27"/>
    <mergeCell ref="D28:F28"/>
    <mergeCell ref="E19:F19"/>
    <mergeCell ref="E20:F20"/>
    <mergeCell ref="E21:F21"/>
    <mergeCell ref="D22:F22"/>
    <mergeCell ref="E23:F23"/>
    <mergeCell ref="B14:F14"/>
    <mergeCell ref="B15:F15"/>
    <mergeCell ref="B16:F16"/>
    <mergeCell ref="B17:F17"/>
    <mergeCell ref="B18:F18"/>
    <mergeCell ref="H8:I8"/>
    <mergeCell ref="K8:L8"/>
    <mergeCell ref="N8:O8"/>
    <mergeCell ref="Q8:R8"/>
    <mergeCell ref="N7:S7"/>
    <mergeCell ref="H4:S4"/>
    <mergeCell ref="H5:S5"/>
    <mergeCell ref="B4:D4"/>
    <mergeCell ref="B5:D5"/>
    <mergeCell ref="H7:M7"/>
  </mergeCells>
  <hyperlinks>
    <hyperlink ref="B46" r:id="rId1" xr:uid="{00000000-0004-0000-3A00-000000000000}"/>
  </hyperlink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2:K69"/>
  <sheetViews>
    <sheetView showGridLines="0" workbookViewId="0"/>
  </sheetViews>
  <sheetFormatPr defaultColWidth="7.5546875" defaultRowHeight="14.1"/>
  <cols>
    <col min="1" max="1" width="1.5546875" style="206" customWidth="1"/>
    <col min="2" max="2" width="3.44140625" style="206" customWidth="1"/>
    <col min="3" max="3" width="6.5546875" style="206" customWidth="1"/>
    <col min="4" max="4" width="9" style="206" customWidth="1"/>
    <col min="5" max="5" width="77.83203125" style="206" customWidth="1"/>
    <col min="6" max="6" width="1.5546875" style="206" customWidth="1"/>
    <col min="7" max="7" width="3.44140625" style="206" customWidth="1"/>
    <col min="8" max="8" width="15.83203125" style="232" customWidth="1"/>
    <col min="9" max="9" width="10.5546875" style="206" customWidth="1"/>
    <col min="10" max="10" width="7.5546875" style="206" customWidth="1"/>
    <col min="11" max="16384" width="7.5546875" style="206"/>
  </cols>
  <sheetData>
    <row r="2" spans="2:11">
      <c r="B2" s="58" t="s">
        <v>478</v>
      </c>
      <c r="C2" s="52"/>
      <c r="D2" s="52"/>
      <c r="E2" s="52"/>
      <c r="F2" s="52"/>
    </row>
    <row r="4" spans="2:11">
      <c r="B4" s="3">
        <v>20.37</v>
      </c>
      <c r="C4" s="3"/>
      <c r="D4" s="3"/>
      <c r="E4" s="2" t="s">
        <v>536</v>
      </c>
      <c r="F4" s="2"/>
      <c r="G4" s="197"/>
      <c r="H4" s="197"/>
      <c r="I4" s="197"/>
      <c r="J4" s="197"/>
      <c r="K4" s="197"/>
    </row>
    <row r="5" spans="2:11">
      <c r="B5" s="196"/>
      <c r="C5" s="196"/>
      <c r="D5" s="196"/>
      <c r="E5" s="2" t="s">
        <v>537</v>
      </c>
      <c r="F5" s="2"/>
      <c r="G5" s="197"/>
      <c r="H5" s="197"/>
      <c r="I5" s="197"/>
      <c r="J5" s="197"/>
      <c r="K5" s="197"/>
    </row>
    <row r="6" spans="2:11" ht="15" customHeight="1">
      <c r="B6" s="54" t="s">
        <v>538</v>
      </c>
      <c r="C6" s="54"/>
      <c r="D6" s="54"/>
      <c r="E6" s="2"/>
      <c r="F6" s="2"/>
      <c r="G6" s="2"/>
      <c r="H6" s="2"/>
      <c r="I6" s="199"/>
      <c r="J6" s="199"/>
      <c r="K6" s="199"/>
    </row>
    <row r="7" spans="2:11" ht="15" customHeight="1">
      <c r="B7" s="198"/>
      <c r="C7" s="198"/>
      <c r="D7" s="198"/>
      <c r="E7" s="49"/>
      <c r="F7" s="49"/>
      <c r="G7" s="49"/>
      <c r="H7" s="49"/>
      <c r="I7" s="199"/>
      <c r="J7" s="199"/>
      <c r="K7" s="199"/>
    </row>
    <row r="8" spans="2:11">
      <c r="B8" s="56"/>
      <c r="C8" s="55"/>
      <c r="D8" s="55"/>
      <c r="E8" s="55"/>
      <c r="F8" s="201"/>
      <c r="G8" s="202"/>
      <c r="H8" s="203" t="s">
        <v>539</v>
      </c>
      <c r="I8" s="204"/>
      <c r="J8" s="204"/>
      <c r="K8" s="204"/>
    </row>
    <row r="9" spans="2:11" ht="18" customHeight="1">
      <c r="B9" s="53"/>
      <c r="C9" s="52"/>
      <c r="D9" s="52"/>
      <c r="E9" s="52"/>
      <c r="H9" s="207" t="s">
        <v>540</v>
      </c>
      <c r="I9" s="208"/>
    </row>
    <row r="10" spans="2:11" ht="14.25" customHeight="1">
      <c r="B10" s="51"/>
      <c r="C10" s="50"/>
      <c r="D10" s="50"/>
      <c r="E10" s="50"/>
      <c r="F10" s="210"/>
      <c r="G10" s="211"/>
      <c r="H10" s="212" t="s">
        <v>125</v>
      </c>
    </row>
    <row r="11" spans="2:11" ht="20.25" customHeight="1">
      <c r="B11" s="60" t="s">
        <v>481</v>
      </c>
      <c r="C11" s="59"/>
      <c r="D11" s="59"/>
      <c r="E11" s="59"/>
      <c r="F11" s="59"/>
      <c r="H11" s="213"/>
    </row>
    <row r="12" spans="2:11" ht="18" customHeight="1">
      <c r="B12" s="205"/>
      <c r="C12" s="58" t="s">
        <v>482</v>
      </c>
      <c r="D12" s="58"/>
      <c r="E12" s="58"/>
      <c r="F12" s="58"/>
      <c r="H12" s="214"/>
    </row>
    <row r="13" spans="2:11" ht="18" customHeight="1">
      <c r="B13" s="215"/>
      <c r="C13" s="216"/>
      <c r="D13" s="57" t="s">
        <v>137</v>
      </c>
      <c r="E13" s="57"/>
      <c r="F13" s="57"/>
      <c r="G13" s="217" t="s">
        <v>403</v>
      </c>
      <c r="H13" s="214"/>
    </row>
    <row r="14" spans="2:11" ht="18" customHeight="1">
      <c r="B14" s="218"/>
      <c r="C14" s="219"/>
      <c r="D14" s="64" t="s">
        <v>484</v>
      </c>
      <c r="E14" s="64"/>
      <c r="F14" s="64"/>
      <c r="G14" s="220" t="s">
        <v>405</v>
      </c>
      <c r="H14" s="221"/>
    </row>
    <row r="15" spans="2:11" ht="18" customHeight="1">
      <c r="B15" s="218"/>
      <c r="C15" s="219"/>
      <c r="D15" s="64" t="s">
        <v>485</v>
      </c>
      <c r="E15" s="64"/>
      <c r="F15" s="64"/>
      <c r="G15" s="220" t="s">
        <v>192</v>
      </c>
      <c r="H15" s="222"/>
    </row>
    <row r="16" spans="2:11" ht="18" customHeight="1">
      <c r="B16" s="218"/>
      <c r="C16" s="63" t="s">
        <v>487</v>
      </c>
      <c r="D16" s="63"/>
      <c r="E16" s="63"/>
      <c r="F16" s="63"/>
      <c r="G16" s="220" t="s">
        <v>410</v>
      </c>
      <c r="H16" s="214"/>
    </row>
    <row r="17" spans="2:8" ht="18" customHeight="1">
      <c r="B17" s="218"/>
      <c r="C17" s="219"/>
      <c r="D17" s="64" t="s">
        <v>488</v>
      </c>
      <c r="E17" s="64"/>
      <c r="F17" s="64"/>
      <c r="G17" s="220" t="s">
        <v>413</v>
      </c>
      <c r="H17" s="221"/>
    </row>
    <row r="18" spans="2:8" ht="18" customHeight="1">
      <c r="B18" s="218"/>
      <c r="C18" s="63" t="s">
        <v>489</v>
      </c>
      <c r="D18" s="63"/>
      <c r="E18" s="63"/>
      <c r="F18" s="63"/>
      <c r="G18" s="220" t="s">
        <v>416</v>
      </c>
      <c r="H18" s="214"/>
    </row>
    <row r="19" spans="2:8" ht="18" customHeight="1">
      <c r="B19" s="218"/>
      <c r="C19" s="219"/>
      <c r="D19" s="64" t="s">
        <v>490</v>
      </c>
      <c r="E19" s="64"/>
      <c r="F19" s="64"/>
      <c r="G19" s="220" t="s">
        <v>106</v>
      </c>
      <c r="H19" s="221"/>
    </row>
    <row r="20" spans="2:8" ht="18" customHeight="1">
      <c r="B20" s="218"/>
      <c r="C20" s="219"/>
      <c r="D20" s="64" t="s">
        <v>491</v>
      </c>
      <c r="E20" s="64"/>
      <c r="F20" s="64"/>
      <c r="G20" s="220" t="s">
        <v>492</v>
      </c>
      <c r="H20" s="222"/>
    </row>
    <row r="21" spans="2:8" ht="18" customHeight="1">
      <c r="B21" s="218"/>
      <c r="C21" s="63" t="s">
        <v>493</v>
      </c>
      <c r="D21" s="63"/>
      <c r="E21" s="63"/>
      <c r="F21" s="63"/>
      <c r="G21" s="220" t="s">
        <v>102</v>
      </c>
      <c r="H21" s="222"/>
    </row>
    <row r="22" spans="2:8" ht="18" customHeight="1">
      <c r="B22" s="218"/>
      <c r="C22" s="219"/>
      <c r="D22" s="64" t="s">
        <v>494</v>
      </c>
      <c r="E22" s="64"/>
      <c r="F22" s="64"/>
      <c r="G22" s="220" t="s">
        <v>142</v>
      </c>
      <c r="H22" s="221"/>
    </row>
    <row r="23" spans="2:8" ht="18" customHeight="1">
      <c r="B23" s="218"/>
      <c r="C23" s="219"/>
      <c r="D23" s="64" t="s">
        <v>495</v>
      </c>
      <c r="E23" s="64"/>
      <c r="F23" s="64"/>
      <c r="G23" s="220" t="s">
        <v>144</v>
      </c>
      <c r="H23" s="222"/>
    </row>
    <row r="24" spans="2:8" ht="18" customHeight="1">
      <c r="B24" s="218"/>
      <c r="C24" s="48" t="s">
        <v>496</v>
      </c>
      <c r="D24" s="48"/>
      <c r="E24" s="48"/>
      <c r="F24" s="48"/>
      <c r="G24" s="220" t="s">
        <v>107</v>
      </c>
      <c r="H24" s="221"/>
    </row>
    <row r="25" spans="2:8" ht="18" customHeight="1">
      <c r="B25" s="205"/>
      <c r="D25" s="47" t="s">
        <v>497</v>
      </c>
      <c r="E25" s="47"/>
      <c r="F25" s="47"/>
      <c r="G25" s="197"/>
      <c r="H25" s="214"/>
    </row>
    <row r="26" spans="2:8" ht="18" customHeight="1">
      <c r="B26" s="215"/>
      <c r="C26" s="216"/>
      <c r="D26" s="216"/>
      <c r="E26" s="57" t="s">
        <v>498</v>
      </c>
      <c r="F26" s="57"/>
      <c r="G26" s="217" t="s">
        <v>189</v>
      </c>
      <c r="H26" s="222"/>
    </row>
    <row r="27" spans="2:8" ht="18" customHeight="1">
      <c r="B27" s="218"/>
      <c r="C27" s="219"/>
      <c r="D27" s="219"/>
      <c r="E27" s="64" t="s">
        <v>499</v>
      </c>
      <c r="F27" s="64"/>
      <c r="G27" s="220" t="s">
        <v>190</v>
      </c>
      <c r="H27" s="221"/>
    </row>
    <row r="28" spans="2:8" ht="18" customHeight="1">
      <c r="B28" s="218"/>
      <c r="C28" s="219"/>
      <c r="D28" s="219"/>
      <c r="E28" s="64" t="s">
        <v>500</v>
      </c>
      <c r="F28" s="64"/>
      <c r="G28" s="220" t="s">
        <v>425</v>
      </c>
      <c r="H28" s="221"/>
    </row>
    <row r="29" spans="2:8" ht="18" customHeight="1">
      <c r="B29" s="218"/>
      <c r="C29" s="219"/>
      <c r="D29" s="219"/>
      <c r="E29" s="64" t="s">
        <v>491</v>
      </c>
      <c r="F29" s="64"/>
      <c r="G29" s="220" t="s">
        <v>431</v>
      </c>
      <c r="H29" s="221"/>
    </row>
    <row r="30" spans="2:8" ht="18" customHeight="1">
      <c r="B30" s="218"/>
      <c r="C30" s="219"/>
      <c r="D30" s="64" t="s">
        <v>502</v>
      </c>
      <c r="E30" s="64"/>
      <c r="F30" s="64"/>
      <c r="G30" s="220" t="s">
        <v>503</v>
      </c>
      <c r="H30" s="222"/>
    </row>
    <row r="31" spans="2:8" ht="18" customHeight="1">
      <c r="B31" s="218"/>
      <c r="C31" s="63" t="s">
        <v>504</v>
      </c>
      <c r="D31" s="63"/>
      <c r="E31" s="63"/>
      <c r="F31" s="63"/>
      <c r="G31" s="220" t="s">
        <v>108</v>
      </c>
      <c r="H31" s="222"/>
    </row>
    <row r="32" spans="2:8" ht="18" customHeight="1">
      <c r="B32" s="218"/>
      <c r="C32" s="219"/>
      <c r="D32" s="64" t="s">
        <v>505</v>
      </c>
      <c r="E32" s="64"/>
      <c r="F32" s="64"/>
      <c r="G32" s="220" t="s">
        <v>109</v>
      </c>
      <c r="H32" s="222"/>
    </row>
    <row r="33" spans="2:9" ht="18" customHeight="1">
      <c r="B33" s="218"/>
      <c r="C33" s="63" t="s">
        <v>506</v>
      </c>
      <c r="D33" s="63"/>
      <c r="E33" s="63"/>
      <c r="F33" s="63"/>
      <c r="G33" s="220" t="s">
        <v>194</v>
      </c>
      <c r="H33" s="222"/>
    </row>
    <row r="34" spans="2:9" ht="20.25" customHeight="1">
      <c r="B34" s="62" t="s">
        <v>508</v>
      </c>
      <c r="C34" s="61"/>
      <c r="D34" s="61"/>
      <c r="E34" s="61"/>
      <c r="F34" s="61"/>
      <c r="H34" s="214"/>
    </row>
    <row r="35" spans="2:9" ht="18" customHeight="1">
      <c r="B35" s="215"/>
      <c r="C35" s="38" t="s">
        <v>509</v>
      </c>
      <c r="D35" s="38"/>
      <c r="E35" s="38"/>
      <c r="F35" s="38"/>
      <c r="G35" s="217" t="s">
        <v>15</v>
      </c>
      <c r="H35" s="214"/>
    </row>
    <row r="36" spans="2:9" ht="18" customHeight="1">
      <c r="B36" s="215"/>
      <c r="C36" s="46" t="s">
        <v>510</v>
      </c>
      <c r="D36" s="46"/>
      <c r="E36" s="46"/>
      <c r="F36" s="46"/>
      <c r="G36" s="217" t="s">
        <v>17</v>
      </c>
      <c r="H36" s="221"/>
    </row>
    <row r="37" spans="2:9" ht="18" customHeight="1">
      <c r="B37" s="218"/>
      <c r="C37" s="45" t="s">
        <v>511</v>
      </c>
      <c r="D37" s="45"/>
      <c r="E37" s="45"/>
      <c r="F37" s="45"/>
      <c r="G37" s="220" t="s">
        <v>458</v>
      </c>
      <c r="H37" s="221"/>
    </row>
    <row r="38" spans="2:9" ht="18" customHeight="1">
      <c r="B38" s="218"/>
      <c r="C38" s="64" t="s">
        <v>512</v>
      </c>
      <c r="D38" s="64"/>
      <c r="E38" s="64"/>
      <c r="F38" s="64"/>
      <c r="G38" s="220" t="s">
        <v>16</v>
      </c>
      <c r="H38" s="222"/>
    </row>
    <row r="39" spans="2:9" ht="18" customHeight="1">
      <c r="B39" s="218"/>
      <c r="C39" s="63" t="s">
        <v>513</v>
      </c>
      <c r="D39" s="63"/>
      <c r="E39" s="63"/>
      <c r="F39" s="63"/>
      <c r="G39" s="220" t="s">
        <v>514</v>
      </c>
      <c r="H39" s="222"/>
    </row>
    <row r="40" spans="2:9" ht="20.25" customHeight="1">
      <c r="B40" s="62" t="s">
        <v>515</v>
      </c>
      <c r="C40" s="61"/>
      <c r="D40" s="61"/>
      <c r="E40" s="61"/>
      <c r="F40" s="61"/>
      <c r="H40" s="214"/>
      <c r="I40" s="197"/>
    </row>
    <row r="41" spans="2:9" ht="18" customHeight="1">
      <c r="B41" s="215"/>
      <c r="C41" s="1" t="s">
        <v>541</v>
      </c>
      <c r="D41" s="1"/>
      <c r="E41" s="1"/>
      <c r="F41" s="1"/>
      <c r="G41" s="217" t="s">
        <v>193</v>
      </c>
      <c r="H41" s="222"/>
      <c r="I41" s="205"/>
    </row>
    <row r="42" spans="2:9" ht="18" customHeight="1">
      <c r="B42" s="218"/>
      <c r="C42" s="45" t="s">
        <v>518</v>
      </c>
      <c r="D42" s="45"/>
      <c r="E42" s="45"/>
      <c r="F42" s="45"/>
      <c r="G42" s="220" t="s">
        <v>456</v>
      </c>
      <c r="H42" s="214"/>
    </row>
    <row r="43" spans="2:9" ht="18" customHeight="1">
      <c r="B43" s="218"/>
      <c r="C43" s="45" t="s">
        <v>519</v>
      </c>
      <c r="D43" s="45"/>
      <c r="E43" s="45"/>
      <c r="F43" s="45"/>
      <c r="G43" s="220" t="s">
        <v>473</v>
      </c>
      <c r="H43" s="222"/>
    </row>
    <row r="44" spans="2:9" ht="18" customHeight="1">
      <c r="B44" s="218"/>
      <c r="C44" s="45" t="s">
        <v>520</v>
      </c>
      <c r="D44" s="45"/>
      <c r="E44" s="45"/>
      <c r="F44" s="45"/>
      <c r="G44" s="217" t="s">
        <v>470</v>
      </c>
      <c r="H44" s="221"/>
    </row>
    <row r="45" spans="2:9" ht="18" customHeight="1">
      <c r="B45" s="218"/>
      <c r="C45" s="64" t="s">
        <v>521</v>
      </c>
      <c r="D45" s="64"/>
      <c r="E45" s="64"/>
      <c r="F45" s="64"/>
      <c r="G45" s="220" t="s">
        <v>460</v>
      </c>
      <c r="H45" s="221"/>
    </row>
    <row r="46" spans="2:9" ht="18" customHeight="1">
      <c r="B46" s="218"/>
      <c r="C46" s="64" t="s">
        <v>522</v>
      </c>
      <c r="D46" s="64"/>
      <c r="E46" s="64"/>
      <c r="F46" s="64"/>
      <c r="G46" s="220" t="s">
        <v>464</v>
      </c>
      <c r="H46" s="221"/>
    </row>
    <row r="47" spans="2:9" ht="18" customHeight="1">
      <c r="B47" s="218"/>
      <c r="C47" s="64" t="s">
        <v>523</v>
      </c>
      <c r="D47" s="64"/>
      <c r="E47" s="64"/>
      <c r="F47" s="64"/>
      <c r="G47" s="220" t="s">
        <v>468</v>
      </c>
      <c r="H47" s="221"/>
    </row>
    <row r="48" spans="2:9" ht="18" customHeight="1">
      <c r="B48" s="218"/>
      <c r="C48" s="64" t="s">
        <v>524</v>
      </c>
      <c r="D48" s="64"/>
      <c r="E48" s="64"/>
      <c r="F48" s="64"/>
      <c r="G48" s="220" t="s">
        <v>525</v>
      </c>
      <c r="H48" s="222"/>
    </row>
    <row r="49" spans="2:8" ht="20.25" customHeight="1">
      <c r="B49" s="225"/>
      <c r="C49" s="63" t="s">
        <v>526</v>
      </c>
      <c r="D49" s="63"/>
      <c r="E49" s="63"/>
      <c r="F49" s="63"/>
      <c r="G49" s="220" t="s">
        <v>475</v>
      </c>
      <c r="H49" s="226"/>
    </row>
    <row r="50" spans="2:8" ht="20.25" customHeight="1">
      <c r="B50" s="62" t="s">
        <v>527</v>
      </c>
      <c r="C50" s="61"/>
      <c r="D50" s="61"/>
      <c r="E50" s="61"/>
      <c r="F50" s="61"/>
      <c r="G50" s="227"/>
      <c r="H50" s="214"/>
    </row>
    <row r="51" spans="2:8" ht="18" customHeight="1">
      <c r="B51" s="215"/>
      <c r="C51" s="57" t="s">
        <v>395</v>
      </c>
      <c r="D51" s="57"/>
      <c r="E51" s="57"/>
      <c r="F51" s="57"/>
      <c r="G51" s="217" t="s">
        <v>528</v>
      </c>
      <c r="H51" s="222"/>
    </row>
    <row r="52" spans="2:8" ht="18" customHeight="1">
      <c r="B52" s="218"/>
      <c r="C52" s="45" t="s">
        <v>529</v>
      </c>
      <c r="D52" s="45"/>
      <c r="E52" s="45"/>
      <c r="F52" s="45"/>
      <c r="G52" s="220" t="s">
        <v>466</v>
      </c>
      <c r="H52" s="222"/>
    </row>
    <row r="53" spans="2:8" ht="18" customHeight="1">
      <c r="B53" s="218"/>
      <c r="C53" s="63" t="s">
        <v>530</v>
      </c>
      <c r="D53" s="63"/>
      <c r="E53" s="63"/>
      <c r="F53" s="63"/>
      <c r="G53" s="220" t="s">
        <v>136</v>
      </c>
      <c r="H53" s="222"/>
    </row>
    <row r="54" spans="2:8" ht="20.25" customHeight="1">
      <c r="B54" s="39" t="s">
        <v>531</v>
      </c>
      <c r="C54" s="63"/>
      <c r="D54" s="63"/>
      <c r="E54" s="63"/>
      <c r="F54" s="63"/>
      <c r="G54" s="220" t="s">
        <v>104</v>
      </c>
      <c r="H54" s="221"/>
    </row>
    <row r="55" spans="2:8" ht="20.25" customHeight="1">
      <c r="B55" s="62" t="s">
        <v>532</v>
      </c>
      <c r="C55" s="61"/>
      <c r="D55" s="61"/>
      <c r="E55" s="61"/>
      <c r="F55" s="61"/>
      <c r="H55" s="228"/>
    </row>
    <row r="56" spans="2:8" ht="18" customHeight="1">
      <c r="B56" s="215"/>
      <c r="C56" s="57" t="s">
        <v>472</v>
      </c>
      <c r="D56" s="57"/>
      <c r="E56" s="57"/>
      <c r="F56" s="57"/>
      <c r="G56" s="217" t="s">
        <v>533</v>
      </c>
      <c r="H56" s="222"/>
    </row>
    <row r="57" spans="2:8" ht="18" customHeight="1">
      <c r="B57" s="209"/>
      <c r="C57" s="37" t="s">
        <v>534</v>
      </c>
      <c r="D57" s="37"/>
      <c r="E57" s="37"/>
      <c r="F57" s="37"/>
      <c r="G57" s="229" t="s">
        <v>535</v>
      </c>
      <c r="H57" s="221"/>
    </row>
    <row r="58" spans="2:8">
      <c r="G58" s="197"/>
    </row>
    <row r="59" spans="2:8">
      <c r="H59" s="230"/>
    </row>
    <row r="60" spans="2:8">
      <c r="H60" s="231"/>
    </row>
    <row r="65" spans="2:9" ht="12" customHeight="1"/>
    <row r="66" spans="2:9" s="232" customFormat="1">
      <c r="B66" s="206"/>
      <c r="C66" s="206"/>
      <c r="D66" s="206"/>
      <c r="E66" s="206"/>
      <c r="F66" s="206"/>
      <c r="G66" s="206"/>
      <c r="I66" s="206"/>
    </row>
    <row r="67" spans="2:9" s="232" customFormat="1">
      <c r="B67" s="206"/>
      <c r="C67" s="206"/>
      <c r="D67" s="206"/>
      <c r="E67" s="206"/>
      <c r="F67" s="206"/>
      <c r="G67" s="206"/>
      <c r="I67" s="206"/>
    </row>
    <row r="68" spans="2:9" s="232" customFormat="1">
      <c r="B68" s="206"/>
      <c r="C68" s="206"/>
      <c r="D68" s="206"/>
      <c r="E68" s="206"/>
      <c r="F68" s="206"/>
      <c r="G68" s="206"/>
      <c r="I68" s="206"/>
    </row>
    <row r="69" spans="2:9" s="232" customFormat="1">
      <c r="B69" s="206"/>
      <c r="C69" s="206"/>
      <c r="D69" s="206"/>
      <c r="E69" s="206"/>
      <c r="F69" s="206"/>
      <c r="G69" s="206"/>
      <c r="I69" s="206"/>
    </row>
  </sheetData>
  <mergeCells count="57">
    <mergeCell ref="B2:F2"/>
    <mergeCell ref="B55:F55"/>
    <mergeCell ref="C56:F56"/>
    <mergeCell ref="C57:F57"/>
    <mergeCell ref="C49:F49"/>
    <mergeCell ref="B50:F50"/>
    <mergeCell ref="C51:F51"/>
    <mergeCell ref="C52:F52"/>
    <mergeCell ref="C53:F53"/>
    <mergeCell ref="B54:F54"/>
    <mergeCell ref="D32:F32"/>
    <mergeCell ref="C33:F33"/>
    <mergeCell ref="B34:F34"/>
    <mergeCell ref="C43:F43"/>
    <mergeCell ref="C44:F44"/>
    <mergeCell ref="C45:F45"/>
    <mergeCell ref="C42:F42"/>
    <mergeCell ref="C35:F35"/>
    <mergeCell ref="C46:F46"/>
    <mergeCell ref="C47:F47"/>
    <mergeCell ref="C48:F48"/>
    <mergeCell ref="C24:F24"/>
    <mergeCell ref="D25:F25"/>
    <mergeCell ref="C36:F36"/>
    <mergeCell ref="C37:F37"/>
    <mergeCell ref="E26:F26"/>
    <mergeCell ref="E27:F27"/>
    <mergeCell ref="E28:F28"/>
    <mergeCell ref="E29:F29"/>
    <mergeCell ref="D30:F30"/>
    <mergeCell ref="C31:F31"/>
    <mergeCell ref="D19:F19"/>
    <mergeCell ref="D20:F20"/>
    <mergeCell ref="C21:F21"/>
    <mergeCell ref="D22:F22"/>
    <mergeCell ref="D23:F23"/>
    <mergeCell ref="D14:F14"/>
    <mergeCell ref="D15:F15"/>
    <mergeCell ref="C16:F16"/>
    <mergeCell ref="D17:F17"/>
    <mergeCell ref="C18:F18"/>
    <mergeCell ref="B4:D4"/>
    <mergeCell ref="E4:F4"/>
    <mergeCell ref="E5:F5"/>
    <mergeCell ref="C41:F41"/>
    <mergeCell ref="C38:F38"/>
    <mergeCell ref="C39:F39"/>
    <mergeCell ref="B40:F40"/>
    <mergeCell ref="B11:F11"/>
    <mergeCell ref="C12:F12"/>
    <mergeCell ref="D13:F13"/>
    <mergeCell ref="B8:E8"/>
    <mergeCell ref="B6:D6"/>
    <mergeCell ref="B9:E9"/>
    <mergeCell ref="B10:E10"/>
    <mergeCell ref="E6:H6"/>
    <mergeCell ref="E7:H7"/>
  </mergeCells>
  <printOptions horizontalCentered="1"/>
  <pageMargins left="0.39370078740157499" right="0.39370078740157499" top="0.59055118110236204" bottom="0.39370078740157499" header="0.39370078740157499" footer="0.39370078740157499"/>
  <pageSetup paperSize="5" scale="10" orientation="portrait" horizontalDpi="300" verticalDpi="3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B2:T49"/>
  <sheetViews>
    <sheetView showGridLines="0" workbookViewId="0"/>
  </sheetViews>
  <sheetFormatPr defaultColWidth="8.83203125" defaultRowHeight="12.3"/>
  <cols>
    <col min="1" max="1" width="1.5546875" style="1816" customWidth="1"/>
    <col min="2" max="4" width="2.5546875" style="1816" customWidth="1"/>
    <col min="5" max="5" width="80.5546875" style="1816" customWidth="1"/>
    <col min="6" max="6" width="4.27734375" style="1816" customWidth="1"/>
    <col min="7" max="7" width="12.71875" style="1816" customWidth="1"/>
    <col min="8" max="8" width="10.27734375" style="1816" customWidth="1"/>
    <col min="9" max="12" width="8.83203125" style="1816" customWidth="1"/>
    <col min="13" max="13" width="12.5546875" style="1816" customWidth="1"/>
    <col min="14" max="14" width="11.83203125" style="1816" customWidth="1"/>
    <col min="15" max="15" width="8.83203125" style="1816" customWidth="1"/>
    <col min="16" max="16384" width="8.83203125" style="1816"/>
  </cols>
  <sheetData>
    <row r="2" spans="2:20">
      <c r="B2" s="4290" t="s">
        <v>478</v>
      </c>
      <c r="C2" s="4298"/>
      <c r="D2" s="4298"/>
      <c r="E2" s="4298"/>
      <c r="F2" s="4298"/>
    </row>
    <row r="4" spans="2:20">
      <c r="B4" s="4290" t="s">
        <v>1906</v>
      </c>
      <c r="C4" s="4290"/>
      <c r="D4" s="4290"/>
      <c r="G4" s="4290" t="s">
        <v>393</v>
      </c>
      <c r="H4" s="4290"/>
      <c r="I4" s="4290"/>
      <c r="J4" s="4290"/>
      <c r="K4" s="4290"/>
      <c r="L4" s="4290"/>
      <c r="M4" s="4290"/>
      <c r="N4" s="4290"/>
      <c r="O4" s="4290"/>
      <c r="P4" s="4290"/>
      <c r="Q4" s="4290"/>
      <c r="R4" s="4290"/>
      <c r="S4" s="4290"/>
      <c r="T4" s="4290"/>
    </row>
    <row r="5" spans="2:20">
      <c r="B5" s="4291">
        <v>2023.4</v>
      </c>
      <c r="C5" s="4291"/>
      <c r="D5" s="4291"/>
      <c r="G5" s="4290" t="s">
        <v>277</v>
      </c>
      <c r="H5" s="4290"/>
      <c r="I5" s="4290"/>
      <c r="J5" s="4290"/>
      <c r="K5" s="4290"/>
      <c r="L5" s="4290"/>
      <c r="M5" s="4290"/>
      <c r="N5" s="4290"/>
      <c r="O5" s="4290"/>
      <c r="P5" s="4290"/>
      <c r="Q5" s="4290"/>
      <c r="R5" s="4290"/>
      <c r="S5" s="4290"/>
      <c r="T5" s="4290"/>
    </row>
    <row r="7" spans="2:20">
      <c r="B7" s="1813"/>
      <c r="C7" s="1814"/>
      <c r="D7" s="1814"/>
      <c r="E7" s="1814"/>
      <c r="F7" s="1814"/>
      <c r="G7" s="4305" t="s">
        <v>578</v>
      </c>
      <c r="H7" s="4305"/>
      <c r="I7" s="4305"/>
      <c r="J7" s="4305"/>
      <c r="K7" s="4305"/>
      <c r="L7" s="4305"/>
      <c r="M7" s="4305" t="s">
        <v>1698</v>
      </c>
      <c r="N7" s="4305"/>
      <c r="O7" s="4305"/>
      <c r="P7" s="4305"/>
      <c r="Q7" s="4305"/>
      <c r="R7" s="4305"/>
    </row>
    <row r="8" spans="2:20">
      <c r="B8" s="1815"/>
      <c r="G8" s="1817" t="s">
        <v>1819</v>
      </c>
      <c r="H8" s="1817" t="s">
        <v>1820</v>
      </c>
      <c r="I8" s="4292" t="s">
        <v>1821</v>
      </c>
      <c r="J8" s="4293"/>
      <c r="K8" s="4294"/>
      <c r="L8" s="1817" t="s">
        <v>919</v>
      </c>
      <c r="M8" s="1817" t="s">
        <v>1907</v>
      </c>
      <c r="N8" s="1817" t="s">
        <v>934</v>
      </c>
      <c r="O8" s="4292" t="s">
        <v>1821</v>
      </c>
      <c r="P8" s="4293"/>
      <c r="Q8" s="4294"/>
      <c r="R8" s="1817" t="s">
        <v>919</v>
      </c>
    </row>
    <row r="9" spans="2:20">
      <c r="B9" s="1815"/>
      <c r="G9" s="1820" t="s">
        <v>1908</v>
      </c>
      <c r="H9" s="1820" t="s">
        <v>1823</v>
      </c>
      <c r="I9" s="1817" t="s">
        <v>1909</v>
      </c>
      <c r="J9" s="1817" t="s">
        <v>1910</v>
      </c>
      <c r="K9" s="1817" t="s">
        <v>1911</v>
      </c>
      <c r="L9" s="1820"/>
      <c r="M9" s="1820" t="s">
        <v>1912</v>
      </c>
      <c r="N9" s="1820" t="s">
        <v>1913</v>
      </c>
      <c r="O9" s="1817" t="s">
        <v>1914</v>
      </c>
      <c r="P9" s="1817" t="s">
        <v>1910</v>
      </c>
      <c r="Q9" s="1817" t="s">
        <v>1911</v>
      </c>
      <c r="R9" s="1820"/>
    </row>
    <row r="10" spans="2:20">
      <c r="B10" s="1815"/>
      <c r="G10" s="1820" t="s">
        <v>1828</v>
      </c>
      <c r="H10" s="1820"/>
      <c r="I10" s="1820" t="s">
        <v>1829</v>
      </c>
      <c r="J10" s="1820"/>
      <c r="K10" s="1820"/>
      <c r="L10" s="1820"/>
      <c r="M10" s="1820" t="s">
        <v>1915</v>
      </c>
      <c r="N10" s="1820"/>
      <c r="O10" s="1820" t="s">
        <v>1916</v>
      </c>
      <c r="P10" s="1820"/>
      <c r="Q10" s="1820"/>
      <c r="R10" s="1820"/>
    </row>
    <row r="11" spans="2:20">
      <c r="B11" s="1815"/>
      <c r="G11" s="1820" t="s">
        <v>1917</v>
      </c>
      <c r="H11" s="1820"/>
      <c r="I11" s="1820"/>
      <c r="J11" s="1820"/>
      <c r="K11" s="1820"/>
      <c r="L11" s="1820"/>
      <c r="M11" s="1820" t="s">
        <v>1918</v>
      </c>
      <c r="N11" s="1820"/>
      <c r="O11" s="1820"/>
      <c r="P11" s="1820"/>
      <c r="Q11" s="1820"/>
      <c r="R11" s="1820"/>
    </row>
    <row r="12" spans="2:20">
      <c r="B12" s="1815"/>
      <c r="G12" s="1822" t="s">
        <v>126</v>
      </c>
      <c r="H12" s="1822" t="s">
        <v>141</v>
      </c>
      <c r="I12" s="1822" t="s">
        <v>74</v>
      </c>
      <c r="J12" s="1822" t="s">
        <v>91</v>
      </c>
      <c r="K12" s="1822" t="s">
        <v>92</v>
      </c>
      <c r="L12" s="1822" t="s">
        <v>736</v>
      </c>
      <c r="M12" s="1822" t="s">
        <v>1013</v>
      </c>
      <c r="N12" s="1822" t="s">
        <v>1831</v>
      </c>
      <c r="O12" s="1822" t="s">
        <v>1589</v>
      </c>
      <c r="P12" s="1822" t="s">
        <v>1832</v>
      </c>
      <c r="Q12" s="1822" t="s">
        <v>1833</v>
      </c>
      <c r="R12" s="1822" t="s">
        <v>1834</v>
      </c>
    </row>
    <row r="13" spans="2:20">
      <c r="B13" s="4297" t="s">
        <v>1835</v>
      </c>
      <c r="C13" s="4298"/>
      <c r="D13" s="4298"/>
      <c r="E13" s="4298"/>
      <c r="G13" s="1825"/>
      <c r="H13" s="1825"/>
      <c r="I13" s="1825"/>
      <c r="J13" s="1825"/>
      <c r="K13" s="1825"/>
      <c r="L13" s="1825"/>
      <c r="M13" s="1825"/>
      <c r="N13" s="1825"/>
      <c r="O13" s="1825"/>
      <c r="P13" s="1825"/>
      <c r="Q13" s="1825"/>
      <c r="R13" s="1825"/>
    </row>
    <row r="14" spans="2:20">
      <c r="B14" s="4299" t="s">
        <v>1919</v>
      </c>
      <c r="C14" s="4300"/>
      <c r="D14" s="4300"/>
      <c r="E14" s="4300"/>
      <c r="F14" s="1829" t="s">
        <v>1837</v>
      </c>
      <c r="G14" s="1830"/>
      <c r="H14" s="1830"/>
      <c r="I14" s="1830"/>
      <c r="J14" s="1830"/>
      <c r="K14" s="1830"/>
      <c r="L14" s="1830"/>
      <c r="M14" s="1830"/>
      <c r="N14" s="1830"/>
      <c r="O14" s="1830"/>
      <c r="P14" s="1830"/>
      <c r="Q14" s="1830"/>
      <c r="R14" s="1830"/>
    </row>
    <row r="15" spans="2:20">
      <c r="B15" s="4301" t="s">
        <v>1920</v>
      </c>
      <c r="C15" s="4302"/>
      <c r="D15" s="4302"/>
      <c r="E15" s="4302"/>
      <c r="F15" s="1833" t="s">
        <v>1840</v>
      </c>
      <c r="G15" s="1834" t="s">
        <v>1838</v>
      </c>
      <c r="H15" s="1834" t="s">
        <v>1838</v>
      </c>
      <c r="I15" s="1834" t="s">
        <v>1838</v>
      </c>
      <c r="J15" s="1834"/>
      <c r="K15" s="1834"/>
      <c r="L15" s="1834" t="s">
        <v>1838</v>
      </c>
      <c r="M15" s="1834" t="s">
        <v>1838</v>
      </c>
      <c r="N15" s="1834" t="s">
        <v>1838</v>
      </c>
      <c r="O15" s="1834" t="s">
        <v>1838</v>
      </c>
      <c r="P15" s="1834"/>
      <c r="Q15" s="1834"/>
      <c r="R15" s="1834" t="s">
        <v>1838</v>
      </c>
    </row>
    <row r="16" spans="2:20">
      <c r="B16" s="4301" t="s">
        <v>1921</v>
      </c>
      <c r="C16" s="4302"/>
      <c r="D16" s="4302"/>
      <c r="E16" s="4302"/>
      <c r="F16" s="1833" t="s">
        <v>1842</v>
      </c>
      <c r="G16" s="1834"/>
      <c r="H16" s="1834"/>
      <c r="I16" s="1834"/>
      <c r="J16" s="1834"/>
      <c r="K16" s="1834"/>
      <c r="L16" s="1834"/>
      <c r="M16" s="1834"/>
      <c r="N16" s="1834"/>
      <c r="O16" s="1834"/>
      <c r="P16" s="1834"/>
      <c r="Q16" s="1834"/>
      <c r="R16" s="1834"/>
    </row>
    <row r="17" spans="2:18">
      <c r="B17" s="4297" t="s">
        <v>1843</v>
      </c>
      <c r="C17" s="4298"/>
      <c r="D17" s="4298"/>
      <c r="E17" s="4298"/>
      <c r="G17" s="1825"/>
      <c r="H17" s="1825"/>
      <c r="I17" s="1825"/>
      <c r="J17" s="1825"/>
      <c r="K17" s="1825"/>
      <c r="L17" s="1825"/>
      <c r="M17" s="1825"/>
      <c r="N17" s="1825"/>
      <c r="O17" s="1825"/>
      <c r="P17" s="1825"/>
      <c r="Q17" s="1825"/>
      <c r="R17" s="1825"/>
    </row>
    <row r="18" spans="2:18">
      <c r="B18" s="1815"/>
      <c r="E18" s="1828" t="s">
        <v>1922</v>
      </c>
      <c r="F18" s="1829" t="s">
        <v>1755</v>
      </c>
      <c r="G18" s="1830"/>
      <c r="H18" s="1830"/>
      <c r="I18" s="1830"/>
      <c r="J18" s="1830"/>
      <c r="K18" s="1830"/>
      <c r="L18" s="1830"/>
      <c r="M18" s="1830"/>
      <c r="N18" s="1830"/>
      <c r="O18" s="1830"/>
      <c r="P18" s="1830"/>
      <c r="Q18" s="1830"/>
      <c r="R18" s="1830"/>
    </row>
    <row r="19" spans="2:18">
      <c r="B19" s="1815"/>
      <c r="E19" s="1832" t="s">
        <v>1845</v>
      </c>
      <c r="F19" s="1833" t="s">
        <v>1757</v>
      </c>
      <c r="G19" s="1834"/>
      <c r="H19" s="1834"/>
      <c r="I19" s="1834"/>
      <c r="J19" s="1834"/>
      <c r="K19" s="1834"/>
      <c r="L19" s="1834"/>
      <c r="M19" s="1834"/>
      <c r="N19" s="1834"/>
      <c r="O19" s="1834"/>
      <c r="P19" s="1834"/>
      <c r="Q19" s="1834"/>
      <c r="R19" s="1834"/>
    </row>
    <row r="20" spans="2:18">
      <c r="B20" s="1815"/>
      <c r="E20" s="1832" t="s">
        <v>1846</v>
      </c>
      <c r="F20" s="1833" t="s">
        <v>1758</v>
      </c>
      <c r="G20" s="1834"/>
      <c r="H20" s="1834"/>
      <c r="I20" s="1834"/>
      <c r="J20" s="1834"/>
      <c r="K20" s="1834"/>
      <c r="L20" s="1834"/>
      <c r="M20" s="1834"/>
      <c r="N20" s="1834"/>
      <c r="O20" s="1834"/>
      <c r="P20" s="1834"/>
      <c r="Q20" s="1834"/>
      <c r="R20" s="1834"/>
    </row>
    <row r="21" spans="2:18">
      <c r="B21" s="1815"/>
      <c r="E21" s="1832" t="s">
        <v>1923</v>
      </c>
      <c r="F21" s="1833" t="s">
        <v>1760</v>
      </c>
      <c r="G21" s="1834"/>
      <c r="H21" s="1834"/>
      <c r="I21" s="1834"/>
      <c r="J21" s="1834"/>
      <c r="K21" s="1834"/>
      <c r="L21" s="1834"/>
      <c r="M21" s="1834"/>
      <c r="N21" s="1834"/>
      <c r="O21" s="1834"/>
      <c r="P21" s="1834"/>
      <c r="Q21" s="1834"/>
      <c r="R21" s="1834"/>
    </row>
    <row r="22" spans="2:18">
      <c r="B22" s="1815"/>
      <c r="D22" s="4300" t="s">
        <v>1848</v>
      </c>
      <c r="E22" s="4300"/>
      <c r="F22" s="1829" t="s">
        <v>1768</v>
      </c>
      <c r="G22" s="1834"/>
      <c r="H22" s="1834"/>
      <c r="I22" s="1834"/>
      <c r="J22" s="1834"/>
      <c r="K22" s="1834"/>
      <c r="L22" s="1834"/>
      <c r="M22" s="1834"/>
      <c r="N22" s="1834"/>
      <c r="O22" s="1834"/>
      <c r="P22" s="1834"/>
      <c r="Q22" s="1834"/>
      <c r="R22" s="1834"/>
    </row>
    <row r="23" spans="2:18">
      <c r="B23" s="1815"/>
      <c r="E23" s="1832" t="s">
        <v>1849</v>
      </c>
      <c r="F23" s="1833" t="s">
        <v>1850</v>
      </c>
      <c r="G23" s="1834"/>
      <c r="H23" s="1834"/>
      <c r="I23" s="1834"/>
      <c r="J23" s="1834"/>
      <c r="K23" s="1834"/>
      <c r="L23" s="1834"/>
      <c r="M23" s="1834"/>
      <c r="N23" s="1834"/>
      <c r="O23" s="1834"/>
      <c r="P23" s="1834"/>
      <c r="Q23" s="1834"/>
      <c r="R23" s="1834"/>
    </row>
    <row r="24" spans="2:18">
      <c r="B24" s="1815"/>
      <c r="E24" s="1832" t="s">
        <v>1851</v>
      </c>
      <c r="F24" s="1833" t="s">
        <v>1899</v>
      </c>
      <c r="G24" s="1834"/>
      <c r="H24" s="1834"/>
      <c r="I24" s="1834"/>
      <c r="J24" s="1834"/>
      <c r="K24" s="1834"/>
      <c r="L24" s="1834"/>
      <c r="M24" s="1834"/>
      <c r="N24" s="1834"/>
      <c r="O24" s="1834"/>
      <c r="P24" s="1834"/>
      <c r="Q24" s="1834"/>
      <c r="R24" s="1834"/>
    </row>
    <row r="25" spans="2:18">
      <c r="B25" s="1815"/>
      <c r="E25" s="1832" t="s">
        <v>1924</v>
      </c>
      <c r="F25" s="1833" t="s">
        <v>1852</v>
      </c>
      <c r="G25" s="1834"/>
      <c r="H25" s="1834"/>
      <c r="I25" s="1834"/>
      <c r="J25" s="1834"/>
      <c r="K25" s="1834"/>
      <c r="L25" s="1834"/>
      <c r="M25" s="1834"/>
      <c r="N25" s="1834"/>
      <c r="O25" s="1834"/>
      <c r="P25" s="1834"/>
      <c r="Q25" s="1834"/>
      <c r="R25" s="1834"/>
    </row>
    <row r="26" spans="2:18">
      <c r="B26" s="1815"/>
      <c r="E26" s="1832" t="s">
        <v>1925</v>
      </c>
      <c r="F26" s="1833" t="s">
        <v>1854</v>
      </c>
      <c r="G26" s="1834"/>
      <c r="H26" s="1834"/>
      <c r="I26" s="1834"/>
      <c r="J26" s="1834"/>
      <c r="K26" s="1834"/>
      <c r="L26" s="1834"/>
      <c r="M26" s="1834"/>
      <c r="N26" s="1834"/>
      <c r="O26" s="1834"/>
      <c r="P26" s="1834"/>
      <c r="Q26" s="1834"/>
      <c r="R26" s="1834"/>
    </row>
    <row r="27" spans="2:18">
      <c r="B27" s="1815"/>
      <c r="D27" s="4300" t="s">
        <v>1855</v>
      </c>
      <c r="E27" s="4300"/>
      <c r="F27" s="1829" t="s">
        <v>1770</v>
      </c>
      <c r="G27" s="1834"/>
      <c r="H27" s="1834"/>
      <c r="I27" s="1834"/>
      <c r="J27" s="1834"/>
      <c r="K27" s="1834"/>
      <c r="L27" s="1834"/>
      <c r="M27" s="1834"/>
      <c r="N27" s="1834"/>
      <c r="O27" s="1834"/>
      <c r="P27" s="1834"/>
      <c r="Q27" s="1834"/>
      <c r="R27" s="1834"/>
    </row>
    <row r="28" spans="2:18">
      <c r="B28" s="1815"/>
      <c r="E28" s="1832" t="s">
        <v>1926</v>
      </c>
      <c r="F28" s="1833" t="s">
        <v>1773</v>
      </c>
      <c r="G28" s="1834"/>
      <c r="H28" s="1834"/>
      <c r="I28" s="1834"/>
      <c r="J28" s="1834"/>
      <c r="K28" s="1834"/>
      <c r="L28" s="1834"/>
      <c r="M28" s="1834"/>
      <c r="N28" s="1834"/>
      <c r="O28" s="1834"/>
      <c r="P28" s="1834"/>
      <c r="Q28" s="1834"/>
      <c r="R28" s="1834"/>
    </row>
    <row r="29" spans="2:18">
      <c r="B29" s="1815"/>
      <c r="E29" s="1832" t="s">
        <v>1857</v>
      </c>
      <c r="F29" s="1833" t="s">
        <v>1775</v>
      </c>
      <c r="G29" s="1834"/>
      <c r="H29" s="1834"/>
      <c r="I29" s="1834"/>
      <c r="J29" s="1834"/>
      <c r="K29" s="1834"/>
      <c r="L29" s="1834"/>
      <c r="M29" s="1834"/>
      <c r="N29" s="1834"/>
      <c r="O29" s="1834"/>
      <c r="P29" s="1834"/>
      <c r="Q29" s="1834"/>
      <c r="R29" s="1834"/>
    </row>
    <row r="30" spans="2:18">
      <c r="B30" s="1815"/>
      <c r="D30" s="4300" t="s">
        <v>1858</v>
      </c>
      <c r="E30" s="4300"/>
      <c r="F30" s="1829" t="s">
        <v>1779</v>
      </c>
      <c r="G30" s="1834"/>
      <c r="H30" s="1834"/>
      <c r="I30" s="1834"/>
      <c r="J30" s="1834"/>
      <c r="K30" s="1834"/>
      <c r="L30" s="1834"/>
      <c r="M30" s="1834"/>
      <c r="N30" s="1834"/>
      <c r="O30" s="1834"/>
      <c r="P30" s="1834"/>
      <c r="Q30" s="1834"/>
      <c r="R30" s="1834"/>
    </row>
    <row r="31" spans="2:18">
      <c r="B31" s="1815"/>
      <c r="D31" s="4302" t="s">
        <v>1927</v>
      </c>
      <c r="E31" s="4302"/>
      <c r="F31" s="1833" t="s">
        <v>1928</v>
      </c>
      <c r="G31" s="1834"/>
      <c r="H31" s="1834"/>
      <c r="I31" s="1834"/>
      <c r="J31" s="1834"/>
      <c r="K31" s="1834"/>
      <c r="L31" s="1834"/>
      <c r="M31" s="1834"/>
      <c r="N31" s="1834"/>
      <c r="O31" s="1834"/>
      <c r="P31" s="1834"/>
      <c r="Q31" s="1834"/>
      <c r="R31" s="1834"/>
    </row>
    <row r="32" spans="2:18">
      <c r="B32" s="1815"/>
      <c r="C32" s="4300" t="s">
        <v>1929</v>
      </c>
      <c r="D32" s="4300"/>
      <c r="E32" s="4300"/>
      <c r="F32" s="1829" t="s">
        <v>1930</v>
      </c>
      <c r="G32" s="1834" t="s">
        <v>1838</v>
      </c>
      <c r="H32" s="1834" t="s">
        <v>1838</v>
      </c>
      <c r="I32" s="1834" t="s">
        <v>1838</v>
      </c>
      <c r="J32" s="1834"/>
      <c r="K32" s="1834"/>
      <c r="L32" s="1834" t="s">
        <v>1838</v>
      </c>
      <c r="M32" s="1834" t="s">
        <v>1838</v>
      </c>
      <c r="N32" s="1834" t="s">
        <v>1838</v>
      </c>
      <c r="O32" s="1834" t="s">
        <v>1838</v>
      </c>
      <c r="P32" s="1834"/>
      <c r="Q32" s="1834"/>
      <c r="R32" s="1834" t="s">
        <v>1838</v>
      </c>
    </row>
    <row r="33" spans="2:18">
      <c r="B33" s="1815"/>
      <c r="C33" s="4302" t="s">
        <v>1931</v>
      </c>
      <c r="D33" s="4302"/>
      <c r="E33" s="4302"/>
      <c r="F33" s="1833" t="s">
        <v>1783</v>
      </c>
      <c r="G33" s="1834"/>
      <c r="H33" s="1834"/>
      <c r="I33" s="1834"/>
      <c r="J33" s="1834"/>
      <c r="K33" s="1834"/>
      <c r="L33" s="1834"/>
      <c r="M33" s="1834"/>
      <c r="N33" s="1834"/>
      <c r="O33" s="1834"/>
      <c r="P33" s="1834"/>
      <c r="Q33" s="1834"/>
      <c r="R33" s="1834"/>
    </row>
    <row r="34" spans="2:18">
      <c r="B34" s="1815"/>
      <c r="C34" s="4302" t="s">
        <v>1861</v>
      </c>
      <c r="D34" s="4302"/>
      <c r="E34" s="4302"/>
      <c r="F34" s="1833" t="s">
        <v>1787</v>
      </c>
      <c r="G34" s="1834"/>
      <c r="H34" s="1834"/>
      <c r="I34" s="1834"/>
      <c r="J34" s="1834"/>
      <c r="K34" s="1834"/>
      <c r="L34" s="1834"/>
      <c r="M34" s="1834"/>
      <c r="N34" s="1834"/>
      <c r="O34" s="1834"/>
      <c r="P34" s="1834"/>
      <c r="Q34" s="1834"/>
      <c r="R34" s="1834"/>
    </row>
    <row r="35" spans="2:18">
      <c r="B35" s="4297" t="s">
        <v>1862</v>
      </c>
      <c r="C35" s="4298"/>
      <c r="D35" s="4298"/>
      <c r="E35" s="4298"/>
      <c r="F35" s="1837" t="s">
        <v>1793</v>
      </c>
      <c r="G35" s="1834"/>
      <c r="H35" s="1834"/>
      <c r="I35" s="1834"/>
      <c r="J35" s="1834"/>
      <c r="K35" s="1834"/>
      <c r="L35" s="1834"/>
      <c r="M35" s="1834"/>
      <c r="N35" s="1834"/>
      <c r="O35" s="1834"/>
      <c r="P35" s="1834"/>
      <c r="Q35" s="1834"/>
      <c r="R35" s="1834"/>
    </row>
    <row r="36" spans="2:18">
      <c r="B36" s="4297" t="s">
        <v>1863</v>
      </c>
      <c r="C36" s="4298"/>
      <c r="D36" s="4298"/>
      <c r="E36" s="4298"/>
      <c r="G36" s="1825"/>
      <c r="H36" s="1825"/>
      <c r="I36" s="1825"/>
      <c r="J36" s="1825"/>
      <c r="K36" s="1825"/>
      <c r="L36" s="1825"/>
      <c r="M36" s="1825"/>
      <c r="N36" s="1825"/>
      <c r="O36" s="1825"/>
      <c r="P36" s="1825"/>
      <c r="Q36" s="1825"/>
      <c r="R36" s="1825"/>
    </row>
    <row r="37" spans="2:18">
      <c r="B37" s="1815"/>
      <c r="C37" s="4300" t="s">
        <v>1932</v>
      </c>
      <c r="D37" s="4300"/>
      <c r="E37" s="4300"/>
      <c r="F37" s="1829" t="s">
        <v>1795</v>
      </c>
      <c r="G37" s="1830"/>
      <c r="H37" s="1830"/>
      <c r="I37" s="1830"/>
      <c r="J37" s="1830"/>
      <c r="K37" s="1830"/>
      <c r="L37" s="1830"/>
      <c r="M37" s="1830"/>
      <c r="N37" s="1830"/>
      <c r="O37" s="1830"/>
      <c r="P37" s="1830"/>
      <c r="Q37" s="1830"/>
      <c r="R37" s="1830"/>
    </row>
    <row r="38" spans="2:18">
      <c r="B38" s="1815"/>
      <c r="C38" s="4302" t="s">
        <v>1933</v>
      </c>
      <c r="D38" s="4302"/>
      <c r="E38" s="4302"/>
      <c r="F38" s="1833" t="s">
        <v>1796</v>
      </c>
      <c r="G38" s="1834"/>
      <c r="H38" s="1834"/>
      <c r="I38" s="1834"/>
      <c r="J38" s="1834"/>
      <c r="K38" s="1834"/>
      <c r="L38" s="1834"/>
      <c r="M38" s="1834"/>
      <c r="N38" s="1834"/>
      <c r="O38" s="1834"/>
      <c r="P38" s="1834"/>
      <c r="Q38" s="1834"/>
      <c r="R38" s="1834"/>
    </row>
    <row r="39" spans="2:18">
      <c r="B39" s="1815"/>
      <c r="C39" s="4302" t="s">
        <v>1934</v>
      </c>
      <c r="D39" s="4302"/>
      <c r="E39" s="4302"/>
      <c r="F39" s="1833" t="s">
        <v>1797</v>
      </c>
      <c r="G39" s="1834"/>
      <c r="H39" s="1834"/>
      <c r="I39" s="1834"/>
      <c r="J39" s="1834"/>
      <c r="K39" s="1834"/>
      <c r="L39" s="1834"/>
      <c r="M39" s="1834"/>
      <c r="N39" s="1834"/>
      <c r="O39" s="1834"/>
      <c r="P39" s="1834"/>
      <c r="Q39" s="1834"/>
      <c r="R39" s="1834"/>
    </row>
    <row r="40" spans="2:18">
      <c r="B40" s="4299" t="s">
        <v>1867</v>
      </c>
      <c r="C40" s="4300"/>
      <c r="D40" s="4300"/>
      <c r="E40" s="4300"/>
      <c r="F40" s="1829" t="s">
        <v>1805</v>
      </c>
      <c r="G40" s="1834"/>
      <c r="H40" s="1834"/>
      <c r="I40" s="1834"/>
      <c r="J40" s="1834"/>
      <c r="K40" s="1834"/>
      <c r="L40" s="1834"/>
      <c r="M40" s="1834"/>
      <c r="N40" s="1834"/>
      <c r="O40" s="1834"/>
      <c r="P40" s="1834"/>
      <c r="Q40" s="1834"/>
      <c r="R40" s="1834"/>
    </row>
    <row r="41" spans="2:18">
      <c r="B41" s="4301" t="s">
        <v>1935</v>
      </c>
      <c r="C41" s="4302"/>
      <c r="D41" s="4302"/>
      <c r="E41" s="4302"/>
      <c r="F41" s="1833" t="s">
        <v>1869</v>
      </c>
      <c r="G41" s="1834"/>
      <c r="H41" s="1834"/>
      <c r="I41" s="1834"/>
      <c r="J41" s="1834"/>
      <c r="K41" s="1834"/>
      <c r="L41" s="1834"/>
      <c r="M41" s="1834"/>
      <c r="N41" s="1834"/>
      <c r="O41" s="1834"/>
      <c r="P41" s="1834"/>
      <c r="Q41" s="1834"/>
      <c r="R41" s="1834"/>
    </row>
    <row r="42" spans="2:18">
      <c r="B42" s="4301" t="s">
        <v>1936</v>
      </c>
      <c r="C42" s="4302"/>
      <c r="D42" s="4302"/>
      <c r="E42" s="4302"/>
      <c r="F42" s="1833" t="s">
        <v>1871</v>
      </c>
      <c r="G42" s="1834"/>
      <c r="H42" s="1834"/>
      <c r="I42" s="1834"/>
      <c r="J42" s="1834"/>
      <c r="K42" s="1834"/>
      <c r="L42" s="1834"/>
      <c r="M42" s="1834"/>
      <c r="N42" s="1834"/>
      <c r="O42" s="1834"/>
      <c r="P42" s="1834"/>
      <c r="Q42" s="1834"/>
      <c r="R42" s="1834"/>
    </row>
    <row r="43" spans="2:18">
      <c r="B43" s="4297" t="s">
        <v>1872</v>
      </c>
      <c r="C43" s="4298"/>
      <c r="D43" s="4298"/>
      <c r="E43" s="4298"/>
      <c r="G43" s="1825"/>
      <c r="H43" s="1825"/>
      <c r="I43" s="1825"/>
      <c r="J43" s="1825"/>
      <c r="K43" s="1825"/>
      <c r="L43" s="1825"/>
      <c r="M43" s="1825"/>
      <c r="N43" s="1825"/>
      <c r="O43" s="1825"/>
      <c r="P43" s="1825"/>
      <c r="Q43" s="1825"/>
      <c r="R43" s="1825"/>
    </row>
    <row r="44" spans="2:18">
      <c r="B44" s="4299" t="s">
        <v>1937</v>
      </c>
      <c r="C44" s="4300"/>
      <c r="D44" s="4300"/>
      <c r="E44" s="4300"/>
      <c r="F44" s="1829" t="s">
        <v>1874</v>
      </c>
      <c r="G44" s="1830"/>
      <c r="H44" s="1830"/>
      <c r="I44" s="1830"/>
      <c r="J44" s="1830"/>
      <c r="K44" s="1830"/>
      <c r="L44" s="1830"/>
      <c r="M44" s="1830"/>
      <c r="N44" s="1830"/>
      <c r="O44" s="1830"/>
      <c r="P44" s="1830"/>
      <c r="Q44" s="1830"/>
      <c r="R44" s="1830"/>
    </row>
    <row r="45" spans="2:18">
      <c r="B45" s="4301" t="s">
        <v>1938</v>
      </c>
      <c r="C45" s="4302"/>
      <c r="D45" s="4302"/>
      <c r="E45" s="4302"/>
      <c r="F45" s="1833" t="s">
        <v>1876</v>
      </c>
      <c r="G45" s="1834"/>
      <c r="H45" s="1834"/>
      <c r="I45" s="1834"/>
      <c r="J45" s="1834"/>
      <c r="K45" s="1834"/>
      <c r="L45" s="1834"/>
      <c r="M45" s="1834"/>
      <c r="N45" s="1834"/>
      <c r="O45" s="1834"/>
      <c r="P45" s="1834"/>
      <c r="Q45" s="1834"/>
      <c r="R45" s="1834"/>
    </row>
    <row r="46" spans="2:18">
      <c r="B46" s="4303" t="s">
        <v>1936</v>
      </c>
      <c r="C46" s="4304"/>
      <c r="D46" s="4304"/>
      <c r="E46" s="4304"/>
      <c r="F46" s="1836" t="s">
        <v>1808</v>
      </c>
      <c r="G46" s="1834"/>
      <c r="H46" s="1834"/>
      <c r="I46" s="1834"/>
      <c r="J46" s="1834"/>
      <c r="K46" s="1834"/>
      <c r="L46" s="1834"/>
      <c r="M46" s="1834"/>
      <c r="N46" s="1834"/>
      <c r="O46" s="1834"/>
      <c r="P46" s="1834"/>
      <c r="Q46" s="1834"/>
      <c r="R46" s="1834"/>
    </row>
    <row r="48" spans="2:18">
      <c r="B48" s="65" t="s">
        <v>105</v>
      </c>
      <c r="C48" s="65"/>
      <c r="D48" s="65"/>
      <c r="E48" s="65"/>
      <c r="F48" s="65"/>
      <c r="G48" s="65"/>
    </row>
    <row r="49" spans="2:7" ht="12.6">
      <c r="B49" s="4054" t="s">
        <v>477</v>
      </c>
      <c r="C49" s="4054"/>
      <c r="D49" s="4054"/>
      <c r="E49" s="4054"/>
      <c r="F49" s="4054"/>
      <c r="G49" s="4054"/>
    </row>
  </sheetData>
  <mergeCells count="35">
    <mergeCell ref="B2:F2"/>
    <mergeCell ref="B48:G48"/>
    <mergeCell ref="B49:G49"/>
    <mergeCell ref="B4:D4"/>
    <mergeCell ref="B5:D5"/>
    <mergeCell ref="G4:T4"/>
    <mergeCell ref="G5:T5"/>
    <mergeCell ref="G7:L7"/>
    <mergeCell ref="M7:R7"/>
    <mergeCell ref="I8:K8"/>
    <mergeCell ref="O8:Q8"/>
    <mergeCell ref="C34:E34"/>
    <mergeCell ref="B13:E13"/>
    <mergeCell ref="B14:E14"/>
    <mergeCell ref="B15:E15"/>
    <mergeCell ref="B16:E16"/>
    <mergeCell ref="B17:E17"/>
    <mergeCell ref="D22:E22"/>
    <mergeCell ref="D27:E27"/>
    <mergeCell ref="D30:E30"/>
    <mergeCell ref="D31:E31"/>
    <mergeCell ref="C32:E32"/>
    <mergeCell ref="C33:E33"/>
    <mergeCell ref="B46:E46"/>
    <mergeCell ref="C39:E39"/>
    <mergeCell ref="B40:E40"/>
    <mergeCell ref="B41:E41"/>
    <mergeCell ref="B42:E42"/>
    <mergeCell ref="B43:E43"/>
    <mergeCell ref="B44:E44"/>
    <mergeCell ref="B35:E35"/>
    <mergeCell ref="B36:E36"/>
    <mergeCell ref="C37:E37"/>
    <mergeCell ref="C38:E38"/>
    <mergeCell ref="B45:E45"/>
  </mergeCells>
  <hyperlinks>
    <hyperlink ref="B49" r:id="rId1" xr:uid="{00000000-0004-0000-3B00-000000000000}"/>
  </hyperlinks>
  <pageMargins left="0.7" right="0.7" top="0.75" bottom="0.75" header="0.3" footer="0.3"/>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B2:R48"/>
  <sheetViews>
    <sheetView showGridLines="0" zoomScale="90" zoomScaleNormal="90" workbookViewId="0"/>
  </sheetViews>
  <sheetFormatPr defaultColWidth="10.71875" defaultRowHeight="15.3"/>
  <cols>
    <col min="1" max="1" width="1.71875" style="1809" customWidth="1"/>
    <col min="2" max="3" width="5" style="1809" customWidth="1"/>
    <col min="4" max="4" width="5.27734375" style="1809" customWidth="1"/>
    <col min="5" max="5" width="59.5546875" style="1809" customWidth="1"/>
    <col min="6" max="6" width="5.5546875" style="1809" customWidth="1"/>
    <col min="7" max="7" width="14.83203125" style="1809" customWidth="1"/>
    <col min="8" max="9" width="15.44140625" style="1809" customWidth="1"/>
    <col min="10" max="10" width="19.1640625" style="1809" customWidth="1"/>
    <col min="11" max="11" width="19.27734375" style="1809" customWidth="1"/>
    <col min="12" max="13" width="15.44140625" style="1809" customWidth="1"/>
    <col min="14" max="15" width="14.44140625" style="1809" customWidth="1"/>
    <col min="16" max="16" width="19" style="1809" customWidth="1"/>
    <col min="17" max="17" width="18.83203125" style="1809" customWidth="1"/>
    <col min="18" max="18" width="14.83203125" style="1809" customWidth="1"/>
    <col min="19" max="19" width="10.71875" style="1809" customWidth="1"/>
    <col min="20" max="16384" width="10.71875" style="1809"/>
  </cols>
  <sheetData>
    <row r="2" spans="2:18">
      <c r="B2" s="4278" t="s">
        <v>478</v>
      </c>
      <c r="C2" s="4288"/>
      <c r="D2" s="4288"/>
      <c r="E2" s="4288"/>
      <c r="F2" s="4288"/>
    </row>
    <row r="4" spans="2:18" ht="28.75" customHeight="1">
      <c r="B4" s="4277" t="s">
        <v>1939</v>
      </c>
      <c r="C4" s="4278"/>
      <c r="D4" s="4278"/>
      <c r="E4" s="1761"/>
      <c r="F4" s="1761"/>
      <c r="G4" s="4276" t="s">
        <v>393</v>
      </c>
      <c r="H4" s="4276"/>
      <c r="I4" s="4276"/>
      <c r="J4" s="4276"/>
      <c r="K4" s="4276"/>
      <c r="L4" s="4276"/>
      <c r="M4" s="4276"/>
      <c r="N4" s="4276"/>
      <c r="O4" s="4276"/>
      <c r="P4" s="4276"/>
      <c r="Q4" s="1761"/>
      <c r="R4" s="1761"/>
    </row>
    <row r="5" spans="2:18" ht="24" customHeight="1">
      <c r="B5" s="4277" t="s">
        <v>538</v>
      </c>
      <c r="C5" s="4278"/>
      <c r="D5" s="4278"/>
      <c r="E5" s="1761"/>
      <c r="F5" s="1761"/>
      <c r="G5" s="4276" t="s">
        <v>278</v>
      </c>
      <c r="H5" s="4276"/>
      <c r="I5" s="4276"/>
      <c r="J5" s="4276"/>
      <c r="K5" s="4276"/>
      <c r="L5" s="4276"/>
      <c r="M5" s="4276"/>
      <c r="N5" s="4276"/>
      <c r="O5" s="4276"/>
      <c r="P5" s="4276"/>
      <c r="Q5" s="1761"/>
      <c r="R5" s="1761"/>
    </row>
    <row r="6" spans="2:18" ht="17.5" customHeight="1">
      <c r="B6" s="4272"/>
      <c r="C6" s="4272"/>
      <c r="D6" s="4272"/>
      <c r="E6" s="4272"/>
      <c r="F6" s="4272"/>
      <c r="G6" s="4272"/>
      <c r="H6" s="4272"/>
      <c r="I6" s="4272"/>
      <c r="J6" s="4272"/>
      <c r="K6" s="4272"/>
      <c r="L6" s="4272"/>
      <c r="M6" s="4272"/>
      <c r="N6" s="4272"/>
      <c r="O6" s="4272"/>
      <c r="P6" s="4272"/>
      <c r="Q6" s="4272"/>
      <c r="R6" s="4272"/>
    </row>
    <row r="7" spans="2:18" s="1762" customFormat="1" ht="15" customHeight="1">
      <c r="G7" s="4310" t="s">
        <v>578</v>
      </c>
      <c r="H7" s="4310"/>
      <c r="I7" s="4310"/>
      <c r="J7" s="4310"/>
      <c r="K7" s="4310"/>
      <c r="L7" s="4310"/>
      <c r="M7" s="4273" t="s">
        <v>1698</v>
      </c>
      <c r="N7" s="4274"/>
      <c r="O7" s="4274"/>
      <c r="P7" s="4274"/>
      <c r="Q7" s="4274"/>
      <c r="R7" s="4275"/>
    </row>
    <row r="8" spans="2:18" s="1762" customFormat="1" ht="15" customHeight="1">
      <c r="B8" s="1838"/>
      <c r="C8" s="1839"/>
      <c r="D8" s="1839"/>
      <c r="E8" s="1839"/>
      <c r="F8" s="1839"/>
      <c r="G8" s="4309" t="s">
        <v>1940</v>
      </c>
      <c r="H8" s="4309"/>
      <c r="I8" s="1840" t="s">
        <v>1941</v>
      </c>
      <c r="J8" s="4307" t="s">
        <v>1942</v>
      </c>
      <c r="K8" s="4308"/>
      <c r="L8" s="1841" t="s">
        <v>919</v>
      </c>
      <c r="M8" s="4309" t="s">
        <v>1940</v>
      </c>
      <c r="N8" s="4309"/>
      <c r="O8" s="1840" t="s">
        <v>1943</v>
      </c>
      <c r="P8" s="4307" t="s">
        <v>1942</v>
      </c>
      <c r="Q8" s="4308"/>
      <c r="R8" s="1841" t="s">
        <v>919</v>
      </c>
    </row>
    <row r="9" spans="2:18" s="1762" customFormat="1" ht="15" customHeight="1">
      <c r="B9" s="1842"/>
      <c r="C9" s="1843"/>
      <c r="D9" s="1843"/>
      <c r="E9" s="1843"/>
      <c r="F9" s="1843"/>
      <c r="G9" s="1844" t="s">
        <v>1944</v>
      </c>
      <c r="H9" s="1844" t="s">
        <v>1945</v>
      </c>
      <c r="I9" s="1845" t="s">
        <v>1946</v>
      </c>
      <c r="J9" s="1846" t="s">
        <v>1819</v>
      </c>
      <c r="K9" s="1846" t="s">
        <v>1820</v>
      </c>
      <c r="L9" s="1847"/>
      <c r="M9" s="1844" t="s">
        <v>1947</v>
      </c>
      <c r="N9" s="1844" t="s">
        <v>1945</v>
      </c>
      <c r="O9" s="1845" t="s">
        <v>1948</v>
      </c>
      <c r="P9" s="1846" t="s">
        <v>1819</v>
      </c>
      <c r="Q9" s="1846" t="s">
        <v>1820</v>
      </c>
      <c r="R9" s="1847"/>
    </row>
    <row r="10" spans="2:18" s="1762" customFormat="1" ht="15" customHeight="1">
      <c r="B10" s="1842"/>
      <c r="C10" s="1843"/>
      <c r="D10" s="1843"/>
      <c r="E10" s="1843"/>
      <c r="F10" s="1843"/>
      <c r="G10" s="1772" t="s">
        <v>1949</v>
      </c>
      <c r="H10" s="1772" t="s">
        <v>1887</v>
      </c>
      <c r="I10" s="1845" t="s">
        <v>1950</v>
      </c>
      <c r="J10" s="1767" t="s">
        <v>1951</v>
      </c>
      <c r="K10" s="1767" t="s">
        <v>1491</v>
      </c>
      <c r="L10" s="1768"/>
      <c r="M10" s="1772" t="s">
        <v>1952</v>
      </c>
      <c r="N10" s="1772" t="s">
        <v>1887</v>
      </c>
      <c r="O10" s="1845" t="s">
        <v>1953</v>
      </c>
      <c r="P10" s="1767" t="s">
        <v>1908</v>
      </c>
      <c r="Q10" s="1767" t="s">
        <v>1491</v>
      </c>
      <c r="R10" s="1768"/>
    </row>
    <row r="11" spans="2:18" s="1762" customFormat="1" ht="15" customHeight="1">
      <c r="B11" s="1842"/>
      <c r="C11" s="1843"/>
      <c r="D11" s="1843"/>
      <c r="E11" s="1843"/>
      <c r="F11" s="1843"/>
      <c r="G11" s="1772" t="s">
        <v>1952</v>
      </c>
      <c r="H11" s="1772"/>
      <c r="I11" s="1845" t="s">
        <v>1892</v>
      </c>
      <c r="J11" s="1767" t="s">
        <v>1954</v>
      </c>
      <c r="K11" s="1767"/>
      <c r="L11" s="1768"/>
      <c r="M11" s="1772" t="s">
        <v>1887</v>
      </c>
      <c r="O11" s="1845" t="s">
        <v>1892</v>
      </c>
      <c r="P11" s="1767" t="s">
        <v>1955</v>
      </c>
      <c r="Q11" s="1767"/>
      <c r="R11" s="1768"/>
    </row>
    <row r="12" spans="2:18" s="1762" customFormat="1" ht="15" customHeight="1">
      <c r="B12" s="1842"/>
      <c r="C12" s="1843"/>
      <c r="D12" s="1843"/>
      <c r="E12" s="1843"/>
      <c r="F12" s="1843"/>
      <c r="G12" s="1772" t="s">
        <v>1956</v>
      </c>
      <c r="H12" s="1772"/>
      <c r="J12" s="1767" t="s">
        <v>1957</v>
      </c>
      <c r="K12" s="1767"/>
      <c r="L12" s="1768"/>
      <c r="M12" s="1772"/>
      <c r="N12" s="1772"/>
      <c r="P12" s="1767" t="s">
        <v>1958</v>
      </c>
      <c r="Q12" s="1767"/>
      <c r="R12" s="1768"/>
    </row>
    <row r="13" spans="2:18" s="1762" customFormat="1" ht="15" customHeight="1">
      <c r="B13" s="1842"/>
      <c r="C13" s="1843"/>
      <c r="D13" s="1843"/>
      <c r="E13" s="1843"/>
      <c r="F13" s="1843"/>
      <c r="G13" s="1848" t="s">
        <v>126</v>
      </c>
      <c r="H13" s="1849" t="s">
        <v>127</v>
      </c>
      <c r="I13" s="1849" t="s">
        <v>74</v>
      </c>
      <c r="J13" s="1849" t="s">
        <v>81</v>
      </c>
      <c r="K13" s="1849" t="s">
        <v>733</v>
      </c>
      <c r="L13" s="1849" t="s">
        <v>170</v>
      </c>
      <c r="M13" s="1849" t="s">
        <v>735</v>
      </c>
      <c r="N13" s="1849" t="s">
        <v>1009</v>
      </c>
      <c r="O13" s="1849" t="s">
        <v>1011</v>
      </c>
      <c r="P13" s="1849" t="s">
        <v>1013</v>
      </c>
      <c r="Q13" s="1849" t="s">
        <v>1831</v>
      </c>
      <c r="R13" s="1849" t="s">
        <v>1016</v>
      </c>
    </row>
    <row r="14" spans="2:18" s="1762" customFormat="1" ht="15" customHeight="1">
      <c r="B14" s="4284" t="s">
        <v>1835</v>
      </c>
      <c r="C14" s="4285"/>
      <c r="D14" s="4285"/>
      <c r="E14" s="4285"/>
      <c r="F14" s="1850"/>
      <c r="G14" s="1851"/>
      <c r="H14" s="1852"/>
      <c r="I14" s="1852"/>
      <c r="J14" s="1852"/>
      <c r="K14" s="1852"/>
      <c r="L14" s="1852"/>
      <c r="M14" s="1852"/>
      <c r="N14" s="1852"/>
      <c r="O14" s="1852"/>
      <c r="P14" s="1852"/>
      <c r="Q14" s="1852"/>
      <c r="R14" s="1852"/>
    </row>
    <row r="15" spans="2:18" s="1762" customFormat="1" ht="15" customHeight="1">
      <c r="B15" s="4259" t="s">
        <v>1919</v>
      </c>
      <c r="C15" s="4260"/>
      <c r="D15" s="4260"/>
      <c r="E15" s="4260"/>
      <c r="F15" s="1801" t="s">
        <v>1837</v>
      </c>
      <c r="G15" s="1853"/>
      <c r="H15" s="1854"/>
      <c r="I15" s="1854"/>
      <c r="J15" s="1854"/>
      <c r="K15" s="1854"/>
      <c r="L15" s="1854"/>
      <c r="M15" s="1854"/>
      <c r="N15" s="1854"/>
      <c r="O15" s="1854"/>
      <c r="P15" s="1854"/>
      <c r="Q15" s="1854"/>
      <c r="R15" s="1854"/>
    </row>
    <row r="16" spans="2:18" s="1762" customFormat="1" ht="15" customHeight="1">
      <c r="B16" s="4261" t="s">
        <v>1920</v>
      </c>
      <c r="C16" s="4262"/>
      <c r="D16" s="4262"/>
      <c r="E16" s="4262"/>
      <c r="F16" s="1780" t="s">
        <v>1840</v>
      </c>
      <c r="G16" s="1855"/>
      <c r="H16" s="1854"/>
      <c r="I16" s="1854"/>
      <c r="J16" s="1854"/>
      <c r="K16" s="1854"/>
      <c r="L16" s="1854"/>
      <c r="M16" s="1854"/>
      <c r="N16" s="1854"/>
      <c r="O16" s="1854"/>
      <c r="P16" s="1854"/>
      <c r="Q16" s="1854"/>
      <c r="R16" s="1854"/>
    </row>
    <row r="17" spans="2:18" s="1762" customFormat="1" ht="15" customHeight="1">
      <c r="B17" s="4266" t="s">
        <v>1921</v>
      </c>
      <c r="C17" s="4267"/>
      <c r="D17" s="4267"/>
      <c r="E17" s="4267"/>
      <c r="F17" s="1784" t="s">
        <v>1842</v>
      </c>
      <c r="G17" s="1855"/>
      <c r="H17" s="1856"/>
      <c r="I17" s="1856"/>
      <c r="J17" s="1856"/>
      <c r="K17" s="1856"/>
      <c r="L17" s="1856"/>
      <c r="M17" s="1856"/>
      <c r="N17" s="1856"/>
      <c r="O17" s="1856"/>
      <c r="P17" s="1856"/>
      <c r="Q17" s="1856"/>
      <c r="R17" s="1856"/>
    </row>
    <row r="18" spans="2:18" s="1762" customFormat="1" ht="15" customHeight="1">
      <c r="B18" s="4286" t="s">
        <v>1843</v>
      </c>
      <c r="C18" s="4287"/>
      <c r="D18" s="4287"/>
      <c r="E18" s="4287"/>
      <c r="F18" s="1787"/>
      <c r="G18" s="1857"/>
      <c r="H18" s="1858"/>
      <c r="I18" s="1858"/>
      <c r="J18" s="1858"/>
      <c r="K18" s="1858"/>
      <c r="L18" s="1858"/>
      <c r="M18" s="1858"/>
      <c r="N18" s="1858"/>
      <c r="O18" s="1858"/>
      <c r="P18" s="1858"/>
      <c r="Q18" s="1858"/>
      <c r="R18" s="1858"/>
    </row>
    <row r="19" spans="2:18" s="1797" customFormat="1" ht="15" customHeight="1">
      <c r="B19" s="1859"/>
      <c r="C19" s="1860"/>
      <c r="D19" s="1779"/>
      <c r="E19" s="1779" t="s">
        <v>1896</v>
      </c>
      <c r="F19" s="1780" t="s">
        <v>1959</v>
      </c>
      <c r="G19" s="1861"/>
      <c r="H19" s="1854"/>
      <c r="I19" s="1854"/>
      <c r="J19" s="1854"/>
      <c r="K19" s="1854"/>
      <c r="L19" s="1854"/>
      <c r="M19" s="1854"/>
      <c r="N19" s="1854"/>
      <c r="O19" s="1854"/>
      <c r="P19" s="1854"/>
      <c r="Q19" s="1854"/>
      <c r="R19" s="1854"/>
    </row>
    <row r="20" spans="2:18" s="1797" customFormat="1" ht="15" customHeight="1">
      <c r="B20" s="1862"/>
      <c r="C20" s="1863"/>
      <c r="D20" s="1779"/>
      <c r="E20" s="1779" t="s">
        <v>775</v>
      </c>
      <c r="F20" s="1784" t="s">
        <v>1755</v>
      </c>
      <c r="G20" s="1855"/>
      <c r="H20" s="1856"/>
      <c r="I20" s="1856"/>
      <c r="J20" s="1856"/>
      <c r="K20" s="1856"/>
      <c r="L20" s="1856"/>
      <c r="M20" s="1856"/>
      <c r="N20" s="1856"/>
      <c r="O20" s="1856"/>
      <c r="P20" s="1856"/>
      <c r="Q20" s="1856"/>
      <c r="R20" s="1856"/>
    </row>
    <row r="21" spans="2:18" s="1797" customFormat="1" ht="15" customHeight="1">
      <c r="B21" s="1862"/>
      <c r="C21" s="1863"/>
      <c r="D21" s="1779"/>
      <c r="E21" s="1779" t="s">
        <v>491</v>
      </c>
      <c r="F21" s="1784" t="s">
        <v>1960</v>
      </c>
      <c r="G21" s="1855"/>
      <c r="H21" s="1856"/>
      <c r="I21" s="1856"/>
      <c r="J21" s="1856"/>
      <c r="K21" s="1856"/>
      <c r="L21" s="1856"/>
      <c r="M21" s="1856"/>
      <c r="N21" s="1856"/>
      <c r="O21" s="1856"/>
      <c r="P21" s="1856"/>
      <c r="Q21" s="1856"/>
      <c r="R21" s="1856"/>
    </row>
    <row r="22" spans="2:18" s="1797" customFormat="1" ht="15" customHeight="1">
      <c r="B22" s="1862"/>
      <c r="C22" s="1863"/>
      <c r="D22" s="4306" t="s">
        <v>1961</v>
      </c>
      <c r="E22" s="4306"/>
      <c r="F22" s="1784" t="s">
        <v>1962</v>
      </c>
      <c r="G22" s="1855"/>
      <c r="H22" s="1856"/>
      <c r="I22" s="1856"/>
      <c r="J22" s="1856"/>
      <c r="K22" s="1856"/>
      <c r="L22" s="1856"/>
      <c r="M22" s="1856"/>
      <c r="N22" s="1856"/>
      <c r="O22" s="1856"/>
      <c r="P22" s="1856"/>
      <c r="Q22" s="1856"/>
      <c r="R22" s="1856"/>
    </row>
    <row r="23" spans="2:18" s="1797" customFormat="1" ht="15" customHeight="1">
      <c r="B23" s="1862"/>
      <c r="C23" s="1863"/>
      <c r="D23" s="1798"/>
      <c r="E23" s="1779" t="s">
        <v>1963</v>
      </c>
      <c r="F23" s="1784" t="s">
        <v>1758</v>
      </c>
      <c r="G23" s="1855"/>
      <c r="H23" s="1856"/>
      <c r="I23" s="1856"/>
      <c r="J23" s="1856"/>
      <c r="K23" s="1856"/>
      <c r="L23" s="1856"/>
      <c r="M23" s="1856"/>
      <c r="N23" s="1856"/>
      <c r="O23" s="1856"/>
      <c r="P23" s="1856"/>
      <c r="Q23" s="1856"/>
      <c r="R23" s="1856"/>
    </row>
    <row r="24" spans="2:18" s="1797" customFormat="1" ht="15" customHeight="1">
      <c r="B24" s="1862"/>
      <c r="C24" s="1863"/>
      <c r="D24" s="1798"/>
      <c r="E24" s="1783" t="s">
        <v>1964</v>
      </c>
      <c r="F24" s="1784" t="s">
        <v>1965</v>
      </c>
      <c r="G24" s="1855"/>
      <c r="H24" s="1856"/>
      <c r="I24" s="1856"/>
      <c r="J24" s="1856"/>
      <c r="K24" s="1856"/>
      <c r="L24" s="1856"/>
      <c r="M24" s="1856"/>
      <c r="N24" s="1856"/>
      <c r="O24" s="1856"/>
      <c r="P24" s="1856"/>
      <c r="Q24" s="1856"/>
      <c r="R24" s="1856"/>
    </row>
    <row r="25" spans="2:18" s="1797" customFormat="1" ht="15" customHeight="1">
      <c r="B25" s="1862"/>
      <c r="C25" s="1863"/>
      <c r="D25" s="1798"/>
      <c r="E25" s="1783" t="s">
        <v>1966</v>
      </c>
      <c r="F25" s="1784" t="s">
        <v>1760</v>
      </c>
      <c r="G25" s="1855"/>
      <c r="H25" s="1856"/>
      <c r="I25" s="1856"/>
      <c r="J25" s="1856"/>
      <c r="K25" s="1856"/>
      <c r="L25" s="1856"/>
      <c r="M25" s="1856"/>
      <c r="N25" s="1856"/>
      <c r="O25" s="1856"/>
      <c r="P25" s="1856"/>
      <c r="Q25" s="1856"/>
      <c r="R25" s="1856"/>
    </row>
    <row r="26" spans="2:18" s="1797" customFormat="1" ht="15" customHeight="1">
      <c r="B26" s="1862"/>
      <c r="C26" s="1863"/>
      <c r="D26" s="1798"/>
      <c r="E26" s="1783" t="s">
        <v>1967</v>
      </c>
      <c r="F26" s="1784" t="s">
        <v>1968</v>
      </c>
      <c r="G26" s="1855"/>
      <c r="H26" s="1856"/>
      <c r="I26" s="1856"/>
      <c r="J26" s="1856"/>
      <c r="K26" s="1856"/>
      <c r="L26" s="1856"/>
      <c r="M26" s="1856"/>
      <c r="N26" s="1856"/>
      <c r="O26" s="1856"/>
      <c r="P26" s="1856"/>
      <c r="Q26" s="1856"/>
      <c r="R26" s="1856"/>
    </row>
    <row r="27" spans="2:18" s="1797" customFormat="1" ht="15" customHeight="1">
      <c r="B27" s="1789"/>
      <c r="C27" s="1790"/>
      <c r="D27" s="4267" t="s">
        <v>1969</v>
      </c>
      <c r="E27" s="4267"/>
      <c r="F27" s="1780" t="s">
        <v>1970</v>
      </c>
      <c r="G27" s="1857"/>
      <c r="H27" s="1854"/>
      <c r="I27" s="1854"/>
      <c r="J27" s="1854"/>
      <c r="K27" s="1854"/>
      <c r="L27" s="1854"/>
      <c r="M27" s="1854"/>
      <c r="N27" s="1854"/>
      <c r="O27" s="1854"/>
      <c r="P27" s="1854"/>
      <c r="Q27" s="1854"/>
      <c r="R27" s="1854"/>
    </row>
    <row r="28" spans="2:18" s="1762" customFormat="1" ht="15" customHeight="1">
      <c r="B28" s="1789"/>
      <c r="C28" s="1790"/>
      <c r="D28" s="4267" t="s">
        <v>1971</v>
      </c>
      <c r="E28" s="4267"/>
      <c r="F28" s="1780" t="s">
        <v>1757</v>
      </c>
      <c r="G28" s="1855"/>
      <c r="H28" s="1854"/>
      <c r="I28" s="1854"/>
      <c r="J28" s="1856"/>
      <c r="K28" s="1856"/>
      <c r="L28" s="1854"/>
      <c r="M28" s="1854"/>
      <c r="N28" s="1854"/>
      <c r="O28" s="1854"/>
      <c r="P28" s="1856"/>
      <c r="Q28" s="1856"/>
      <c r="R28" s="1854"/>
    </row>
    <row r="29" spans="2:18" s="1797" customFormat="1" ht="15" customHeight="1">
      <c r="B29" s="1789"/>
      <c r="C29" s="1790"/>
      <c r="D29" s="4265" t="s">
        <v>1927</v>
      </c>
      <c r="E29" s="4265"/>
      <c r="F29" s="1780" t="s">
        <v>1739</v>
      </c>
      <c r="G29" s="1855"/>
      <c r="H29" s="1854"/>
      <c r="I29" s="1854"/>
      <c r="J29" s="1856"/>
      <c r="K29" s="1854"/>
      <c r="L29" s="1854"/>
      <c r="M29" s="1854"/>
      <c r="N29" s="1854"/>
      <c r="O29" s="1854"/>
      <c r="P29" s="1856"/>
      <c r="Q29" s="1854"/>
      <c r="R29" s="1854"/>
    </row>
    <row r="30" spans="2:18" s="1762" customFormat="1" ht="15" customHeight="1">
      <c r="B30" s="1789"/>
      <c r="C30" s="4283" t="s">
        <v>1929</v>
      </c>
      <c r="D30" s="4283"/>
      <c r="E30" s="4283"/>
      <c r="F30" s="1780" t="s">
        <v>1768</v>
      </c>
      <c r="G30" s="1855"/>
      <c r="H30" s="1854"/>
      <c r="I30" s="1854"/>
      <c r="J30" s="1856"/>
      <c r="K30" s="1854"/>
      <c r="L30" s="1854"/>
      <c r="M30" s="1854"/>
      <c r="N30" s="1854"/>
      <c r="O30" s="1854"/>
      <c r="P30" s="1856"/>
      <c r="Q30" s="1854"/>
      <c r="R30" s="1854"/>
    </row>
    <row r="31" spans="2:18" s="1762" customFormat="1" ht="15" customHeight="1">
      <c r="B31" s="1789"/>
      <c r="C31" s="4262" t="s">
        <v>1972</v>
      </c>
      <c r="D31" s="4262"/>
      <c r="E31" s="4262"/>
      <c r="F31" s="1780" t="s">
        <v>1850</v>
      </c>
      <c r="G31" s="1855"/>
      <c r="H31" s="1854"/>
      <c r="I31" s="1854"/>
      <c r="J31" s="1856"/>
      <c r="K31" s="1791"/>
      <c r="L31" s="1854"/>
      <c r="M31" s="1854"/>
      <c r="N31" s="1854"/>
      <c r="O31" s="1854"/>
      <c r="P31" s="1856"/>
      <c r="Q31" s="1791"/>
      <c r="R31" s="1854"/>
    </row>
    <row r="32" spans="2:18" s="1762" customFormat="1" ht="15" customHeight="1">
      <c r="B32" s="1785"/>
      <c r="C32" s="4262" t="s">
        <v>1861</v>
      </c>
      <c r="D32" s="4262"/>
      <c r="E32" s="4262"/>
      <c r="F32" s="1784" t="s">
        <v>1852</v>
      </c>
      <c r="G32" s="1855"/>
      <c r="H32" s="1856"/>
      <c r="I32" s="1856"/>
      <c r="J32" s="1856"/>
      <c r="K32" s="1856"/>
      <c r="L32" s="1856"/>
      <c r="M32" s="1856"/>
      <c r="N32" s="1856"/>
      <c r="O32" s="1856"/>
      <c r="P32" s="1856"/>
      <c r="Q32" s="1856"/>
      <c r="R32" s="1856"/>
    </row>
    <row r="33" spans="2:18" s="1762" customFormat="1" ht="15" customHeight="1">
      <c r="B33" s="4266" t="s">
        <v>1862</v>
      </c>
      <c r="C33" s="4267"/>
      <c r="D33" s="4267"/>
      <c r="E33" s="4267"/>
      <c r="F33" s="1784" t="s">
        <v>1770</v>
      </c>
      <c r="G33" s="1855"/>
      <c r="H33" s="1856"/>
      <c r="I33" s="1856"/>
      <c r="J33" s="1856"/>
      <c r="K33" s="1856"/>
      <c r="L33" s="1856"/>
      <c r="M33" s="1856"/>
      <c r="N33" s="1856"/>
      <c r="O33" s="1856"/>
      <c r="P33" s="1856"/>
      <c r="Q33" s="1856"/>
      <c r="R33" s="1856"/>
    </row>
    <row r="34" spans="2:18" s="1762" customFormat="1" ht="15" customHeight="1">
      <c r="B34" s="4270" t="s">
        <v>1863</v>
      </c>
      <c r="C34" s="4271"/>
      <c r="D34" s="4271"/>
      <c r="E34" s="4271"/>
      <c r="F34" s="1787"/>
      <c r="G34" s="1857"/>
      <c r="H34" s="1805"/>
      <c r="I34" s="1805"/>
      <c r="J34" s="1805"/>
      <c r="K34" s="1805"/>
      <c r="L34" s="1805"/>
      <c r="M34" s="1805"/>
      <c r="N34" s="1805"/>
      <c r="O34" s="1805"/>
      <c r="P34" s="1805"/>
      <c r="Q34" s="1805"/>
      <c r="R34" s="1805"/>
    </row>
    <row r="35" spans="2:18" s="1762" customFormat="1" ht="15" customHeight="1">
      <c r="B35" s="1789"/>
      <c r="C35" s="4260" t="s">
        <v>1932</v>
      </c>
      <c r="D35" s="4260"/>
      <c r="E35" s="4260"/>
      <c r="F35" s="1780" t="s">
        <v>1773</v>
      </c>
      <c r="G35" s="1857"/>
      <c r="H35" s="1791"/>
      <c r="I35" s="1791"/>
      <c r="J35" s="1791"/>
      <c r="K35" s="1791"/>
      <c r="L35" s="1791"/>
      <c r="M35" s="1791"/>
      <c r="N35" s="1791"/>
      <c r="O35" s="1791"/>
      <c r="P35" s="1791"/>
      <c r="Q35" s="1791"/>
      <c r="R35" s="1791"/>
    </row>
    <row r="36" spans="2:18" s="1762" customFormat="1" ht="15" customHeight="1">
      <c r="B36" s="1792"/>
      <c r="C36" s="4265" t="s">
        <v>1933</v>
      </c>
      <c r="D36" s="4265"/>
      <c r="E36" s="4265"/>
      <c r="F36" s="1784" t="s">
        <v>1775</v>
      </c>
      <c r="G36" s="1855"/>
      <c r="H36" s="1795"/>
      <c r="I36" s="1795"/>
      <c r="J36" s="1795"/>
      <c r="K36" s="1791"/>
      <c r="L36" s="1795"/>
      <c r="M36" s="1795"/>
      <c r="N36" s="1795"/>
      <c r="O36" s="1795"/>
      <c r="P36" s="1795"/>
      <c r="Q36" s="1791"/>
      <c r="R36" s="1795"/>
    </row>
    <row r="37" spans="2:18" s="1797" customFormat="1" ht="15" customHeight="1">
      <c r="B37" s="1792"/>
      <c r="C37" s="4265" t="s">
        <v>1934</v>
      </c>
      <c r="D37" s="4265"/>
      <c r="E37" s="4265"/>
      <c r="F37" s="1784" t="s">
        <v>1777</v>
      </c>
      <c r="G37" s="1796"/>
      <c r="H37" s="1795"/>
      <c r="I37" s="1795"/>
      <c r="J37" s="1795"/>
      <c r="K37" s="1795"/>
      <c r="L37" s="1796"/>
      <c r="M37" s="1796"/>
      <c r="N37" s="1795"/>
      <c r="O37" s="1795"/>
      <c r="P37" s="1795"/>
      <c r="Q37" s="1795"/>
      <c r="R37" s="1796"/>
    </row>
    <row r="38" spans="2:18" s="1762" customFormat="1" ht="15" customHeight="1">
      <c r="B38" s="4266" t="s">
        <v>1867</v>
      </c>
      <c r="C38" s="4267"/>
      <c r="D38" s="4267"/>
      <c r="E38" s="4267"/>
      <c r="F38" s="1784" t="s">
        <v>1781</v>
      </c>
      <c r="G38" s="1855"/>
      <c r="H38" s="1856"/>
      <c r="I38" s="1856"/>
      <c r="J38" s="1856"/>
      <c r="K38" s="1791"/>
      <c r="L38" s="1856"/>
      <c r="M38" s="1856"/>
      <c r="N38" s="1856"/>
      <c r="O38" s="1856"/>
      <c r="P38" s="1856"/>
      <c r="Q38" s="1791"/>
      <c r="R38" s="1856"/>
    </row>
    <row r="39" spans="2:18" s="1762" customFormat="1" ht="15" customHeight="1">
      <c r="B39" s="4261" t="s">
        <v>1935</v>
      </c>
      <c r="C39" s="4262"/>
      <c r="D39" s="4262"/>
      <c r="E39" s="4262"/>
      <c r="F39" s="1784" t="s">
        <v>1783</v>
      </c>
      <c r="G39" s="1855"/>
      <c r="H39" s="1856"/>
      <c r="I39" s="1856"/>
      <c r="J39" s="1856"/>
      <c r="K39" s="1856"/>
      <c r="L39" s="1856"/>
      <c r="M39" s="1856"/>
      <c r="N39" s="1856"/>
      <c r="O39" s="1856"/>
      <c r="P39" s="1856"/>
      <c r="Q39" s="1856"/>
      <c r="R39" s="1856"/>
    </row>
    <row r="40" spans="2:18" s="1762" customFormat="1" ht="15" customHeight="1">
      <c r="B40" s="4266" t="s">
        <v>1973</v>
      </c>
      <c r="C40" s="4267"/>
      <c r="D40" s="4267"/>
      <c r="E40" s="4267"/>
      <c r="F40" s="1784" t="s">
        <v>1974</v>
      </c>
      <c r="G40" s="1855"/>
      <c r="H40" s="1856"/>
      <c r="I40" s="1856"/>
      <c r="J40" s="1856"/>
      <c r="K40" s="1856"/>
      <c r="L40" s="1856"/>
      <c r="M40" s="1856"/>
      <c r="N40" s="1856"/>
      <c r="O40" s="1856"/>
      <c r="P40" s="1856"/>
      <c r="Q40" s="1856"/>
      <c r="R40" s="1856"/>
    </row>
    <row r="41" spans="2:18" s="1762" customFormat="1" ht="15" customHeight="1">
      <c r="B41" s="4268" t="s">
        <v>1872</v>
      </c>
      <c r="C41" s="4269"/>
      <c r="D41" s="4269"/>
      <c r="E41" s="4269"/>
      <c r="F41" s="1804"/>
      <c r="G41" s="1857"/>
      <c r="H41" s="1858"/>
      <c r="I41" s="1858"/>
      <c r="J41" s="1858"/>
      <c r="K41" s="1864"/>
      <c r="L41" s="1858"/>
      <c r="M41" s="1858"/>
      <c r="N41" s="1858"/>
      <c r="O41" s="1858"/>
      <c r="P41" s="1858"/>
      <c r="Q41" s="1864"/>
      <c r="R41" s="1858"/>
    </row>
    <row r="42" spans="2:18" s="1762" customFormat="1" ht="15" customHeight="1">
      <c r="B42" s="4259" t="s">
        <v>1975</v>
      </c>
      <c r="C42" s="4260"/>
      <c r="D42" s="4260"/>
      <c r="E42" s="4260"/>
      <c r="F42" s="1780" t="s">
        <v>1976</v>
      </c>
      <c r="G42" s="1857"/>
      <c r="H42" s="1854"/>
      <c r="I42" s="1854"/>
      <c r="J42" s="1854"/>
      <c r="K42" s="1854"/>
      <c r="L42" s="1854"/>
      <c r="M42" s="1854"/>
      <c r="N42" s="1854"/>
      <c r="O42" s="1854"/>
      <c r="P42" s="1854"/>
      <c r="Q42" s="1854"/>
      <c r="R42" s="1854"/>
    </row>
    <row r="43" spans="2:18" s="1762" customFormat="1" ht="15" customHeight="1">
      <c r="B43" s="4261" t="s">
        <v>1977</v>
      </c>
      <c r="C43" s="4262"/>
      <c r="D43" s="4262"/>
      <c r="E43" s="4262"/>
      <c r="F43" s="1780" t="s">
        <v>1978</v>
      </c>
      <c r="G43" s="1855"/>
      <c r="H43" s="1854"/>
      <c r="I43" s="1854"/>
      <c r="J43" s="1854"/>
      <c r="K43" s="1854"/>
      <c r="L43" s="1854"/>
      <c r="M43" s="1854"/>
      <c r="N43" s="1854"/>
      <c r="O43" s="1854"/>
      <c r="P43" s="1854"/>
      <c r="Q43" s="1854"/>
      <c r="R43" s="1854"/>
    </row>
    <row r="44" spans="2:18" s="1762" customFormat="1" ht="15" customHeight="1">
      <c r="B44" s="4263" t="s">
        <v>1973</v>
      </c>
      <c r="C44" s="4264"/>
      <c r="D44" s="4264"/>
      <c r="E44" s="4264"/>
      <c r="F44" s="1865" t="s">
        <v>1805</v>
      </c>
      <c r="G44" s="1855"/>
      <c r="H44" s="1856"/>
      <c r="I44" s="1856"/>
      <c r="J44" s="1856"/>
      <c r="K44" s="1856"/>
      <c r="L44" s="1856"/>
      <c r="M44" s="1856"/>
      <c r="N44" s="1856"/>
      <c r="O44" s="1856"/>
      <c r="P44" s="1856"/>
      <c r="Q44" s="1856"/>
      <c r="R44" s="1856"/>
    </row>
    <row r="45" spans="2:18" s="1762" customFormat="1" ht="15" customHeight="1"/>
    <row r="46" spans="2:18" s="1762" customFormat="1" ht="15" customHeight="1">
      <c r="B46" s="65" t="s">
        <v>105</v>
      </c>
      <c r="C46" s="65"/>
      <c r="D46" s="65"/>
      <c r="E46" s="65"/>
      <c r="F46" s="65"/>
      <c r="G46" s="65"/>
      <c r="H46" s="65"/>
      <c r="I46" s="65"/>
      <c r="R46" s="1866"/>
    </row>
    <row r="47" spans="2:18" ht="15" customHeight="1">
      <c r="B47" s="4054" t="s">
        <v>477</v>
      </c>
      <c r="C47" s="4054"/>
      <c r="D47" s="4054"/>
      <c r="E47" s="4054"/>
      <c r="F47" s="4054"/>
      <c r="G47" s="4054"/>
      <c r="H47" s="4054"/>
      <c r="I47" s="4054"/>
      <c r="R47" s="1808"/>
    </row>
    <row r="48" spans="2:18" ht="15" customHeight="1"/>
  </sheetData>
  <mergeCells count="38">
    <mergeCell ref="B2:F2"/>
    <mergeCell ref="B46:I46"/>
    <mergeCell ref="B47:I47"/>
    <mergeCell ref="B44:E44"/>
    <mergeCell ref="G4:P4"/>
    <mergeCell ref="G5:P5"/>
    <mergeCell ref="B4:D4"/>
    <mergeCell ref="B5:D5"/>
    <mergeCell ref="B38:E38"/>
    <mergeCell ref="B39:E39"/>
    <mergeCell ref="B40:E40"/>
    <mergeCell ref="D28:E28"/>
    <mergeCell ref="D29:E29"/>
    <mergeCell ref="C31:E31"/>
    <mergeCell ref="C32:E32"/>
    <mergeCell ref="C30:E30"/>
    <mergeCell ref="B6:R6"/>
    <mergeCell ref="G8:H8"/>
    <mergeCell ref="G7:L7"/>
    <mergeCell ref="M7:R7"/>
    <mergeCell ref="P8:Q8"/>
    <mergeCell ref="B43:E43"/>
    <mergeCell ref="B33:E33"/>
    <mergeCell ref="B34:E34"/>
    <mergeCell ref="C35:E35"/>
    <mergeCell ref="C36:E36"/>
    <mergeCell ref="B41:E41"/>
    <mergeCell ref="B42:E42"/>
    <mergeCell ref="C37:E37"/>
    <mergeCell ref="D27:E27"/>
    <mergeCell ref="D22:E22"/>
    <mergeCell ref="J8:K8"/>
    <mergeCell ref="M8:N8"/>
    <mergeCell ref="B14:E14"/>
    <mergeCell ref="B15:E15"/>
    <mergeCell ref="B16:E16"/>
    <mergeCell ref="B17:E17"/>
    <mergeCell ref="B18:E18"/>
  </mergeCells>
  <hyperlinks>
    <hyperlink ref="B47" r:id="rId1" xr:uid="{00000000-0004-0000-3C00-000000000000}"/>
  </hyperlinks>
  <printOptions horizontalCentered="1"/>
  <pageMargins left="0.39370078740157499" right="0.39370078740157499" top="0.59055118110236204" bottom="0.39370078740157499" header="0.31496062992126" footer="0.31496062992126"/>
  <pageSetup paperSize="5" scale="10" orientation="landscape"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1">
    <pageSetUpPr fitToPage="1"/>
  </sheetPr>
  <dimension ref="B2:Y62"/>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4.71875" customWidth="1"/>
    <col min="16" max="16" width="32.1640625" customWidth="1"/>
    <col min="17" max="17" width="4" customWidth="1"/>
    <col min="18" max="18" width="15.5546875" customWidth="1"/>
    <col min="19" max="19" width="18.83203125" customWidth="1"/>
    <col min="20" max="20" width="8" customWidth="1"/>
  </cols>
  <sheetData>
    <row r="2" spans="2:25" ht="15" customHeight="1">
      <c r="B2" s="10" t="s">
        <v>478</v>
      </c>
      <c r="C2" s="9"/>
      <c r="D2" s="9"/>
      <c r="E2" s="9"/>
      <c r="F2" s="9"/>
    </row>
    <row r="4" spans="2:25" ht="12" customHeight="1">
      <c r="B4" s="29" t="s">
        <v>1979</v>
      </c>
      <c r="C4" s="28"/>
      <c r="D4" s="150"/>
      <c r="E4" s="150"/>
      <c r="F4" s="150"/>
      <c r="G4" s="150"/>
      <c r="H4" s="12" t="s">
        <v>393</v>
      </c>
      <c r="I4" s="12"/>
      <c r="J4" s="12"/>
      <c r="K4" s="12"/>
      <c r="L4" s="12"/>
      <c r="M4" s="12"/>
      <c r="N4" s="12"/>
      <c r="O4" s="12"/>
      <c r="P4" s="12"/>
      <c r="Q4" s="12"/>
      <c r="R4" s="12"/>
      <c r="S4" s="152"/>
      <c r="T4" s="152"/>
      <c r="U4" s="152"/>
      <c r="V4" s="152"/>
      <c r="W4" s="152"/>
      <c r="X4" s="152"/>
      <c r="Y4" s="152"/>
    </row>
    <row r="5" spans="2:25" ht="12" customHeight="1">
      <c r="B5" s="28"/>
      <c r="C5" s="28"/>
      <c r="D5" s="150"/>
      <c r="E5" s="150"/>
      <c r="F5" s="150"/>
      <c r="G5" s="150"/>
      <c r="H5" s="14"/>
      <c r="I5" s="14"/>
      <c r="J5" s="14"/>
      <c r="K5" s="14"/>
      <c r="L5" s="14"/>
      <c r="M5" s="14"/>
      <c r="N5" s="14"/>
      <c r="O5" s="14"/>
      <c r="P5" s="14"/>
      <c r="Q5" s="14"/>
      <c r="R5" s="14"/>
      <c r="S5" s="179"/>
      <c r="T5" s="179"/>
      <c r="U5" s="179"/>
      <c r="V5" s="179"/>
      <c r="W5" s="179"/>
      <c r="X5" s="176"/>
      <c r="Y5" s="179"/>
    </row>
    <row r="6" spans="2:25" ht="12" customHeight="1">
      <c r="B6" s="27" t="s">
        <v>538</v>
      </c>
      <c r="C6" s="14"/>
      <c r="D6" s="150"/>
      <c r="E6" s="150"/>
      <c r="F6" s="150"/>
      <c r="G6" s="150"/>
      <c r="H6" s="27" t="s">
        <v>279</v>
      </c>
      <c r="I6" s="27"/>
      <c r="J6" s="27"/>
      <c r="K6" s="27"/>
      <c r="L6" s="27"/>
      <c r="M6" s="27"/>
      <c r="N6" s="27"/>
      <c r="O6" s="27"/>
      <c r="P6" s="27"/>
      <c r="Q6" s="27"/>
      <c r="R6" s="27"/>
      <c r="S6" s="153"/>
      <c r="T6" s="153"/>
      <c r="U6" s="153"/>
      <c r="V6" s="153"/>
      <c r="W6" s="153"/>
      <c r="X6" s="153"/>
      <c r="Y6" s="153"/>
    </row>
    <row r="7" spans="2:25" ht="12" customHeight="1">
      <c r="B7" s="3722"/>
      <c r="C7" s="3722"/>
      <c r="D7" s="3722"/>
      <c r="E7" s="3722"/>
      <c r="F7" s="3722"/>
      <c r="G7" s="3722"/>
      <c r="H7" s="3722"/>
      <c r="I7" s="3722"/>
      <c r="J7" s="3722"/>
      <c r="K7" s="3722"/>
      <c r="L7" s="3722"/>
      <c r="M7" s="3722"/>
      <c r="N7" s="3722"/>
      <c r="O7" s="3722"/>
      <c r="P7" s="3722"/>
      <c r="Q7" s="3722"/>
      <c r="R7" s="3722"/>
      <c r="S7" s="3722"/>
    </row>
    <row r="8" spans="2:25" ht="12" customHeight="1">
      <c r="N8" s="268"/>
    </row>
    <row r="9" spans="2:25" ht="12" customHeight="1">
      <c r="B9" s="155"/>
      <c r="C9" s="156"/>
      <c r="D9" s="156"/>
      <c r="E9" s="156"/>
      <c r="F9" s="156"/>
      <c r="G9" s="156"/>
      <c r="H9" s="156"/>
      <c r="I9" s="156"/>
      <c r="J9" s="156"/>
      <c r="K9" s="156"/>
      <c r="L9" s="156"/>
      <c r="M9" s="156"/>
      <c r="N9" s="156"/>
      <c r="O9" s="156"/>
      <c r="P9" s="156"/>
      <c r="Q9" s="156"/>
      <c r="R9" s="1418" t="s">
        <v>1608</v>
      </c>
      <c r="S9" s="1754" t="s">
        <v>1698</v>
      </c>
    </row>
    <row r="10" spans="2:25" ht="12" customHeight="1">
      <c r="B10" s="158" t="s">
        <v>196</v>
      </c>
      <c r="R10" s="162" t="s">
        <v>131</v>
      </c>
      <c r="S10" s="155" t="s">
        <v>1723</v>
      </c>
    </row>
    <row r="11" spans="2:25" ht="12" customHeight="1">
      <c r="B11" s="158"/>
      <c r="R11" s="162"/>
      <c r="S11" s="158"/>
    </row>
    <row r="12" spans="2:25" ht="12" customHeight="1">
      <c r="B12" s="159"/>
      <c r="R12" s="160" t="s">
        <v>125</v>
      </c>
      <c r="S12" s="160" t="s">
        <v>127</v>
      </c>
    </row>
    <row r="13" spans="2:25" ht="12" customHeight="1">
      <c r="B13" s="161"/>
      <c r="R13" s="162"/>
      <c r="S13" s="269"/>
    </row>
    <row r="14" spans="2:25" ht="12" customHeight="1">
      <c r="B14" s="161"/>
      <c r="C14" s="163"/>
      <c r="D14" s="40"/>
      <c r="E14" s="40"/>
      <c r="F14" s="40"/>
      <c r="G14" s="40"/>
      <c r="H14" s="40"/>
      <c r="I14" s="40"/>
      <c r="J14" s="40"/>
      <c r="K14" s="40"/>
      <c r="L14" s="40"/>
      <c r="M14" s="40"/>
      <c r="N14" s="40"/>
      <c r="O14" s="40"/>
      <c r="P14" s="40"/>
      <c r="Q14" s="166"/>
      <c r="R14" s="174"/>
      <c r="S14" s="167"/>
    </row>
    <row r="15" spans="2:25" ht="12" customHeight="1">
      <c r="B15" s="161"/>
      <c r="C15" s="168"/>
      <c r="D15" s="43" t="s">
        <v>1980</v>
      </c>
      <c r="E15" s="43"/>
      <c r="F15" s="43"/>
      <c r="G15" s="43"/>
      <c r="H15" s="43"/>
      <c r="I15" s="43"/>
      <c r="J15" s="43"/>
      <c r="K15" s="43"/>
      <c r="L15" s="43"/>
      <c r="M15" s="43"/>
      <c r="N15" s="43"/>
      <c r="O15" s="43"/>
      <c r="P15" s="43"/>
      <c r="Q15" s="1757" t="s">
        <v>1837</v>
      </c>
      <c r="R15" s="174"/>
      <c r="S15" s="172"/>
    </row>
    <row r="16" spans="2:25" ht="12" customHeight="1">
      <c r="B16" s="161"/>
      <c r="C16" s="168"/>
      <c r="D16" s="4257" t="s">
        <v>1981</v>
      </c>
      <c r="E16" s="4257"/>
      <c r="F16" s="4257"/>
      <c r="G16" s="4257"/>
      <c r="H16" s="4257"/>
      <c r="I16" s="4257"/>
      <c r="J16" s="4257"/>
      <c r="K16" s="4257"/>
      <c r="L16" s="4257"/>
      <c r="M16" s="4257"/>
      <c r="N16" s="4257"/>
      <c r="O16" s="4257"/>
      <c r="P16" s="4257"/>
      <c r="Q16" s="1757" t="s">
        <v>1840</v>
      </c>
      <c r="R16" s="172"/>
      <c r="S16" s="172"/>
    </row>
    <row r="17" spans="2:19" ht="12" customHeight="1">
      <c r="B17" s="161"/>
      <c r="D17" s="8" t="s">
        <v>1982</v>
      </c>
      <c r="E17" s="8"/>
      <c r="F17" s="8"/>
      <c r="G17" s="8"/>
      <c r="H17" s="8"/>
      <c r="I17" s="8"/>
      <c r="J17" s="8"/>
      <c r="K17" s="8"/>
      <c r="L17" s="8"/>
      <c r="M17" s="8"/>
      <c r="N17" s="8"/>
      <c r="O17" s="8"/>
      <c r="P17" s="8"/>
      <c r="Q17" s="1756" t="s">
        <v>1726</v>
      </c>
      <c r="R17" s="172"/>
      <c r="S17" s="172"/>
    </row>
    <row r="18" spans="2:19" ht="12" customHeight="1">
      <c r="B18" s="158"/>
      <c r="C18" s="163"/>
      <c r="D18" s="3948" t="s">
        <v>1983</v>
      </c>
      <c r="E18" s="3948"/>
      <c r="F18" s="3948"/>
      <c r="G18" s="3948"/>
      <c r="H18" s="3948"/>
      <c r="I18" s="3948"/>
      <c r="J18" s="3948"/>
      <c r="K18" s="3948"/>
      <c r="L18" s="3948"/>
      <c r="M18" s="3948"/>
      <c r="N18" s="3948"/>
      <c r="O18" s="3948"/>
      <c r="P18" s="3948"/>
      <c r="Q18" s="1757" t="s">
        <v>1842</v>
      </c>
      <c r="R18" s="167"/>
      <c r="S18" s="167"/>
    </row>
    <row r="19" spans="2:19" ht="12" customHeight="1">
      <c r="B19" s="158"/>
      <c r="C19" s="168"/>
      <c r="D19" s="3939" t="s">
        <v>1984</v>
      </c>
      <c r="E19" s="3939"/>
      <c r="F19" s="3939"/>
      <c r="G19" s="3939"/>
      <c r="H19" s="3939"/>
      <c r="I19" s="3939"/>
      <c r="J19" s="3939"/>
      <c r="K19" s="3939"/>
      <c r="L19" s="3939"/>
      <c r="M19" s="3939"/>
      <c r="N19" s="3939"/>
      <c r="O19" s="3939"/>
      <c r="P19" s="3939"/>
      <c r="Q19" s="1756" t="s">
        <v>1755</v>
      </c>
      <c r="R19" s="172"/>
      <c r="S19" s="172"/>
    </row>
    <row r="20" spans="2:19" ht="12" customHeight="1">
      <c r="B20" s="1867" t="s">
        <v>1985</v>
      </c>
      <c r="C20" s="168"/>
      <c r="D20" s="3939" t="s">
        <v>1929</v>
      </c>
      <c r="E20" s="3939"/>
      <c r="F20" s="3939"/>
      <c r="G20" s="3939"/>
      <c r="H20" s="3939"/>
      <c r="I20" s="3939"/>
      <c r="J20" s="3939"/>
      <c r="K20" s="3939"/>
      <c r="L20" s="3939"/>
      <c r="M20" s="3939"/>
      <c r="N20" s="3939"/>
      <c r="O20" s="3939"/>
      <c r="P20" s="3939"/>
      <c r="Q20" s="1756" t="s">
        <v>1757</v>
      </c>
      <c r="R20" s="172"/>
      <c r="S20" s="172"/>
    </row>
    <row r="21" spans="2:19" ht="12" customHeight="1">
      <c r="B21" s="158"/>
      <c r="C21" s="163"/>
      <c r="D21" s="7" t="s">
        <v>221</v>
      </c>
      <c r="E21" s="7"/>
      <c r="F21" s="7"/>
      <c r="G21" s="7"/>
      <c r="H21" s="7"/>
      <c r="I21" s="7"/>
      <c r="J21" s="7"/>
      <c r="K21" s="7"/>
      <c r="L21" s="7"/>
      <c r="M21" s="7"/>
      <c r="N21" s="7"/>
      <c r="O21" s="7"/>
      <c r="P21" s="7"/>
      <c r="Q21" s="1757" t="s">
        <v>1768</v>
      </c>
      <c r="R21" s="174"/>
      <c r="S21" s="174"/>
    </row>
    <row r="22" spans="2:19" ht="12" customHeight="1">
      <c r="B22" s="1867" t="s">
        <v>1986</v>
      </c>
      <c r="C22" s="168"/>
      <c r="D22" s="8" t="s">
        <v>1987</v>
      </c>
      <c r="E22" s="8"/>
      <c r="F22" s="8"/>
      <c r="G22" s="8"/>
      <c r="H22" s="8"/>
      <c r="I22" s="8"/>
      <c r="J22" s="8"/>
      <c r="K22" s="8"/>
      <c r="L22" s="8"/>
      <c r="M22" s="8"/>
      <c r="N22" s="8"/>
      <c r="O22" s="8"/>
      <c r="P22" s="8"/>
      <c r="Q22" s="1757" t="s">
        <v>1899</v>
      </c>
      <c r="R22" s="172"/>
      <c r="S22" s="172"/>
    </row>
    <row r="23" spans="2:19" ht="12" customHeight="1">
      <c r="B23" s="1867" t="s">
        <v>1988</v>
      </c>
      <c r="C23" s="168"/>
      <c r="D23" s="8" t="s">
        <v>1989</v>
      </c>
      <c r="E23" s="8"/>
      <c r="F23" s="8"/>
      <c r="G23" s="8"/>
      <c r="H23" s="8"/>
      <c r="I23" s="8"/>
      <c r="J23" s="8"/>
      <c r="K23" s="8"/>
      <c r="L23" s="8"/>
      <c r="M23" s="8"/>
      <c r="N23" s="8"/>
      <c r="O23" s="8"/>
      <c r="P23" s="8"/>
      <c r="Q23" s="1756" t="s">
        <v>1852</v>
      </c>
      <c r="R23" s="172"/>
      <c r="S23" s="172"/>
    </row>
    <row r="24" spans="2:19" ht="12" customHeight="1">
      <c r="B24" s="1867"/>
      <c r="C24" s="168"/>
      <c r="D24" s="8" t="s">
        <v>1990</v>
      </c>
      <c r="E24" s="8"/>
      <c r="F24" s="8"/>
      <c r="G24" s="8"/>
      <c r="H24" s="8"/>
      <c r="I24" s="8"/>
      <c r="J24" s="8"/>
      <c r="K24" s="8"/>
      <c r="L24" s="8"/>
      <c r="M24" s="8"/>
      <c r="N24" s="8"/>
      <c r="O24" s="8"/>
      <c r="P24" s="8"/>
      <c r="Q24" s="1756" t="s">
        <v>1854</v>
      </c>
      <c r="R24" s="174"/>
      <c r="S24" s="172"/>
    </row>
    <row r="25" spans="2:19" ht="12" customHeight="1">
      <c r="B25" s="1867" t="s">
        <v>1991</v>
      </c>
      <c r="C25" s="163"/>
      <c r="D25" s="3939" t="s">
        <v>1992</v>
      </c>
      <c r="E25" s="3939"/>
      <c r="F25" s="3939"/>
      <c r="G25" s="3939"/>
      <c r="H25" s="3939"/>
      <c r="I25" s="3939"/>
      <c r="J25" s="3939"/>
      <c r="K25" s="3939"/>
      <c r="L25" s="3939"/>
      <c r="M25" s="3939"/>
      <c r="N25" s="3939"/>
      <c r="O25" s="3939"/>
      <c r="P25" s="3939"/>
      <c r="Q25" s="1756" t="s">
        <v>1993</v>
      </c>
      <c r="R25" s="172"/>
      <c r="S25" s="172"/>
    </row>
    <row r="26" spans="2:19" ht="12" customHeight="1">
      <c r="B26" s="1867" t="s">
        <v>1988</v>
      </c>
      <c r="C26" s="163"/>
      <c r="D26" s="40" t="s">
        <v>1665</v>
      </c>
      <c r="E26" s="40"/>
      <c r="F26" s="40"/>
      <c r="G26" s="40"/>
      <c r="H26" s="40"/>
      <c r="I26" s="40"/>
      <c r="J26" s="40"/>
      <c r="K26" s="40"/>
      <c r="L26" s="40"/>
      <c r="M26" s="40"/>
      <c r="N26" s="40"/>
      <c r="O26" s="40"/>
      <c r="P26" s="40"/>
      <c r="Q26" s="1757" t="s">
        <v>1994</v>
      </c>
      <c r="R26" s="174"/>
      <c r="S26" s="174"/>
    </row>
    <row r="27" spans="2:19" ht="12" customHeight="1">
      <c r="B27" s="161"/>
      <c r="C27" s="168"/>
      <c r="D27" s="3939" t="s">
        <v>1995</v>
      </c>
      <c r="E27" s="3939"/>
      <c r="F27" s="3939"/>
      <c r="G27" s="3939"/>
      <c r="H27" s="3939"/>
      <c r="I27" s="3939"/>
      <c r="J27" s="3939"/>
      <c r="K27" s="3939"/>
      <c r="L27" s="3939"/>
      <c r="M27" s="3939"/>
      <c r="N27" s="3939"/>
      <c r="O27" s="3939"/>
      <c r="P27" s="3939"/>
      <c r="Q27" s="1756" t="s">
        <v>1773</v>
      </c>
      <c r="R27" s="172"/>
      <c r="S27" s="172"/>
    </row>
    <row r="28" spans="2:19" ht="12" customHeight="1">
      <c r="B28" s="162"/>
      <c r="C28" s="163"/>
      <c r="D28" s="3948" t="s">
        <v>1996</v>
      </c>
      <c r="E28" s="3948"/>
      <c r="F28" s="3948"/>
      <c r="G28" s="3948"/>
      <c r="H28" s="3948"/>
      <c r="I28" s="3948"/>
      <c r="J28" s="3948"/>
      <c r="K28" s="3948"/>
      <c r="L28" s="3948"/>
      <c r="M28" s="3948"/>
      <c r="N28" s="3948"/>
      <c r="O28" s="3948"/>
      <c r="P28" s="3948"/>
      <c r="Q28" s="1757" t="s">
        <v>1997</v>
      </c>
      <c r="R28" s="167"/>
      <c r="S28" s="167"/>
    </row>
    <row r="29" spans="2:19" ht="12" customHeight="1">
      <c r="B29" s="161"/>
      <c r="C29" s="168"/>
      <c r="D29" s="3939" t="s">
        <v>1998</v>
      </c>
      <c r="E29" s="3939"/>
      <c r="F29" s="3939"/>
      <c r="G29" s="3939"/>
      <c r="H29" s="3939"/>
      <c r="I29" s="3939"/>
      <c r="J29" s="3939"/>
      <c r="K29" s="3939"/>
      <c r="L29" s="3939"/>
      <c r="M29" s="3939"/>
      <c r="N29" s="3939"/>
      <c r="O29" s="3939"/>
      <c r="P29" s="3939"/>
      <c r="Q29" s="1756" t="s">
        <v>1775</v>
      </c>
      <c r="R29" s="172"/>
      <c r="S29" s="172"/>
    </row>
    <row r="30" spans="2:19" ht="12" customHeight="1">
      <c r="B30" s="161"/>
      <c r="C30" s="168"/>
      <c r="D30" s="3939" t="s">
        <v>1999</v>
      </c>
      <c r="E30" s="3939"/>
      <c r="F30" s="3939"/>
      <c r="G30" s="3939"/>
      <c r="H30" s="3939"/>
      <c r="I30" s="3939"/>
      <c r="J30" s="3939"/>
      <c r="K30" s="3939"/>
      <c r="L30" s="3939"/>
      <c r="M30" s="3939"/>
      <c r="N30" s="3939"/>
      <c r="O30" s="3939"/>
      <c r="P30" s="3939"/>
      <c r="Q30" s="1756" t="s">
        <v>1777</v>
      </c>
      <c r="R30" s="172"/>
      <c r="S30" s="172"/>
    </row>
    <row r="31" spans="2:19" ht="12" customHeight="1">
      <c r="B31" s="162"/>
      <c r="C31" s="168"/>
      <c r="D31" s="3939" t="s">
        <v>2000</v>
      </c>
      <c r="E31" s="3939"/>
      <c r="F31" s="3939"/>
      <c r="G31" s="3939"/>
      <c r="H31" s="3939"/>
      <c r="I31" s="3939"/>
      <c r="J31" s="3939"/>
      <c r="K31" s="3939"/>
      <c r="L31" s="3939"/>
      <c r="M31" s="3939"/>
      <c r="N31" s="3939"/>
      <c r="O31" s="3939"/>
      <c r="P31" s="3939"/>
      <c r="Q31" s="1756" t="s">
        <v>1781</v>
      </c>
      <c r="R31" s="172"/>
      <c r="S31" s="172"/>
    </row>
    <row r="32" spans="2:19" ht="12" customHeight="1">
      <c r="B32" s="162"/>
      <c r="C32" s="168"/>
      <c r="D32" s="3939"/>
      <c r="E32" s="3939"/>
      <c r="F32" s="3939"/>
      <c r="G32" s="3939"/>
      <c r="H32" s="3939"/>
      <c r="I32" s="3939"/>
      <c r="J32" s="3939"/>
      <c r="K32" s="3939"/>
      <c r="L32" s="3939"/>
      <c r="M32" s="3939"/>
      <c r="N32" s="3939"/>
      <c r="O32" s="3939"/>
      <c r="P32" s="3939"/>
      <c r="Q32" s="1759"/>
      <c r="R32" s="172"/>
      <c r="S32" s="172"/>
    </row>
    <row r="33" spans="2:19" ht="12" customHeight="1">
      <c r="B33" s="1867" t="s">
        <v>2001</v>
      </c>
      <c r="C33" s="168"/>
      <c r="D33" s="3939" t="s">
        <v>2002</v>
      </c>
      <c r="E33" s="3939"/>
      <c r="F33" s="3939"/>
      <c r="G33" s="3939"/>
      <c r="H33" s="3939"/>
      <c r="I33" s="3939"/>
      <c r="J33" s="3939"/>
      <c r="K33" s="3939"/>
      <c r="L33" s="3939"/>
      <c r="M33" s="3939"/>
      <c r="N33" s="3939"/>
      <c r="O33" s="3939"/>
      <c r="P33" s="3939"/>
      <c r="Q33" s="1757" t="s">
        <v>1783</v>
      </c>
      <c r="R33" s="172"/>
      <c r="S33" s="172"/>
    </row>
    <row r="34" spans="2:19" ht="12" customHeight="1">
      <c r="B34" s="1867"/>
      <c r="C34" s="168"/>
      <c r="D34" s="3939" t="s">
        <v>2003</v>
      </c>
      <c r="E34" s="3939"/>
      <c r="F34" s="3939"/>
      <c r="G34" s="3939"/>
      <c r="H34" s="3939"/>
      <c r="I34" s="3939"/>
      <c r="J34" s="3939"/>
      <c r="K34" s="3939"/>
      <c r="L34" s="3939"/>
      <c r="M34" s="3939"/>
      <c r="N34" s="3939"/>
      <c r="O34" s="3939"/>
      <c r="P34" s="3939"/>
      <c r="Q34" s="1757" t="s">
        <v>2004</v>
      </c>
      <c r="R34" s="172"/>
      <c r="S34" s="172"/>
    </row>
    <row r="35" spans="2:19" ht="12" customHeight="1">
      <c r="B35" s="1867" t="s">
        <v>2005</v>
      </c>
      <c r="C35" s="168"/>
      <c r="D35" s="3939" t="s">
        <v>2006</v>
      </c>
      <c r="E35" s="3939"/>
      <c r="F35" s="3939"/>
      <c r="G35" s="3939"/>
      <c r="H35" s="3939"/>
      <c r="I35" s="3939"/>
      <c r="J35" s="3939"/>
      <c r="K35" s="3939"/>
      <c r="L35" s="3939"/>
      <c r="M35" s="3939"/>
      <c r="N35" s="3939"/>
      <c r="O35" s="3939"/>
      <c r="P35" s="3939"/>
      <c r="Q35" s="1756" t="s">
        <v>1785</v>
      </c>
      <c r="R35" s="172"/>
      <c r="S35" s="172"/>
    </row>
    <row r="36" spans="2:19" ht="12" customHeight="1">
      <c r="B36" s="162"/>
      <c r="C36" s="168"/>
      <c r="D36" s="3939" t="s">
        <v>2007</v>
      </c>
      <c r="E36" s="3939"/>
      <c r="F36" s="3939"/>
      <c r="G36" s="3939"/>
      <c r="H36" s="3939"/>
      <c r="I36" s="3939"/>
      <c r="J36" s="3939"/>
      <c r="K36" s="3939"/>
      <c r="L36" s="3939"/>
      <c r="M36" s="3939"/>
      <c r="N36" s="3939"/>
      <c r="O36" s="3939"/>
      <c r="P36" s="3939"/>
      <c r="Q36" s="1756" t="s">
        <v>1787</v>
      </c>
      <c r="R36" s="172"/>
      <c r="S36" s="172"/>
    </row>
    <row r="37" spans="2:19" ht="12" customHeight="1">
      <c r="B37" s="162"/>
      <c r="C37" s="168"/>
      <c r="D37" s="4258"/>
      <c r="E37" s="4258"/>
      <c r="F37" s="4258"/>
      <c r="G37" s="4258"/>
      <c r="H37" s="4258"/>
      <c r="I37" s="4258"/>
      <c r="J37" s="4258"/>
      <c r="K37" s="4258"/>
      <c r="L37" s="4258"/>
      <c r="M37" s="4258"/>
      <c r="N37" s="4258"/>
      <c r="O37" s="4258"/>
      <c r="P37" s="4258"/>
      <c r="Q37" s="1868"/>
      <c r="R37" s="1231"/>
      <c r="S37" s="1231"/>
    </row>
    <row r="38" spans="2:19" ht="12" customHeight="1">
      <c r="B38" s="162"/>
      <c r="C38" s="168"/>
      <c r="D38" s="3948" t="s">
        <v>2008</v>
      </c>
      <c r="E38" s="3948"/>
      <c r="F38" s="3948"/>
      <c r="G38" s="3948"/>
      <c r="H38" s="3948"/>
      <c r="I38" s="3948"/>
      <c r="J38" s="3948"/>
      <c r="K38" s="3948"/>
      <c r="L38" s="3948"/>
      <c r="M38" s="3948"/>
      <c r="N38" s="3948"/>
      <c r="O38" s="3948"/>
      <c r="P38" s="3948"/>
      <c r="Q38" s="1869" t="s">
        <v>1789</v>
      </c>
      <c r="R38" s="174"/>
      <c r="S38" s="174"/>
    </row>
    <row r="39" spans="2:19" ht="12" customHeight="1">
      <c r="B39" s="162"/>
      <c r="C39" s="168"/>
      <c r="D39" s="3939"/>
      <c r="E39" s="3939"/>
      <c r="F39" s="3939"/>
      <c r="G39" s="3939"/>
      <c r="H39" s="3939"/>
      <c r="I39" s="3939"/>
      <c r="J39" s="3939"/>
      <c r="K39" s="3939"/>
      <c r="L39" s="3939"/>
      <c r="M39" s="3939"/>
      <c r="N39" s="3939"/>
      <c r="O39" s="3939"/>
      <c r="P39" s="3939"/>
      <c r="Q39" s="1870"/>
      <c r="R39" s="172"/>
      <c r="S39" s="172"/>
    </row>
    <row r="40" spans="2:19" ht="12" customHeight="1">
      <c r="B40" s="162"/>
      <c r="C40" s="168"/>
      <c r="D40" s="3939" t="s">
        <v>2009</v>
      </c>
      <c r="E40" s="3939"/>
      <c r="F40" s="3939"/>
      <c r="G40" s="3939"/>
      <c r="H40" s="3939"/>
      <c r="I40" s="3939"/>
      <c r="J40" s="3939"/>
      <c r="K40" s="3939"/>
      <c r="L40" s="3939"/>
      <c r="M40" s="3939"/>
      <c r="N40" s="3939"/>
      <c r="O40" s="3939"/>
      <c r="P40" s="3939"/>
      <c r="Q40" s="1869" t="s">
        <v>1791</v>
      </c>
      <c r="R40" s="172"/>
      <c r="S40" s="172"/>
    </row>
    <row r="41" spans="2:19" ht="12" customHeight="1">
      <c r="B41" s="162"/>
      <c r="C41" s="168"/>
      <c r="D41" s="3939" t="s">
        <v>2010</v>
      </c>
      <c r="E41" s="3939"/>
      <c r="F41" s="3939"/>
      <c r="G41" s="3939"/>
      <c r="H41" s="3939"/>
      <c r="I41" s="3939"/>
      <c r="J41" s="3939"/>
      <c r="K41" s="3939"/>
      <c r="L41" s="3939"/>
      <c r="M41" s="3939"/>
      <c r="N41" s="3939"/>
      <c r="O41" s="3939"/>
      <c r="P41" s="3939"/>
      <c r="Q41" s="1871" t="s">
        <v>2011</v>
      </c>
      <c r="R41" s="172"/>
      <c r="S41" s="172"/>
    </row>
    <row r="42" spans="2:19" ht="12" customHeight="1">
      <c r="B42" s="162"/>
      <c r="C42" s="168"/>
      <c r="D42" s="4258" t="s">
        <v>530</v>
      </c>
      <c r="E42" s="4258"/>
      <c r="F42" s="4258"/>
      <c r="G42" s="4258"/>
      <c r="H42" s="4258"/>
      <c r="I42" s="4258"/>
      <c r="J42" s="4258"/>
      <c r="K42" s="4258"/>
      <c r="L42" s="4258"/>
      <c r="M42" s="4258"/>
      <c r="N42" s="4258"/>
      <c r="O42" s="4258"/>
      <c r="P42" s="4258"/>
      <c r="Q42" s="1871" t="s">
        <v>1793</v>
      </c>
      <c r="R42" s="1231"/>
      <c r="S42" s="1231"/>
    </row>
    <row r="43" spans="2:19" ht="12" customHeight="1">
      <c r="B43" s="162"/>
      <c r="C43" s="168"/>
      <c r="D43" s="3948"/>
      <c r="E43" s="3948"/>
      <c r="F43" s="3948"/>
      <c r="G43" s="3948"/>
      <c r="H43" s="3948"/>
      <c r="I43" s="3948"/>
      <c r="J43" s="3948"/>
      <c r="K43" s="3948"/>
      <c r="L43" s="3948"/>
      <c r="M43" s="3948"/>
      <c r="N43" s="3948"/>
      <c r="O43" s="3948"/>
      <c r="P43" s="3948"/>
      <c r="Q43" s="1872"/>
      <c r="R43" s="174"/>
      <c r="S43" s="174"/>
    </row>
    <row r="44" spans="2:19" ht="12" customHeight="1">
      <c r="B44" s="162"/>
      <c r="C44" s="168"/>
      <c r="D44" s="3939" t="s">
        <v>2012</v>
      </c>
      <c r="E44" s="3939"/>
      <c r="F44" s="3939"/>
      <c r="G44" s="3939"/>
      <c r="H44" s="3939"/>
      <c r="I44" s="3939"/>
      <c r="J44" s="3939"/>
      <c r="K44" s="3939"/>
      <c r="L44" s="3939"/>
      <c r="M44" s="3939"/>
      <c r="N44" s="3939"/>
      <c r="O44" s="3939"/>
      <c r="P44" s="3939"/>
      <c r="Q44" s="1873" t="s">
        <v>1795</v>
      </c>
      <c r="R44" s="172"/>
      <c r="S44" s="172"/>
    </row>
    <row r="45" spans="2:19" ht="12" customHeight="1">
      <c r="B45" s="162"/>
      <c r="C45" s="168"/>
      <c r="D45" s="3939"/>
      <c r="E45" s="3939"/>
      <c r="F45" s="3939"/>
      <c r="G45" s="3939"/>
      <c r="H45" s="3939"/>
      <c r="I45" s="3939"/>
      <c r="J45" s="3939"/>
      <c r="K45" s="3939"/>
      <c r="L45" s="3939"/>
      <c r="M45" s="3939"/>
      <c r="N45" s="3939"/>
      <c r="O45" s="3939"/>
      <c r="P45" s="3939"/>
      <c r="Q45" s="1872"/>
      <c r="R45" s="172"/>
      <c r="S45" s="172"/>
    </row>
    <row r="46" spans="2:19" ht="12" customHeight="1">
      <c r="B46" s="162"/>
      <c r="C46" s="168"/>
      <c r="D46" s="3939" t="s">
        <v>2013</v>
      </c>
      <c r="E46" s="3939"/>
      <c r="F46" s="3939"/>
      <c r="G46" s="3939"/>
      <c r="H46" s="3939"/>
      <c r="I46" s="3939"/>
      <c r="J46" s="3939"/>
      <c r="K46" s="3939"/>
      <c r="L46" s="3939"/>
      <c r="M46" s="3939"/>
      <c r="N46" s="3939"/>
      <c r="O46" s="3939"/>
      <c r="P46" s="3939"/>
      <c r="Q46" s="1873" t="s">
        <v>1796</v>
      </c>
      <c r="R46" s="172"/>
      <c r="S46" s="172"/>
    </row>
    <row r="47" spans="2:19" ht="12" customHeight="1">
      <c r="B47" s="162"/>
      <c r="C47" s="168"/>
      <c r="D47" s="3939"/>
      <c r="E47" s="3939"/>
      <c r="F47" s="3939"/>
      <c r="G47" s="3939"/>
      <c r="H47" s="3939"/>
      <c r="I47" s="3939"/>
      <c r="J47" s="3939"/>
      <c r="K47" s="3939"/>
      <c r="L47" s="3939"/>
      <c r="M47" s="3939"/>
      <c r="N47" s="3939"/>
      <c r="O47" s="3939"/>
      <c r="P47" s="3939"/>
      <c r="Q47" s="1872"/>
      <c r="R47" s="172"/>
      <c r="S47" s="172"/>
    </row>
    <row r="48" spans="2:19" ht="12" customHeight="1">
      <c r="B48" s="162"/>
      <c r="C48" s="168"/>
      <c r="D48" s="4311" t="s">
        <v>531</v>
      </c>
      <c r="E48" s="4311"/>
      <c r="F48" s="4311"/>
      <c r="G48" s="4311"/>
      <c r="H48" s="4311"/>
      <c r="I48" s="4311"/>
      <c r="J48" s="4311"/>
      <c r="K48" s="4311"/>
      <c r="L48" s="4311"/>
      <c r="M48" s="4311"/>
      <c r="N48" s="4311"/>
      <c r="O48" s="4311"/>
      <c r="P48" s="4311"/>
      <c r="Q48" s="1874" t="s">
        <v>1817</v>
      </c>
      <c r="R48" s="172"/>
      <c r="S48" s="172"/>
    </row>
    <row r="49" spans="2:19" ht="12" customHeight="1">
      <c r="B49" s="162"/>
      <c r="C49" s="168"/>
      <c r="D49" s="4247"/>
      <c r="E49" s="4247"/>
      <c r="F49" s="4247"/>
      <c r="G49" s="4247"/>
      <c r="H49" s="4247"/>
      <c r="I49" s="4247"/>
      <c r="J49" s="4247"/>
      <c r="K49" s="4247"/>
      <c r="L49" s="4247"/>
      <c r="M49" s="4247"/>
      <c r="N49" s="4247"/>
      <c r="O49" s="4247"/>
      <c r="P49" s="4247"/>
      <c r="Q49" s="1759"/>
      <c r="R49" s="167"/>
      <c r="S49" s="167"/>
    </row>
    <row r="50" spans="2:19" ht="12" customHeight="1">
      <c r="B50" s="162"/>
      <c r="C50" s="168"/>
      <c r="D50" s="4247" t="s">
        <v>532</v>
      </c>
      <c r="E50" s="4247"/>
      <c r="F50" s="4247"/>
      <c r="G50" s="4247"/>
      <c r="H50" s="4247"/>
      <c r="I50" s="4247"/>
      <c r="J50" s="4247"/>
      <c r="K50" s="4247"/>
      <c r="L50" s="4247"/>
      <c r="M50" s="4247"/>
      <c r="N50" s="4247"/>
      <c r="O50" s="4247"/>
      <c r="P50" s="4247"/>
      <c r="Q50" s="1759"/>
      <c r="R50" s="167"/>
      <c r="S50" s="167"/>
    </row>
    <row r="51" spans="2:19" ht="12" customHeight="1">
      <c r="B51" s="162"/>
      <c r="C51" s="168"/>
      <c r="D51" s="3948" t="s">
        <v>2014</v>
      </c>
      <c r="E51" s="3948"/>
      <c r="F51" s="3948"/>
      <c r="G51" s="3948"/>
      <c r="H51" s="3948"/>
      <c r="I51" s="3948"/>
      <c r="J51" s="3948"/>
      <c r="K51" s="3948"/>
      <c r="L51" s="3948"/>
      <c r="M51" s="3948"/>
      <c r="N51" s="3948"/>
      <c r="O51" s="3948"/>
      <c r="P51" s="3948"/>
      <c r="Q51" s="1757" t="s">
        <v>1869</v>
      </c>
      <c r="R51" s="174"/>
      <c r="S51" s="174"/>
    </row>
    <row r="52" spans="2:19" ht="12" customHeight="1">
      <c r="B52" s="162"/>
      <c r="C52" s="168"/>
      <c r="D52" s="3939" t="s">
        <v>2015</v>
      </c>
      <c r="E52" s="3939"/>
      <c r="F52" s="3939"/>
      <c r="G52" s="3939"/>
      <c r="H52" s="3939"/>
      <c r="I52" s="3939"/>
      <c r="J52" s="3939"/>
      <c r="K52" s="3939"/>
      <c r="L52" s="3939"/>
      <c r="M52" s="3939"/>
      <c r="N52" s="3939"/>
      <c r="O52" s="3939"/>
      <c r="P52" s="3939"/>
      <c r="Q52" s="1756" t="s">
        <v>1806</v>
      </c>
      <c r="R52" s="172"/>
      <c r="S52" s="172"/>
    </row>
    <row r="53" spans="2:19" ht="12" customHeight="1">
      <c r="B53" s="162"/>
      <c r="C53" s="168"/>
      <c r="D53" s="3939" t="s">
        <v>2016</v>
      </c>
      <c r="E53" s="3939"/>
      <c r="F53" s="3939"/>
      <c r="G53" s="3939"/>
      <c r="H53" s="3939"/>
      <c r="I53" s="3939"/>
      <c r="J53" s="3939"/>
      <c r="K53" s="3939"/>
      <c r="L53" s="3939"/>
      <c r="M53" s="3939"/>
      <c r="N53" s="3939"/>
      <c r="O53" s="3939"/>
      <c r="P53" s="3939"/>
      <c r="Q53" s="1756" t="s">
        <v>2017</v>
      </c>
      <c r="R53" s="172"/>
      <c r="S53" s="172"/>
    </row>
    <row r="54" spans="2:19" ht="12" customHeight="1">
      <c r="B54" s="162"/>
      <c r="C54" s="168"/>
      <c r="D54" s="3939" t="s">
        <v>472</v>
      </c>
      <c r="E54" s="3939"/>
      <c r="F54" s="3939"/>
      <c r="G54" s="3939"/>
      <c r="H54" s="3939"/>
      <c r="I54" s="3939"/>
      <c r="J54" s="3939"/>
      <c r="K54" s="3939"/>
      <c r="L54" s="3939"/>
      <c r="M54" s="3939"/>
      <c r="N54" s="3939"/>
      <c r="O54" s="3939"/>
      <c r="P54" s="3939"/>
      <c r="Q54" s="1757" t="s">
        <v>2018</v>
      </c>
      <c r="R54" s="172"/>
      <c r="S54" s="172"/>
    </row>
    <row r="55" spans="2:19" ht="12" customHeight="1">
      <c r="B55" s="162"/>
      <c r="C55" s="168"/>
      <c r="D55" s="3939" t="s">
        <v>534</v>
      </c>
      <c r="E55" s="3939"/>
      <c r="F55" s="3939"/>
      <c r="G55" s="3939"/>
      <c r="H55" s="3939"/>
      <c r="I55" s="3939"/>
      <c r="J55" s="3939"/>
      <c r="K55" s="3939"/>
      <c r="L55" s="3939"/>
      <c r="M55" s="3939"/>
      <c r="N55" s="3939"/>
      <c r="O55" s="3939"/>
      <c r="P55" s="3939"/>
      <c r="Q55" s="1874" t="s">
        <v>2019</v>
      </c>
      <c r="R55" s="172"/>
      <c r="S55" s="172"/>
    </row>
    <row r="56" spans="2:19" ht="12" customHeight="1">
      <c r="B56" s="162"/>
      <c r="C56" s="168"/>
      <c r="D56" s="3939"/>
      <c r="E56" s="3939"/>
      <c r="F56" s="3939"/>
      <c r="G56" s="3939"/>
      <c r="H56" s="3939"/>
      <c r="I56" s="3939"/>
      <c r="J56" s="3939"/>
      <c r="K56" s="3939"/>
      <c r="L56" s="3939"/>
      <c r="M56" s="3939"/>
      <c r="N56" s="3939"/>
      <c r="O56" s="3939"/>
      <c r="P56" s="3939"/>
      <c r="Q56" s="1756"/>
      <c r="R56" s="172"/>
      <c r="S56" s="172"/>
    </row>
    <row r="57" spans="2:19" ht="12" customHeight="1">
      <c r="B57" s="162"/>
      <c r="C57" s="168"/>
      <c r="D57" s="4258"/>
      <c r="E57" s="4258"/>
      <c r="F57" s="4258"/>
      <c r="G57" s="4258"/>
      <c r="H57" s="4258"/>
      <c r="I57" s="4258"/>
      <c r="J57" s="4258"/>
      <c r="K57" s="4258"/>
      <c r="L57" s="4258"/>
      <c r="M57" s="4258"/>
      <c r="N57" s="4258"/>
      <c r="O57" s="4258"/>
      <c r="P57" s="4258"/>
      <c r="Q57" s="1046"/>
      <c r="R57" s="1875"/>
      <c r="S57" s="1231"/>
    </row>
    <row r="58" spans="2:19" ht="12" customHeight="1">
      <c r="B58" s="162"/>
      <c r="C58" s="168"/>
      <c r="D58" s="1096"/>
      <c r="E58" s="3948"/>
      <c r="F58" s="3948"/>
      <c r="G58" s="3948"/>
      <c r="H58" s="3948"/>
      <c r="I58" s="3948"/>
      <c r="J58" s="3948"/>
      <c r="K58" s="3948"/>
      <c r="L58" s="3948"/>
      <c r="M58" s="3948"/>
      <c r="N58" s="3948"/>
      <c r="O58" s="3948"/>
      <c r="P58" s="3948"/>
      <c r="Q58" s="1757"/>
      <c r="R58" s="174"/>
      <c r="S58" s="174"/>
    </row>
    <row r="59" spans="2:19" ht="12" customHeight="1">
      <c r="B59" s="159"/>
      <c r="C59" s="192"/>
      <c r="D59" s="4312" t="s">
        <v>2020</v>
      </c>
      <c r="E59" s="4312"/>
      <c r="F59" s="4312"/>
      <c r="G59" s="4312"/>
      <c r="H59" s="4312"/>
      <c r="I59" s="4312"/>
      <c r="J59" s="4312"/>
      <c r="K59" s="4312"/>
      <c r="L59" s="4312"/>
      <c r="M59" s="4312"/>
      <c r="N59" s="4312"/>
      <c r="O59" s="4312"/>
      <c r="P59" s="4312"/>
      <c r="Q59" s="1760" t="s">
        <v>1796</v>
      </c>
      <c r="R59" s="174"/>
      <c r="S59" s="174"/>
    </row>
    <row r="61" spans="2:19" ht="12" customHeight="1">
      <c r="B61" s="65" t="s">
        <v>105</v>
      </c>
      <c r="C61" s="65"/>
      <c r="D61" s="65"/>
      <c r="E61" s="65"/>
      <c r="F61" s="65"/>
      <c r="G61" s="65"/>
      <c r="H61" s="65"/>
      <c r="I61" s="65"/>
      <c r="J61" s="65"/>
      <c r="K61" s="65"/>
      <c r="L61" s="65"/>
      <c r="M61" s="65"/>
      <c r="N61" s="65"/>
      <c r="O61" s="65"/>
      <c r="P61" s="65"/>
      <c r="Q61" s="65"/>
      <c r="R61" s="65"/>
      <c r="S61" s="65"/>
    </row>
    <row r="62" spans="2:19" ht="12" customHeight="1">
      <c r="B62" s="4054" t="s">
        <v>477</v>
      </c>
      <c r="C62" s="4054"/>
      <c r="D62" s="4054"/>
      <c r="E62" s="4054"/>
      <c r="F62" s="4054"/>
      <c r="G62" s="4054"/>
      <c r="H62" s="4054"/>
      <c r="I62" s="4054"/>
      <c r="J62" s="4054"/>
      <c r="K62" s="4054"/>
      <c r="L62" s="4054"/>
      <c r="M62" s="4054"/>
      <c r="N62" s="4054"/>
      <c r="O62" s="4054"/>
      <c r="P62" s="4054"/>
      <c r="Q62" s="4054"/>
      <c r="R62" s="4054"/>
      <c r="S62" s="4054"/>
    </row>
  </sheetData>
  <mergeCells count="56">
    <mergeCell ref="B2:F2"/>
    <mergeCell ref="H4:R4"/>
    <mergeCell ref="H5:R5"/>
    <mergeCell ref="H6:R6"/>
    <mergeCell ref="B4:C4"/>
    <mergeCell ref="D33:P33"/>
    <mergeCell ref="B5:C5"/>
    <mergeCell ref="B6:C6"/>
    <mergeCell ref="D24:P24"/>
    <mergeCell ref="D17:P17"/>
    <mergeCell ref="B7:S7"/>
    <mergeCell ref="D14:P14"/>
    <mergeCell ref="D15:P15"/>
    <mergeCell ref="D32:P32"/>
    <mergeCell ref="D16:P16"/>
    <mergeCell ref="D30:P30"/>
    <mergeCell ref="D31:P31"/>
    <mergeCell ref="D28:P28"/>
    <mergeCell ref="D29:P29"/>
    <mergeCell ref="D18:P18"/>
    <mergeCell ref="D19:P19"/>
    <mergeCell ref="D20:P20"/>
    <mergeCell ref="B62:S62"/>
    <mergeCell ref="D59:P59"/>
    <mergeCell ref="B61:S61"/>
    <mergeCell ref="D38:P38"/>
    <mergeCell ref="D39:P39"/>
    <mergeCell ref="D43:P43"/>
    <mergeCell ref="D35:P35"/>
    <mergeCell ref="D36:P36"/>
    <mergeCell ref="D34:P34"/>
    <mergeCell ref="D56:P56"/>
    <mergeCell ref="D57:P57"/>
    <mergeCell ref="E58:P58"/>
    <mergeCell ref="D50:P50"/>
    <mergeCell ref="D51:P51"/>
    <mergeCell ref="D52:P52"/>
    <mergeCell ref="D53:P53"/>
    <mergeCell ref="D54:P54"/>
    <mergeCell ref="D55:P55"/>
    <mergeCell ref="D47:P47"/>
    <mergeCell ref="D48:P48"/>
    <mergeCell ref="D49:P49"/>
    <mergeCell ref="D25:P25"/>
    <mergeCell ref="D21:P21"/>
    <mergeCell ref="D22:P22"/>
    <mergeCell ref="D23:P23"/>
    <mergeCell ref="D26:P26"/>
    <mergeCell ref="D27:P27"/>
    <mergeCell ref="D37:P37"/>
    <mergeCell ref="D44:P44"/>
    <mergeCell ref="D45:P45"/>
    <mergeCell ref="D46:P46"/>
    <mergeCell ref="D40:P40"/>
    <mergeCell ref="D41:P41"/>
    <mergeCell ref="D42:P42"/>
  </mergeCells>
  <hyperlinks>
    <hyperlink ref="B62" r:id="rId1" xr:uid="{00000000-0004-0000-3D00-000000000000}"/>
  </hyperlinks>
  <pageMargins left="0.7" right="0.7" top="0.75" bottom="0.75" header="0.3" footer="0.3"/>
  <pageSetup scale="10" orientation="landscape"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ransitionEvaluation="1">
    <pageSetUpPr fitToPage="1"/>
  </sheetPr>
  <dimension ref="B2:V38"/>
  <sheetViews>
    <sheetView showGridLines="0" workbookViewId="0"/>
  </sheetViews>
  <sheetFormatPr defaultColWidth="11.44140625" defaultRowHeight="12.3"/>
  <cols>
    <col min="1" max="1" width="1.71875" style="1906" customWidth="1"/>
    <col min="2" max="2" width="9.27734375" style="1906" customWidth="1"/>
    <col min="3" max="3" width="9.71875" style="1906" customWidth="1"/>
    <col min="4" max="4" width="6.83203125" style="1906" customWidth="1"/>
    <col min="5" max="5" width="45.5546875" style="1906" customWidth="1"/>
    <col min="6" max="6" width="5.5546875" style="1906" customWidth="1"/>
    <col min="7" max="7" width="20.1640625" style="1906" customWidth="1"/>
    <col min="8" max="8" width="20.83203125" style="1906" customWidth="1"/>
    <col min="9" max="9" width="11.44140625" style="1906" customWidth="1"/>
    <col min="10" max="16384" width="11.44140625" style="1906"/>
  </cols>
  <sheetData>
    <row r="2" spans="2:11">
      <c r="B2" s="4320" t="s">
        <v>478</v>
      </c>
      <c r="C2" s="4328"/>
      <c r="D2" s="4328"/>
      <c r="E2" s="4328"/>
      <c r="F2" s="4328"/>
    </row>
    <row r="4" spans="2:11" ht="19.75" customHeight="1">
      <c r="B4" s="4319" t="s">
        <v>2021</v>
      </c>
      <c r="C4" s="4320"/>
      <c r="E4" s="4323" t="s">
        <v>393</v>
      </c>
      <c r="F4" s="4323"/>
      <c r="G4" s="4323"/>
      <c r="H4" s="4323"/>
      <c r="I4" s="1876"/>
      <c r="J4" s="1876"/>
      <c r="K4" s="1876"/>
    </row>
    <row r="5" spans="2:11" ht="12.6">
      <c r="B5" s="4320"/>
      <c r="C5" s="4320"/>
      <c r="E5" s="4324"/>
      <c r="F5" s="4324"/>
      <c r="G5" s="4324"/>
      <c r="H5" s="4324"/>
      <c r="I5" s="1878"/>
      <c r="J5" s="1878"/>
      <c r="K5" s="1878"/>
    </row>
    <row r="6" spans="2:11" s="1762" customFormat="1">
      <c r="B6" s="4321" t="s">
        <v>538</v>
      </c>
      <c r="C6" s="4322"/>
      <c r="E6" s="4325" t="s">
        <v>280</v>
      </c>
      <c r="F6" s="4325"/>
      <c r="G6" s="4325"/>
      <c r="H6" s="4325"/>
      <c r="I6" s="1879"/>
      <c r="J6" s="1879"/>
      <c r="K6" s="1879"/>
    </row>
    <row r="7" spans="2:11" s="1762" customFormat="1">
      <c r="B7" s="1879"/>
      <c r="C7" s="1879"/>
      <c r="D7" s="1879"/>
      <c r="E7" s="1879"/>
      <c r="F7" s="1879"/>
      <c r="G7" s="1879"/>
      <c r="H7" s="1879"/>
    </row>
    <row r="8" spans="2:11" s="1762" customFormat="1" ht="15" customHeight="1">
      <c r="B8" s="1880" t="s">
        <v>2022</v>
      </c>
      <c r="C8" s="1880" t="s">
        <v>2023</v>
      </c>
      <c r="D8" s="1881"/>
      <c r="E8" s="1881"/>
      <c r="F8" s="1881"/>
      <c r="G8" s="1882" t="s">
        <v>578</v>
      </c>
      <c r="H8" s="1883" t="s">
        <v>1698</v>
      </c>
    </row>
    <row r="9" spans="2:11" s="1762" customFormat="1">
      <c r="B9" s="1884" t="s">
        <v>2024</v>
      </c>
      <c r="C9" s="1885" t="s">
        <v>2022</v>
      </c>
      <c r="D9" s="4313"/>
      <c r="E9" s="4314"/>
      <c r="F9" s="1886"/>
      <c r="G9" s="1887" t="s">
        <v>125</v>
      </c>
      <c r="H9" s="1888" t="s">
        <v>127</v>
      </c>
    </row>
    <row r="10" spans="2:11" s="1762" customFormat="1" ht="18" customHeight="1">
      <c r="B10" s="1889"/>
      <c r="C10" s="1889"/>
      <c r="D10" s="4317" t="s">
        <v>2025</v>
      </c>
      <c r="E10" s="4318"/>
      <c r="F10" s="1890" t="s">
        <v>1837</v>
      </c>
      <c r="G10" s="1891"/>
      <c r="H10" s="1892"/>
    </row>
    <row r="11" spans="2:11" s="1762" customFormat="1" ht="18" customHeight="1">
      <c r="B11" s="1889"/>
      <c r="C11" s="1889"/>
      <c r="D11" s="4315" t="s">
        <v>2026</v>
      </c>
      <c r="E11" s="4316"/>
      <c r="F11" s="1890" t="s">
        <v>1840</v>
      </c>
      <c r="G11" s="1891"/>
      <c r="H11" s="1892"/>
    </row>
    <row r="12" spans="2:11" s="1762" customFormat="1" ht="18" customHeight="1">
      <c r="B12" s="1889"/>
      <c r="C12" s="1889"/>
      <c r="D12" s="4315" t="s">
        <v>2027</v>
      </c>
      <c r="E12" s="4316"/>
      <c r="F12" s="1890" t="s">
        <v>1726</v>
      </c>
      <c r="G12" s="1891"/>
      <c r="H12" s="1892"/>
    </row>
    <row r="13" spans="2:11" s="1762" customFormat="1" ht="18" customHeight="1">
      <c r="B13" s="1889"/>
      <c r="C13" s="1889"/>
      <c r="D13" s="4315" t="s">
        <v>461</v>
      </c>
      <c r="E13" s="4316"/>
      <c r="F13" s="1890" t="s">
        <v>1727</v>
      </c>
      <c r="G13" s="1891"/>
      <c r="H13" s="1892"/>
    </row>
    <row r="14" spans="2:11" s="1762" customFormat="1" ht="18" customHeight="1">
      <c r="B14" s="1895" t="s">
        <v>1979</v>
      </c>
      <c r="C14" s="1895"/>
      <c r="D14" s="4315" t="s">
        <v>2028</v>
      </c>
      <c r="E14" s="4316"/>
      <c r="F14" s="1890" t="s">
        <v>1728</v>
      </c>
      <c r="G14" s="1891"/>
      <c r="H14" s="1892"/>
    </row>
    <row r="15" spans="2:11" s="1762" customFormat="1" ht="18" customHeight="1">
      <c r="B15" s="1895"/>
      <c r="C15" s="1895"/>
      <c r="D15" s="4315" t="s">
        <v>2029</v>
      </c>
      <c r="E15" s="4316"/>
      <c r="F15" s="1896" t="s">
        <v>1730</v>
      </c>
      <c r="G15" s="1897"/>
      <c r="H15" s="1898"/>
    </row>
    <row r="16" spans="2:11" s="1762" customFormat="1" ht="18" customHeight="1">
      <c r="B16" s="1884"/>
      <c r="C16" s="1884"/>
      <c r="D16" s="4326" t="s">
        <v>2030</v>
      </c>
      <c r="E16" s="4327"/>
      <c r="F16" s="1901" t="s">
        <v>1842</v>
      </c>
      <c r="G16" s="1902"/>
      <c r="H16" s="1903"/>
    </row>
    <row r="17" spans="2:22" s="1762" customFormat="1" ht="12.6">
      <c r="B17" s="1904"/>
      <c r="C17" s="1904"/>
      <c r="D17" s="1904"/>
      <c r="E17" s="1904"/>
      <c r="F17" s="1904"/>
      <c r="G17" s="1904"/>
      <c r="H17" s="1904"/>
    </row>
    <row r="18" spans="2:22" s="1762" customFormat="1" ht="12.6">
      <c r="B18" s="1904"/>
      <c r="C18" s="1904"/>
      <c r="D18" s="1904"/>
      <c r="E18" s="1904"/>
      <c r="F18" s="1904"/>
      <c r="G18" s="1904"/>
      <c r="H18" s="1904"/>
    </row>
    <row r="19" spans="2:22" s="1762" customFormat="1">
      <c r="B19" s="4325" t="s">
        <v>2031</v>
      </c>
      <c r="C19" s="4325"/>
      <c r="D19" s="4325"/>
      <c r="E19" s="4325"/>
      <c r="F19" s="4325"/>
      <c r="G19" s="4325"/>
      <c r="H19" s="4325"/>
    </row>
    <row r="20" spans="2:22" s="1762" customFormat="1">
      <c r="B20" s="4325" t="s">
        <v>1555</v>
      </c>
      <c r="C20" s="4325"/>
      <c r="D20" s="4325"/>
      <c r="E20" s="4325"/>
      <c r="F20" s="4325"/>
      <c r="G20" s="4325"/>
      <c r="H20" s="4325"/>
    </row>
    <row r="21" spans="2:22" s="1762" customFormat="1">
      <c r="B21" s="1879"/>
      <c r="C21" s="1879"/>
      <c r="D21" s="1879"/>
      <c r="E21" s="1879"/>
      <c r="F21" s="1879"/>
      <c r="G21" s="1879"/>
      <c r="H21" s="1879"/>
    </row>
    <row r="22" spans="2:22" s="1762" customFormat="1" ht="15" customHeight="1">
      <c r="B22" s="1880" t="s">
        <v>2032</v>
      </c>
      <c r="C22" s="1880" t="s">
        <v>2023</v>
      </c>
      <c r="D22" s="1881"/>
      <c r="E22" s="1881"/>
      <c r="F22" s="1881"/>
      <c r="G22" s="1882" t="s">
        <v>578</v>
      </c>
      <c r="H22" s="1883" t="s">
        <v>1698</v>
      </c>
    </row>
    <row r="23" spans="2:22" s="1762" customFormat="1">
      <c r="B23" s="1884" t="s">
        <v>196</v>
      </c>
      <c r="C23" s="1885" t="s">
        <v>2022</v>
      </c>
      <c r="D23" s="4313"/>
      <c r="E23" s="4314"/>
      <c r="F23" s="1886"/>
      <c r="G23" s="1887" t="s">
        <v>125</v>
      </c>
      <c r="H23" s="1888" t="s">
        <v>127</v>
      </c>
    </row>
    <row r="24" spans="2:22" s="1762" customFormat="1" ht="18" customHeight="1">
      <c r="B24" s="1889"/>
      <c r="C24" s="1889"/>
      <c r="D24" s="4317" t="s">
        <v>2025</v>
      </c>
      <c r="E24" s="4318"/>
      <c r="F24" s="1890" t="s">
        <v>1755</v>
      </c>
      <c r="G24" s="1891"/>
      <c r="H24" s="1892"/>
    </row>
    <row r="25" spans="2:22" s="1762" customFormat="1" ht="18" customHeight="1">
      <c r="B25" s="1889"/>
      <c r="C25" s="1889"/>
      <c r="D25" s="4315" t="s">
        <v>2026</v>
      </c>
      <c r="E25" s="4316"/>
      <c r="F25" s="1890" t="s">
        <v>1757</v>
      </c>
      <c r="G25" s="1891"/>
      <c r="H25" s="1892"/>
    </row>
    <row r="26" spans="2:22" s="1762" customFormat="1" ht="18" customHeight="1">
      <c r="B26" s="1889"/>
      <c r="C26" s="1889"/>
      <c r="D26" s="4315" t="s">
        <v>2027</v>
      </c>
      <c r="E26" s="4316"/>
      <c r="F26" s="1890" t="s">
        <v>1758</v>
      </c>
      <c r="G26" s="1891"/>
      <c r="H26" s="1892"/>
    </row>
    <row r="27" spans="2:22" s="1762" customFormat="1" ht="18" customHeight="1">
      <c r="B27" s="1889"/>
      <c r="C27" s="1889"/>
      <c r="D27" s="4315" t="s">
        <v>461</v>
      </c>
      <c r="E27" s="4316"/>
      <c r="F27" s="1890" t="s">
        <v>1760</v>
      </c>
      <c r="G27" s="1891"/>
      <c r="H27" s="1892"/>
    </row>
    <row r="28" spans="2:22" s="1762" customFormat="1" ht="18" customHeight="1">
      <c r="B28" s="1895" t="s">
        <v>1979</v>
      </c>
      <c r="C28" s="1895"/>
      <c r="D28" s="4315" t="s">
        <v>2028</v>
      </c>
      <c r="E28" s="4316"/>
      <c r="F28" s="1890" t="s">
        <v>1735</v>
      </c>
      <c r="G28" s="1891"/>
      <c r="H28" s="1892"/>
    </row>
    <row r="29" spans="2:22" s="1762" customFormat="1" ht="18" customHeight="1">
      <c r="B29" s="1895"/>
      <c r="C29" s="1895"/>
      <c r="D29" s="4315" t="s">
        <v>2029</v>
      </c>
      <c r="E29" s="4316"/>
      <c r="F29" s="1896" t="s">
        <v>1739</v>
      </c>
      <c r="G29" s="1897"/>
      <c r="H29" s="1898"/>
    </row>
    <row r="30" spans="2:22" s="1762" customFormat="1" ht="18" customHeight="1">
      <c r="B30" s="1884"/>
      <c r="C30" s="1884"/>
      <c r="D30" s="4326" t="s">
        <v>2030</v>
      </c>
      <c r="E30" s="4327"/>
      <c r="F30" s="1901" t="s">
        <v>1768</v>
      </c>
      <c r="G30" s="1902"/>
      <c r="H30" s="1903"/>
    </row>
    <row r="31" spans="2:22" ht="12.6">
      <c r="B31" s="1878"/>
      <c r="C31" s="1878"/>
      <c r="D31" s="1878"/>
      <c r="E31" s="1878"/>
      <c r="F31" s="1878"/>
      <c r="G31" s="1878"/>
      <c r="H31" s="1878"/>
    </row>
    <row r="32" spans="2:22">
      <c r="B32" s="65" t="s">
        <v>105</v>
      </c>
      <c r="C32" s="65"/>
      <c r="D32" s="65"/>
      <c r="E32" s="65"/>
      <c r="F32" s="65"/>
      <c r="G32" s="65"/>
      <c r="H32" s="65"/>
      <c r="I32" s="65"/>
      <c r="J32" s="65"/>
      <c r="K32" s="65"/>
      <c r="L32" s="65"/>
      <c r="M32" s="65"/>
      <c r="N32" s="65"/>
      <c r="O32" s="65"/>
      <c r="P32" s="65"/>
      <c r="Q32" s="65"/>
      <c r="R32" s="65"/>
      <c r="S32" s="65"/>
      <c r="T32" s="65"/>
      <c r="U32" s="65"/>
      <c r="V32" s="65"/>
    </row>
    <row r="33" spans="2:22" ht="12.6">
      <c r="B33" s="4054" t="s">
        <v>477</v>
      </c>
      <c r="C33" s="4054"/>
      <c r="D33" s="4054"/>
      <c r="E33" s="4054"/>
      <c r="F33" s="4054"/>
      <c r="G33" s="4054"/>
      <c r="H33" s="4054"/>
      <c r="I33" s="4054"/>
      <c r="J33" s="4054"/>
      <c r="K33" s="4054"/>
      <c r="L33" s="4054"/>
      <c r="M33" s="4054"/>
      <c r="N33" s="4054"/>
      <c r="O33" s="4054"/>
      <c r="P33" s="4054"/>
      <c r="Q33" s="4054"/>
      <c r="R33" s="4054"/>
      <c r="S33" s="4054"/>
      <c r="T33" s="4054"/>
      <c r="U33" s="4054"/>
      <c r="V33" s="4054"/>
    </row>
    <row r="34" spans="2:22" ht="12.6">
      <c r="B34" s="1878"/>
      <c r="C34" s="1878"/>
      <c r="D34" s="1878"/>
      <c r="E34" s="1878"/>
      <c r="F34" s="1878"/>
      <c r="G34" s="1878"/>
      <c r="H34" s="1878"/>
    </row>
    <row r="35" spans="2:22" ht="12.6">
      <c r="B35" s="1878"/>
      <c r="C35" s="1878"/>
      <c r="D35" s="1878"/>
      <c r="E35" s="1878"/>
      <c r="F35" s="1878"/>
      <c r="G35" s="1878"/>
      <c r="H35" s="1878"/>
    </row>
    <row r="36" spans="2:22" ht="12.6">
      <c r="B36" s="1878"/>
      <c r="C36" s="1878"/>
      <c r="D36" s="1877"/>
      <c r="E36" s="1878"/>
      <c r="F36" s="1878"/>
      <c r="G36" s="1878"/>
      <c r="H36" s="1878"/>
    </row>
    <row r="37" spans="2:22" ht="12.6">
      <c r="H37" s="1807"/>
    </row>
    <row r="38" spans="2:22" ht="14.25" customHeight="1">
      <c r="H38" s="1905"/>
    </row>
  </sheetData>
  <mergeCells count="27">
    <mergeCell ref="D11:E11"/>
    <mergeCell ref="D15:E15"/>
    <mergeCell ref="B19:H19"/>
    <mergeCell ref="B20:H20"/>
    <mergeCell ref="B2:F2"/>
    <mergeCell ref="B32:V32"/>
    <mergeCell ref="B33:V33"/>
    <mergeCell ref="B4:C4"/>
    <mergeCell ref="B5:C5"/>
    <mergeCell ref="B6:C6"/>
    <mergeCell ref="D10:E10"/>
    <mergeCell ref="E4:H4"/>
    <mergeCell ref="E5:H5"/>
    <mergeCell ref="E6:H6"/>
    <mergeCell ref="D30:E30"/>
    <mergeCell ref="D29:E29"/>
    <mergeCell ref="D16:E16"/>
    <mergeCell ref="D9:E9"/>
    <mergeCell ref="D12:E12"/>
    <mergeCell ref="D13:E13"/>
    <mergeCell ref="D14:E14"/>
    <mergeCell ref="D23:E23"/>
    <mergeCell ref="D26:E26"/>
    <mergeCell ref="D27:E27"/>
    <mergeCell ref="D28:E28"/>
    <mergeCell ref="D24:E24"/>
    <mergeCell ref="D25:E25"/>
  </mergeCells>
  <hyperlinks>
    <hyperlink ref="B33" r:id="rId1" xr:uid="{00000000-0004-0000-3E00-000000000000}"/>
  </hyperlinks>
  <printOptions horizontalCentered="1"/>
  <pageMargins left="0.39370078740157499" right="0.39370078740157499" top="0.39370078740157499" bottom="0.39370078740157499" header="0.39370078740157499" footer="0.39370078740157499"/>
  <pageSetup paperSize="5" scale="10" orientation="portrait"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B2:V81"/>
  <sheetViews>
    <sheetView showGridLines="0" workbookViewId="0"/>
  </sheetViews>
  <sheetFormatPr defaultColWidth="8.83203125" defaultRowHeight="14.4"/>
  <cols>
    <col min="1" max="1" width="1.5546875" style="1983" customWidth="1"/>
    <col min="2" max="5" width="8.83203125" style="1983" customWidth="1"/>
    <col min="6" max="6" width="15.71875" style="1983" customWidth="1"/>
    <col min="7" max="7" width="21.5546875" style="1983" customWidth="1"/>
    <col min="8" max="8" width="46.83203125" style="1983" customWidth="1"/>
    <col min="9" max="9" width="3.5546875" style="1983" customWidth="1"/>
    <col min="10" max="10" width="15.83203125" style="1983" customWidth="1"/>
    <col min="11" max="11" width="18.5546875" style="1983" bestFit="1" customWidth="1"/>
    <col min="12" max="12" width="8.83203125" style="1983" customWidth="1"/>
    <col min="13" max="16384" width="8.83203125" style="1983"/>
  </cols>
  <sheetData>
    <row r="2" spans="2:14">
      <c r="B2" s="4351" t="s">
        <v>478</v>
      </c>
      <c r="C2" s="4352"/>
      <c r="D2" s="4352"/>
      <c r="E2" s="4352"/>
      <c r="F2" s="4352"/>
    </row>
    <row r="4" spans="2:14">
      <c r="B4" s="1907" t="s">
        <v>2033</v>
      </c>
      <c r="D4" s="4346" t="s">
        <v>393</v>
      </c>
      <c r="E4" s="4346"/>
      <c r="F4" s="4346"/>
      <c r="G4" s="4346"/>
      <c r="H4" s="4346"/>
      <c r="I4" s="4346"/>
      <c r="J4" s="4346"/>
      <c r="K4" s="4346"/>
      <c r="L4" s="1908"/>
      <c r="M4" s="1908"/>
      <c r="N4" s="1908"/>
    </row>
    <row r="5" spans="2:14">
      <c r="D5" s="4347" t="s">
        <v>2034</v>
      </c>
      <c r="E5" s="4347"/>
      <c r="F5" s="4347"/>
      <c r="G5" s="4347"/>
      <c r="H5" s="4347"/>
      <c r="I5" s="4347"/>
      <c r="J5" s="4347"/>
      <c r="K5" s="4347"/>
      <c r="L5" s="1909"/>
      <c r="M5" s="1909"/>
      <c r="N5" s="1909"/>
    </row>
    <row r="6" spans="2:14">
      <c r="B6" s="1907" t="s">
        <v>538</v>
      </c>
      <c r="D6" s="4347" t="s">
        <v>2035</v>
      </c>
      <c r="E6" s="4347"/>
      <c r="F6" s="4347"/>
      <c r="G6" s="4347"/>
      <c r="H6" s="4347"/>
      <c r="I6" s="4347"/>
      <c r="J6" s="4347"/>
      <c r="K6" s="4347"/>
      <c r="L6" s="1909"/>
      <c r="M6" s="1909"/>
      <c r="N6" s="1909"/>
    </row>
    <row r="7" spans="2:14">
      <c r="D7" s="4347" t="s">
        <v>1555</v>
      </c>
      <c r="E7" s="4347"/>
      <c r="F7" s="4347"/>
      <c r="G7" s="4347"/>
      <c r="H7" s="4347"/>
      <c r="I7" s="4347"/>
      <c r="J7" s="4347"/>
      <c r="K7" s="4347"/>
      <c r="L7" s="1909"/>
      <c r="M7" s="1909"/>
      <c r="N7" s="1909"/>
    </row>
    <row r="8" spans="2:14">
      <c r="B8" s="1910"/>
      <c r="C8" s="1911"/>
      <c r="D8" s="1911"/>
      <c r="E8" s="1911"/>
      <c r="F8" s="1911"/>
      <c r="G8" s="1911"/>
      <c r="H8" s="1911"/>
      <c r="I8" s="1910"/>
      <c r="J8" s="1912"/>
      <c r="K8" s="1912"/>
    </row>
    <row r="9" spans="2:14">
      <c r="B9" s="1913" t="s">
        <v>2032</v>
      </c>
      <c r="C9" s="1912"/>
      <c r="D9" s="1912"/>
      <c r="E9" s="1912"/>
      <c r="F9" s="1912"/>
      <c r="G9" s="1912"/>
      <c r="H9" s="1912"/>
      <c r="I9" s="1912"/>
      <c r="J9" s="1914" t="s">
        <v>2036</v>
      </c>
      <c r="K9" s="1915" t="s">
        <v>2037</v>
      </c>
    </row>
    <row r="10" spans="2:14">
      <c r="B10" s="1916" t="s">
        <v>196</v>
      </c>
      <c r="C10" s="1912"/>
      <c r="D10" s="1912"/>
      <c r="E10" s="1912"/>
      <c r="F10" s="1912"/>
      <c r="G10" s="1912"/>
      <c r="H10" s="1912"/>
      <c r="I10" s="1912"/>
      <c r="J10" s="1917" t="s">
        <v>125</v>
      </c>
      <c r="K10" s="1918" t="s">
        <v>127</v>
      </c>
    </row>
    <row r="11" spans="2:14">
      <c r="B11" s="1919"/>
      <c r="C11" s="1912"/>
      <c r="D11" s="1912"/>
      <c r="E11" s="1912"/>
      <c r="F11" s="1912"/>
      <c r="G11" s="1912"/>
      <c r="H11" s="1912"/>
      <c r="I11" s="1912"/>
      <c r="J11" s="1920"/>
      <c r="K11" s="1920"/>
    </row>
    <row r="12" spans="2:14">
      <c r="B12" s="1919"/>
      <c r="C12" s="4348" t="s">
        <v>2038</v>
      </c>
      <c r="D12" s="4341"/>
      <c r="E12" s="4341"/>
      <c r="F12" s="4341"/>
      <c r="G12" s="4341"/>
      <c r="H12" s="4341"/>
      <c r="I12" s="1912"/>
      <c r="J12" s="1923"/>
      <c r="K12" s="1923"/>
    </row>
    <row r="13" spans="2:14">
      <c r="B13" s="1919" t="s">
        <v>2039</v>
      </c>
      <c r="C13" s="1924"/>
      <c r="D13" s="4339" t="s">
        <v>1668</v>
      </c>
      <c r="E13" s="4339"/>
      <c r="F13" s="4339"/>
      <c r="G13" s="4339"/>
      <c r="H13" s="4339"/>
      <c r="I13" s="1926" t="s">
        <v>403</v>
      </c>
      <c r="J13" s="1927">
        <v>28453</v>
      </c>
      <c r="K13" s="1927">
        <v>30615</v>
      </c>
    </row>
    <row r="14" spans="2:14">
      <c r="B14" s="1919"/>
      <c r="C14" s="1912"/>
      <c r="D14" s="4338" t="s">
        <v>2040</v>
      </c>
      <c r="E14" s="4338"/>
      <c r="F14" s="4338"/>
      <c r="G14" s="4338"/>
      <c r="H14" s="4338"/>
      <c r="I14" s="1912"/>
      <c r="J14" s="1923"/>
      <c r="K14" s="1923"/>
    </row>
    <row r="15" spans="2:14">
      <c r="B15" s="1919"/>
      <c r="C15" s="1912"/>
      <c r="D15" s="1912"/>
      <c r="E15" s="4341" t="s">
        <v>2041</v>
      </c>
      <c r="F15" s="4341"/>
      <c r="G15" s="4341"/>
      <c r="H15" s="4341"/>
      <c r="I15" s="1912"/>
      <c r="J15" s="1923"/>
      <c r="K15" s="1923"/>
    </row>
    <row r="16" spans="2:14">
      <c r="B16" s="1919"/>
      <c r="C16" s="1912"/>
      <c r="D16" s="1912"/>
      <c r="E16" s="1929"/>
      <c r="F16" s="4345" t="s">
        <v>2042</v>
      </c>
      <c r="G16" s="4345"/>
      <c r="H16" s="4345"/>
      <c r="I16" s="1930"/>
      <c r="J16" s="1923"/>
      <c r="K16" s="1923"/>
    </row>
    <row r="17" spans="2:11">
      <c r="B17" s="1919"/>
      <c r="C17" s="1922"/>
      <c r="D17" s="1922"/>
      <c r="E17" s="1931"/>
      <c r="F17" s="1932"/>
      <c r="G17" s="4349" t="s">
        <v>2043</v>
      </c>
      <c r="H17" s="4349"/>
      <c r="I17" s="1930"/>
      <c r="J17" s="1923"/>
      <c r="K17" s="1923"/>
    </row>
    <row r="18" spans="2:11">
      <c r="B18" s="1919"/>
      <c r="C18" s="1933"/>
      <c r="D18" s="1925"/>
      <c r="E18" s="1925"/>
      <c r="F18" s="1925"/>
      <c r="G18" s="4339" t="s">
        <v>2044</v>
      </c>
      <c r="H18" s="4339"/>
      <c r="I18" s="1934" t="s">
        <v>405</v>
      </c>
      <c r="J18" s="1927">
        <v>0</v>
      </c>
      <c r="K18" s="1927">
        <v>0</v>
      </c>
    </row>
    <row r="19" spans="2:11">
      <c r="B19" s="1919"/>
      <c r="C19" s="1935"/>
      <c r="D19" s="1936"/>
      <c r="E19" s="1936"/>
      <c r="F19" s="1936"/>
      <c r="G19" s="4350" t="s">
        <v>2045</v>
      </c>
      <c r="H19" s="4350"/>
      <c r="I19" s="1937" t="s">
        <v>192</v>
      </c>
      <c r="J19" s="1938">
        <v>1298</v>
      </c>
      <c r="K19" s="1938">
        <v>-4791</v>
      </c>
    </row>
    <row r="20" spans="2:11">
      <c r="B20" s="1919"/>
      <c r="C20" s="1939"/>
      <c r="D20" s="1940"/>
      <c r="E20" s="1941"/>
      <c r="F20" s="1942"/>
      <c r="G20" s="4332" t="s">
        <v>2046</v>
      </c>
      <c r="H20" s="4332"/>
      <c r="I20" s="1937" t="s">
        <v>413</v>
      </c>
      <c r="J20" s="1938">
        <v>-27</v>
      </c>
      <c r="K20" s="1938">
        <v>8</v>
      </c>
    </row>
    <row r="21" spans="2:11">
      <c r="B21" s="1919"/>
      <c r="C21" s="1922"/>
      <c r="D21" s="1929"/>
      <c r="E21" s="1944"/>
      <c r="F21" s="4343" t="s">
        <v>2047</v>
      </c>
      <c r="G21" s="4343"/>
      <c r="H21" s="4343"/>
      <c r="I21" s="1945"/>
      <c r="J21" s="1923"/>
      <c r="K21" s="1923"/>
    </row>
    <row r="22" spans="2:11">
      <c r="B22" s="1919"/>
      <c r="C22" s="1924"/>
      <c r="D22" s="1925"/>
      <c r="E22" s="1946"/>
      <c r="F22" s="1946"/>
      <c r="G22" s="4344" t="s">
        <v>2048</v>
      </c>
      <c r="H22" s="4344"/>
      <c r="I22" s="1948" t="s">
        <v>416</v>
      </c>
      <c r="J22" s="1923">
        <v>0</v>
      </c>
      <c r="K22" s="1923">
        <v>0</v>
      </c>
    </row>
    <row r="23" spans="2:11">
      <c r="B23" s="1919"/>
      <c r="C23" s="1939"/>
      <c r="D23" s="1949"/>
      <c r="E23" s="1950"/>
      <c r="F23" s="1950"/>
      <c r="G23" s="4332" t="s">
        <v>2046</v>
      </c>
      <c r="H23" s="4332"/>
      <c r="I23" s="1951" t="s">
        <v>106</v>
      </c>
      <c r="J23" s="1938">
        <v>0</v>
      </c>
      <c r="K23" s="1938">
        <v>0</v>
      </c>
    </row>
    <row r="24" spans="2:11">
      <c r="B24" s="1919"/>
      <c r="C24" s="1922"/>
      <c r="D24" s="1929"/>
      <c r="E24" s="1922"/>
      <c r="F24" s="4338" t="s">
        <v>2049</v>
      </c>
      <c r="G24" s="4338"/>
      <c r="H24" s="4338"/>
      <c r="I24" s="1930"/>
      <c r="J24" s="1923"/>
      <c r="K24" s="1923"/>
    </row>
    <row r="25" spans="2:11">
      <c r="B25" s="1919"/>
      <c r="C25" s="1924"/>
      <c r="D25" s="1925"/>
      <c r="E25" s="1946"/>
      <c r="F25" s="1946"/>
      <c r="G25" s="4344" t="s">
        <v>2048</v>
      </c>
      <c r="H25" s="4344"/>
      <c r="I25" s="1948" t="s">
        <v>492</v>
      </c>
      <c r="J25" s="1927">
        <v>0</v>
      </c>
      <c r="K25" s="1927">
        <v>0</v>
      </c>
    </row>
    <row r="26" spans="2:11">
      <c r="B26" s="1919"/>
      <c r="C26" s="1924"/>
      <c r="D26" s="1925"/>
      <c r="E26" s="1946"/>
      <c r="F26" s="1946"/>
      <c r="G26" s="4332" t="s">
        <v>2046</v>
      </c>
      <c r="H26" s="4332"/>
      <c r="I26" s="1948" t="s">
        <v>428</v>
      </c>
      <c r="J26" s="1923"/>
      <c r="K26" s="1923"/>
    </row>
    <row r="27" spans="2:11">
      <c r="B27" s="1919"/>
      <c r="C27" s="1939"/>
      <c r="D27" s="1949"/>
      <c r="E27" s="1950"/>
      <c r="F27" s="1950"/>
      <c r="G27" s="4336" t="s">
        <v>2050</v>
      </c>
      <c r="H27" s="4336"/>
      <c r="I27" s="1951" t="s">
        <v>102</v>
      </c>
      <c r="J27" s="1938">
        <v>0</v>
      </c>
      <c r="K27" s="1938">
        <v>0</v>
      </c>
    </row>
    <row r="28" spans="2:11">
      <c r="B28" s="1919"/>
      <c r="C28" s="1939"/>
      <c r="D28" s="1949"/>
      <c r="E28" s="1949"/>
      <c r="F28" s="4332" t="s">
        <v>2051</v>
      </c>
      <c r="G28" s="4332"/>
      <c r="H28" s="4332"/>
      <c r="I28" s="1926" t="s">
        <v>431</v>
      </c>
      <c r="J28" s="1927">
        <v>0</v>
      </c>
      <c r="K28" s="1927">
        <v>0</v>
      </c>
    </row>
    <row r="29" spans="2:11">
      <c r="B29" s="1919"/>
      <c r="C29" s="1939"/>
      <c r="D29" s="1949"/>
      <c r="E29" s="1949"/>
      <c r="F29" s="4340" t="s">
        <v>2052</v>
      </c>
      <c r="G29" s="4340"/>
      <c r="H29" s="4340"/>
      <c r="I29" s="1926" t="s">
        <v>444</v>
      </c>
      <c r="J29" s="1938"/>
      <c r="K29" s="1938"/>
    </row>
    <row r="30" spans="2:11">
      <c r="B30" s="1919"/>
      <c r="C30" s="1939"/>
      <c r="D30" s="1949"/>
      <c r="E30" s="1949"/>
      <c r="F30" s="4340" t="s">
        <v>2053</v>
      </c>
      <c r="G30" s="4340"/>
      <c r="H30" s="4340"/>
      <c r="I30" s="1926" t="s">
        <v>446</v>
      </c>
      <c r="J30" s="1923"/>
      <c r="K30" s="1923"/>
    </row>
    <row r="31" spans="2:11">
      <c r="B31" s="1919"/>
      <c r="C31" s="1939"/>
      <c r="D31" s="1949"/>
      <c r="E31" s="1922"/>
      <c r="F31" s="4332" t="s">
        <v>491</v>
      </c>
      <c r="G31" s="4332"/>
      <c r="H31" s="4332"/>
      <c r="I31" s="1951" t="s">
        <v>439</v>
      </c>
      <c r="J31" s="1952">
        <v>0</v>
      </c>
      <c r="K31" s="1952">
        <v>0</v>
      </c>
    </row>
    <row r="32" spans="2:11">
      <c r="B32" s="1919"/>
      <c r="C32" s="1939"/>
      <c r="D32" s="1949"/>
      <c r="E32" s="4332" t="s">
        <v>2054</v>
      </c>
      <c r="F32" s="4332"/>
      <c r="G32" s="4332"/>
      <c r="H32" s="4332"/>
      <c r="I32" s="1951" t="s">
        <v>108</v>
      </c>
      <c r="J32" s="1952">
        <v>1271</v>
      </c>
      <c r="K32" s="1952">
        <v>-4783</v>
      </c>
    </row>
    <row r="33" spans="2:11">
      <c r="B33" s="1919"/>
      <c r="C33" s="1953"/>
      <c r="D33" s="1954"/>
      <c r="E33" s="4338" t="s">
        <v>2055</v>
      </c>
      <c r="F33" s="4338"/>
      <c r="G33" s="4338"/>
      <c r="H33" s="4338"/>
      <c r="I33" s="1955"/>
      <c r="J33" s="1952"/>
      <c r="K33" s="1952"/>
    </row>
    <row r="34" spans="2:11">
      <c r="B34" s="1919"/>
      <c r="C34" s="1921"/>
      <c r="D34" s="1929"/>
      <c r="E34" s="1922"/>
      <c r="F34" s="4345" t="s">
        <v>2042</v>
      </c>
      <c r="G34" s="4345"/>
      <c r="H34" s="4345"/>
      <c r="I34" s="1956"/>
      <c r="J34" s="1923"/>
      <c r="K34" s="1923"/>
    </row>
    <row r="35" spans="2:11">
      <c r="B35" s="1919"/>
      <c r="C35" s="1921"/>
      <c r="D35" s="1929"/>
      <c r="E35" s="1922"/>
      <c r="F35" s="1922"/>
      <c r="G35" s="4341" t="s">
        <v>2043</v>
      </c>
      <c r="H35" s="4341"/>
      <c r="I35" s="1956"/>
      <c r="J35" s="1923"/>
      <c r="K35" s="1923"/>
    </row>
    <row r="36" spans="2:11">
      <c r="B36" s="1919"/>
      <c r="C36" s="1924"/>
      <c r="D36" s="1925"/>
      <c r="E36" s="1947"/>
      <c r="F36" s="1947"/>
      <c r="G36" s="1947"/>
      <c r="H36" s="1925" t="s">
        <v>2056</v>
      </c>
      <c r="I36" s="1948" t="s">
        <v>448</v>
      </c>
      <c r="J36" s="1927">
        <v>0</v>
      </c>
      <c r="K36" s="1927">
        <v>0</v>
      </c>
    </row>
    <row r="37" spans="2:11">
      <c r="B37" s="1919"/>
      <c r="C37" s="1924"/>
      <c r="D37" s="1925"/>
      <c r="E37" s="1957"/>
      <c r="F37" s="4332" t="s">
        <v>2057</v>
      </c>
      <c r="G37" s="4332"/>
      <c r="H37" s="4332"/>
      <c r="I37" s="1948" t="s">
        <v>652</v>
      </c>
      <c r="J37" s="1927">
        <v>0</v>
      </c>
      <c r="K37" s="1927">
        <v>0</v>
      </c>
    </row>
    <row r="38" spans="2:11">
      <c r="B38" s="1919"/>
      <c r="C38" s="1924"/>
      <c r="D38" s="1925"/>
      <c r="E38" s="1957"/>
      <c r="F38" s="4332" t="s">
        <v>2058</v>
      </c>
      <c r="G38" s="4332"/>
      <c r="H38" s="4332"/>
      <c r="I38" s="1926" t="s">
        <v>422</v>
      </c>
      <c r="J38" s="1927">
        <v>0</v>
      </c>
      <c r="K38" s="1927">
        <v>0</v>
      </c>
    </row>
    <row r="39" spans="2:11">
      <c r="B39" s="1919"/>
      <c r="C39" s="1924"/>
      <c r="D39" s="1925"/>
      <c r="E39" s="1957"/>
      <c r="F39" s="4332" t="s">
        <v>2059</v>
      </c>
      <c r="G39" s="4332"/>
      <c r="H39" s="4332"/>
      <c r="I39" s="1926" t="s">
        <v>16</v>
      </c>
      <c r="J39" s="1927">
        <v>-621</v>
      </c>
      <c r="K39" s="1927">
        <v>1788</v>
      </c>
    </row>
    <row r="40" spans="2:11">
      <c r="B40" s="1919"/>
      <c r="C40" s="1939"/>
      <c r="D40" s="1949"/>
      <c r="E40" s="1958"/>
      <c r="F40" s="4334" t="s">
        <v>491</v>
      </c>
      <c r="G40" s="4334"/>
      <c r="H40" s="4334"/>
      <c r="I40" s="1937" t="s">
        <v>425</v>
      </c>
      <c r="J40" s="1938">
        <v>0</v>
      </c>
      <c r="K40" s="1938">
        <v>0</v>
      </c>
    </row>
    <row r="41" spans="2:11">
      <c r="B41" s="1919"/>
      <c r="C41" s="1939"/>
      <c r="D41" s="1949"/>
      <c r="E41" s="4335" t="s">
        <v>2060</v>
      </c>
      <c r="F41" s="4335"/>
      <c r="G41" s="4335"/>
      <c r="H41" s="4335"/>
      <c r="I41" s="1937" t="s">
        <v>194</v>
      </c>
      <c r="J41" s="1927">
        <v>-621</v>
      </c>
      <c r="K41" s="1927">
        <v>1788</v>
      </c>
    </row>
    <row r="42" spans="2:11">
      <c r="B42" s="1959"/>
      <c r="C42" s="1939"/>
      <c r="D42" s="4332" t="s">
        <v>2061</v>
      </c>
      <c r="E42" s="4332"/>
      <c r="F42" s="4332"/>
      <c r="G42" s="4332"/>
      <c r="H42" s="4332"/>
      <c r="I42" s="1937" t="s">
        <v>110</v>
      </c>
      <c r="J42" s="1927">
        <v>650</v>
      </c>
      <c r="K42" s="1927">
        <v>-2995</v>
      </c>
    </row>
    <row r="43" spans="2:11">
      <c r="B43" s="1959"/>
      <c r="C43" s="4342" t="s">
        <v>2062</v>
      </c>
      <c r="D43" s="4336"/>
      <c r="E43" s="4336"/>
      <c r="F43" s="4336"/>
      <c r="G43" s="4336"/>
      <c r="H43" s="4336"/>
      <c r="I43" s="1937" t="s">
        <v>514</v>
      </c>
      <c r="J43" s="1927">
        <v>29103</v>
      </c>
      <c r="K43" s="1927">
        <v>27620</v>
      </c>
    </row>
    <row r="44" spans="2:11">
      <c r="B44" s="1959"/>
      <c r="C44" s="4337" t="s">
        <v>2063</v>
      </c>
      <c r="D44" s="4338"/>
      <c r="E44" s="4338"/>
      <c r="F44" s="4338"/>
      <c r="G44" s="4338"/>
      <c r="H44" s="4338"/>
      <c r="I44" s="1960"/>
      <c r="J44" s="1952"/>
      <c r="K44" s="1961"/>
    </row>
    <row r="45" spans="2:11">
      <c r="B45" s="1962"/>
      <c r="C45" s="1963"/>
      <c r="D45" s="4329" t="s">
        <v>2014</v>
      </c>
      <c r="E45" s="4329"/>
      <c r="F45" s="4329"/>
      <c r="G45" s="4329"/>
      <c r="H45" s="4329"/>
      <c r="I45" s="1948" t="s">
        <v>533</v>
      </c>
      <c r="J45" s="1964"/>
      <c r="K45" s="1965"/>
    </row>
    <row r="46" spans="2:11">
      <c r="B46" s="1962"/>
      <c r="C46" s="1966"/>
      <c r="D46" s="4330" t="s">
        <v>2015</v>
      </c>
      <c r="E46" s="4330"/>
      <c r="F46" s="4330"/>
      <c r="G46" s="4330"/>
      <c r="H46" s="4330"/>
      <c r="I46" s="1951" t="s">
        <v>535</v>
      </c>
      <c r="J46" s="1964"/>
      <c r="K46" s="1965"/>
    </row>
    <row r="47" spans="2:11">
      <c r="B47" s="1959"/>
      <c r="C47" s="1939"/>
      <c r="D47" s="4331" t="s">
        <v>2016</v>
      </c>
      <c r="E47" s="4331"/>
      <c r="F47" s="4331"/>
      <c r="G47" s="4331"/>
      <c r="H47" s="4331"/>
      <c r="I47" s="1951" t="s">
        <v>2064</v>
      </c>
      <c r="J47" s="1938"/>
      <c r="K47" s="1967"/>
    </row>
    <row r="48" spans="2:11">
      <c r="B48" s="1959"/>
      <c r="C48" s="1924"/>
      <c r="D48" s="4332" t="s">
        <v>472</v>
      </c>
      <c r="E48" s="4332"/>
      <c r="F48" s="4332"/>
      <c r="G48" s="4332"/>
      <c r="H48" s="4332"/>
      <c r="I48" s="1926" t="s">
        <v>610</v>
      </c>
      <c r="J48" s="1923">
        <v>0</v>
      </c>
      <c r="K48" s="1968">
        <v>0</v>
      </c>
    </row>
    <row r="49" spans="2:11">
      <c r="B49" s="1959"/>
      <c r="C49" s="1922"/>
      <c r="D49" s="4333" t="s">
        <v>534</v>
      </c>
      <c r="E49" s="4333"/>
      <c r="F49" s="4333"/>
      <c r="G49" s="4333"/>
      <c r="H49" s="4333"/>
      <c r="I49" s="1969" t="s">
        <v>142</v>
      </c>
      <c r="J49" s="1938">
        <v>29103</v>
      </c>
      <c r="K49" s="1938">
        <v>27620</v>
      </c>
    </row>
    <row r="50" spans="2:11">
      <c r="B50" s="1970"/>
      <c r="C50" s="1971"/>
      <c r="D50" s="1971"/>
      <c r="E50" s="1971"/>
      <c r="F50" s="1971"/>
      <c r="G50" s="1971"/>
      <c r="H50" s="1971"/>
      <c r="I50" s="1972"/>
      <c r="J50" s="1973"/>
      <c r="K50" s="1973"/>
    </row>
    <row r="51" spans="2:11">
      <c r="B51" s="1919"/>
      <c r="C51" s="1912"/>
      <c r="D51" s="1912"/>
      <c r="E51" s="1912"/>
      <c r="F51" s="1912"/>
      <c r="G51" s="1912"/>
      <c r="H51" s="1912"/>
      <c r="I51" s="1912"/>
      <c r="J51" s="1914" t="s">
        <v>578</v>
      </c>
      <c r="K51" s="1915" t="s">
        <v>1698</v>
      </c>
    </row>
    <row r="52" spans="2:11">
      <c r="B52" s="1919"/>
      <c r="C52" s="1912"/>
      <c r="D52" s="1912"/>
      <c r="E52" s="1912"/>
      <c r="F52" s="1912"/>
      <c r="G52" s="1912"/>
      <c r="H52" s="1912"/>
      <c r="I52" s="1912"/>
      <c r="J52" s="1917" t="s">
        <v>125</v>
      </c>
      <c r="K52" s="1917" t="s">
        <v>127</v>
      </c>
    </row>
    <row r="53" spans="2:11">
      <c r="B53" s="1919"/>
      <c r="C53" s="4348" t="s">
        <v>469</v>
      </c>
      <c r="D53" s="4341"/>
      <c r="E53" s="4341"/>
      <c r="F53" s="4341"/>
      <c r="G53" s="4341"/>
      <c r="H53" s="4341"/>
      <c r="I53" s="1912"/>
      <c r="J53" s="1923"/>
      <c r="K53" s="1923"/>
    </row>
    <row r="54" spans="2:11">
      <c r="B54" s="1919"/>
      <c r="C54" s="1922"/>
      <c r="D54" s="4341" t="s">
        <v>2065</v>
      </c>
      <c r="E54" s="4341"/>
      <c r="F54" s="4341"/>
      <c r="G54" s="4341"/>
      <c r="H54" s="4341"/>
      <c r="I54" s="1912"/>
      <c r="J54" s="1923"/>
      <c r="K54" s="1923"/>
    </row>
    <row r="55" spans="2:11">
      <c r="B55" s="1919"/>
      <c r="C55" s="1922"/>
      <c r="D55" s="1912"/>
      <c r="E55" s="4341" t="s">
        <v>2041</v>
      </c>
      <c r="F55" s="4341"/>
      <c r="G55" s="4341"/>
      <c r="H55" s="4341"/>
      <c r="I55" s="1912"/>
      <c r="J55" s="1923"/>
      <c r="K55" s="1923"/>
    </row>
    <row r="56" spans="2:11">
      <c r="B56" s="1959"/>
      <c r="C56" s="1924"/>
      <c r="D56" s="1947"/>
      <c r="E56" s="1925"/>
      <c r="F56" s="4339" t="s">
        <v>2066</v>
      </c>
      <c r="G56" s="4339"/>
      <c r="H56" s="4339"/>
      <c r="I56" s="1926" t="s">
        <v>456</v>
      </c>
      <c r="J56" s="1927"/>
      <c r="K56" s="1927"/>
    </row>
    <row r="57" spans="2:11">
      <c r="B57" s="1919"/>
      <c r="C57" s="1939"/>
      <c r="D57" s="1940"/>
      <c r="E57" s="1940"/>
      <c r="F57" s="4336" t="s">
        <v>2067</v>
      </c>
      <c r="G57" s="4336"/>
      <c r="H57" s="4336"/>
      <c r="I57" s="1951" t="s">
        <v>468</v>
      </c>
      <c r="J57" s="1938">
        <v>0</v>
      </c>
      <c r="K57" s="1938">
        <v>0</v>
      </c>
    </row>
    <row r="58" spans="2:11">
      <c r="B58" s="1919"/>
      <c r="C58" s="1939"/>
      <c r="D58" s="1940"/>
      <c r="E58" s="1940"/>
      <c r="F58" s="4336" t="s">
        <v>2068</v>
      </c>
      <c r="G58" s="4336"/>
      <c r="H58" s="4336"/>
      <c r="I58" s="1974">
        <v>46</v>
      </c>
      <c r="J58" s="1938"/>
      <c r="K58" s="1938"/>
    </row>
    <row r="59" spans="2:11">
      <c r="B59" s="1919"/>
      <c r="C59" s="1939"/>
      <c r="D59" s="1940"/>
      <c r="E59" s="1940"/>
      <c r="F59" s="4332" t="s">
        <v>2051</v>
      </c>
      <c r="G59" s="4332"/>
      <c r="H59" s="4332"/>
      <c r="I59" s="1951" t="s">
        <v>607</v>
      </c>
      <c r="J59" s="1938">
        <v>0</v>
      </c>
      <c r="K59" s="1938">
        <v>0</v>
      </c>
    </row>
    <row r="60" spans="2:11">
      <c r="B60" s="1919"/>
      <c r="C60" s="1939"/>
      <c r="D60" s="1949"/>
      <c r="E60" s="1949"/>
      <c r="F60" s="4340" t="s">
        <v>2052</v>
      </c>
      <c r="G60" s="4340"/>
      <c r="H60" s="4340"/>
      <c r="I60" s="1926" t="s">
        <v>143</v>
      </c>
      <c r="J60" s="1938"/>
      <c r="K60" s="1938"/>
    </row>
    <row r="61" spans="2:11">
      <c r="B61" s="1919"/>
      <c r="C61" s="1939"/>
      <c r="D61" s="1949"/>
      <c r="E61" s="1949"/>
      <c r="F61" s="4340" t="s">
        <v>2053</v>
      </c>
      <c r="G61" s="4340"/>
      <c r="H61" s="4340"/>
      <c r="I61" s="1926" t="s">
        <v>144</v>
      </c>
      <c r="J61" s="1923"/>
      <c r="K61" s="1923"/>
    </row>
    <row r="62" spans="2:11">
      <c r="B62" s="1919"/>
      <c r="C62" s="1939"/>
      <c r="D62" s="1940"/>
      <c r="E62" s="1912"/>
      <c r="F62" s="4332" t="s">
        <v>491</v>
      </c>
      <c r="G62" s="4332"/>
      <c r="H62" s="4332"/>
      <c r="I62" s="1974" t="s">
        <v>190</v>
      </c>
      <c r="J62" s="1938">
        <v>0</v>
      </c>
      <c r="K62" s="1938">
        <v>0</v>
      </c>
    </row>
    <row r="63" spans="2:11">
      <c r="B63" s="1919"/>
      <c r="C63" s="1939"/>
      <c r="D63" s="1940"/>
      <c r="E63" s="4332" t="s">
        <v>2054</v>
      </c>
      <c r="F63" s="4332"/>
      <c r="G63" s="4332"/>
      <c r="H63" s="4332"/>
      <c r="I63" s="1974" t="s">
        <v>613</v>
      </c>
      <c r="J63" s="1938">
        <v>-3828</v>
      </c>
      <c r="K63" s="1938">
        <v>-5099</v>
      </c>
    </row>
    <row r="64" spans="2:11">
      <c r="B64" s="1919"/>
      <c r="C64" s="1953"/>
      <c r="D64" s="1928"/>
      <c r="E64" s="4338" t="s">
        <v>2055</v>
      </c>
      <c r="F64" s="4338"/>
      <c r="G64" s="4338"/>
      <c r="H64" s="4338"/>
      <c r="I64" s="1975"/>
      <c r="J64" s="1952"/>
      <c r="K64" s="1952"/>
    </row>
    <row r="65" spans="2:22">
      <c r="B65" s="1919"/>
      <c r="C65" s="1924"/>
      <c r="D65" s="1947"/>
      <c r="E65" s="1947"/>
      <c r="F65" s="4339" t="s">
        <v>2066</v>
      </c>
      <c r="G65" s="4339"/>
      <c r="H65" s="4339"/>
      <c r="I65" s="1926" t="s">
        <v>191</v>
      </c>
      <c r="J65" s="1927"/>
      <c r="K65" s="1927"/>
    </row>
    <row r="66" spans="2:22">
      <c r="B66" s="1919"/>
      <c r="C66" s="1924"/>
      <c r="D66" s="1947"/>
      <c r="E66" s="1957"/>
      <c r="F66" s="4332" t="s">
        <v>2057</v>
      </c>
      <c r="G66" s="4332"/>
      <c r="H66" s="4332"/>
      <c r="I66" s="1926" t="s">
        <v>676</v>
      </c>
      <c r="J66" s="1927">
        <v>0</v>
      </c>
      <c r="K66" s="1927">
        <v>0</v>
      </c>
    </row>
    <row r="67" spans="2:22">
      <c r="B67" s="1919"/>
      <c r="C67" s="1939"/>
      <c r="D67" s="1940"/>
      <c r="E67" s="1943"/>
      <c r="F67" s="4332" t="s">
        <v>2058</v>
      </c>
      <c r="G67" s="4332"/>
      <c r="H67" s="4332"/>
      <c r="I67" s="1951" t="s">
        <v>466</v>
      </c>
      <c r="J67" s="1938">
        <v>0</v>
      </c>
      <c r="K67" s="1938">
        <v>0</v>
      </c>
    </row>
    <row r="68" spans="2:22">
      <c r="B68" s="1919"/>
      <c r="C68" s="1912"/>
      <c r="D68" s="1912"/>
      <c r="E68" s="1957"/>
      <c r="F68" s="4332" t="s">
        <v>2059</v>
      </c>
      <c r="G68" s="4332"/>
      <c r="H68" s="4332"/>
      <c r="I68" s="1930" t="s">
        <v>682</v>
      </c>
      <c r="J68" s="1923">
        <v>0</v>
      </c>
      <c r="K68" s="1923">
        <v>0</v>
      </c>
    </row>
    <row r="69" spans="2:22">
      <c r="B69" s="1919"/>
      <c r="C69" s="1939"/>
      <c r="D69" s="1940"/>
      <c r="E69" s="1958"/>
      <c r="F69" s="4334" t="s">
        <v>491</v>
      </c>
      <c r="G69" s="4334"/>
      <c r="H69" s="4334"/>
      <c r="I69" s="1937" t="s">
        <v>475</v>
      </c>
      <c r="J69" s="1938">
        <v>0</v>
      </c>
      <c r="K69" s="1938">
        <v>0</v>
      </c>
    </row>
    <row r="70" spans="2:22">
      <c r="B70" s="1919"/>
      <c r="C70" s="1939"/>
      <c r="D70" s="1940"/>
      <c r="E70" s="4335" t="s">
        <v>2060</v>
      </c>
      <c r="F70" s="4335"/>
      <c r="G70" s="4335"/>
      <c r="H70" s="4335"/>
      <c r="I70" s="1937" t="s">
        <v>70</v>
      </c>
      <c r="J70" s="1927">
        <v>0</v>
      </c>
      <c r="K70" s="1927">
        <v>0</v>
      </c>
    </row>
    <row r="71" spans="2:22">
      <c r="B71" s="1919" t="s">
        <v>1721</v>
      </c>
      <c r="C71" s="1976"/>
      <c r="D71" s="4336" t="s">
        <v>2069</v>
      </c>
      <c r="E71" s="4336"/>
      <c r="F71" s="4336"/>
      <c r="G71" s="4336"/>
      <c r="H71" s="4336"/>
      <c r="I71" s="1951" t="s">
        <v>136</v>
      </c>
      <c r="J71" s="1927">
        <v>-3828</v>
      </c>
      <c r="K71" s="1927">
        <v>-5099</v>
      </c>
    </row>
    <row r="72" spans="2:22">
      <c r="B72" s="1959"/>
      <c r="C72" s="4337" t="s">
        <v>2063</v>
      </c>
      <c r="D72" s="4338"/>
      <c r="E72" s="4338"/>
      <c r="F72" s="4338"/>
      <c r="G72" s="4338"/>
      <c r="H72" s="4338"/>
      <c r="I72" s="1956"/>
      <c r="J72" s="1952"/>
      <c r="K72" s="1961"/>
    </row>
    <row r="73" spans="2:22">
      <c r="B73" s="1959"/>
      <c r="C73" s="1924"/>
      <c r="D73" s="4329" t="s">
        <v>2014</v>
      </c>
      <c r="E73" s="4329"/>
      <c r="F73" s="4329"/>
      <c r="G73" s="4329"/>
      <c r="H73" s="4329"/>
      <c r="I73" s="1948" t="s">
        <v>564</v>
      </c>
      <c r="J73" s="1964"/>
      <c r="K73" s="1965"/>
    </row>
    <row r="74" spans="2:22">
      <c r="B74" s="1959"/>
      <c r="C74" s="1939"/>
      <c r="D74" s="4330" t="s">
        <v>2015</v>
      </c>
      <c r="E74" s="4330"/>
      <c r="F74" s="4330"/>
      <c r="G74" s="4330"/>
      <c r="H74" s="4330"/>
      <c r="I74" s="1951" t="s">
        <v>1243</v>
      </c>
      <c r="J74" s="1964"/>
      <c r="K74" s="1965"/>
    </row>
    <row r="75" spans="2:22">
      <c r="B75" s="1959"/>
      <c r="C75" s="1939"/>
      <c r="D75" s="4331" t="s">
        <v>2016</v>
      </c>
      <c r="E75" s="4331"/>
      <c r="F75" s="4331"/>
      <c r="G75" s="4331"/>
      <c r="H75" s="4331"/>
      <c r="I75" s="1951" t="s">
        <v>1248</v>
      </c>
      <c r="J75" s="1977"/>
      <c r="K75" s="1978"/>
    </row>
    <row r="76" spans="2:22">
      <c r="B76" s="1959"/>
      <c r="C76" s="1924"/>
      <c r="D76" s="4332" t="s">
        <v>472</v>
      </c>
      <c r="E76" s="4332"/>
      <c r="F76" s="4332"/>
      <c r="G76" s="4332"/>
      <c r="H76" s="4332"/>
      <c r="I76" s="1926" t="s">
        <v>570</v>
      </c>
      <c r="J76" s="1923"/>
      <c r="K76" s="1968"/>
    </row>
    <row r="77" spans="2:22">
      <c r="B77" s="1979"/>
      <c r="C77" s="1911"/>
      <c r="D77" s="4333" t="s">
        <v>534</v>
      </c>
      <c r="E77" s="4333"/>
      <c r="F77" s="4333"/>
      <c r="G77" s="4333"/>
      <c r="H77" s="4333"/>
      <c r="I77" s="1980" t="s">
        <v>572</v>
      </c>
      <c r="J77" s="1938"/>
      <c r="K77" s="1938"/>
    </row>
    <row r="78" spans="2:22">
      <c r="B78" s="1912"/>
      <c r="C78" s="1912"/>
      <c r="D78" s="1912"/>
      <c r="E78" s="1944"/>
      <c r="F78" s="1944"/>
      <c r="G78" s="1944"/>
      <c r="H78" s="1944"/>
      <c r="I78" s="1981"/>
      <c r="J78" s="1912"/>
      <c r="K78" s="1912"/>
    </row>
    <row r="79" spans="2:22">
      <c r="B79" s="65" t="s">
        <v>105</v>
      </c>
      <c r="C79" s="65"/>
      <c r="D79" s="65"/>
      <c r="E79" s="65"/>
      <c r="F79" s="65"/>
      <c r="G79" s="65"/>
      <c r="H79" s="65"/>
      <c r="I79" s="65"/>
      <c r="J79" s="65"/>
      <c r="K79" s="65"/>
      <c r="L79" s="65"/>
      <c r="M79" s="65"/>
      <c r="N79" s="65"/>
      <c r="O79" s="65"/>
      <c r="P79" s="65"/>
      <c r="Q79" s="65"/>
      <c r="R79" s="65"/>
      <c r="S79" s="65"/>
      <c r="T79" s="65"/>
      <c r="U79" s="65"/>
      <c r="V79" s="65"/>
    </row>
    <row r="80" spans="2:22">
      <c r="B80" s="4054" t="s">
        <v>477</v>
      </c>
      <c r="C80" s="4054"/>
      <c r="D80" s="4054"/>
      <c r="E80" s="4054"/>
      <c r="F80" s="4054"/>
      <c r="G80" s="4054"/>
      <c r="H80" s="4054"/>
      <c r="I80" s="4054"/>
      <c r="J80" s="4054"/>
      <c r="K80" s="4054"/>
      <c r="L80" s="4054"/>
      <c r="M80" s="4054"/>
      <c r="N80" s="4054"/>
      <c r="O80" s="4054"/>
      <c r="P80" s="4054"/>
      <c r="Q80" s="4054"/>
      <c r="R80" s="4054"/>
      <c r="S80" s="4054"/>
      <c r="T80" s="4054"/>
      <c r="U80" s="4054"/>
      <c r="V80" s="4054"/>
    </row>
    <row r="81" spans="2:2">
      <c r="B81" s="1982"/>
    </row>
  </sheetData>
  <mergeCells count="69">
    <mergeCell ref="B2:F2"/>
    <mergeCell ref="D13:H13"/>
    <mergeCell ref="B79:V79"/>
    <mergeCell ref="B80:V80"/>
    <mergeCell ref="E41:H41"/>
    <mergeCell ref="D42:H42"/>
    <mergeCell ref="F59:H59"/>
    <mergeCell ref="F40:H40"/>
    <mergeCell ref="D48:H48"/>
    <mergeCell ref="D49:H49"/>
    <mergeCell ref="C53:H53"/>
    <mergeCell ref="D54:H54"/>
    <mergeCell ref="E15:H15"/>
    <mergeCell ref="F16:H16"/>
    <mergeCell ref="G17:H17"/>
    <mergeCell ref="G20:H20"/>
    <mergeCell ref="G18:H18"/>
    <mergeCell ref="D4:K4"/>
    <mergeCell ref="D5:K5"/>
    <mergeCell ref="D6:K6"/>
    <mergeCell ref="D7:K7"/>
    <mergeCell ref="C12:H12"/>
    <mergeCell ref="D14:H14"/>
    <mergeCell ref="F67:H67"/>
    <mergeCell ref="F28:H28"/>
    <mergeCell ref="F38:H38"/>
    <mergeCell ref="E32:H32"/>
    <mergeCell ref="E33:H33"/>
    <mergeCell ref="F34:H34"/>
    <mergeCell ref="G35:H35"/>
    <mergeCell ref="F37:H37"/>
    <mergeCell ref="F39:H39"/>
    <mergeCell ref="G19:H19"/>
    <mergeCell ref="F21:H21"/>
    <mergeCell ref="G22:H22"/>
    <mergeCell ref="G23:H23"/>
    <mergeCell ref="F24:H24"/>
    <mergeCell ref="G25:H25"/>
    <mergeCell ref="G26:H26"/>
    <mergeCell ref="G27:H27"/>
    <mergeCell ref="F29:H29"/>
    <mergeCell ref="F30:H30"/>
    <mergeCell ref="F31:H31"/>
    <mergeCell ref="E55:H55"/>
    <mergeCell ref="C43:H43"/>
    <mergeCell ref="C44:H44"/>
    <mergeCell ref="D45:H45"/>
    <mergeCell ref="D46:H46"/>
    <mergeCell ref="D47:H47"/>
    <mergeCell ref="F56:H56"/>
    <mergeCell ref="F57:H57"/>
    <mergeCell ref="F58:H58"/>
    <mergeCell ref="F60:H60"/>
    <mergeCell ref="F61:H61"/>
    <mergeCell ref="F62:H62"/>
    <mergeCell ref="E63:H63"/>
    <mergeCell ref="E64:H64"/>
    <mergeCell ref="F65:H65"/>
    <mergeCell ref="F66:H66"/>
    <mergeCell ref="F68:H68"/>
    <mergeCell ref="F69:H69"/>
    <mergeCell ref="E70:H70"/>
    <mergeCell ref="D71:H71"/>
    <mergeCell ref="C72:H72"/>
    <mergeCell ref="D73:H73"/>
    <mergeCell ref="D74:H74"/>
    <mergeCell ref="D75:H75"/>
    <mergeCell ref="D76:H76"/>
    <mergeCell ref="D77:H77"/>
  </mergeCells>
  <hyperlinks>
    <hyperlink ref="B80" r:id="rId1" xr:uid="{00000000-0004-0000-3F00-000000000000}"/>
  </hyperlinks>
  <pageMargins left="0.7" right="0.7" top="0.75" bottom="0.75" header="0.3" footer="0.3"/>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1">
    <pageSetUpPr fitToPage="1"/>
  </sheetPr>
  <dimension ref="B2:Z46"/>
  <sheetViews>
    <sheetView showGridLines="0" workbookViewId="0"/>
  </sheetViews>
  <sheetFormatPr defaultColWidth="8" defaultRowHeight="12" customHeight="1"/>
  <cols>
    <col min="1" max="1" width="1.5546875" customWidth="1"/>
    <col min="2" max="2" width="8.44140625" customWidth="1"/>
    <col min="3" max="3" width="1.44140625" customWidth="1"/>
    <col min="4" max="16" width="3.27734375" customWidth="1"/>
    <col min="17" max="17" width="11.5546875" customWidth="1"/>
    <col min="18" max="18" width="3.27734375" customWidth="1"/>
    <col min="19" max="20" width="11" customWidth="1"/>
    <col min="21" max="21" width="8" customWidth="1"/>
  </cols>
  <sheetData>
    <row r="2" spans="2:26" ht="15" customHeight="1">
      <c r="B2" s="10" t="s">
        <v>478</v>
      </c>
      <c r="C2" s="9"/>
      <c r="D2" s="9"/>
      <c r="E2" s="9"/>
      <c r="F2" s="9"/>
    </row>
    <row r="4" spans="2:26" ht="12" customHeight="1">
      <c r="B4" s="29" t="s">
        <v>549</v>
      </c>
      <c r="C4" s="28"/>
      <c r="D4" s="28"/>
      <c r="E4" s="28"/>
      <c r="F4" s="150"/>
      <c r="G4" s="12"/>
      <c r="H4" s="12"/>
      <c r="I4" s="12"/>
      <c r="J4" s="12"/>
      <c r="K4" s="12"/>
      <c r="L4" s="12"/>
      <c r="M4" s="12"/>
      <c r="N4" s="12"/>
      <c r="O4" s="12"/>
      <c r="P4" s="12"/>
      <c r="Q4" s="12"/>
      <c r="R4" s="12"/>
      <c r="S4" s="12"/>
      <c r="T4" s="152"/>
      <c r="U4" s="152"/>
      <c r="V4" s="152"/>
      <c r="W4" s="152"/>
      <c r="X4" s="152"/>
      <c r="Y4" s="152"/>
      <c r="Z4" s="152"/>
    </row>
    <row r="5" spans="2:26" ht="12" customHeight="1">
      <c r="B5" s="28"/>
      <c r="C5" s="28"/>
      <c r="D5" s="28"/>
      <c r="E5" s="28"/>
      <c r="F5" s="150"/>
      <c r="G5" s="14"/>
      <c r="H5" s="14"/>
      <c r="I5" s="14"/>
      <c r="J5" s="14"/>
      <c r="K5" s="14"/>
      <c r="L5" s="14"/>
      <c r="M5" s="14"/>
      <c r="N5" s="14"/>
      <c r="O5" s="14"/>
      <c r="P5" s="14"/>
      <c r="Q5" s="14"/>
      <c r="R5" s="14"/>
      <c r="S5" s="14"/>
      <c r="T5" s="179"/>
      <c r="U5" s="179"/>
      <c r="V5" s="179"/>
      <c r="W5" s="179"/>
      <c r="X5" s="179"/>
      <c r="Y5" s="179"/>
      <c r="Z5" s="179"/>
    </row>
    <row r="6" spans="2:26" ht="12" customHeight="1">
      <c r="B6" s="27">
        <v>2023.4</v>
      </c>
      <c r="C6" s="14"/>
      <c r="D6" s="14"/>
      <c r="E6" s="14"/>
      <c r="F6" s="150"/>
      <c r="G6" s="14" t="s">
        <v>282</v>
      </c>
      <c r="H6" s="14"/>
      <c r="I6" s="14"/>
      <c r="J6" s="14"/>
      <c r="K6" s="14"/>
      <c r="L6" s="14"/>
      <c r="M6" s="14"/>
      <c r="N6" s="14"/>
      <c r="O6" s="14"/>
      <c r="P6" s="14"/>
      <c r="Q6" s="14"/>
      <c r="R6" s="14"/>
      <c r="S6" s="14"/>
      <c r="T6" s="179"/>
      <c r="U6" s="179"/>
      <c r="V6" s="179"/>
      <c r="W6" s="179"/>
      <c r="X6" s="179"/>
      <c r="Y6" s="176"/>
      <c r="Z6" s="179"/>
    </row>
    <row r="7" spans="2:26" ht="12" customHeight="1">
      <c r="B7" s="258"/>
      <c r="C7" s="259"/>
      <c r="D7" s="259"/>
      <c r="E7" s="259"/>
      <c r="F7" s="259"/>
      <c r="G7" s="259"/>
      <c r="H7" s="259"/>
      <c r="I7" s="259"/>
      <c r="J7" s="259"/>
      <c r="K7" s="259"/>
      <c r="L7" s="259"/>
      <c r="M7" s="259"/>
      <c r="N7" s="259"/>
      <c r="O7" s="259"/>
      <c r="P7" s="259"/>
      <c r="Q7" s="259"/>
      <c r="R7" s="259"/>
      <c r="S7" s="259"/>
      <c r="T7" s="259"/>
    </row>
    <row r="8" spans="2:26" ht="12" customHeight="1">
      <c r="B8" s="155"/>
      <c r="C8" s="156"/>
      <c r="D8" s="156"/>
      <c r="E8" s="156"/>
      <c r="F8" s="156"/>
      <c r="G8" s="156"/>
      <c r="H8" s="156"/>
      <c r="I8" s="156"/>
      <c r="J8" s="156"/>
      <c r="K8" s="156"/>
      <c r="L8" s="156"/>
      <c r="M8" s="156"/>
      <c r="N8" s="156"/>
      <c r="O8" s="156"/>
      <c r="P8" s="156"/>
      <c r="Q8" s="156"/>
      <c r="R8" s="156"/>
      <c r="S8" s="157" t="s">
        <v>395</v>
      </c>
      <c r="T8" s="260" t="s">
        <v>396</v>
      </c>
    </row>
    <row r="9" spans="2:26" ht="12" customHeight="1">
      <c r="B9" s="158" t="s">
        <v>196</v>
      </c>
      <c r="S9" s="162" t="s">
        <v>398</v>
      </c>
      <c r="T9" s="183" t="s">
        <v>398</v>
      </c>
    </row>
    <row r="10" spans="2:26" ht="12" customHeight="1">
      <c r="B10" s="159"/>
      <c r="S10" s="160" t="s">
        <v>125</v>
      </c>
      <c r="T10" s="182" t="s">
        <v>126</v>
      </c>
    </row>
    <row r="11" spans="2:26" ht="12" customHeight="1">
      <c r="B11" s="161"/>
      <c r="S11" s="161"/>
      <c r="T11" s="261"/>
    </row>
    <row r="12" spans="2:26" ht="12" customHeight="1">
      <c r="B12" s="161"/>
      <c r="C12" s="163"/>
      <c r="D12" s="41" t="s">
        <v>550</v>
      </c>
      <c r="E12" s="41"/>
      <c r="F12" s="41"/>
      <c r="G12" s="41"/>
      <c r="H12" s="41"/>
      <c r="I12" s="41"/>
      <c r="J12" s="41"/>
      <c r="K12" s="41"/>
      <c r="L12" s="41"/>
      <c r="M12" s="41"/>
      <c r="N12" s="41"/>
      <c r="O12" s="41"/>
      <c r="P12" s="41"/>
      <c r="Q12" s="164"/>
      <c r="R12" s="166" t="s">
        <v>403</v>
      </c>
      <c r="S12" s="161"/>
      <c r="T12" s="161"/>
    </row>
    <row r="13" spans="2:26" ht="12" customHeight="1">
      <c r="B13" s="161"/>
      <c r="C13" s="168"/>
      <c r="D13" s="169"/>
      <c r="E13" s="43" t="s">
        <v>551</v>
      </c>
      <c r="F13" s="43"/>
      <c r="G13" s="43"/>
      <c r="H13" s="43"/>
      <c r="I13" s="43"/>
      <c r="J13" s="43"/>
      <c r="K13" s="43"/>
      <c r="L13" s="43"/>
      <c r="M13" s="43"/>
      <c r="N13" s="43"/>
      <c r="O13" s="43"/>
      <c r="P13" s="43"/>
      <c r="Q13" s="43"/>
      <c r="R13" s="171" t="s">
        <v>405</v>
      </c>
      <c r="S13" s="264"/>
      <c r="T13" s="264"/>
    </row>
    <row r="14" spans="2:26" ht="12" customHeight="1">
      <c r="B14" s="161"/>
      <c r="C14" s="168"/>
      <c r="D14" s="169"/>
      <c r="E14" s="43" t="s">
        <v>461</v>
      </c>
      <c r="F14" s="43"/>
      <c r="G14" s="43"/>
      <c r="H14" s="43"/>
      <c r="I14" s="43"/>
      <c r="J14" s="43"/>
      <c r="K14" s="43"/>
      <c r="L14" s="43"/>
      <c r="M14" s="43"/>
      <c r="N14" s="43"/>
      <c r="O14" s="43"/>
      <c r="P14" s="43"/>
      <c r="Q14" s="43"/>
      <c r="R14" s="1040" t="s">
        <v>410</v>
      </c>
      <c r="S14" s="264"/>
      <c r="T14" s="264"/>
    </row>
    <row r="15" spans="2:26" ht="12" customHeight="1">
      <c r="B15" s="161"/>
      <c r="C15" s="168"/>
      <c r="D15" s="43" t="s">
        <v>552</v>
      </c>
      <c r="E15" s="43"/>
      <c r="F15" s="43"/>
      <c r="G15" s="43"/>
      <c r="H15" s="43"/>
      <c r="I15" s="43"/>
      <c r="J15" s="43"/>
      <c r="K15" s="43"/>
      <c r="L15" s="43"/>
      <c r="M15" s="43"/>
      <c r="N15" s="43"/>
      <c r="O15" s="43"/>
      <c r="P15" s="43"/>
      <c r="Q15" s="43"/>
      <c r="R15" s="171" t="s">
        <v>102</v>
      </c>
      <c r="S15" s="159"/>
      <c r="T15" s="159"/>
    </row>
    <row r="16" spans="2:26" ht="12" customHeight="1">
      <c r="B16" s="162" t="s">
        <v>479</v>
      </c>
      <c r="C16" s="168"/>
      <c r="D16" s="169"/>
      <c r="E16" s="43" t="s">
        <v>553</v>
      </c>
      <c r="F16" s="43"/>
      <c r="G16" s="43"/>
      <c r="H16" s="43"/>
      <c r="I16" s="43"/>
      <c r="J16" s="43"/>
      <c r="K16" s="43"/>
      <c r="L16" s="43"/>
      <c r="M16" s="43"/>
      <c r="N16" s="43"/>
      <c r="O16" s="43"/>
      <c r="P16" s="43"/>
      <c r="Q16" s="43"/>
      <c r="R16" s="171" t="s">
        <v>107</v>
      </c>
      <c r="S16" s="264"/>
      <c r="T16" s="264"/>
    </row>
    <row r="17" spans="2:20" ht="12" customHeight="1">
      <c r="B17" s="162"/>
      <c r="C17" s="168"/>
      <c r="D17" s="169"/>
      <c r="E17" s="43" t="s">
        <v>554</v>
      </c>
      <c r="F17" s="43"/>
      <c r="G17" s="43"/>
      <c r="H17" s="43"/>
      <c r="I17" s="43"/>
      <c r="J17" s="43"/>
      <c r="K17" s="43"/>
      <c r="L17" s="43"/>
      <c r="M17" s="43"/>
      <c r="N17" s="43"/>
      <c r="O17" s="43"/>
      <c r="P17" s="43"/>
      <c r="Q17" s="43"/>
      <c r="R17" s="171"/>
      <c r="S17" s="161"/>
      <c r="T17" s="161"/>
    </row>
    <row r="18" spans="2:20" ht="12" customHeight="1">
      <c r="B18" s="162"/>
      <c r="C18" s="168"/>
      <c r="D18" s="169"/>
      <c r="E18" s="170"/>
      <c r="F18" s="43" t="s">
        <v>555</v>
      </c>
      <c r="G18" s="43"/>
      <c r="H18" s="43"/>
      <c r="I18" s="43"/>
      <c r="J18" s="43"/>
      <c r="K18" s="43"/>
      <c r="L18" s="43"/>
      <c r="M18" s="43"/>
      <c r="N18" s="43"/>
      <c r="O18" s="43"/>
      <c r="P18" s="43"/>
      <c r="Q18" s="43"/>
      <c r="R18" s="171" t="s">
        <v>109</v>
      </c>
      <c r="S18" s="264"/>
      <c r="T18" s="264"/>
    </row>
    <row r="19" spans="2:20" ht="12" customHeight="1">
      <c r="B19" s="162"/>
      <c r="C19" s="168"/>
      <c r="D19" s="169"/>
      <c r="E19" s="170"/>
      <c r="F19" s="43" t="s">
        <v>512</v>
      </c>
      <c r="G19" s="43"/>
      <c r="H19" s="43"/>
      <c r="I19" s="43"/>
      <c r="J19" s="43"/>
      <c r="K19" s="43"/>
      <c r="L19" s="43"/>
      <c r="M19" s="43"/>
      <c r="N19" s="43"/>
      <c r="O19" s="43"/>
      <c r="P19" s="43"/>
      <c r="Q19" s="43"/>
      <c r="R19" s="171" t="s">
        <v>110</v>
      </c>
      <c r="S19" s="264"/>
      <c r="T19" s="264"/>
    </row>
    <row r="20" spans="2:20" ht="12" customHeight="1">
      <c r="B20" s="162"/>
      <c r="C20" s="168"/>
      <c r="D20" s="169"/>
      <c r="E20" s="170"/>
      <c r="F20" s="43" t="s">
        <v>556</v>
      </c>
      <c r="G20" s="43"/>
      <c r="H20" s="43"/>
      <c r="I20" s="43"/>
      <c r="J20" s="43"/>
      <c r="K20" s="43"/>
      <c r="L20" s="43"/>
      <c r="M20" s="43"/>
      <c r="N20" s="43"/>
      <c r="O20" s="43"/>
      <c r="P20" s="43"/>
      <c r="Q20" s="43"/>
      <c r="R20" s="171" t="s">
        <v>442</v>
      </c>
      <c r="S20" s="264"/>
      <c r="T20" s="264"/>
    </row>
    <row r="21" spans="2:20" ht="12" customHeight="1">
      <c r="B21" s="162"/>
      <c r="C21" s="168"/>
      <c r="D21" s="169"/>
      <c r="E21" s="170"/>
      <c r="F21" s="43" t="s">
        <v>491</v>
      </c>
      <c r="G21" s="43"/>
      <c r="H21" s="43"/>
      <c r="I21" s="43"/>
      <c r="J21" s="43"/>
      <c r="K21" s="43"/>
      <c r="L21" s="43"/>
      <c r="M21" s="43"/>
      <c r="N21" s="43"/>
      <c r="O21" s="43"/>
      <c r="P21" s="43"/>
      <c r="Q21" s="43"/>
      <c r="R21" s="171" t="s">
        <v>444</v>
      </c>
      <c r="S21" s="264"/>
      <c r="T21" s="264"/>
    </row>
    <row r="22" spans="2:20" ht="12" customHeight="1">
      <c r="B22" s="162"/>
      <c r="C22" s="168"/>
      <c r="D22" s="169"/>
      <c r="E22" s="170"/>
      <c r="F22" s="43" t="s">
        <v>557</v>
      </c>
      <c r="G22" s="43"/>
      <c r="H22" s="43"/>
      <c r="I22" s="43"/>
      <c r="J22" s="43"/>
      <c r="K22" s="43"/>
      <c r="L22" s="43"/>
      <c r="M22" s="43"/>
      <c r="N22" s="43"/>
      <c r="O22" s="43"/>
      <c r="P22" s="43"/>
      <c r="Q22" s="43"/>
      <c r="R22" s="171" t="s">
        <v>422</v>
      </c>
      <c r="S22" s="264"/>
      <c r="T22" s="264"/>
    </row>
    <row r="23" spans="2:20" ht="12" customHeight="1">
      <c r="B23" s="162"/>
      <c r="C23" s="168"/>
      <c r="D23" s="169"/>
      <c r="E23" s="43" t="s">
        <v>558</v>
      </c>
      <c r="F23" s="43"/>
      <c r="G23" s="43"/>
      <c r="H23" s="43"/>
      <c r="I23" s="43"/>
      <c r="J23" s="43"/>
      <c r="K23" s="43"/>
      <c r="L23" s="43"/>
      <c r="M23" s="43"/>
      <c r="N23" s="43"/>
      <c r="O23" s="43"/>
      <c r="P23" s="43"/>
      <c r="Q23" s="43"/>
      <c r="R23" s="171" t="s">
        <v>425</v>
      </c>
      <c r="S23" s="264"/>
      <c r="T23" s="264"/>
    </row>
    <row r="24" spans="2:20" ht="12" customHeight="1">
      <c r="B24" s="161"/>
      <c r="E24" s="3719" t="s">
        <v>559</v>
      </c>
      <c r="F24" s="3719"/>
      <c r="G24" s="3719"/>
      <c r="H24" s="3719"/>
      <c r="I24" s="3719"/>
      <c r="J24" s="3719"/>
      <c r="K24" s="3719"/>
      <c r="L24" s="3719"/>
      <c r="M24" s="3719"/>
      <c r="N24" s="3719"/>
      <c r="O24" s="3719"/>
      <c r="P24" s="3719"/>
      <c r="Q24" s="3719"/>
      <c r="R24" s="177" t="s">
        <v>435</v>
      </c>
      <c r="S24" s="161"/>
      <c r="T24" s="161"/>
    </row>
    <row r="25" spans="2:20" ht="12" customHeight="1">
      <c r="B25" s="159"/>
      <c r="C25" s="192"/>
      <c r="D25" s="3720" t="s">
        <v>560</v>
      </c>
      <c r="E25" s="3720"/>
      <c r="F25" s="3720"/>
      <c r="G25" s="3720"/>
      <c r="H25" s="3720"/>
      <c r="I25" s="3720"/>
      <c r="J25" s="3720"/>
      <c r="K25" s="3720"/>
      <c r="L25" s="3720"/>
      <c r="M25" s="3720"/>
      <c r="N25" s="3720"/>
      <c r="O25" s="3720"/>
      <c r="P25" s="3720"/>
      <c r="Q25" s="3720"/>
      <c r="R25" s="194" t="s">
        <v>104</v>
      </c>
      <c r="S25" s="159"/>
      <c r="T25" s="159"/>
    </row>
    <row r="27" spans="2:20" ht="12" customHeight="1">
      <c r="H27" t="s">
        <v>393</v>
      </c>
    </row>
    <row r="28" spans="2:20" ht="12" customHeight="1">
      <c r="B28" s="15" t="s">
        <v>561</v>
      </c>
      <c r="C28" s="15"/>
      <c r="D28" s="15"/>
      <c r="E28" s="15"/>
      <c r="F28" s="15"/>
      <c r="G28" s="15"/>
      <c r="H28" s="15"/>
      <c r="I28" s="15"/>
      <c r="J28" s="15"/>
      <c r="K28" s="15"/>
      <c r="L28" s="15"/>
      <c r="M28" s="15"/>
      <c r="N28" s="15"/>
      <c r="O28" s="15"/>
      <c r="P28" s="15"/>
      <c r="Q28" s="15"/>
      <c r="R28" s="15"/>
      <c r="S28" s="15"/>
      <c r="T28" s="15"/>
    </row>
    <row r="29" spans="2:20" ht="12" customHeight="1">
      <c r="B29" s="3722"/>
      <c r="C29" s="3722"/>
      <c r="D29" s="3722"/>
      <c r="E29" s="3722"/>
      <c r="F29" s="3722"/>
      <c r="G29" s="3722"/>
      <c r="H29" s="3722"/>
      <c r="I29" s="3722"/>
      <c r="J29" s="3722"/>
      <c r="K29" s="3722"/>
      <c r="L29" s="3722"/>
      <c r="M29" s="3722"/>
      <c r="N29" s="3722"/>
      <c r="O29" s="3722"/>
      <c r="P29" s="3722"/>
      <c r="Q29" s="3722"/>
      <c r="R29" s="3722"/>
      <c r="S29" s="3722"/>
      <c r="T29" s="3722"/>
    </row>
    <row r="30" spans="2:20" ht="12" customHeight="1">
      <c r="B30" s="155"/>
      <c r="C30" s="156"/>
      <c r="D30" s="156"/>
      <c r="E30" s="156"/>
      <c r="F30" s="156"/>
      <c r="G30" s="156"/>
      <c r="H30" s="156"/>
      <c r="I30" s="156"/>
      <c r="J30" s="156"/>
      <c r="K30" s="156"/>
      <c r="L30" s="156"/>
      <c r="M30" s="156"/>
      <c r="N30" s="156"/>
      <c r="O30" s="156"/>
      <c r="P30" s="156"/>
      <c r="Q30" s="156"/>
      <c r="R30" s="156"/>
      <c r="S30" s="155" t="s">
        <v>395</v>
      </c>
      <c r="T30" s="180" t="s">
        <v>396</v>
      </c>
    </row>
    <row r="31" spans="2:20" ht="12" customHeight="1">
      <c r="B31" s="158" t="s">
        <v>196</v>
      </c>
      <c r="S31" s="158" t="s">
        <v>398</v>
      </c>
      <c r="T31" s="181" t="s">
        <v>398</v>
      </c>
    </row>
    <row r="32" spans="2:20" ht="12" customHeight="1">
      <c r="B32" s="159"/>
      <c r="S32" s="160" t="s">
        <v>125</v>
      </c>
      <c r="T32" s="182" t="s">
        <v>126</v>
      </c>
    </row>
    <row r="33" spans="2:24" ht="12" customHeight="1">
      <c r="B33" s="188"/>
      <c r="D33" s="9" t="s">
        <v>562</v>
      </c>
      <c r="E33" s="9"/>
      <c r="F33" s="9"/>
      <c r="G33" s="9"/>
      <c r="H33" s="9"/>
      <c r="I33" s="9"/>
      <c r="J33" s="9"/>
      <c r="K33" s="9"/>
      <c r="L33" s="9"/>
      <c r="M33" s="9"/>
      <c r="N33" s="9"/>
      <c r="O33" s="9"/>
      <c r="P33" s="9"/>
      <c r="Q33" s="9"/>
      <c r="S33" s="269"/>
      <c r="T33" s="261"/>
    </row>
    <row r="34" spans="2:24" ht="12" customHeight="1">
      <c r="B34" s="188"/>
      <c r="C34" s="163"/>
      <c r="D34" s="164"/>
      <c r="E34" s="7" t="s">
        <v>563</v>
      </c>
      <c r="F34" s="7"/>
      <c r="G34" s="7"/>
      <c r="H34" s="7"/>
      <c r="I34" s="7"/>
      <c r="J34" s="7"/>
      <c r="K34" s="7"/>
      <c r="L34" s="7"/>
      <c r="M34" s="7"/>
      <c r="N34" s="7"/>
      <c r="O34" s="7"/>
      <c r="P34" s="7"/>
      <c r="Q34" s="7"/>
      <c r="R34" s="1037" t="s">
        <v>564</v>
      </c>
      <c r="S34" s="161">
        <v>0</v>
      </c>
      <c r="T34" s="261">
        <v>0</v>
      </c>
    </row>
    <row r="35" spans="2:24" ht="12" customHeight="1">
      <c r="B35" s="188"/>
      <c r="C35" s="168"/>
      <c r="D35" s="169"/>
      <c r="E35" s="8" t="s">
        <v>565</v>
      </c>
      <c r="F35" s="8"/>
      <c r="G35" s="8"/>
      <c r="H35" s="8"/>
      <c r="I35" s="8"/>
      <c r="J35" s="8"/>
      <c r="K35" s="8"/>
      <c r="L35" s="8"/>
      <c r="M35" s="8"/>
      <c r="N35" s="8"/>
      <c r="O35" s="8"/>
      <c r="P35" s="8"/>
      <c r="Q35" s="8"/>
      <c r="R35" s="1040" t="s">
        <v>566</v>
      </c>
      <c r="S35" s="264">
        <v>0</v>
      </c>
      <c r="T35" s="264">
        <v>0</v>
      </c>
    </row>
    <row r="36" spans="2:24" ht="12" customHeight="1">
      <c r="B36" s="188"/>
      <c r="C36" s="168"/>
      <c r="D36" s="8" t="s">
        <v>567</v>
      </c>
      <c r="E36" s="8"/>
      <c r="F36" s="8"/>
      <c r="G36" s="8"/>
      <c r="H36" s="8"/>
      <c r="I36" s="8"/>
      <c r="J36" s="8"/>
      <c r="K36" s="8"/>
      <c r="L36" s="8"/>
      <c r="M36" s="8"/>
      <c r="N36" s="8"/>
      <c r="O36" s="8"/>
      <c r="P36" s="8"/>
      <c r="Q36" s="8"/>
      <c r="R36" s="1040" t="s">
        <v>568</v>
      </c>
      <c r="S36" s="264">
        <v>0</v>
      </c>
      <c r="T36" s="264">
        <v>0</v>
      </c>
    </row>
    <row r="37" spans="2:24" ht="12" customHeight="1">
      <c r="B37" s="188"/>
      <c r="C37" s="168"/>
      <c r="D37" s="8" t="s">
        <v>569</v>
      </c>
      <c r="E37" s="8"/>
      <c r="F37" s="8"/>
      <c r="G37" s="8"/>
      <c r="H37" s="8"/>
      <c r="I37" s="8"/>
      <c r="J37" s="8"/>
      <c r="K37" s="8"/>
      <c r="L37" s="8"/>
      <c r="M37" s="8"/>
      <c r="N37" s="8"/>
      <c r="O37" s="8"/>
      <c r="P37" s="8"/>
      <c r="Q37" s="8"/>
      <c r="R37" s="1040" t="s">
        <v>570</v>
      </c>
      <c r="S37" s="264">
        <v>0</v>
      </c>
      <c r="T37" s="264">
        <v>0</v>
      </c>
    </row>
    <row r="38" spans="2:24" ht="12" customHeight="1">
      <c r="B38" s="188"/>
      <c r="C38" s="168"/>
      <c r="D38" s="8" t="s">
        <v>571</v>
      </c>
      <c r="E38" s="8"/>
      <c r="F38" s="8"/>
      <c r="G38" s="8"/>
      <c r="H38" s="8"/>
      <c r="I38" s="8"/>
      <c r="J38" s="8"/>
      <c r="K38" s="8"/>
      <c r="L38" s="8"/>
      <c r="M38" s="8"/>
      <c r="N38" s="8"/>
      <c r="O38" s="8"/>
      <c r="P38" s="8"/>
      <c r="Q38" s="8"/>
      <c r="R38" s="171" t="s">
        <v>572</v>
      </c>
      <c r="S38" s="159">
        <v>0</v>
      </c>
      <c r="T38" s="271">
        <v>0</v>
      </c>
    </row>
    <row r="39" spans="2:24" ht="12" customHeight="1">
      <c r="B39" s="272"/>
      <c r="C39" s="273"/>
      <c r="D39" s="3723" t="s">
        <v>573</v>
      </c>
      <c r="E39" s="3723"/>
      <c r="F39" s="3723"/>
      <c r="G39" s="3723"/>
      <c r="H39" s="3723"/>
      <c r="I39" s="3723"/>
      <c r="J39" s="3723"/>
      <c r="K39" s="3723"/>
      <c r="L39" s="3723"/>
      <c r="M39" s="3723"/>
      <c r="N39" s="3723"/>
      <c r="O39" s="3723"/>
      <c r="P39" s="3723"/>
      <c r="Q39" s="3723"/>
      <c r="R39" s="1984" t="s">
        <v>574</v>
      </c>
      <c r="S39" s="264">
        <v>0</v>
      </c>
      <c r="T39" s="275">
        <v>0</v>
      </c>
    </row>
    <row r="41" spans="2:24" ht="12" customHeight="1">
      <c r="B41" s="65" t="s">
        <v>105</v>
      </c>
      <c r="C41" s="65"/>
      <c r="D41" s="65"/>
      <c r="E41" s="65"/>
      <c r="F41" s="65"/>
      <c r="G41" s="65"/>
      <c r="H41" s="65"/>
      <c r="I41" s="65"/>
      <c r="J41" s="65"/>
      <c r="K41" s="65"/>
      <c r="L41" s="65"/>
      <c r="M41" s="65"/>
      <c r="N41" s="65"/>
      <c r="O41" s="65"/>
      <c r="P41" s="65"/>
      <c r="Q41" s="65"/>
      <c r="R41" s="65"/>
      <c r="S41" s="65"/>
      <c r="T41" s="65"/>
      <c r="U41" s="65"/>
      <c r="V41" s="65"/>
      <c r="W41" s="65"/>
      <c r="X41" s="65"/>
    </row>
    <row r="42" spans="2:24" ht="12" customHeight="1">
      <c r="B42" s="44" t="s">
        <v>477</v>
      </c>
      <c r="C42" s="44"/>
      <c r="D42" s="44"/>
      <c r="E42" s="44"/>
      <c r="F42" s="44"/>
      <c r="G42" s="44"/>
      <c r="H42" s="44"/>
      <c r="I42" s="44"/>
      <c r="J42" s="44"/>
      <c r="K42" s="44"/>
      <c r="L42" s="44"/>
      <c r="M42" s="44"/>
      <c r="N42" s="44"/>
      <c r="O42" s="44"/>
      <c r="P42" s="44"/>
      <c r="Q42" s="44"/>
      <c r="R42" s="44"/>
      <c r="S42" s="44"/>
      <c r="T42" s="44"/>
      <c r="U42" s="44"/>
      <c r="V42" s="44"/>
      <c r="W42" s="44"/>
      <c r="X42" s="44"/>
    </row>
    <row r="45" spans="2:24" ht="12" customHeight="1">
      <c r="T45" s="195"/>
    </row>
    <row r="46" spans="2:24" ht="12" customHeight="1">
      <c r="T46" s="178"/>
    </row>
  </sheetData>
  <mergeCells count="32">
    <mergeCell ref="B2:F2"/>
    <mergeCell ref="B4:E4"/>
    <mergeCell ref="B5:E5"/>
    <mergeCell ref="B6:E6"/>
    <mergeCell ref="G4:S4"/>
    <mergeCell ref="G5:S5"/>
    <mergeCell ref="B42:X42"/>
    <mergeCell ref="B29:T29"/>
    <mergeCell ref="E34:Q34"/>
    <mergeCell ref="F18:Q18"/>
    <mergeCell ref="E17:Q17"/>
    <mergeCell ref="F22:Q22"/>
    <mergeCell ref="D38:Q38"/>
    <mergeCell ref="F20:Q20"/>
    <mergeCell ref="E35:Q35"/>
    <mergeCell ref="B28:T28"/>
    <mergeCell ref="F19:Q19"/>
    <mergeCell ref="F21:Q21"/>
    <mergeCell ref="G6:S6"/>
    <mergeCell ref="D33:Q33"/>
    <mergeCell ref="D12:P12"/>
    <mergeCell ref="E13:Q13"/>
    <mergeCell ref="E14:Q14"/>
    <mergeCell ref="E16:Q16"/>
    <mergeCell ref="D15:Q15"/>
    <mergeCell ref="B41:X41"/>
    <mergeCell ref="D39:Q39"/>
    <mergeCell ref="E23:Q23"/>
    <mergeCell ref="E24:Q24"/>
    <mergeCell ref="D25:Q25"/>
    <mergeCell ref="D36:Q36"/>
    <mergeCell ref="D37:Q37"/>
  </mergeCells>
  <hyperlinks>
    <hyperlink ref="B42" r:id="rId1" xr:uid="{00000000-0004-0000-4000-000000000000}"/>
  </hyperlinks>
  <pageMargins left="0.7" right="0.7" top="0.75" bottom="0.75" header="0.3" footer="0.3"/>
  <pageSetup scale="10" orientation="landscape"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B2:AB43"/>
  <sheetViews>
    <sheetView showGridLines="0" workbookViewId="0"/>
  </sheetViews>
  <sheetFormatPr defaultColWidth="11.83203125" defaultRowHeight="12" customHeight="1"/>
  <cols>
    <col min="1" max="1" width="1.5546875" style="1985" customWidth="1"/>
    <col min="2" max="2" width="4.71875" style="1985" customWidth="1"/>
    <col min="3" max="3" width="10.44140625" style="1985" customWidth="1"/>
    <col min="4" max="4" width="34.71875" style="1985" customWidth="1"/>
    <col min="5" max="5" width="4.27734375" style="2036" customWidth="1"/>
    <col min="6" max="15" width="13.27734375" style="1985" customWidth="1"/>
    <col min="16" max="16" width="16.5546875" style="1985" customWidth="1"/>
    <col min="17" max="18" width="15.44140625" style="1985" customWidth="1"/>
    <col min="19" max="22" width="13.27734375" style="1985" customWidth="1"/>
    <col min="23" max="23" width="13.71875" style="1985" customWidth="1"/>
    <col min="24" max="24" width="13.27734375" style="1985" customWidth="1"/>
    <col min="25" max="25" width="9.1640625" style="1985" customWidth="1"/>
    <col min="26" max="26" width="11.83203125" style="1985" customWidth="1"/>
    <col min="27" max="16384" width="11.83203125" style="1985"/>
  </cols>
  <sheetData>
    <row r="2" spans="2:28" ht="12" customHeight="1">
      <c r="B2" s="4379" t="s">
        <v>478</v>
      </c>
      <c r="C2" s="4380"/>
      <c r="D2" s="4380"/>
      <c r="E2" s="4381"/>
      <c r="F2" s="4380"/>
    </row>
    <row r="4" spans="2:28" ht="12" customHeight="1">
      <c r="B4" s="4369" t="s">
        <v>2070</v>
      </c>
      <c r="C4" s="4369"/>
      <c r="E4" s="1985"/>
      <c r="F4" s="4363" t="s">
        <v>393</v>
      </c>
      <c r="G4" s="4363"/>
      <c r="H4" s="4363"/>
      <c r="I4" s="4363"/>
      <c r="J4" s="4363"/>
      <c r="K4" s="4363"/>
      <c r="L4" s="4363"/>
      <c r="M4" s="1986"/>
      <c r="N4" s="1986"/>
      <c r="O4" s="1986"/>
      <c r="P4" s="1986"/>
      <c r="Q4" s="1986"/>
      <c r="R4" s="1986"/>
      <c r="S4" s="1986"/>
      <c r="T4" s="1986"/>
      <c r="U4" s="1986"/>
      <c r="V4" s="1986"/>
      <c r="W4" s="1986"/>
      <c r="X4" s="1986"/>
      <c r="Y4" s="1986"/>
      <c r="Z4" s="1986"/>
      <c r="AA4" s="1986"/>
      <c r="AB4" s="1986"/>
    </row>
    <row r="5" spans="2:28" ht="12" customHeight="1">
      <c r="E5" s="1985"/>
      <c r="F5" s="4364"/>
      <c r="G5" s="4364"/>
      <c r="H5" s="4364"/>
      <c r="I5" s="4364"/>
      <c r="J5" s="4364"/>
      <c r="K5" s="4364"/>
      <c r="L5" s="4364"/>
      <c r="M5" s="1988"/>
      <c r="N5" s="1988"/>
      <c r="Q5" s="1988"/>
    </row>
    <row r="6" spans="2:28" ht="12" customHeight="1">
      <c r="B6" s="4369" t="s">
        <v>538</v>
      </c>
      <c r="C6" s="4369"/>
      <c r="E6" s="1985"/>
      <c r="F6" s="4365" t="s">
        <v>283</v>
      </c>
      <c r="G6" s="4365"/>
      <c r="H6" s="4365"/>
      <c r="I6" s="4365"/>
      <c r="J6" s="4365"/>
      <c r="K6" s="4365"/>
      <c r="L6" s="4365"/>
      <c r="M6" s="1989"/>
      <c r="N6" s="1989"/>
      <c r="O6" s="1989"/>
      <c r="P6" s="1989"/>
      <c r="Q6" s="1989"/>
      <c r="R6" s="1989"/>
      <c r="S6" s="1989"/>
      <c r="T6" s="1989"/>
      <c r="U6" s="1989"/>
      <c r="V6" s="1989"/>
      <c r="W6" s="1989"/>
      <c r="X6" s="1989"/>
      <c r="Y6" s="1989"/>
      <c r="Z6" s="1989"/>
      <c r="AA6" s="1989"/>
      <c r="AB6" s="1989"/>
    </row>
    <row r="8" spans="2:28" ht="12" customHeight="1">
      <c r="B8" s="1990"/>
      <c r="C8" s="1991"/>
      <c r="D8" s="1991"/>
      <c r="E8" s="1992"/>
      <c r="F8" s="1993"/>
      <c r="G8" s="1993"/>
      <c r="H8" s="1993"/>
      <c r="I8" s="1993"/>
      <c r="J8" s="1993"/>
      <c r="K8" s="4366" t="s">
        <v>469</v>
      </c>
      <c r="L8" s="4367"/>
      <c r="M8" s="4367"/>
      <c r="N8" s="4367"/>
      <c r="O8" s="4367"/>
      <c r="P8" s="4367"/>
      <c r="Q8" s="4367"/>
      <c r="R8" s="4367"/>
      <c r="S8" s="4367"/>
      <c r="T8" s="4368"/>
      <c r="U8" s="1994"/>
      <c r="V8" s="1994"/>
      <c r="W8" s="1994"/>
      <c r="X8" s="1995"/>
    </row>
    <row r="9" spans="2:28" ht="12" customHeight="1">
      <c r="B9" s="1996"/>
      <c r="F9" s="1997" t="s">
        <v>2071</v>
      </c>
      <c r="G9" s="1997" t="s">
        <v>2072</v>
      </c>
      <c r="H9" s="1997" t="s">
        <v>2073</v>
      </c>
      <c r="I9" s="1997" t="s">
        <v>2074</v>
      </c>
      <c r="J9" s="1997" t="s">
        <v>2075</v>
      </c>
      <c r="K9" s="1997" t="s">
        <v>2076</v>
      </c>
      <c r="L9" s="1997" t="s">
        <v>2077</v>
      </c>
      <c r="M9" s="1997" t="s">
        <v>973</v>
      </c>
      <c r="N9" s="1997" t="s">
        <v>2078</v>
      </c>
      <c r="O9" s="1997" t="s">
        <v>2079</v>
      </c>
      <c r="P9" s="1998" t="s">
        <v>2080</v>
      </c>
      <c r="Q9" s="1999" t="s">
        <v>2081</v>
      </c>
      <c r="R9" s="1999" t="s">
        <v>2081</v>
      </c>
      <c r="S9" s="1997" t="s">
        <v>976</v>
      </c>
      <c r="T9" s="1997" t="s">
        <v>977</v>
      </c>
      <c r="U9" s="1997" t="s">
        <v>977</v>
      </c>
      <c r="V9" s="1997" t="s">
        <v>977</v>
      </c>
      <c r="W9" s="1997" t="s">
        <v>2082</v>
      </c>
      <c r="X9" s="1997" t="s">
        <v>474</v>
      </c>
    </row>
    <row r="10" spans="2:28" ht="12" customHeight="1">
      <c r="B10" s="1996"/>
      <c r="F10" s="1997"/>
      <c r="G10" s="1997"/>
      <c r="H10" s="1997"/>
      <c r="I10" s="1997" t="s">
        <v>2083</v>
      </c>
      <c r="J10" s="1997" t="s">
        <v>2084</v>
      </c>
      <c r="K10" s="1997" t="s">
        <v>2085</v>
      </c>
      <c r="L10" s="1997" t="s">
        <v>1090</v>
      </c>
      <c r="M10" s="1997" t="s">
        <v>2086</v>
      </c>
      <c r="N10" s="1997" t="s">
        <v>1423</v>
      </c>
      <c r="O10" s="1997" t="s">
        <v>2087</v>
      </c>
      <c r="P10" s="1998" t="s">
        <v>2088</v>
      </c>
      <c r="Q10" s="1999" t="s">
        <v>2089</v>
      </c>
      <c r="R10" s="1999" t="s">
        <v>2089</v>
      </c>
      <c r="S10" s="1997" t="s">
        <v>2090</v>
      </c>
      <c r="T10" s="1997" t="s">
        <v>2090</v>
      </c>
      <c r="U10" s="1997" t="s">
        <v>2091</v>
      </c>
      <c r="V10" s="1997" t="s">
        <v>2092</v>
      </c>
      <c r="W10" s="1997" t="s">
        <v>2093</v>
      </c>
      <c r="X10" s="2000"/>
    </row>
    <row r="11" spans="2:28" ht="12" customHeight="1">
      <c r="B11" s="1996"/>
      <c r="F11" s="1997"/>
      <c r="G11" s="1997"/>
      <c r="H11" s="1997"/>
      <c r="I11" s="1997"/>
      <c r="J11" s="1997" t="s">
        <v>467</v>
      </c>
      <c r="K11" s="1997" t="s">
        <v>12</v>
      </c>
      <c r="L11" s="1997"/>
      <c r="M11" s="1997" t="s">
        <v>2094</v>
      </c>
      <c r="N11" s="1997"/>
      <c r="O11" s="1997" t="s">
        <v>2095</v>
      </c>
      <c r="P11" s="1998" t="s">
        <v>2096</v>
      </c>
      <c r="Q11" s="1999" t="s">
        <v>2097</v>
      </c>
      <c r="R11" s="1999" t="s">
        <v>2098</v>
      </c>
      <c r="S11" s="1997"/>
      <c r="T11" s="1997"/>
      <c r="U11" s="1997" t="s">
        <v>2099</v>
      </c>
      <c r="V11" s="1997" t="s">
        <v>2099</v>
      </c>
      <c r="W11" s="1997"/>
      <c r="X11" s="2000"/>
    </row>
    <row r="12" spans="2:28" ht="12" customHeight="1">
      <c r="B12" s="1996"/>
      <c r="F12" s="1997"/>
      <c r="G12" s="1997"/>
      <c r="H12" s="1997"/>
      <c r="I12" s="1997"/>
      <c r="J12" s="1997"/>
      <c r="K12" s="1997"/>
      <c r="L12" s="1997"/>
      <c r="M12" s="1997"/>
      <c r="N12" s="1997"/>
      <c r="O12" s="1997" t="s">
        <v>2100</v>
      </c>
      <c r="P12" s="1998" t="s">
        <v>2101</v>
      </c>
      <c r="Q12" s="1999" t="s">
        <v>978</v>
      </c>
      <c r="R12" s="1999" t="s">
        <v>2102</v>
      </c>
      <c r="S12" s="1997"/>
      <c r="T12" s="1997"/>
      <c r="U12" s="1997"/>
      <c r="V12" s="1997"/>
      <c r="W12" s="1997"/>
      <c r="X12" s="2000"/>
    </row>
    <row r="13" spans="2:28" s="2001" customFormat="1" ht="12" customHeight="1">
      <c r="B13" s="2002"/>
      <c r="E13" s="2003"/>
      <c r="F13" s="2004" t="s">
        <v>125</v>
      </c>
      <c r="G13" s="2004" t="s">
        <v>940</v>
      </c>
      <c r="H13" s="2004" t="s">
        <v>1008</v>
      </c>
      <c r="I13" s="2004" t="s">
        <v>127</v>
      </c>
      <c r="J13" s="2004" t="s">
        <v>1009</v>
      </c>
      <c r="K13" s="2004" t="s">
        <v>166</v>
      </c>
      <c r="L13" s="2004" t="s">
        <v>168</v>
      </c>
      <c r="M13" s="2004" t="s">
        <v>140</v>
      </c>
      <c r="N13" s="2004" t="s">
        <v>75</v>
      </c>
      <c r="O13" s="2004" t="s">
        <v>1206</v>
      </c>
      <c r="P13" s="2005" t="s">
        <v>2103</v>
      </c>
      <c r="Q13" s="2006" t="s">
        <v>2104</v>
      </c>
      <c r="R13" s="2006" t="s">
        <v>1011</v>
      </c>
      <c r="S13" s="2006" t="s">
        <v>1012</v>
      </c>
      <c r="T13" s="2006" t="s">
        <v>1016</v>
      </c>
      <c r="U13" s="2006" t="s">
        <v>2105</v>
      </c>
      <c r="V13" s="2006" t="s">
        <v>1834</v>
      </c>
      <c r="W13" s="2006" t="s">
        <v>2106</v>
      </c>
      <c r="X13" s="2007" t="s">
        <v>170</v>
      </c>
    </row>
    <row r="14" spans="2:28" ht="12" customHeight="1">
      <c r="B14" s="4370" t="s">
        <v>2025</v>
      </c>
      <c r="C14" s="4371"/>
      <c r="D14" s="4371"/>
      <c r="E14" s="2008" t="s">
        <v>403</v>
      </c>
      <c r="F14" s="2009">
        <v>42721</v>
      </c>
      <c r="G14" s="2009">
        <v>0</v>
      </c>
      <c r="H14" s="2009">
        <v>0</v>
      </c>
      <c r="I14" s="2009">
        <v>77249</v>
      </c>
      <c r="J14" s="2009">
        <v>0</v>
      </c>
      <c r="K14" s="2009">
        <v>-315</v>
      </c>
      <c r="L14" s="2009">
        <v>0</v>
      </c>
      <c r="M14" s="2009">
        <v>0</v>
      </c>
      <c r="N14" s="2009">
        <v>0</v>
      </c>
      <c r="O14" s="2009">
        <v>0</v>
      </c>
      <c r="P14" s="2009">
        <v>0</v>
      </c>
      <c r="Q14" s="2009"/>
      <c r="R14" s="2009"/>
      <c r="S14" s="2009">
        <v>0</v>
      </c>
      <c r="T14" s="2009"/>
      <c r="U14" s="2009"/>
      <c r="V14" s="2009"/>
      <c r="W14" s="2009">
        <v>0</v>
      </c>
      <c r="X14" s="2010">
        <v>119655</v>
      </c>
    </row>
    <row r="15" spans="2:28" s="2001" customFormat="1" ht="12" customHeight="1">
      <c r="B15" s="4372" t="s">
        <v>2026</v>
      </c>
      <c r="C15" s="4373"/>
      <c r="D15" s="4373"/>
      <c r="E15" s="2011" t="s">
        <v>413</v>
      </c>
      <c r="F15" s="2012"/>
      <c r="G15" s="2012"/>
      <c r="H15" s="2012"/>
      <c r="I15" s="2012"/>
      <c r="J15" s="2012"/>
      <c r="K15" s="2012"/>
      <c r="L15" s="2012"/>
      <c r="M15" s="2012"/>
      <c r="N15" s="2012"/>
      <c r="O15" s="2012"/>
      <c r="P15" s="2012"/>
      <c r="Q15" s="2012"/>
      <c r="R15" s="2012"/>
      <c r="S15" s="2012"/>
      <c r="T15" s="2012"/>
      <c r="U15" s="2012"/>
      <c r="V15" s="2012"/>
      <c r="W15" s="2012"/>
      <c r="X15" s="2013"/>
    </row>
    <row r="16" spans="2:28" s="2001" customFormat="1" ht="12" customHeight="1">
      <c r="B16" s="4360" t="s">
        <v>2107</v>
      </c>
      <c r="C16" s="4361"/>
      <c r="D16" s="4361"/>
      <c r="E16" s="2014"/>
      <c r="F16" s="2015"/>
      <c r="G16" s="2015"/>
      <c r="H16" s="2015"/>
      <c r="I16" s="2015"/>
      <c r="J16" s="2015"/>
      <c r="K16" s="2015"/>
      <c r="L16" s="2015"/>
      <c r="M16" s="2015"/>
      <c r="N16" s="2015"/>
      <c r="O16" s="2015"/>
      <c r="P16" s="2015"/>
      <c r="Q16" s="2015"/>
      <c r="R16" s="2015"/>
      <c r="S16" s="2015"/>
      <c r="T16" s="2015"/>
      <c r="U16" s="2015"/>
      <c r="V16" s="2015"/>
      <c r="W16" s="2015"/>
      <c r="X16" s="2016"/>
    </row>
    <row r="17" spans="2:24" ht="12" customHeight="1">
      <c r="B17" s="2017"/>
      <c r="C17" s="4362" t="s">
        <v>2108</v>
      </c>
      <c r="D17" s="4362"/>
      <c r="E17" s="2008" t="s">
        <v>102</v>
      </c>
      <c r="F17" s="2019">
        <v>0</v>
      </c>
      <c r="G17" s="2019">
        <v>0</v>
      </c>
      <c r="H17" s="2019">
        <v>0</v>
      </c>
      <c r="I17" s="2019">
        <v>32402</v>
      </c>
      <c r="J17" s="2019">
        <v>0</v>
      </c>
      <c r="K17" s="2019">
        <v>-4792</v>
      </c>
      <c r="L17" s="2019">
        <v>0</v>
      </c>
      <c r="M17" s="2019">
        <v>0</v>
      </c>
      <c r="N17" s="2019">
        <v>0</v>
      </c>
      <c r="O17" s="2019">
        <v>0</v>
      </c>
      <c r="P17" s="2019">
        <v>0</v>
      </c>
      <c r="Q17" s="2019"/>
      <c r="R17" s="2019"/>
      <c r="S17" s="2019">
        <v>0</v>
      </c>
      <c r="T17" s="2019"/>
      <c r="U17" s="2019"/>
      <c r="V17" s="2019"/>
      <c r="W17" s="2019">
        <v>0</v>
      </c>
      <c r="X17" s="2019">
        <v>27610</v>
      </c>
    </row>
    <row r="18" spans="2:24" ht="12" customHeight="1">
      <c r="B18" s="2020"/>
      <c r="C18" s="4353" t="s">
        <v>2109</v>
      </c>
      <c r="D18" s="4353"/>
      <c r="E18" s="2011" t="s">
        <v>405</v>
      </c>
      <c r="F18" s="2022">
        <v>0</v>
      </c>
      <c r="G18" s="2022">
        <v>0</v>
      </c>
      <c r="H18" s="2022">
        <v>0</v>
      </c>
      <c r="I18" s="2022">
        <v>0</v>
      </c>
      <c r="J18" s="2022">
        <v>0</v>
      </c>
      <c r="K18" s="2022">
        <v>0</v>
      </c>
      <c r="L18" s="2022">
        <v>0</v>
      </c>
      <c r="M18" s="2022">
        <v>0</v>
      </c>
      <c r="N18" s="2022">
        <v>0</v>
      </c>
      <c r="O18" s="2022">
        <v>0</v>
      </c>
      <c r="P18" s="2022">
        <v>0</v>
      </c>
      <c r="Q18" s="2022"/>
      <c r="R18" s="2022"/>
      <c r="S18" s="2022">
        <v>0</v>
      </c>
      <c r="T18" s="2022"/>
      <c r="U18" s="2022"/>
      <c r="V18" s="2022"/>
      <c r="W18" s="2022">
        <v>0</v>
      </c>
      <c r="X18" s="2022">
        <v>0</v>
      </c>
    </row>
    <row r="19" spans="2:24" ht="12" customHeight="1">
      <c r="B19" s="2020"/>
      <c r="C19" s="4353" t="s">
        <v>2110</v>
      </c>
      <c r="D19" s="4353"/>
      <c r="E19" s="2011" t="s">
        <v>435</v>
      </c>
      <c r="F19" s="2022">
        <v>0</v>
      </c>
      <c r="G19" s="2022">
        <v>0</v>
      </c>
      <c r="H19" s="2022">
        <v>0</v>
      </c>
      <c r="I19" s="2022">
        <v>0</v>
      </c>
      <c r="J19" s="2022">
        <v>0</v>
      </c>
      <c r="K19" s="2022">
        <v>0</v>
      </c>
      <c r="L19" s="2022">
        <v>0</v>
      </c>
      <c r="M19" s="2022">
        <v>0</v>
      </c>
      <c r="N19" s="2022">
        <v>0</v>
      </c>
      <c r="O19" s="2022">
        <v>0</v>
      </c>
      <c r="P19" s="2022">
        <v>0</v>
      </c>
      <c r="Q19" s="2022"/>
      <c r="R19" s="2022"/>
      <c r="S19" s="2022">
        <v>0</v>
      </c>
      <c r="T19" s="2022"/>
      <c r="U19" s="2022"/>
      <c r="V19" s="2022"/>
      <c r="W19" s="2022">
        <v>0</v>
      </c>
      <c r="X19" s="2022">
        <v>0</v>
      </c>
    </row>
    <row r="20" spans="2:24" ht="12" customHeight="1">
      <c r="B20" s="2020"/>
      <c r="C20" s="4353" t="s">
        <v>2111</v>
      </c>
      <c r="D20" s="4353"/>
      <c r="E20" s="2011" t="s">
        <v>428</v>
      </c>
      <c r="F20" s="2022">
        <v>0</v>
      </c>
      <c r="G20" s="2022">
        <v>0</v>
      </c>
      <c r="H20" s="2022">
        <v>0</v>
      </c>
      <c r="I20" s="2022">
        <v>0</v>
      </c>
      <c r="J20" s="2022">
        <v>0</v>
      </c>
      <c r="K20" s="2022">
        <v>0</v>
      </c>
      <c r="L20" s="2022">
        <v>0</v>
      </c>
      <c r="M20" s="2022">
        <v>0</v>
      </c>
      <c r="N20" s="2022">
        <v>0</v>
      </c>
      <c r="O20" s="2022">
        <v>0</v>
      </c>
      <c r="P20" s="2022">
        <v>0</v>
      </c>
      <c r="Q20" s="2022"/>
      <c r="R20" s="2022"/>
      <c r="S20" s="2022">
        <v>0</v>
      </c>
      <c r="T20" s="2022"/>
      <c r="U20" s="2022"/>
      <c r="V20" s="2022"/>
      <c r="W20" s="2022">
        <v>0</v>
      </c>
      <c r="X20" s="2022">
        <v>0</v>
      </c>
    </row>
    <row r="21" spans="2:24" ht="12" customHeight="1">
      <c r="B21" s="2023"/>
      <c r="C21" s="4378" t="s">
        <v>2112</v>
      </c>
      <c r="D21" s="4378"/>
      <c r="E21" s="2014"/>
      <c r="F21" s="1993"/>
      <c r="G21" s="1993"/>
      <c r="H21" s="1993"/>
      <c r="I21" s="1993"/>
      <c r="J21" s="1993"/>
      <c r="K21" s="1993"/>
      <c r="L21" s="1993"/>
      <c r="M21" s="1993"/>
      <c r="N21" s="1993"/>
      <c r="O21" s="1993"/>
      <c r="P21" s="1993"/>
      <c r="Q21" s="1993"/>
      <c r="R21" s="1993"/>
      <c r="S21" s="1993"/>
      <c r="T21" s="1993"/>
      <c r="U21" s="1993"/>
      <c r="V21" s="1993"/>
      <c r="W21" s="1993"/>
      <c r="X21" s="1993"/>
    </row>
    <row r="22" spans="2:24" ht="12" customHeight="1">
      <c r="B22" s="2024"/>
      <c r="C22" s="2018"/>
      <c r="D22" s="2018" t="s">
        <v>2113</v>
      </c>
      <c r="E22" s="2008" t="s">
        <v>437</v>
      </c>
      <c r="F22" s="2019">
        <v>0</v>
      </c>
      <c r="G22" s="2019">
        <v>0</v>
      </c>
      <c r="H22" s="2019">
        <v>0</v>
      </c>
      <c r="I22" s="2019">
        <v>0</v>
      </c>
      <c r="J22" s="2019">
        <v>0</v>
      </c>
      <c r="K22" s="2019">
        <v>0</v>
      </c>
      <c r="L22" s="2019">
        <v>0</v>
      </c>
      <c r="M22" s="2019">
        <v>0</v>
      </c>
      <c r="N22" s="2019">
        <v>0</v>
      </c>
      <c r="O22" s="2019">
        <v>0</v>
      </c>
      <c r="P22" s="2019">
        <v>0</v>
      </c>
      <c r="Q22" s="2019"/>
      <c r="R22" s="2019"/>
      <c r="S22" s="2019">
        <v>0</v>
      </c>
      <c r="T22" s="2019"/>
      <c r="U22" s="2019"/>
      <c r="V22" s="2019"/>
      <c r="W22" s="2019"/>
      <c r="X22" s="2019"/>
    </row>
    <row r="23" spans="2:24" ht="12" customHeight="1">
      <c r="B23" s="2020"/>
      <c r="C23" s="2021"/>
      <c r="D23" s="2021" t="s">
        <v>455</v>
      </c>
      <c r="E23" s="2011" t="s">
        <v>439</v>
      </c>
      <c r="F23" s="2022">
        <v>0</v>
      </c>
      <c r="G23" s="2022">
        <v>0</v>
      </c>
      <c r="H23" s="2022">
        <v>0</v>
      </c>
      <c r="I23" s="2022">
        <v>30000</v>
      </c>
      <c r="J23" s="2022">
        <v>0</v>
      </c>
      <c r="K23" s="2022">
        <v>0</v>
      </c>
      <c r="L23" s="2022">
        <v>0</v>
      </c>
      <c r="M23" s="2022">
        <v>0</v>
      </c>
      <c r="N23" s="2022">
        <v>0</v>
      </c>
      <c r="O23" s="2022">
        <v>0</v>
      </c>
      <c r="P23" s="2022">
        <v>0</v>
      </c>
      <c r="Q23" s="2022"/>
      <c r="R23" s="2022"/>
      <c r="S23" s="2022">
        <v>0</v>
      </c>
      <c r="T23" s="2022"/>
      <c r="U23" s="2022"/>
      <c r="V23" s="2022"/>
      <c r="W23" s="2022">
        <v>0</v>
      </c>
      <c r="X23" s="2022">
        <v>30000</v>
      </c>
    </row>
    <row r="24" spans="2:24" ht="12" customHeight="1">
      <c r="B24" s="2020"/>
      <c r="C24" s="4353" t="s">
        <v>491</v>
      </c>
      <c r="D24" s="4353"/>
      <c r="E24" s="2011" t="s">
        <v>503</v>
      </c>
      <c r="F24" s="2022">
        <v>0</v>
      </c>
      <c r="G24" s="2022">
        <v>0</v>
      </c>
      <c r="H24" s="2022">
        <v>0</v>
      </c>
      <c r="I24" s="2022">
        <v>0</v>
      </c>
      <c r="J24" s="2022">
        <v>0</v>
      </c>
      <c r="K24" s="2022">
        <v>8</v>
      </c>
      <c r="L24" s="2022">
        <v>0</v>
      </c>
      <c r="M24" s="2022">
        <v>0</v>
      </c>
      <c r="N24" s="2022">
        <v>0</v>
      </c>
      <c r="O24" s="2022">
        <v>0</v>
      </c>
      <c r="P24" s="2022">
        <v>0</v>
      </c>
      <c r="Q24" s="2022"/>
      <c r="R24" s="2022"/>
      <c r="S24" s="2022">
        <v>0</v>
      </c>
      <c r="T24" s="2022"/>
      <c r="U24" s="2022"/>
      <c r="V24" s="2022"/>
      <c r="W24" s="2022">
        <v>0</v>
      </c>
      <c r="X24" s="2022">
        <v>8</v>
      </c>
    </row>
    <row r="25" spans="2:24" ht="12" customHeight="1">
      <c r="B25" s="4358" t="s">
        <v>2114</v>
      </c>
      <c r="C25" s="4359"/>
      <c r="D25" s="4359"/>
      <c r="E25" s="2011" t="s">
        <v>108</v>
      </c>
      <c r="F25" s="2022">
        <v>42721</v>
      </c>
      <c r="G25" s="2022">
        <v>0</v>
      </c>
      <c r="H25" s="2022">
        <v>0</v>
      </c>
      <c r="I25" s="2022">
        <v>79651</v>
      </c>
      <c r="J25" s="2022">
        <v>0</v>
      </c>
      <c r="K25" s="2022">
        <v>-5099</v>
      </c>
      <c r="L25" s="2022">
        <v>0</v>
      </c>
      <c r="M25" s="2022">
        <v>0</v>
      </c>
      <c r="N25" s="2022">
        <v>0</v>
      </c>
      <c r="O25" s="2022">
        <v>0</v>
      </c>
      <c r="P25" s="2022">
        <v>0</v>
      </c>
      <c r="Q25" s="2022"/>
      <c r="R25" s="2022"/>
      <c r="S25" s="2022">
        <v>0</v>
      </c>
      <c r="T25" s="2022"/>
      <c r="U25" s="2022"/>
      <c r="V25" s="2022"/>
      <c r="W25" s="2022">
        <v>0</v>
      </c>
      <c r="X25" s="2022">
        <v>117273</v>
      </c>
    </row>
    <row r="26" spans="2:24" ht="12" customHeight="1">
      <c r="B26" s="4358" t="s">
        <v>2115</v>
      </c>
      <c r="C26" s="4359"/>
      <c r="D26" s="4359"/>
      <c r="E26" s="2011" t="s">
        <v>110</v>
      </c>
      <c r="F26" s="2022"/>
      <c r="G26" s="2022"/>
      <c r="H26" s="2022"/>
      <c r="I26" s="2022"/>
      <c r="J26" s="2022"/>
      <c r="K26" s="2022"/>
      <c r="L26" s="2022"/>
      <c r="M26" s="2022"/>
      <c r="N26" s="2022"/>
      <c r="O26" s="2022"/>
      <c r="P26" s="2022"/>
      <c r="Q26" s="2022"/>
      <c r="R26" s="2022"/>
      <c r="S26" s="2022"/>
      <c r="T26" s="2022"/>
      <c r="U26" s="2022"/>
      <c r="V26" s="2022"/>
      <c r="W26" s="2022"/>
      <c r="X26" s="2025"/>
    </row>
    <row r="27" spans="2:24" ht="12" customHeight="1">
      <c r="B27" s="4360" t="s">
        <v>2116</v>
      </c>
      <c r="C27" s="4361"/>
      <c r="D27" s="4361"/>
      <c r="F27" s="2009"/>
      <c r="G27" s="2009"/>
      <c r="H27" s="2009"/>
      <c r="I27" s="2009"/>
      <c r="J27" s="2009"/>
      <c r="K27" s="2009"/>
      <c r="L27" s="2009"/>
      <c r="M27" s="2009"/>
      <c r="N27" s="2009"/>
      <c r="O27" s="2009"/>
      <c r="P27" s="2009"/>
      <c r="Q27" s="2009"/>
      <c r="R27" s="2009"/>
      <c r="S27" s="2009"/>
      <c r="T27" s="2009"/>
      <c r="U27" s="2009"/>
      <c r="V27" s="2009"/>
      <c r="W27" s="2009"/>
      <c r="X27" s="2010"/>
    </row>
    <row r="28" spans="2:24" ht="12" customHeight="1">
      <c r="B28" s="2024"/>
      <c r="C28" s="4362" t="s">
        <v>2117</v>
      </c>
      <c r="D28" s="4362"/>
      <c r="E28" s="2008" t="s">
        <v>194</v>
      </c>
      <c r="F28" s="2019">
        <v>0</v>
      </c>
      <c r="G28" s="2019">
        <v>0</v>
      </c>
      <c r="H28" s="2019">
        <v>0</v>
      </c>
      <c r="I28" s="2019">
        <v>28522</v>
      </c>
      <c r="J28" s="2019">
        <v>0</v>
      </c>
      <c r="K28" s="2019">
        <v>1298</v>
      </c>
      <c r="L28" s="2019">
        <v>0</v>
      </c>
      <c r="M28" s="2019">
        <v>0</v>
      </c>
      <c r="N28" s="2019">
        <v>0</v>
      </c>
      <c r="O28" s="2019">
        <v>0</v>
      </c>
      <c r="P28" s="2019">
        <v>0</v>
      </c>
      <c r="Q28" s="2019"/>
      <c r="R28" s="2019"/>
      <c r="S28" s="2019">
        <v>0</v>
      </c>
      <c r="T28" s="2019"/>
      <c r="U28" s="2019"/>
      <c r="V28" s="2019"/>
      <c r="W28" s="2019">
        <v>0</v>
      </c>
      <c r="X28" s="2019">
        <v>29820</v>
      </c>
    </row>
    <row r="29" spans="2:24" ht="12" customHeight="1">
      <c r="B29" s="2024"/>
      <c r="C29" s="4353" t="s">
        <v>2109</v>
      </c>
      <c r="D29" s="4353"/>
      <c r="E29" s="2008" t="s">
        <v>442</v>
      </c>
      <c r="F29" s="2009">
        <v>0</v>
      </c>
      <c r="G29" s="2009">
        <v>0</v>
      </c>
      <c r="H29" s="2009">
        <v>0</v>
      </c>
      <c r="I29" s="2009">
        <v>0</v>
      </c>
      <c r="J29" s="2009">
        <v>0</v>
      </c>
      <c r="K29" s="2009">
        <v>0</v>
      </c>
      <c r="L29" s="2009">
        <v>0</v>
      </c>
      <c r="M29" s="2009">
        <v>0</v>
      </c>
      <c r="N29" s="2009">
        <v>0</v>
      </c>
      <c r="O29" s="2009">
        <v>0</v>
      </c>
      <c r="P29" s="2009">
        <v>0</v>
      </c>
      <c r="Q29" s="2009"/>
      <c r="R29" s="2009"/>
      <c r="S29" s="2009">
        <v>0</v>
      </c>
      <c r="T29" s="2009"/>
      <c r="U29" s="2009"/>
      <c r="V29" s="2009"/>
      <c r="W29" s="2009">
        <v>0</v>
      </c>
      <c r="X29" s="2010">
        <v>0</v>
      </c>
    </row>
    <row r="30" spans="2:24" ht="12" customHeight="1">
      <c r="B30" s="2020"/>
      <c r="C30" s="4353" t="s">
        <v>2110</v>
      </c>
      <c r="D30" s="4353"/>
      <c r="E30" s="2011" t="s">
        <v>17</v>
      </c>
      <c r="F30" s="2022">
        <v>0</v>
      </c>
      <c r="G30" s="2022">
        <v>0</v>
      </c>
      <c r="H30" s="2022">
        <v>0</v>
      </c>
      <c r="I30" s="2022">
        <v>0</v>
      </c>
      <c r="J30" s="2022">
        <v>0</v>
      </c>
      <c r="K30" s="2022">
        <v>0</v>
      </c>
      <c r="L30" s="2022">
        <v>0</v>
      </c>
      <c r="M30" s="2022">
        <v>0</v>
      </c>
      <c r="N30" s="2022">
        <v>0</v>
      </c>
      <c r="O30" s="2022">
        <v>0</v>
      </c>
      <c r="P30" s="2022">
        <v>0</v>
      </c>
      <c r="Q30" s="2022"/>
      <c r="R30" s="2022"/>
      <c r="S30" s="2022">
        <v>0</v>
      </c>
      <c r="T30" s="2022"/>
      <c r="U30" s="2022"/>
      <c r="V30" s="2022"/>
      <c r="W30" s="2022">
        <v>0</v>
      </c>
      <c r="X30" s="2022">
        <v>0</v>
      </c>
    </row>
    <row r="31" spans="2:24" ht="12" customHeight="1">
      <c r="B31" s="2020"/>
      <c r="C31" s="4353" t="s">
        <v>2111</v>
      </c>
      <c r="D31" s="4353"/>
      <c r="E31" s="2011" t="s">
        <v>458</v>
      </c>
      <c r="F31" s="2022">
        <v>0</v>
      </c>
      <c r="G31" s="2022">
        <v>0</v>
      </c>
      <c r="H31" s="2022">
        <v>0</v>
      </c>
      <c r="I31" s="2022">
        <v>0</v>
      </c>
      <c r="J31" s="2022">
        <v>0</v>
      </c>
      <c r="K31" s="2022">
        <v>0</v>
      </c>
      <c r="L31" s="2022">
        <v>0</v>
      </c>
      <c r="M31" s="2022">
        <v>0</v>
      </c>
      <c r="N31" s="2022">
        <v>0</v>
      </c>
      <c r="O31" s="2022">
        <v>0</v>
      </c>
      <c r="P31" s="2022">
        <v>0</v>
      </c>
      <c r="Q31" s="2022"/>
      <c r="R31" s="2022"/>
      <c r="S31" s="2022">
        <v>0</v>
      </c>
      <c r="T31" s="2022"/>
      <c r="U31" s="2022"/>
      <c r="V31" s="2022"/>
      <c r="W31" s="2022">
        <v>0</v>
      </c>
      <c r="X31" s="2022">
        <v>0</v>
      </c>
    </row>
    <row r="32" spans="2:24" ht="12" customHeight="1">
      <c r="B32" s="2023"/>
      <c r="C32" s="4378" t="s">
        <v>2112</v>
      </c>
      <c r="D32" s="4378"/>
      <c r="E32" s="2014"/>
      <c r="F32" s="1993"/>
      <c r="G32" s="1993"/>
      <c r="H32" s="1993"/>
      <c r="I32" s="1993"/>
      <c r="J32" s="1993"/>
      <c r="K32" s="1993"/>
      <c r="L32" s="1993"/>
      <c r="M32" s="1993"/>
      <c r="N32" s="1993"/>
      <c r="O32" s="1993"/>
      <c r="P32" s="1993"/>
      <c r="Q32" s="1993"/>
      <c r="R32" s="1993"/>
      <c r="S32" s="1993"/>
      <c r="T32" s="1993"/>
      <c r="U32" s="1993"/>
      <c r="V32" s="1993"/>
      <c r="W32" s="1993"/>
      <c r="X32" s="1993"/>
    </row>
    <row r="33" spans="2:24" ht="12" customHeight="1">
      <c r="B33" s="2024"/>
      <c r="C33" s="2018"/>
      <c r="D33" s="2018" t="s">
        <v>457</v>
      </c>
      <c r="E33" s="2008" t="s">
        <v>659</v>
      </c>
      <c r="F33" s="2019">
        <v>0</v>
      </c>
      <c r="G33" s="2019">
        <v>0</v>
      </c>
      <c r="H33" s="2019">
        <v>0</v>
      </c>
      <c r="I33" s="2019">
        <v>0</v>
      </c>
      <c r="J33" s="2019">
        <v>0</v>
      </c>
      <c r="K33" s="2019">
        <v>0</v>
      </c>
      <c r="L33" s="2019">
        <v>0</v>
      </c>
      <c r="M33" s="2019">
        <v>0</v>
      </c>
      <c r="N33" s="2019">
        <v>0</v>
      </c>
      <c r="O33" s="2019">
        <v>0</v>
      </c>
      <c r="P33" s="2019">
        <v>0</v>
      </c>
      <c r="Q33" s="2019"/>
      <c r="R33" s="2019"/>
      <c r="S33" s="2019">
        <v>0</v>
      </c>
      <c r="T33" s="2019"/>
      <c r="U33" s="2019"/>
      <c r="V33" s="2019"/>
      <c r="W33" s="2019">
        <v>0</v>
      </c>
      <c r="X33" s="2019">
        <v>0</v>
      </c>
    </row>
    <row r="34" spans="2:24" ht="12" customHeight="1">
      <c r="B34" s="2020"/>
      <c r="C34" s="2021"/>
      <c r="D34" s="2021" t="s">
        <v>455</v>
      </c>
      <c r="E34" s="2011" t="s">
        <v>72</v>
      </c>
      <c r="F34" s="2022">
        <v>0</v>
      </c>
      <c r="G34" s="2022">
        <v>0</v>
      </c>
      <c r="H34" s="2022">
        <v>0</v>
      </c>
      <c r="I34" s="2022">
        <v>45000</v>
      </c>
      <c r="J34" s="2022">
        <v>0</v>
      </c>
      <c r="K34" s="2022">
        <v>0</v>
      </c>
      <c r="L34" s="2022">
        <v>0</v>
      </c>
      <c r="M34" s="2022">
        <v>0</v>
      </c>
      <c r="N34" s="2022">
        <v>0</v>
      </c>
      <c r="O34" s="2022">
        <v>0</v>
      </c>
      <c r="P34" s="2022">
        <v>0</v>
      </c>
      <c r="Q34" s="2022"/>
      <c r="R34" s="2022"/>
      <c r="S34" s="2022">
        <v>0</v>
      </c>
      <c r="T34" s="2022"/>
      <c r="U34" s="2022"/>
      <c r="V34" s="2022"/>
      <c r="W34" s="2022">
        <v>0</v>
      </c>
      <c r="X34" s="2022">
        <v>45000</v>
      </c>
    </row>
    <row r="35" spans="2:24" ht="12" customHeight="1">
      <c r="B35" s="2020"/>
      <c r="C35" s="4353" t="s">
        <v>491</v>
      </c>
      <c r="D35" s="4353"/>
      <c r="E35" s="2011" t="s">
        <v>71</v>
      </c>
      <c r="F35" s="2022">
        <v>0</v>
      </c>
      <c r="G35" s="2022">
        <v>0</v>
      </c>
      <c r="H35" s="2022"/>
      <c r="I35" s="2022">
        <v>0</v>
      </c>
      <c r="J35" s="2022">
        <v>0</v>
      </c>
      <c r="K35" s="2022">
        <v>-27</v>
      </c>
      <c r="L35" s="2022">
        <v>0</v>
      </c>
      <c r="M35" s="2022">
        <v>0</v>
      </c>
      <c r="N35" s="2022">
        <v>0</v>
      </c>
      <c r="O35" s="2022">
        <v>0</v>
      </c>
      <c r="P35" s="2022">
        <v>0</v>
      </c>
      <c r="Q35" s="2022"/>
      <c r="R35" s="2022"/>
      <c r="S35" s="2022">
        <v>0</v>
      </c>
      <c r="T35" s="2022"/>
      <c r="U35" s="2022"/>
      <c r="V35" s="2022"/>
      <c r="W35" s="2022">
        <v>0</v>
      </c>
      <c r="X35" s="2022">
        <v>-27</v>
      </c>
    </row>
    <row r="36" spans="2:24" ht="12" customHeight="1">
      <c r="B36" s="4354" t="s">
        <v>2118</v>
      </c>
      <c r="C36" s="4355"/>
      <c r="D36" s="4355"/>
      <c r="E36" s="2026" t="s">
        <v>514</v>
      </c>
      <c r="F36" s="2019">
        <v>42721</v>
      </c>
      <c r="G36" s="2019">
        <v>0</v>
      </c>
      <c r="H36" s="2019"/>
      <c r="I36" s="2019">
        <v>63173</v>
      </c>
      <c r="J36" s="2019">
        <v>0</v>
      </c>
      <c r="K36" s="2019">
        <v>-3828</v>
      </c>
      <c r="L36" s="2019">
        <v>0</v>
      </c>
      <c r="M36" s="2019">
        <v>0</v>
      </c>
      <c r="N36" s="2019">
        <v>0</v>
      </c>
      <c r="O36" s="2019">
        <v>0</v>
      </c>
      <c r="P36" s="2019">
        <v>0</v>
      </c>
      <c r="Q36" s="2019"/>
      <c r="R36" s="2019"/>
      <c r="S36" s="2019">
        <v>0</v>
      </c>
      <c r="T36" s="2019"/>
      <c r="U36" s="2019"/>
      <c r="V36" s="2019"/>
      <c r="W36" s="2019">
        <v>0</v>
      </c>
      <c r="X36" s="2027">
        <v>102066</v>
      </c>
    </row>
    <row r="37" spans="2:24" ht="12" customHeight="1">
      <c r="B37" s="4356"/>
      <c r="C37" s="4356"/>
      <c r="D37" s="4356"/>
    </row>
    <row r="38" spans="2:24" ht="12" customHeight="1">
      <c r="B38" s="4357" t="s">
        <v>2119</v>
      </c>
      <c r="C38" s="4357"/>
      <c r="D38" s="4357"/>
    </row>
    <row r="39" spans="2:24" s="2001" customFormat="1" ht="12" customHeight="1">
      <c r="B39" s="4374" t="s">
        <v>2120</v>
      </c>
      <c r="C39" s="4375"/>
      <c r="D39" s="4375"/>
      <c r="E39" s="2028" t="s">
        <v>610</v>
      </c>
      <c r="F39" s="2029"/>
      <c r="G39" s="2029"/>
      <c r="H39" s="2029"/>
      <c r="I39" s="2029"/>
      <c r="J39" s="2029"/>
      <c r="K39" s="2029"/>
      <c r="L39" s="2029"/>
      <c r="M39" s="2029"/>
      <c r="N39" s="2029"/>
      <c r="O39" s="2029"/>
      <c r="P39" s="2029"/>
      <c r="Q39" s="2029"/>
      <c r="R39" s="2029"/>
      <c r="S39" s="2029"/>
      <c r="T39" s="2029"/>
      <c r="U39" s="2029"/>
      <c r="V39" s="2029"/>
      <c r="W39" s="2029"/>
      <c r="X39" s="2030"/>
    </row>
    <row r="40" spans="2:24" s="2001" customFormat="1" ht="12" customHeight="1">
      <c r="B40" s="4376" t="s">
        <v>2121</v>
      </c>
      <c r="C40" s="4377"/>
      <c r="D40" s="4377"/>
      <c r="E40" s="2031" t="s">
        <v>142</v>
      </c>
      <c r="F40" s="2032"/>
      <c r="G40" s="2032"/>
      <c r="H40" s="2032"/>
      <c r="I40" s="2032"/>
      <c r="J40" s="2032"/>
      <c r="K40" s="2032"/>
      <c r="L40" s="2032"/>
      <c r="M40" s="2032"/>
      <c r="N40" s="2032"/>
      <c r="O40" s="2032"/>
      <c r="P40" s="2032"/>
      <c r="Q40" s="2032"/>
      <c r="R40" s="2032"/>
      <c r="S40" s="2032"/>
      <c r="T40" s="2032"/>
      <c r="U40" s="2032"/>
      <c r="V40" s="2032"/>
      <c r="W40" s="2032"/>
      <c r="X40" s="2033"/>
    </row>
    <row r="41" spans="2:24" s="2001" customFormat="1" ht="12" customHeight="1">
      <c r="B41" s="154"/>
      <c r="C41" s="154"/>
      <c r="D41" s="154"/>
      <c r="E41" s="2034"/>
      <c r="F41" s="2035"/>
      <c r="G41" s="2035"/>
      <c r="H41" s="2035"/>
      <c r="I41" s="2035"/>
      <c r="J41" s="2035"/>
      <c r="K41" s="2035"/>
      <c r="L41" s="2035"/>
      <c r="M41" s="2035"/>
      <c r="N41" s="2035"/>
      <c r="O41" s="2035"/>
      <c r="P41" s="2035"/>
      <c r="Q41" s="2035"/>
      <c r="R41" s="2035"/>
      <c r="S41" s="2035"/>
      <c r="T41" s="2035"/>
      <c r="U41" s="2035"/>
      <c r="V41" s="2035"/>
      <c r="W41" s="2035"/>
      <c r="X41" s="2035"/>
    </row>
    <row r="42" spans="2:24" ht="12" customHeight="1">
      <c r="X42" s="1866"/>
    </row>
    <row r="43" spans="2:24" ht="12" customHeight="1">
      <c r="X43" s="178"/>
    </row>
  </sheetData>
  <mergeCells count="30">
    <mergeCell ref="B2:F2"/>
    <mergeCell ref="B39:D39"/>
    <mergeCell ref="B40:D40"/>
    <mergeCell ref="C31:D31"/>
    <mergeCell ref="C18:D18"/>
    <mergeCell ref="C19:D19"/>
    <mergeCell ref="C20:D20"/>
    <mergeCell ref="C21:D21"/>
    <mergeCell ref="C24:D24"/>
    <mergeCell ref="B25:D25"/>
    <mergeCell ref="C32:D32"/>
    <mergeCell ref="F4:L4"/>
    <mergeCell ref="F5:L5"/>
    <mergeCell ref="F6:L6"/>
    <mergeCell ref="B16:D16"/>
    <mergeCell ref="C17:D17"/>
    <mergeCell ref="K8:T8"/>
    <mergeCell ref="B4:C4"/>
    <mergeCell ref="B6:C6"/>
    <mergeCell ref="B14:D14"/>
    <mergeCell ref="B15:D15"/>
    <mergeCell ref="C35:D35"/>
    <mergeCell ref="B36:D36"/>
    <mergeCell ref="B37:D37"/>
    <mergeCell ref="B38:D38"/>
    <mergeCell ref="B26:D26"/>
    <mergeCell ref="B27:D27"/>
    <mergeCell ref="C28:D28"/>
    <mergeCell ref="C29:D29"/>
    <mergeCell ref="C30:D30"/>
  </mergeCells>
  <pageMargins left="0.7" right="0.7" top="0.75" bottom="0.75" header="0.3" footer="0.3"/>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B2:R58"/>
  <sheetViews>
    <sheetView showGridLines="0" workbookViewId="0"/>
  </sheetViews>
  <sheetFormatPr defaultColWidth="8.83203125" defaultRowHeight="12.3"/>
  <cols>
    <col min="1" max="1" width="1.5546875" style="1816" customWidth="1"/>
    <col min="2" max="2" width="3.83203125" style="1816" customWidth="1"/>
    <col min="3" max="3" width="42.5546875" style="1816" customWidth="1"/>
    <col min="4" max="4" width="3.83203125" style="1816" customWidth="1"/>
    <col min="5" max="5" width="12.1640625" style="1816" customWidth="1"/>
    <col min="6" max="6" width="13.5546875" style="1816" customWidth="1"/>
    <col min="7" max="7" width="10.5546875" style="1816" customWidth="1"/>
    <col min="8" max="8" width="8.83203125" style="1816" customWidth="1"/>
    <col min="9" max="9" width="12.71875" style="1816" customWidth="1"/>
    <col min="10" max="10" width="13" style="1816" customWidth="1"/>
    <col min="11" max="11" width="13.71875" style="1816" customWidth="1"/>
    <col min="12" max="14" width="8.83203125" style="1816" customWidth="1"/>
    <col min="15" max="15" width="12.27734375" style="1816" customWidth="1"/>
    <col min="16" max="16" width="13" style="1816" customWidth="1"/>
    <col min="17" max="18" width="13.83203125" style="1816" customWidth="1"/>
    <col min="19" max="19" width="8.83203125" style="1816" customWidth="1"/>
    <col min="20" max="16384" width="8.83203125" style="1816"/>
  </cols>
  <sheetData>
    <row r="2" spans="2:18">
      <c r="B2" s="4290" t="s">
        <v>478</v>
      </c>
      <c r="C2" s="4298"/>
      <c r="D2" s="4298"/>
      <c r="E2" s="4298"/>
      <c r="F2" s="4298"/>
    </row>
    <row r="4" spans="2:18">
      <c r="B4" s="4290" t="s">
        <v>2122</v>
      </c>
      <c r="C4" s="4290"/>
      <c r="H4" s="4290" t="s">
        <v>852</v>
      </c>
      <c r="I4" s="4290"/>
      <c r="J4" s="4290"/>
      <c r="K4" s="4290"/>
    </row>
    <row r="5" spans="2:18">
      <c r="B5" s="4290"/>
      <c r="C5" s="4290"/>
      <c r="H5" s="4290"/>
      <c r="I5" s="4290"/>
      <c r="J5" s="4290"/>
      <c r="K5" s="4290"/>
    </row>
    <row r="6" spans="2:18">
      <c r="B6" s="4291">
        <v>2023.4</v>
      </c>
      <c r="C6" s="4291"/>
      <c r="H6" s="4290" t="s">
        <v>284</v>
      </c>
      <c r="I6" s="4290"/>
      <c r="J6" s="4290"/>
      <c r="K6" s="4290"/>
    </row>
    <row r="7" spans="2:18">
      <c r="H7" s="4290" t="s">
        <v>2123</v>
      </c>
      <c r="I7" s="4290"/>
      <c r="J7" s="4290"/>
      <c r="K7" s="4290"/>
    </row>
    <row r="9" spans="2:18">
      <c r="E9" s="1817" t="s">
        <v>2124</v>
      </c>
      <c r="F9" s="1817" t="s">
        <v>2124</v>
      </c>
      <c r="G9" s="1817" t="s">
        <v>1089</v>
      </c>
      <c r="H9" s="1817" t="s">
        <v>2077</v>
      </c>
      <c r="I9" s="1817" t="s">
        <v>2124</v>
      </c>
      <c r="J9" s="1817" t="s">
        <v>2125</v>
      </c>
      <c r="K9" s="1818" t="s">
        <v>2126</v>
      </c>
      <c r="L9" s="4292" t="s">
        <v>2127</v>
      </c>
      <c r="M9" s="4293"/>
      <c r="N9" s="4293"/>
      <c r="O9" s="4294"/>
      <c r="P9" s="1817" t="s">
        <v>2128</v>
      </c>
      <c r="Q9" s="1817" t="s">
        <v>2129</v>
      </c>
      <c r="R9" s="1817" t="s">
        <v>2130</v>
      </c>
    </row>
    <row r="10" spans="2:18">
      <c r="E10" s="1820" t="s">
        <v>2131</v>
      </c>
      <c r="F10" s="1820" t="s">
        <v>2132</v>
      </c>
      <c r="G10" s="1820" t="s">
        <v>2133</v>
      </c>
      <c r="H10" s="1820" t="s">
        <v>1090</v>
      </c>
      <c r="I10" s="1820" t="s">
        <v>2134</v>
      </c>
      <c r="J10" s="1820"/>
      <c r="K10" s="1821" t="s">
        <v>862</v>
      </c>
      <c r="L10" s="1817" t="s">
        <v>2135</v>
      </c>
      <c r="M10" s="1817" t="s">
        <v>2136</v>
      </c>
      <c r="N10" s="1817" t="s">
        <v>2137</v>
      </c>
      <c r="O10" s="1817" t="s">
        <v>2138</v>
      </c>
      <c r="P10" s="1820" t="s">
        <v>2139</v>
      </c>
      <c r="Q10" s="1820" t="s">
        <v>2140</v>
      </c>
      <c r="R10" s="1820" t="s">
        <v>2141</v>
      </c>
    </row>
    <row r="11" spans="2:18">
      <c r="E11" s="1820" t="s">
        <v>2142</v>
      </c>
      <c r="F11" s="1820" t="s">
        <v>1102</v>
      </c>
      <c r="G11" s="1820"/>
      <c r="H11" s="1820"/>
      <c r="I11" s="1820" t="s">
        <v>1098</v>
      </c>
      <c r="J11" s="1820"/>
      <c r="K11" s="1821" t="s">
        <v>2143</v>
      </c>
      <c r="L11" s="1820"/>
      <c r="M11" s="1820"/>
      <c r="N11" s="1820"/>
      <c r="O11" s="1820"/>
      <c r="P11" s="1820" t="s">
        <v>2144</v>
      </c>
      <c r="Q11" s="1820"/>
      <c r="R11" s="1820" t="s">
        <v>2145</v>
      </c>
    </row>
    <row r="12" spans="2:18">
      <c r="E12" s="1820" t="s">
        <v>2146</v>
      </c>
      <c r="F12" s="1820" t="s">
        <v>2147</v>
      </c>
      <c r="G12" s="1820"/>
      <c r="H12" s="1820"/>
      <c r="I12" s="1820" t="s">
        <v>2148</v>
      </c>
      <c r="J12" s="1820"/>
      <c r="K12" s="1821" t="s">
        <v>2149</v>
      </c>
      <c r="L12" s="1820"/>
      <c r="M12" s="1820"/>
      <c r="N12" s="1820"/>
      <c r="O12" s="1820"/>
      <c r="P12" s="1820"/>
      <c r="Q12" s="1820"/>
      <c r="R12" s="1820" t="s">
        <v>2150</v>
      </c>
    </row>
    <row r="13" spans="2:18">
      <c r="E13" s="1820"/>
      <c r="F13" s="1820"/>
      <c r="G13" s="1820"/>
      <c r="H13" s="1820"/>
      <c r="I13" s="1820" t="s">
        <v>862</v>
      </c>
      <c r="J13" s="1820"/>
      <c r="K13" s="1821"/>
      <c r="L13" s="1820"/>
      <c r="M13" s="1820"/>
      <c r="N13" s="1820"/>
      <c r="O13" s="1820"/>
      <c r="P13" s="1820"/>
      <c r="Q13" s="1820"/>
      <c r="R13" s="1820" t="s">
        <v>2151</v>
      </c>
    </row>
    <row r="14" spans="2:18">
      <c r="E14" s="1822" t="s">
        <v>140</v>
      </c>
      <c r="F14" s="1822" t="s">
        <v>74</v>
      </c>
      <c r="G14" s="1822" t="s">
        <v>941</v>
      </c>
      <c r="H14" s="1822" t="s">
        <v>734</v>
      </c>
      <c r="I14" s="1822" t="s">
        <v>1206</v>
      </c>
      <c r="J14" s="1822" t="s">
        <v>1011</v>
      </c>
      <c r="K14" s="1823" t="s">
        <v>2152</v>
      </c>
      <c r="L14" s="1822" t="s">
        <v>1589</v>
      </c>
      <c r="M14" s="1822" t="s">
        <v>2153</v>
      </c>
      <c r="N14" s="1822" t="s">
        <v>2154</v>
      </c>
      <c r="O14" s="1822" t="s">
        <v>1834</v>
      </c>
      <c r="P14" s="1822" t="s">
        <v>2155</v>
      </c>
      <c r="Q14" s="1822" t="s">
        <v>2156</v>
      </c>
      <c r="R14" s="1822" t="s">
        <v>2157</v>
      </c>
    </row>
    <row r="15" spans="2:18">
      <c r="E15" s="1825"/>
      <c r="F15" s="1825"/>
      <c r="G15" s="1825"/>
      <c r="H15" s="1825"/>
      <c r="I15" s="1825"/>
      <c r="J15" s="1825"/>
      <c r="K15" s="1825"/>
      <c r="L15" s="1825"/>
      <c r="M15" s="1825"/>
      <c r="N15" s="1825"/>
      <c r="O15" s="1825"/>
      <c r="P15" s="1825"/>
      <c r="Q15" s="1825"/>
      <c r="R15" s="1825"/>
    </row>
    <row r="16" spans="2:18">
      <c r="B16" s="4300" t="s">
        <v>2158</v>
      </c>
      <c r="C16" s="4300"/>
      <c r="D16" s="1829" t="s">
        <v>1837</v>
      </c>
      <c r="E16" s="1830"/>
      <c r="F16" s="1830"/>
      <c r="G16" s="1830"/>
      <c r="H16" s="1830"/>
      <c r="I16" s="1830"/>
      <c r="J16" s="1830"/>
      <c r="K16" s="1830"/>
      <c r="L16" s="1830"/>
      <c r="M16" s="1830"/>
      <c r="N16" s="1830"/>
      <c r="O16" s="1830"/>
      <c r="P16" s="1830"/>
      <c r="Q16" s="1830"/>
      <c r="R16" s="1830"/>
    </row>
    <row r="17" spans="2:18">
      <c r="B17" s="4298" t="s">
        <v>2159</v>
      </c>
      <c r="C17" s="4298"/>
      <c r="E17" s="1825"/>
      <c r="F17" s="1825"/>
      <c r="G17" s="1825"/>
      <c r="H17" s="1825"/>
      <c r="I17" s="1825"/>
      <c r="J17" s="1825"/>
      <c r="K17" s="1825"/>
      <c r="L17" s="1825"/>
      <c r="M17" s="1825"/>
      <c r="N17" s="1825"/>
      <c r="O17" s="1825"/>
      <c r="P17" s="1825"/>
      <c r="Q17" s="1825"/>
      <c r="R17" s="1825"/>
    </row>
    <row r="18" spans="2:18">
      <c r="B18" s="4298" t="s">
        <v>2160</v>
      </c>
      <c r="C18" s="4298"/>
      <c r="E18" s="1826"/>
      <c r="F18" s="1826"/>
      <c r="G18" s="1826"/>
      <c r="H18" s="1826"/>
      <c r="I18" s="1826"/>
      <c r="J18" s="1826"/>
      <c r="K18" s="1826"/>
      <c r="L18" s="1826"/>
      <c r="M18" s="1826"/>
      <c r="N18" s="1826"/>
      <c r="O18" s="1826"/>
      <c r="P18" s="1826"/>
      <c r="Q18" s="1826"/>
      <c r="R18" s="1826"/>
    </row>
    <row r="19" spans="2:18">
      <c r="C19" s="1828" t="s">
        <v>2161</v>
      </c>
      <c r="D19" s="1829" t="s">
        <v>1755</v>
      </c>
      <c r="E19" s="1830"/>
      <c r="F19" s="1830"/>
      <c r="G19" s="1830"/>
      <c r="H19" s="1830"/>
      <c r="I19" s="1830"/>
      <c r="J19" s="1830"/>
      <c r="K19" s="1830"/>
      <c r="L19" s="1830"/>
      <c r="M19" s="1830"/>
      <c r="N19" s="1830"/>
      <c r="O19" s="1830"/>
      <c r="P19" s="1830"/>
      <c r="Q19" s="1830"/>
      <c r="R19" s="1830"/>
    </row>
    <row r="20" spans="2:18">
      <c r="B20" s="4298" t="s">
        <v>2162</v>
      </c>
      <c r="C20" s="4298"/>
      <c r="E20" s="1825"/>
      <c r="F20" s="1825"/>
      <c r="G20" s="1825"/>
      <c r="H20" s="1825"/>
      <c r="I20" s="1825"/>
      <c r="J20" s="1825"/>
      <c r="K20" s="1825"/>
      <c r="L20" s="1825"/>
      <c r="M20" s="1825"/>
      <c r="N20" s="1825"/>
      <c r="O20" s="1825"/>
      <c r="P20" s="1825"/>
      <c r="Q20" s="1825"/>
      <c r="R20" s="1825"/>
    </row>
    <row r="21" spans="2:18">
      <c r="C21" s="1828" t="s">
        <v>2161</v>
      </c>
      <c r="D21" s="1829" t="s">
        <v>1757</v>
      </c>
      <c r="E21" s="1830"/>
      <c r="F21" s="1830"/>
      <c r="G21" s="1830"/>
      <c r="H21" s="1830"/>
      <c r="I21" s="1830"/>
      <c r="J21" s="1830"/>
      <c r="K21" s="1830"/>
      <c r="L21" s="1830"/>
      <c r="M21" s="1830"/>
      <c r="N21" s="1830"/>
      <c r="O21" s="1830"/>
      <c r="P21" s="1830"/>
      <c r="Q21" s="1830"/>
      <c r="R21" s="1830"/>
    </row>
    <row r="22" spans="2:18">
      <c r="C22" s="1832" t="s">
        <v>2163</v>
      </c>
      <c r="D22" s="1833" t="s">
        <v>1758</v>
      </c>
      <c r="E22" s="1834"/>
      <c r="F22" s="1834"/>
      <c r="G22" s="1834"/>
      <c r="H22" s="1834"/>
      <c r="I22" s="1834"/>
      <c r="J22" s="1834"/>
      <c r="K22" s="1834"/>
      <c r="L22" s="1834"/>
      <c r="M22" s="1834"/>
      <c r="N22" s="1834"/>
      <c r="O22" s="1834"/>
      <c r="P22" s="1834"/>
      <c r="Q22" s="1834"/>
      <c r="R22" s="1834"/>
    </row>
    <row r="23" spans="2:18">
      <c r="B23" s="4298" t="s">
        <v>2164</v>
      </c>
      <c r="C23" s="4298"/>
      <c r="E23" s="1825"/>
      <c r="F23" s="1825"/>
      <c r="G23" s="1825"/>
      <c r="H23" s="1825"/>
      <c r="I23" s="1825"/>
      <c r="J23" s="1825"/>
      <c r="K23" s="1825"/>
      <c r="L23" s="1825"/>
      <c r="M23" s="1825"/>
      <c r="N23" s="1825"/>
      <c r="O23" s="1825"/>
      <c r="P23" s="1825"/>
      <c r="Q23" s="1825"/>
      <c r="R23" s="1825"/>
    </row>
    <row r="24" spans="2:18">
      <c r="C24" s="1828" t="s">
        <v>2161</v>
      </c>
      <c r="D24" s="1829" t="s">
        <v>1760</v>
      </c>
      <c r="E24" s="1830"/>
      <c r="F24" s="1830"/>
      <c r="G24" s="1830"/>
      <c r="H24" s="1830"/>
      <c r="I24" s="1830"/>
      <c r="J24" s="1830"/>
      <c r="K24" s="1830"/>
      <c r="L24" s="1830"/>
      <c r="M24" s="1830"/>
      <c r="N24" s="1830"/>
      <c r="O24" s="1830"/>
      <c r="P24" s="1830"/>
      <c r="Q24" s="1830"/>
      <c r="R24" s="1830"/>
    </row>
    <row r="25" spans="2:18">
      <c r="C25" s="1832" t="s">
        <v>2163</v>
      </c>
      <c r="D25" s="1833" t="s">
        <v>1735</v>
      </c>
      <c r="E25" s="1834"/>
      <c r="F25" s="1834"/>
      <c r="G25" s="1834"/>
      <c r="H25" s="1834"/>
      <c r="I25" s="1834"/>
      <c r="J25" s="1834"/>
      <c r="K25" s="1834"/>
      <c r="L25" s="1834"/>
      <c r="M25" s="1834"/>
      <c r="N25" s="1834"/>
      <c r="O25" s="1834"/>
      <c r="P25" s="1834"/>
      <c r="Q25" s="1834"/>
      <c r="R25" s="1834"/>
    </row>
    <row r="26" spans="2:18">
      <c r="B26" s="4298" t="s">
        <v>2165</v>
      </c>
      <c r="C26" s="4298"/>
      <c r="E26" s="1825"/>
      <c r="F26" s="1825"/>
      <c r="G26" s="1825"/>
      <c r="H26" s="1825"/>
      <c r="I26" s="1825"/>
      <c r="J26" s="1825"/>
      <c r="K26" s="1825"/>
      <c r="L26" s="1825"/>
      <c r="M26" s="1825"/>
      <c r="N26" s="1825"/>
      <c r="O26" s="1825"/>
      <c r="P26" s="1825"/>
      <c r="Q26" s="1825"/>
      <c r="R26" s="1825"/>
    </row>
    <row r="27" spans="2:18">
      <c r="C27" s="1828" t="s">
        <v>2161</v>
      </c>
      <c r="D27" s="1829" t="s">
        <v>1739</v>
      </c>
      <c r="E27" s="1830"/>
      <c r="F27" s="1830"/>
      <c r="G27" s="1830"/>
      <c r="H27" s="1830"/>
      <c r="I27" s="1830"/>
      <c r="J27" s="1830"/>
      <c r="K27" s="1830"/>
      <c r="L27" s="1830"/>
      <c r="M27" s="1830"/>
      <c r="N27" s="1830"/>
      <c r="O27" s="1830"/>
      <c r="P27" s="1830"/>
      <c r="Q27" s="1830"/>
      <c r="R27" s="1830"/>
    </row>
    <row r="28" spans="2:18">
      <c r="C28" s="1832" t="s">
        <v>2163</v>
      </c>
      <c r="D28" s="1833" t="s">
        <v>1744</v>
      </c>
      <c r="E28" s="1834"/>
      <c r="F28" s="1834"/>
      <c r="G28" s="1834"/>
      <c r="H28" s="1834"/>
      <c r="I28" s="1834"/>
      <c r="J28" s="1834"/>
      <c r="K28" s="1834"/>
      <c r="L28" s="1834"/>
      <c r="M28" s="1834"/>
      <c r="N28" s="1834"/>
      <c r="O28" s="1834"/>
      <c r="P28" s="1834"/>
      <c r="Q28" s="1834"/>
      <c r="R28" s="1834"/>
    </row>
    <row r="29" spans="2:18">
      <c r="B29" s="4298" t="s">
        <v>2166</v>
      </c>
      <c r="C29" s="4298"/>
      <c r="E29" s="1825"/>
      <c r="F29" s="1825"/>
      <c r="G29" s="1825"/>
      <c r="H29" s="1825"/>
      <c r="I29" s="1825"/>
      <c r="J29" s="1825"/>
      <c r="K29" s="1825"/>
      <c r="L29" s="1825"/>
      <c r="M29" s="1825"/>
      <c r="N29" s="1825"/>
      <c r="O29" s="1825"/>
      <c r="P29" s="1825"/>
      <c r="Q29" s="1825"/>
      <c r="R29" s="1825"/>
    </row>
    <row r="30" spans="2:18">
      <c r="C30" s="1828" t="s">
        <v>2161</v>
      </c>
      <c r="D30" s="1829" t="s">
        <v>1748</v>
      </c>
      <c r="E30" s="1830"/>
      <c r="F30" s="1830"/>
      <c r="G30" s="1830"/>
      <c r="H30" s="1830"/>
      <c r="I30" s="1830"/>
      <c r="J30" s="1830"/>
      <c r="K30" s="1830"/>
      <c r="L30" s="1830"/>
      <c r="M30" s="1830"/>
      <c r="N30" s="1830"/>
      <c r="O30" s="1830"/>
      <c r="P30" s="1830"/>
      <c r="Q30" s="1830"/>
      <c r="R30" s="1830"/>
    </row>
    <row r="31" spans="2:18">
      <c r="C31" s="1832" t="s">
        <v>2163</v>
      </c>
      <c r="D31" s="1833" t="s">
        <v>1764</v>
      </c>
      <c r="E31" s="1834"/>
      <c r="F31" s="1834"/>
      <c r="G31" s="1834"/>
      <c r="H31" s="1834"/>
      <c r="I31" s="1834"/>
      <c r="J31" s="1834"/>
      <c r="K31" s="1834"/>
      <c r="L31" s="1834"/>
      <c r="M31" s="1834"/>
      <c r="N31" s="1834"/>
      <c r="O31" s="1834"/>
      <c r="P31" s="1834"/>
      <c r="Q31" s="1834"/>
      <c r="R31" s="1834"/>
    </row>
    <row r="32" spans="2:18">
      <c r="B32" s="4300" t="s">
        <v>2167</v>
      </c>
      <c r="C32" s="4300"/>
      <c r="D32" s="1829" t="s">
        <v>1768</v>
      </c>
      <c r="E32" s="1834"/>
      <c r="F32" s="1834"/>
      <c r="G32" s="1834"/>
      <c r="H32" s="1834"/>
      <c r="I32" s="1834"/>
      <c r="J32" s="1834"/>
      <c r="K32" s="1834"/>
      <c r="L32" s="1834"/>
      <c r="M32" s="1834"/>
      <c r="N32" s="1834"/>
      <c r="O32" s="1834"/>
      <c r="P32" s="1834"/>
      <c r="Q32" s="1834"/>
      <c r="R32" s="1834"/>
    </row>
    <row r="33" spans="2:18">
      <c r="B33" s="4302" t="s">
        <v>1111</v>
      </c>
      <c r="C33" s="4302"/>
      <c r="D33" s="1833" t="s">
        <v>1850</v>
      </c>
      <c r="E33" s="1834"/>
      <c r="F33" s="1834"/>
      <c r="G33" s="1834"/>
      <c r="H33" s="1834"/>
      <c r="I33" s="1834"/>
      <c r="J33" s="1834"/>
      <c r="K33" s="1834"/>
      <c r="L33" s="1834"/>
      <c r="M33" s="1834"/>
      <c r="N33" s="1834"/>
      <c r="O33" s="1834"/>
      <c r="P33" s="1834"/>
      <c r="Q33" s="1834"/>
      <c r="R33" s="1834"/>
    </row>
    <row r="34" spans="2:18">
      <c r="B34" s="4298" t="s">
        <v>881</v>
      </c>
      <c r="C34" s="4298"/>
      <c r="E34" s="1825"/>
      <c r="F34" s="1825"/>
      <c r="G34" s="1825"/>
      <c r="H34" s="1825"/>
      <c r="I34" s="1825"/>
      <c r="J34" s="1825"/>
      <c r="K34" s="1825"/>
      <c r="L34" s="1825"/>
      <c r="M34" s="1825"/>
      <c r="N34" s="1825"/>
      <c r="O34" s="1825"/>
      <c r="P34" s="1825"/>
      <c r="Q34" s="1825"/>
      <c r="R34" s="1825"/>
    </row>
    <row r="35" spans="2:18">
      <c r="C35" s="1828" t="s">
        <v>2168</v>
      </c>
      <c r="D35" s="1829" t="s">
        <v>1899</v>
      </c>
      <c r="E35" s="1830"/>
      <c r="F35" s="1830"/>
      <c r="G35" s="1830"/>
      <c r="H35" s="1830"/>
      <c r="I35" s="1830"/>
      <c r="J35" s="1830"/>
      <c r="K35" s="1830"/>
      <c r="L35" s="1830"/>
      <c r="M35" s="1830"/>
      <c r="N35" s="1830"/>
      <c r="O35" s="1830"/>
      <c r="P35" s="1830"/>
      <c r="Q35" s="1830"/>
      <c r="R35" s="1830"/>
    </row>
    <row r="36" spans="2:18">
      <c r="C36" s="1832" t="s">
        <v>2169</v>
      </c>
      <c r="D36" s="1833" t="s">
        <v>1852</v>
      </c>
      <c r="E36" s="1834"/>
      <c r="F36" s="1834"/>
      <c r="G36" s="1834"/>
      <c r="H36" s="1834"/>
      <c r="I36" s="1834"/>
      <c r="J36" s="1834"/>
      <c r="K36" s="1834"/>
      <c r="L36" s="1834"/>
      <c r="M36" s="1834"/>
      <c r="N36" s="1834"/>
      <c r="O36" s="1834"/>
      <c r="P36" s="1834"/>
      <c r="Q36" s="1834"/>
      <c r="R36" s="1834"/>
    </row>
    <row r="37" spans="2:18">
      <c r="B37" s="4300" t="s">
        <v>2170</v>
      </c>
      <c r="C37" s="4300"/>
      <c r="D37" s="1829" t="s">
        <v>2171</v>
      </c>
      <c r="E37" s="1834"/>
      <c r="F37" s="1834"/>
      <c r="G37" s="1834"/>
      <c r="H37" s="1834"/>
      <c r="I37" s="1834"/>
      <c r="J37" s="1834"/>
      <c r="K37" s="1834"/>
      <c r="L37" s="1834"/>
      <c r="M37" s="1834"/>
      <c r="N37" s="1834"/>
      <c r="O37" s="1834"/>
      <c r="P37" s="1834"/>
      <c r="Q37" s="1834"/>
      <c r="R37" s="1834"/>
    </row>
    <row r="38" spans="2:18">
      <c r="B38" s="4302" t="s">
        <v>2172</v>
      </c>
      <c r="C38" s="4302"/>
      <c r="D38" s="1833" t="s">
        <v>2173</v>
      </c>
      <c r="E38" s="1834"/>
      <c r="F38" s="1834"/>
      <c r="G38" s="1834"/>
      <c r="H38" s="1834"/>
      <c r="I38" s="1834"/>
      <c r="J38" s="1834"/>
      <c r="K38" s="1834"/>
      <c r="L38" s="1834"/>
      <c r="M38" s="1834"/>
      <c r="N38" s="1834"/>
      <c r="O38" s="1834"/>
      <c r="P38" s="1834"/>
      <c r="Q38" s="1834"/>
      <c r="R38" s="1834"/>
    </row>
    <row r="39" spans="2:18">
      <c r="B39" s="4302" t="s">
        <v>2174</v>
      </c>
      <c r="C39" s="4302"/>
      <c r="D39" s="1833" t="s">
        <v>2175</v>
      </c>
      <c r="E39" s="1834"/>
      <c r="F39" s="1834"/>
      <c r="G39" s="1834"/>
      <c r="H39" s="1834"/>
      <c r="I39" s="1834"/>
      <c r="J39" s="1834"/>
      <c r="K39" s="1834"/>
      <c r="L39" s="1834"/>
      <c r="M39" s="1834"/>
      <c r="N39" s="1834"/>
      <c r="O39" s="1834"/>
      <c r="P39" s="1834"/>
      <c r="Q39" s="1834"/>
      <c r="R39" s="1834"/>
    </row>
    <row r="40" spans="2:18">
      <c r="B40" s="4302" t="s">
        <v>2176</v>
      </c>
      <c r="C40" s="4302"/>
      <c r="D40" s="1833" t="s">
        <v>1770</v>
      </c>
      <c r="E40" s="1834"/>
      <c r="F40" s="1834"/>
      <c r="G40" s="1834"/>
      <c r="H40" s="1834"/>
      <c r="I40" s="1834"/>
      <c r="J40" s="1834"/>
      <c r="K40" s="1834"/>
      <c r="L40" s="1834"/>
      <c r="M40" s="1834"/>
      <c r="N40" s="1834"/>
      <c r="O40" s="1834"/>
      <c r="P40" s="1834"/>
      <c r="Q40" s="1834"/>
      <c r="R40" s="1834"/>
    </row>
    <row r="41" spans="2:18">
      <c r="B41" s="4302" t="s">
        <v>2177</v>
      </c>
      <c r="C41" s="4302"/>
      <c r="D41" s="1833" t="s">
        <v>1773</v>
      </c>
      <c r="E41" s="1834"/>
      <c r="F41" s="1834"/>
      <c r="G41" s="1834"/>
      <c r="H41" s="1834"/>
      <c r="I41" s="1834"/>
      <c r="J41" s="1834"/>
      <c r="K41" s="1834"/>
      <c r="L41" s="1834"/>
      <c r="M41" s="1834"/>
      <c r="N41" s="1834"/>
      <c r="O41" s="1834"/>
      <c r="P41" s="1834"/>
      <c r="Q41" s="1834"/>
      <c r="R41" s="1834"/>
    </row>
    <row r="42" spans="2:18">
      <c r="B42" s="4302" t="s">
        <v>2178</v>
      </c>
      <c r="C42" s="4302"/>
      <c r="D42" s="1833" t="s">
        <v>1775</v>
      </c>
      <c r="E42" s="1834"/>
      <c r="F42" s="1834"/>
      <c r="G42" s="1834"/>
      <c r="H42" s="1834"/>
      <c r="I42" s="1834"/>
      <c r="J42" s="1834"/>
      <c r="K42" s="1834"/>
      <c r="L42" s="1834"/>
      <c r="M42" s="1834"/>
      <c r="N42" s="1834"/>
      <c r="O42" s="1834"/>
      <c r="P42" s="1834"/>
      <c r="Q42" s="1834"/>
      <c r="R42" s="1834"/>
    </row>
    <row r="43" spans="2:18">
      <c r="B43" s="4302" t="s">
        <v>1122</v>
      </c>
      <c r="C43" s="4302"/>
      <c r="D43" s="1833" t="s">
        <v>1815</v>
      </c>
      <c r="E43" s="1834"/>
      <c r="F43" s="1834"/>
      <c r="G43" s="1834"/>
      <c r="H43" s="1834"/>
      <c r="I43" s="1834"/>
      <c r="J43" s="1834"/>
      <c r="K43" s="1834"/>
      <c r="L43" s="1834"/>
      <c r="M43" s="1834"/>
      <c r="N43" s="1834"/>
      <c r="O43" s="1834"/>
      <c r="P43" s="1834"/>
      <c r="Q43" s="1834"/>
      <c r="R43" s="1834"/>
    </row>
    <row r="44" spans="2:18">
      <c r="E44" s="1825"/>
      <c r="F44" s="1825"/>
      <c r="G44" s="1825"/>
      <c r="H44" s="1825"/>
      <c r="I44" s="1825"/>
      <c r="J44" s="1825"/>
      <c r="K44" s="1825"/>
      <c r="L44" s="1825"/>
      <c r="M44" s="1825"/>
      <c r="N44" s="1825"/>
      <c r="O44" s="1825"/>
      <c r="P44" s="1825"/>
      <c r="Q44" s="1825"/>
      <c r="R44" s="1825"/>
    </row>
    <row r="45" spans="2:18">
      <c r="B45" s="4300" t="s">
        <v>36</v>
      </c>
      <c r="C45" s="4300"/>
      <c r="D45" s="1829" t="s">
        <v>1795</v>
      </c>
      <c r="E45" s="1830"/>
      <c r="F45" s="1830"/>
      <c r="G45" s="1830"/>
      <c r="H45" s="1830"/>
      <c r="I45" s="1830"/>
      <c r="J45" s="1830"/>
      <c r="K45" s="1830"/>
      <c r="L45" s="1830"/>
      <c r="M45" s="1830"/>
      <c r="N45" s="1830"/>
      <c r="O45" s="1830"/>
      <c r="P45" s="1830"/>
      <c r="Q45" s="1830"/>
      <c r="R45" s="1830"/>
    </row>
    <row r="46" spans="2:18">
      <c r="B46" s="4302" t="s">
        <v>1123</v>
      </c>
      <c r="C46" s="4302"/>
      <c r="D46" s="1833" t="s">
        <v>1796</v>
      </c>
      <c r="E46" s="1834"/>
      <c r="F46" s="1834"/>
      <c r="G46" s="1834"/>
      <c r="H46" s="1834"/>
      <c r="I46" s="1834"/>
      <c r="J46" s="1834"/>
      <c r="K46" s="1834"/>
      <c r="L46" s="1834"/>
      <c r="M46" s="1834"/>
      <c r="N46" s="1834"/>
      <c r="O46" s="1834"/>
      <c r="P46" s="1834"/>
      <c r="Q46" s="1834"/>
      <c r="R46" s="1834"/>
    </row>
    <row r="47" spans="2:18">
      <c r="E47" s="1825"/>
      <c r="F47" s="1825"/>
      <c r="G47" s="1825"/>
      <c r="H47" s="1825"/>
      <c r="I47" s="1825"/>
      <c r="J47" s="1825"/>
      <c r="K47" s="1825"/>
      <c r="L47" s="1825"/>
      <c r="M47" s="1825"/>
      <c r="N47" s="1825"/>
      <c r="O47" s="1825"/>
      <c r="P47" s="1825"/>
      <c r="Q47" s="1825"/>
      <c r="R47" s="1825"/>
    </row>
    <row r="48" spans="2:18">
      <c r="B48" s="4298" t="s">
        <v>1124</v>
      </c>
      <c r="C48" s="4298"/>
      <c r="E48" s="1826"/>
      <c r="F48" s="1826"/>
      <c r="G48" s="1826"/>
      <c r="H48" s="1826"/>
      <c r="I48" s="1826"/>
      <c r="J48" s="1826"/>
      <c r="K48" s="1826"/>
      <c r="L48" s="1826"/>
      <c r="M48" s="1826"/>
      <c r="N48" s="1826"/>
      <c r="O48" s="1826"/>
      <c r="P48" s="1826"/>
      <c r="Q48" s="1826"/>
      <c r="R48" s="1826"/>
    </row>
    <row r="49" spans="2:18">
      <c r="B49" s="4300" t="s">
        <v>1125</v>
      </c>
      <c r="C49" s="4300"/>
      <c r="D49" s="1829" t="s">
        <v>1869</v>
      </c>
      <c r="E49" s="1830"/>
      <c r="F49" s="1830"/>
      <c r="G49" s="1830"/>
      <c r="H49" s="1830"/>
      <c r="I49" s="1830"/>
      <c r="J49" s="1830"/>
      <c r="K49" s="1830"/>
      <c r="L49" s="1830"/>
      <c r="M49" s="1830"/>
      <c r="N49" s="1830"/>
      <c r="O49" s="1830"/>
      <c r="P49" s="1830"/>
      <c r="Q49" s="1830"/>
      <c r="R49" s="1830"/>
    </row>
    <row r="50" spans="2:18">
      <c r="C50" s="1832" t="s">
        <v>1126</v>
      </c>
      <c r="D50" s="1833" t="s">
        <v>1806</v>
      </c>
      <c r="E50" s="1834"/>
      <c r="F50" s="1834"/>
      <c r="G50" s="1834"/>
      <c r="H50" s="1834"/>
      <c r="I50" s="1834"/>
      <c r="J50" s="1834"/>
      <c r="K50" s="1834"/>
      <c r="L50" s="1834"/>
      <c r="M50" s="1834"/>
      <c r="N50" s="1834"/>
      <c r="O50" s="1834"/>
      <c r="P50" s="1834"/>
      <c r="Q50" s="1834"/>
      <c r="R50" s="1834"/>
    </row>
    <row r="51" spans="2:18">
      <c r="B51" s="4300" t="s">
        <v>1127</v>
      </c>
      <c r="C51" s="4300"/>
      <c r="D51" s="1829" t="s">
        <v>2017</v>
      </c>
      <c r="E51" s="1834"/>
      <c r="F51" s="1834"/>
      <c r="G51" s="1834"/>
      <c r="H51" s="1834"/>
      <c r="I51" s="1834"/>
      <c r="J51" s="1834"/>
      <c r="K51" s="1834"/>
      <c r="L51" s="1834"/>
      <c r="M51" s="1834"/>
      <c r="N51" s="1834"/>
      <c r="O51" s="1834"/>
      <c r="P51" s="1834"/>
      <c r="Q51" s="1834"/>
      <c r="R51" s="1834"/>
    </row>
    <row r="52" spans="2:18">
      <c r="C52" s="1832" t="s">
        <v>1128</v>
      </c>
      <c r="D52" s="1833" t="s">
        <v>2018</v>
      </c>
      <c r="E52" s="1834"/>
      <c r="F52" s="1834"/>
      <c r="G52" s="1834"/>
      <c r="H52" s="1834"/>
      <c r="I52" s="1834"/>
      <c r="J52" s="1834"/>
      <c r="K52" s="1834"/>
      <c r="L52" s="1834"/>
      <c r="M52" s="1834"/>
      <c r="N52" s="1834"/>
      <c r="O52" s="1834"/>
      <c r="P52" s="1834"/>
      <c r="Q52" s="1834"/>
      <c r="R52" s="1834"/>
    </row>
    <row r="54" spans="2:18">
      <c r="B54" s="4298" t="s">
        <v>2179</v>
      </c>
      <c r="C54" s="4298"/>
      <c r="D54" s="4298"/>
      <c r="E54" s="4298"/>
      <c r="F54" s="4298"/>
      <c r="G54" s="4298"/>
      <c r="H54" s="4298"/>
      <c r="I54" s="4298"/>
    </row>
    <row r="55" spans="2:18">
      <c r="B55" s="4298" t="s">
        <v>2180</v>
      </c>
      <c r="C55" s="4298"/>
      <c r="D55" s="4298"/>
      <c r="E55" s="4298"/>
      <c r="F55" s="4298"/>
      <c r="G55" s="4298"/>
      <c r="H55" s="4298"/>
      <c r="I55" s="4298"/>
    </row>
    <row r="56" spans="2:18">
      <c r="B56" s="4298"/>
      <c r="C56" s="4298"/>
      <c r="D56" s="4298"/>
      <c r="E56" s="4298"/>
      <c r="F56" s="4298"/>
      <c r="G56" s="4298"/>
      <c r="H56" s="4298"/>
      <c r="I56" s="4298"/>
    </row>
    <row r="57" spans="2:18">
      <c r="B57" s="65" t="s">
        <v>105</v>
      </c>
      <c r="C57" s="65"/>
      <c r="D57" s="65"/>
      <c r="E57" s="65"/>
      <c r="F57" s="65"/>
      <c r="G57" s="65"/>
      <c r="H57" s="65"/>
      <c r="I57" s="65"/>
    </row>
    <row r="58" spans="2:18" ht="12.6">
      <c r="B58" s="4054" t="s">
        <v>477</v>
      </c>
      <c r="C58" s="4054"/>
      <c r="D58" s="4054"/>
      <c r="E58" s="4054"/>
      <c r="F58" s="4054"/>
      <c r="G58" s="4054"/>
      <c r="H58" s="4054"/>
      <c r="I58" s="4054"/>
    </row>
  </sheetData>
  <mergeCells count="36">
    <mergeCell ref="L9:O9"/>
    <mergeCell ref="B16:C16"/>
    <mergeCell ref="B2:F2"/>
    <mergeCell ref="B29:C29"/>
    <mergeCell ref="H4:K4"/>
    <mergeCell ref="H5:K5"/>
    <mergeCell ref="H6:K6"/>
    <mergeCell ref="H7:K7"/>
    <mergeCell ref="B17:C17"/>
    <mergeCell ref="B18:C18"/>
    <mergeCell ref="B20:C20"/>
    <mergeCell ref="B23:C23"/>
    <mergeCell ref="B26:C26"/>
    <mergeCell ref="B46:C46"/>
    <mergeCell ref="B32:C32"/>
    <mergeCell ref="B33:C33"/>
    <mergeCell ref="B34:C34"/>
    <mergeCell ref="B37:C37"/>
    <mergeCell ref="B38:C38"/>
    <mergeCell ref="B39:C39"/>
    <mergeCell ref="B57:I57"/>
    <mergeCell ref="B58:I58"/>
    <mergeCell ref="B4:C4"/>
    <mergeCell ref="B5:C5"/>
    <mergeCell ref="B6:C6"/>
    <mergeCell ref="B48:C48"/>
    <mergeCell ref="B49:C49"/>
    <mergeCell ref="B51:C51"/>
    <mergeCell ref="B54:I54"/>
    <mergeCell ref="B55:I55"/>
    <mergeCell ref="B56:I56"/>
    <mergeCell ref="B40:C40"/>
    <mergeCell ref="B41:C41"/>
    <mergeCell ref="B42:C42"/>
    <mergeCell ref="B43:C43"/>
    <mergeCell ref="B45:C45"/>
  </mergeCells>
  <hyperlinks>
    <hyperlink ref="B58" r:id="rId1" xr:uid="{00000000-0004-0000-4200-000000000000}"/>
  </hyperlinks>
  <pageMargins left="0.7" right="0.7" top="0.75" bottom="0.75" header="0.3" footer="0.3"/>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1">
    <pageSetUpPr fitToPage="1"/>
  </sheetPr>
  <dimension ref="B2:N40"/>
  <sheetViews>
    <sheetView showGridLines="0" workbookViewId="0"/>
  </sheetViews>
  <sheetFormatPr defaultColWidth="8" defaultRowHeight="12" customHeight="1"/>
  <cols>
    <col min="1" max="1" width="1.5546875" customWidth="1"/>
    <col min="2" max="2" width="20.71875" customWidth="1"/>
    <col min="3" max="3" width="25.1640625" customWidth="1"/>
    <col min="4" max="4" width="33" customWidth="1"/>
    <col min="5" max="5" width="3.1640625" customWidth="1"/>
    <col min="6" max="6" width="11" customWidth="1"/>
    <col min="7" max="7" width="13.44140625" customWidth="1"/>
    <col min="8" max="8" width="20.1640625" customWidth="1"/>
    <col min="9" max="11" width="11" customWidth="1"/>
    <col min="12" max="12" width="13.27734375" customWidth="1"/>
    <col min="13" max="13" width="8" customWidth="1"/>
  </cols>
  <sheetData>
    <row r="2" spans="2:14" ht="15" customHeight="1">
      <c r="B2" s="10" t="s">
        <v>478</v>
      </c>
      <c r="C2" s="9"/>
      <c r="D2" s="9"/>
      <c r="E2" s="9"/>
      <c r="F2" s="9"/>
    </row>
    <row r="4" spans="2:14" ht="12" customHeight="1">
      <c r="B4" s="149" t="s">
        <v>2181</v>
      </c>
      <c r="C4" s="4382" t="s">
        <v>852</v>
      </c>
      <c r="D4" s="4382"/>
      <c r="E4" s="1023"/>
      <c r="F4" s="152"/>
      <c r="G4" s="152"/>
      <c r="H4" s="152"/>
      <c r="I4" s="152"/>
      <c r="J4" s="152"/>
      <c r="K4" s="152"/>
      <c r="L4" s="152"/>
      <c r="M4" s="152"/>
      <c r="N4" s="152"/>
    </row>
    <row r="5" spans="2:14" ht="12" customHeight="1">
      <c r="B5" s="149"/>
      <c r="C5" s="150"/>
      <c r="D5" s="12"/>
      <c r="E5" s="12"/>
      <c r="F5" s="152"/>
      <c r="G5" s="152"/>
      <c r="H5" s="152"/>
      <c r="I5" s="152"/>
      <c r="J5" s="152"/>
      <c r="K5" s="152"/>
      <c r="L5" s="152"/>
      <c r="M5" s="152"/>
      <c r="N5" s="152"/>
    </row>
    <row r="6" spans="2:14" ht="12" customHeight="1">
      <c r="B6" s="153">
        <v>2023.4</v>
      </c>
      <c r="C6" s="27" t="s">
        <v>2182</v>
      </c>
      <c r="D6" s="27"/>
      <c r="E6" s="149"/>
      <c r="F6" s="153"/>
      <c r="G6" s="153"/>
      <c r="H6" s="153"/>
      <c r="I6" s="153"/>
      <c r="J6" s="153"/>
      <c r="K6" s="153"/>
      <c r="L6" s="153"/>
      <c r="M6" s="153"/>
      <c r="N6" s="153"/>
    </row>
    <row r="7" spans="2:14" ht="12" customHeight="1">
      <c r="D7" s="154"/>
      <c r="E7" s="179"/>
      <c r="F7" s="179"/>
      <c r="G7" s="179"/>
      <c r="H7" s="179"/>
      <c r="I7" s="179"/>
      <c r="J7" s="179"/>
      <c r="K7" s="179"/>
      <c r="L7" s="179"/>
      <c r="M7" s="179"/>
      <c r="N7" s="179"/>
    </row>
    <row r="8" spans="2:14" ht="12" customHeight="1">
      <c r="G8" s="1063"/>
      <c r="H8" s="1063"/>
      <c r="I8" s="1063"/>
      <c r="J8" s="1063"/>
    </row>
    <row r="9" spans="2:14" ht="12" customHeight="1">
      <c r="B9" s="2037"/>
      <c r="C9" s="1025"/>
      <c r="D9" s="1025"/>
      <c r="E9" s="1067"/>
      <c r="F9" s="2038"/>
      <c r="G9" s="4025" t="s">
        <v>1089</v>
      </c>
      <c r="H9" s="4026"/>
      <c r="I9" s="4026"/>
      <c r="J9" s="4027"/>
      <c r="K9" s="2039" t="s">
        <v>2183</v>
      </c>
      <c r="L9" s="2040" t="s">
        <v>856</v>
      </c>
    </row>
    <row r="10" spans="2:14" ht="12" customHeight="1">
      <c r="B10" s="2041"/>
      <c r="E10" s="261"/>
      <c r="F10" s="2042" t="s">
        <v>2184</v>
      </c>
      <c r="G10" s="2043" t="s">
        <v>1089</v>
      </c>
      <c r="H10" s="2043" t="s">
        <v>1089</v>
      </c>
      <c r="I10" s="2043" t="s">
        <v>1090</v>
      </c>
      <c r="J10" s="2043" t="s">
        <v>2124</v>
      </c>
      <c r="K10" s="2042" t="s">
        <v>2185</v>
      </c>
      <c r="L10" s="2044" t="s">
        <v>2186</v>
      </c>
    </row>
    <row r="11" spans="2:14" ht="12" customHeight="1">
      <c r="B11" s="2045" t="s">
        <v>2187</v>
      </c>
      <c r="C11" s="4385" t="s">
        <v>2188</v>
      </c>
      <c r="D11" s="4386"/>
      <c r="E11" s="1086"/>
      <c r="F11" s="2046"/>
      <c r="G11" s="2042" t="s">
        <v>2189</v>
      </c>
      <c r="H11" s="2042" t="s">
        <v>1097</v>
      </c>
      <c r="I11" s="2042"/>
      <c r="J11" s="2042" t="s">
        <v>2190</v>
      </c>
      <c r="K11" s="2046"/>
      <c r="L11" s="2044" t="s">
        <v>862</v>
      </c>
    </row>
    <row r="12" spans="2:14" ht="12" customHeight="1">
      <c r="B12" s="2041"/>
      <c r="C12" s="259"/>
      <c r="D12" s="259"/>
      <c r="E12" s="1086"/>
      <c r="F12" s="2046"/>
      <c r="G12" s="2042" t="s">
        <v>2191</v>
      </c>
      <c r="H12" s="2042" t="s">
        <v>2192</v>
      </c>
      <c r="I12" s="2046"/>
      <c r="J12" s="2046"/>
      <c r="K12" s="2046"/>
      <c r="L12" s="2047"/>
    </row>
    <row r="13" spans="2:14" ht="12" customHeight="1">
      <c r="B13" s="2041"/>
      <c r="C13" s="259"/>
      <c r="D13" s="259"/>
      <c r="E13" s="1086"/>
      <c r="F13" s="2048"/>
      <c r="G13" s="2049" t="s">
        <v>2146</v>
      </c>
      <c r="H13" s="2042" t="s">
        <v>2193</v>
      </c>
      <c r="I13" s="2048"/>
      <c r="J13" s="2048"/>
      <c r="K13" s="2046"/>
      <c r="L13" s="2050"/>
    </row>
    <row r="14" spans="2:14" ht="12" customHeight="1">
      <c r="B14" s="2051" t="s">
        <v>125</v>
      </c>
      <c r="C14" s="4383" t="s">
        <v>126</v>
      </c>
      <c r="D14" s="4384"/>
      <c r="E14" s="1446"/>
      <c r="F14" s="182" t="s">
        <v>166</v>
      </c>
      <c r="G14" s="182" t="s">
        <v>74</v>
      </c>
      <c r="H14" s="160" t="s">
        <v>81</v>
      </c>
      <c r="I14" s="182" t="s">
        <v>91</v>
      </c>
      <c r="J14" s="182" t="s">
        <v>733</v>
      </c>
      <c r="K14" s="160" t="s">
        <v>92</v>
      </c>
      <c r="L14" s="1072" t="s">
        <v>736</v>
      </c>
    </row>
    <row r="15" spans="2:14" ht="12" customHeight="1">
      <c r="B15" s="1077"/>
      <c r="C15" s="1410"/>
      <c r="D15" s="1410"/>
      <c r="E15" s="1752"/>
      <c r="F15" s="275"/>
      <c r="G15" s="264"/>
      <c r="H15" s="264"/>
      <c r="I15" s="264"/>
      <c r="J15" s="264"/>
      <c r="K15" s="264"/>
      <c r="L15" s="1078"/>
    </row>
    <row r="16" spans="2:14" ht="12" customHeight="1">
      <c r="B16" s="4101" t="s">
        <v>2194</v>
      </c>
      <c r="C16" s="4102"/>
      <c r="D16" s="4102"/>
      <c r="E16" s="182" t="s">
        <v>17</v>
      </c>
      <c r="F16" s="271">
        <v>0</v>
      </c>
      <c r="G16" s="159">
        <v>0</v>
      </c>
      <c r="H16" s="159">
        <v>0</v>
      </c>
      <c r="I16" s="159">
        <v>0</v>
      </c>
      <c r="J16" s="159">
        <v>0</v>
      </c>
      <c r="K16" s="159">
        <v>0</v>
      </c>
      <c r="L16" s="1076">
        <v>0</v>
      </c>
    </row>
    <row r="17" spans="2:12" ht="12" customHeight="1">
      <c r="B17" s="4104"/>
      <c r="C17" s="4105"/>
      <c r="D17" s="4105"/>
      <c r="E17" s="1056"/>
      <c r="F17" s="271"/>
      <c r="G17" s="159"/>
      <c r="H17" s="159"/>
      <c r="I17" s="159"/>
      <c r="J17" s="159"/>
      <c r="K17" s="159"/>
      <c r="L17" s="1076"/>
    </row>
    <row r="18" spans="2:12" ht="12" customHeight="1">
      <c r="B18" s="4101" t="s">
        <v>2195</v>
      </c>
      <c r="C18" s="4102"/>
      <c r="D18" s="4102"/>
      <c r="E18" s="1056" t="s">
        <v>193</v>
      </c>
      <c r="F18" s="271">
        <v>0</v>
      </c>
      <c r="G18" s="159">
        <v>0</v>
      </c>
      <c r="H18" s="159">
        <v>0</v>
      </c>
      <c r="I18" s="159">
        <v>0</v>
      </c>
      <c r="J18" s="159">
        <v>0</v>
      </c>
      <c r="K18" s="159">
        <v>0</v>
      </c>
      <c r="L18" s="1076">
        <v>0</v>
      </c>
    </row>
    <row r="19" spans="2:12" ht="12" customHeight="1">
      <c r="B19" s="4104"/>
      <c r="C19" s="4105"/>
      <c r="D19" s="4105"/>
      <c r="E19" s="1752"/>
      <c r="F19" s="275"/>
      <c r="G19" s="264"/>
      <c r="H19" s="264"/>
      <c r="I19" s="264"/>
      <c r="J19" s="264"/>
      <c r="K19" s="264"/>
      <c r="L19" s="1078"/>
    </row>
    <row r="20" spans="2:12" ht="12" customHeight="1">
      <c r="B20" s="4104"/>
      <c r="C20" s="4105"/>
      <c r="D20" s="4105"/>
      <c r="E20" s="1752"/>
      <c r="F20" s="275"/>
      <c r="G20" s="264"/>
      <c r="H20" s="264"/>
      <c r="I20" s="264"/>
      <c r="J20" s="264"/>
      <c r="K20" s="264"/>
      <c r="L20" s="1078"/>
    </row>
    <row r="21" spans="2:12" ht="12" customHeight="1">
      <c r="B21" s="4099" t="s">
        <v>2196</v>
      </c>
      <c r="C21" s="4100"/>
      <c r="D21" s="4100"/>
      <c r="E21" s="1056" t="s">
        <v>468</v>
      </c>
      <c r="F21" s="271">
        <v>0</v>
      </c>
      <c r="G21" s="159">
        <v>0</v>
      </c>
      <c r="H21" s="159">
        <v>0</v>
      </c>
      <c r="I21" s="159">
        <v>0</v>
      </c>
      <c r="J21" s="159">
        <v>0</v>
      </c>
      <c r="K21" s="159">
        <v>0</v>
      </c>
      <c r="L21" s="1076">
        <v>0</v>
      </c>
    </row>
    <row r="22" spans="2:12" ht="12" customHeight="1">
      <c r="B22" s="4104"/>
      <c r="C22" s="4105"/>
      <c r="D22" s="4105"/>
      <c r="E22" s="1752"/>
      <c r="F22" s="275"/>
      <c r="G22" s="264"/>
      <c r="H22" s="264"/>
      <c r="I22" s="264"/>
      <c r="J22" s="264"/>
      <c r="K22" s="264"/>
      <c r="L22" s="1078"/>
    </row>
    <row r="23" spans="2:12" ht="12" customHeight="1">
      <c r="B23" s="4104"/>
      <c r="C23" s="4105"/>
      <c r="D23" s="4105"/>
      <c r="E23" s="1752"/>
      <c r="F23" s="275"/>
      <c r="G23" s="264"/>
      <c r="H23" s="264"/>
      <c r="I23" s="264"/>
      <c r="J23" s="264"/>
      <c r="K23" s="264"/>
      <c r="L23" s="1078"/>
    </row>
    <row r="24" spans="2:12" ht="12" customHeight="1">
      <c r="B24" s="4099" t="s">
        <v>2197</v>
      </c>
      <c r="C24" s="4100"/>
      <c r="D24" s="4100"/>
      <c r="E24" s="1056" t="s">
        <v>475</v>
      </c>
      <c r="F24" s="271">
        <v>0</v>
      </c>
      <c r="G24" s="159">
        <v>0</v>
      </c>
      <c r="H24" s="159">
        <v>0</v>
      </c>
      <c r="I24" s="159">
        <v>0</v>
      </c>
      <c r="J24" s="159">
        <v>0</v>
      </c>
      <c r="K24" s="159">
        <v>0</v>
      </c>
      <c r="L24" s="1076">
        <v>0</v>
      </c>
    </row>
    <row r="25" spans="2:12" ht="12" customHeight="1">
      <c r="B25" s="4104"/>
      <c r="C25" s="4105"/>
      <c r="D25" s="4105"/>
      <c r="E25" s="1752"/>
      <c r="F25" s="275"/>
      <c r="G25" s="264"/>
      <c r="H25" s="264"/>
      <c r="I25" s="264"/>
      <c r="J25" s="264"/>
      <c r="K25" s="264"/>
      <c r="L25" s="1078"/>
    </row>
    <row r="26" spans="2:12" ht="12" customHeight="1">
      <c r="B26" s="4104"/>
      <c r="C26" s="4105"/>
      <c r="D26" s="4105"/>
      <c r="E26" s="1752"/>
      <c r="F26" s="275"/>
      <c r="G26" s="264"/>
      <c r="H26" s="264"/>
      <c r="I26" s="264"/>
      <c r="J26" s="264"/>
      <c r="K26" s="264"/>
      <c r="L26" s="1078"/>
    </row>
    <row r="27" spans="2:12" ht="12" customHeight="1">
      <c r="B27" s="4101" t="s">
        <v>2198</v>
      </c>
      <c r="C27" s="4102"/>
      <c r="D27" s="4102"/>
      <c r="E27" s="1056" t="s">
        <v>610</v>
      </c>
      <c r="F27" s="271">
        <v>0</v>
      </c>
      <c r="G27" s="159">
        <v>0</v>
      </c>
      <c r="H27" s="159">
        <v>0</v>
      </c>
      <c r="I27" s="159">
        <v>0</v>
      </c>
      <c r="J27" s="159">
        <v>0</v>
      </c>
      <c r="K27" s="159">
        <v>0</v>
      </c>
      <c r="L27" s="1076">
        <v>0</v>
      </c>
    </row>
    <row r="28" spans="2:12" ht="12" customHeight="1">
      <c r="B28" s="4104"/>
      <c r="C28" s="4105"/>
      <c r="D28" s="4105"/>
      <c r="E28" s="1752"/>
      <c r="F28" s="275"/>
      <c r="G28" s="264"/>
      <c r="H28" s="264"/>
      <c r="I28" s="264"/>
      <c r="J28" s="264"/>
      <c r="K28" s="264"/>
      <c r="L28" s="1078"/>
    </row>
    <row r="29" spans="2:12" ht="12" customHeight="1">
      <c r="B29" s="4104"/>
      <c r="C29" s="4105"/>
      <c r="D29" s="4105"/>
      <c r="E29" s="1752"/>
      <c r="F29" s="275"/>
      <c r="G29" s="264"/>
      <c r="H29" s="264"/>
      <c r="I29" s="264"/>
      <c r="J29" s="264"/>
      <c r="K29" s="264"/>
      <c r="L29" s="1078"/>
    </row>
    <row r="30" spans="2:12" ht="12" customHeight="1">
      <c r="B30" s="4099" t="s">
        <v>2199</v>
      </c>
      <c r="C30" s="4100"/>
      <c r="D30" s="4100"/>
      <c r="E30" s="1056" t="s">
        <v>911</v>
      </c>
      <c r="F30" s="271">
        <v>0</v>
      </c>
      <c r="G30" s="159">
        <v>0</v>
      </c>
      <c r="H30" s="159">
        <v>0</v>
      </c>
      <c r="I30" s="159">
        <v>0</v>
      </c>
      <c r="J30" s="159">
        <v>0</v>
      </c>
      <c r="K30" s="159">
        <v>0</v>
      </c>
      <c r="L30" s="1076">
        <v>0</v>
      </c>
    </row>
    <row r="31" spans="2:12" ht="12" customHeight="1">
      <c r="B31" s="4104"/>
      <c r="C31" s="4105"/>
      <c r="D31" s="4105"/>
      <c r="E31" s="1752"/>
      <c r="F31" s="275"/>
      <c r="G31" s="264"/>
      <c r="H31" s="264"/>
      <c r="I31" s="264"/>
      <c r="J31" s="264"/>
      <c r="K31" s="264"/>
      <c r="L31" s="1078"/>
    </row>
    <row r="32" spans="2:12" ht="12" customHeight="1">
      <c r="B32" s="4104"/>
      <c r="C32" s="4105"/>
      <c r="D32" s="4105"/>
      <c r="E32" s="1752"/>
      <c r="F32" s="275"/>
      <c r="G32" s="264"/>
      <c r="H32" s="264"/>
      <c r="I32" s="264"/>
      <c r="J32" s="264"/>
      <c r="K32" s="264"/>
      <c r="L32" s="1078"/>
    </row>
    <row r="33" spans="2:12" ht="12" customHeight="1">
      <c r="B33" s="4099" t="s">
        <v>2200</v>
      </c>
      <c r="C33" s="4100"/>
      <c r="D33" s="4100"/>
      <c r="E33" s="1056" t="s">
        <v>613</v>
      </c>
      <c r="F33" s="271">
        <v>0</v>
      </c>
      <c r="G33" s="159">
        <v>0</v>
      </c>
      <c r="H33" s="159">
        <v>0</v>
      </c>
      <c r="I33" s="159">
        <v>0</v>
      </c>
      <c r="J33" s="159">
        <v>0</v>
      </c>
      <c r="K33" s="159">
        <v>0</v>
      </c>
      <c r="L33" s="1076">
        <v>0</v>
      </c>
    </row>
    <row r="34" spans="2:12" ht="12" customHeight="1">
      <c r="B34" s="4104"/>
      <c r="C34" s="4105"/>
      <c r="D34" s="4105"/>
      <c r="E34" s="1752"/>
      <c r="F34" s="275"/>
      <c r="G34" s="264"/>
      <c r="H34" s="264"/>
      <c r="I34" s="264"/>
      <c r="J34" s="264"/>
      <c r="K34" s="264"/>
      <c r="L34" s="1078"/>
    </row>
    <row r="35" spans="2:12" ht="12" customHeight="1">
      <c r="B35" s="4104"/>
      <c r="C35" s="4105"/>
      <c r="D35" s="4105"/>
      <c r="E35" s="1752"/>
      <c r="F35" s="275"/>
      <c r="G35" s="264"/>
      <c r="H35" s="264"/>
      <c r="I35" s="264"/>
      <c r="J35" s="264"/>
      <c r="K35" s="264"/>
      <c r="L35" s="1078"/>
    </row>
    <row r="36" spans="2:12" ht="12" customHeight="1">
      <c r="B36" s="4101" t="s">
        <v>2201</v>
      </c>
      <c r="C36" s="4102"/>
      <c r="D36" s="4102"/>
      <c r="E36" s="1056" t="s">
        <v>104</v>
      </c>
      <c r="F36" s="271">
        <v>0</v>
      </c>
      <c r="G36" s="159">
        <v>0</v>
      </c>
      <c r="H36" s="159">
        <v>0</v>
      </c>
      <c r="I36" s="159">
        <v>0</v>
      </c>
      <c r="J36" s="159">
        <v>0</v>
      </c>
      <c r="K36" s="159">
        <v>0</v>
      </c>
      <c r="L36" s="1076">
        <v>0</v>
      </c>
    </row>
    <row r="37" spans="2:12" ht="12" customHeight="1">
      <c r="B37" s="3963" t="s">
        <v>2202</v>
      </c>
      <c r="C37" s="3964"/>
      <c r="D37" s="3964"/>
      <c r="E37" s="2052" t="s">
        <v>574</v>
      </c>
      <c r="F37" s="1083">
        <v>0</v>
      </c>
      <c r="G37" s="2053">
        <v>0</v>
      </c>
      <c r="H37" s="2053">
        <v>0</v>
      </c>
      <c r="I37" s="2053">
        <v>0</v>
      </c>
      <c r="J37" s="2053">
        <v>0</v>
      </c>
      <c r="K37" s="2053">
        <v>0</v>
      </c>
      <c r="L37" s="1084">
        <v>0</v>
      </c>
    </row>
    <row r="39" spans="2:12" ht="12" customHeight="1">
      <c r="B39" s="65" t="s">
        <v>105</v>
      </c>
      <c r="C39" s="65"/>
      <c r="D39" s="65"/>
      <c r="E39" s="65"/>
      <c r="F39" s="65"/>
      <c r="G39" s="65"/>
      <c r="H39" s="65"/>
      <c r="I39" s="65"/>
      <c r="L39" s="195"/>
    </row>
    <row r="40" spans="2:12" ht="12" customHeight="1">
      <c r="B40" s="44" t="s">
        <v>477</v>
      </c>
      <c r="C40" s="44"/>
      <c r="D40" s="44"/>
      <c r="E40" s="44"/>
      <c r="F40" s="44"/>
      <c r="G40" s="44"/>
      <c r="H40" s="44"/>
      <c r="I40" s="44"/>
      <c r="L40" s="178"/>
    </row>
  </sheetData>
  <mergeCells count="31">
    <mergeCell ref="B2:F2"/>
    <mergeCell ref="G9:J9"/>
    <mergeCell ref="B16:D16"/>
    <mergeCell ref="D5:E5"/>
    <mergeCell ref="C11:D11"/>
    <mergeCell ref="C6:D6"/>
    <mergeCell ref="B40:I40"/>
    <mergeCell ref="B26:D26"/>
    <mergeCell ref="B33:D33"/>
    <mergeCell ref="B34:D34"/>
    <mergeCell ref="B35:D35"/>
    <mergeCell ref="B18:D18"/>
    <mergeCell ref="B19:D19"/>
    <mergeCell ref="B20:D20"/>
    <mergeCell ref="C4:D4"/>
    <mergeCell ref="C14:D14"/>
    <mergeCell ref="B17:D17"/>
    <mergeCell ref="B28:D28"/>
    <mergeCell ref="B37:D37"/>
    <mergeCell ref="B29:D29"/>
    <mergeCell ref="B21:D21"/>
    <mergeCell ref="B27:D27"/>
    <mergeCell ref="B22:D22"/>
    <mergeCell ref="B23:D23"/>
    <mergeCell ref="B24:D24"/>
    <mergeCell ref="B25:D25"/>
    <mergeCell ref="B32:D32"/>
    <mergeCell ref="B39:I39"/>
    <mergeCell ref="B31:D31"/>
    <mergeCell ref="B36:D36"/>
    <mergeCell ref="B30:D30"/>
  </mergeCells>
  <hyperlinks>
    <hyperlink ref="B40" r:id="rId1" xr:uid="{00000000-0004-0000-4300-000000000000}"/>
  </hyperlinks>
  <pageMargins left="0.7" right="0.7" top="0.75" bottom="0.75" header="0.3" footer="0.3"/>
  <pageSetup scale="10" orientation="landscape"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B2:L35"/>
  <sheetViews>
    <sheetView showGridLines="0" workbookViewId="0"/>
  </sheetViews>
  <sheetFormatPr defaultColWidth="8" defaultRowHeight="12.3"/>
  <cols>
    <col min="1" max="1" width="1.44140625" customWidth="1"/>
    <col min="2" max="2" width="31.83203125" customWidth="1"/>
    <col min="3" max="3" width="40.44140625" customWidth="1"/>
    <col min="4" max="4" width="4" customWidth="1"/>
    <col min="5" max="6" width="11" customWidth="1"/>
    <col min="7" max="7" width="12.5546875" customWidth="1"/>
    <col min="8" max="11" width="11" customWidth="1"/>
    <col min="12" max="12" width="8" customWidth="1"/>
  </cols>
  <sheetData>
    <row r="2" spans="2:12">
      <c r="B2" s="28" t="s">
        <v>478</v>
      </c>
      <c r="C2" s="9"/>
      <c r="D2" s="9"/>
      <c r="E2" s="9"/>
      <c r="F2" s="9"/>
    </row>
    <row r="4" spans="2:12" ht="16.350000000000001" customHeight="1">
      <c r="B4" s="1030" t="s">
        <v>2203</v>
      </c>
      <c r="E4" s="4246" t="s">
        <v>852</v>
      </c>
      <c r="F4" s="4246"/>
      <c r="G4" s="4246"/>
      <c r="H4" s="4246"/>
      <c r="I4" s="4246"/>
      <c r="J4" s="1479"/>
      <c r="K4" s="1479"/>
      <c r="L4" s="1479"/>
    </row>
    <row r="5" spans="2:12">
      <c r="B5" s="1030" t="s">
        <v>538</v>
      </c>
      <c r="E5" s="3722" t="s">
        <v>2204</v>
      </c>
      <c r="F5" s="3722"/>
      <c r="G5" s="3722"/>
      <c r="H5" s="3722"/>
      <c r="I5" s="3722"/>
      <c r="J5" s="268"/>
      <c r="K5" s="268"/>
      <c r="L5" s="268"/>
    </row>
    <row r="6" spans="2:12">
      <c r="E6" s="15" t="s">
        <v>2205</v>
      </c>
      <c r="F6" s="15"/>
      <c r="G6" s="15"/>
      <c r="H6" s="15"/>
      <c r="I6" s="15"/>
      <c r="J6" s="190"/>
      <c r="K6" s="190"/>
      <c r="L6" s="190"/>
    </row>
    <row r="7" spans="2:12" ht="9" customHeight="1">
      <c r="F7" s="1063"/>
      <c r="G7" s="1063"/>
      <c r="H7" s="1063"/>
      <c r="I7" s="1063"/>
    </row>
    <row r="8" spans="2:12">
      <c r="B8" s="2054"/>
      <c r="C8" s="1025"/>
      <c r="D8" s="2055"/>
      <c r="E8" s="2056"/>
      <c r="F8" s="4391" t="s">
        <v>1089</v>
      </c>
      <c r="G8" s="4245"/>
      <c r="H8" s="4245"/>
      <c r="I8" s="4392"/>
      <c r="J8" s="2056"/>
      <c r="K8" s="2057"/>
    </row>
    <row r="9" spans="2:12" ht="15" customHeight="1">
      <c r="B9" s="2058" t="s">
        <v>2206</v>
      </c>
      <c r="C9" s="4393" t="s">
        <v>2207</v>
      </c>
      <c r="D9" s="4394"/>
      <c r="E9" s="2061" t="s">
        <v>2184</v>
      </c>
      <c r="F9" s="2062" t="s">
        <v>2124</v>
      </c>
      <c r="G9" s="2062" t="s">
        <v>2124</v>
      </c>
      <c r="H9" s="2062" t="s">
        <v>1090</v>
      </c>
      <c r="I9" s="2062" t="s">
        <v>2124</v>
      </c>
      <c r="J9" s="2061" t="s">
        <v>2183</v>
      </c>
      <c r="K9" s="2063" t="s">
        <v>2208</v>
      </c>
    </row>
    <row r="10" spans="2:12" ht="15" customHeight="1">
      <c r="B10" s="2058"/>
      <c r="C10" s="2059"/>
      <c r="D10" s="2060"/>
      <c r="E10" s="2064"/>
      <c r="F10" s="2064" t="s">
        <v>2209</v>
      </c>
      <c r="G10" s="2061" t="s">
        <v>1097</v>
      </c>
      <c r="H10" s="2064"/>
      <c r="I10" s="2064" t="s">
        <v>2190</v>
      </c>
      <c r="J10" s="2061" t="s">
        <v>1092</v>
      </c>
      <c r="K10" s="2065" t="s">
        <v>862</v>
      </c>
    </row>
    <row r="11" spans="2:12" ht="15" customHeight="1">
      <c r="B11" s="2058"/>
      <c r="C11" s="2059"/>
      <c r="D11" s="2060"/>
      <c r="E11" s="2064"/>
      <c r="F11" s="2064" t="s">
        <v>2210</v>
      </c>
      <c r="G11" s="2061" t="s">
        <v>2211</v>
      </c>
      <c r="H11" s="2064"/>
      <c r="I11" s="2064"/>
      <c r="J11" s="2061"/>
      <c r="K11" s="2065" t="s">
        <v>2212</v>
      </c>
    </row>
    <row r="12" spans="2:12" ht="15" customHeight="1">
      <c r="B12" s="2058"/>
      <c r="C12" s="2059"/>
      <c r="D12" s="2060"/>
      <c r="E12" s="2064"/>
      <c r="F12" s="2064" t="s">
        <v>2146</v>
      </c>
      <c r="G12" s="2061" t="s">
        <v>2213</v>
      </c>
      <c r="H12" s="2064"/>
      <c r="I12" s="2064"/>
      <c r="J12" s="2061"/>
      <c r="K12" s="2066" t="s">
        <v>2214</v>
      </c>
    </row>
    <row r="13" spans="2:12" ht="15" customHeight="1">
      <c r="B13" s="2058"/>
      <c r="C13" s="2059"/>
      <c r="D13" s="2060"/>
      <c r="E13" s="2064"/>
      <c r="F13" s="2064"/>
      <c r="G13" s="2061" t="s">
        <v>2193</v>
      </c>
      <c r="H13" s="2064"/>
      <c r="I13" s="2064"/>
      <c r="J13" s="2061"/>
      <c r="K13" s="2065"/>
    </row>
    <row r="14" spans="2:12">
      <c r="B14" s="2067" t="s">
        <v>125</v>
      </c>
      <c r="C14" s="4389" t="s">
        <v>126</v>
      </c>
      <c r="D14" s="4390"/>
      <c r="E14" s="2068" t="s">
        <v>167</v>
      </c>
      <c r="F14" s="2068" t="s">
        <v>74</v>
      </c>
      <c r="G14" s="2069" t="s">
        <v>81</v>
      </c>
      <c r="H14" s="2068" t="s">
        <v>91</v>
      </c>
      <c r="I14" s="2068" t="s">
        <v>733</v>
      </c>
      <c r="J14" s="2069" t="s">
        <v>92</v>
      </c>
      <c r="K14" s="2070" t="s">
        <v>736</v>
      </c>
    </row>
    <row r="15" spans="2:12" ht="20.100000000000001" customHeight="1">
      <c r="B15" s="4101" t="s">
        <v>2215</v>
      </c>
      <c r="C15" s="4102"/>
      <c r="D15" s="2071" t="s">
        <v>102</v>
      </c>
      <c r="E15" s="275">
        <v>37000</v>
      </c>
      <c r="F15" s="264">
        <v>0</v>
      </c>
      <c r="G15" s="264">
        <v>35724</v>
      </c>
      <c r="H15" s="264">
        <v>0</v>
      </c>
      <c r="I15" s="264">
        <v>0</v>
      </c>
      <c r="J15" s="264">
        <v>0</v>
      </c>
      <c r="K15" s="2072">
        <v>35724</v>
      </c>
    </row>
    <row r="16" spans="2:12" ht="20.100000000000001" customHeight="1">
      <c r="B16" s="4101" t="s">
        <v>2216</v>
      </c>
      <c r="C16" s="4102"/>
      <c r="D16" s="2071" t="s">
        <v>108</v>
      </c>
      <c r="E16" s="275">
        <v>21000</v>
      </c>
      <c r="F16" s="264">
        <v>0</v>
      </c>
      <c r="G16" s="264">
        <v>20372</v>
      </c>
      <c r="H16" s="264">
        <v>0</v>
      </c>
      <c r="I16" s="264">
        <v>0</v>
      </c>
      <c r="J16" s="264">
        <v>0</v>
      </c>
      <c r="K16" s="2072">
        <v>20372</v>
      </c>
    </row>
    <row r="17" spans="2:11" ht="20.100000000000001" customHeight="1">
      <c r="B17" s="4101" t="s">
        <v>2217</v>
      </c>
      <c r="C17" s="4102"/>
      <c r="D17" s="2071" t="s">
        <v>194</v>
      </c>
      <c r="E17" s="275">
        <v>959</v>
      </c>
      <c r="F17" s="264">
        <v>0</v>
      </c>
      <c r="G17" s="264">
        <v>969</v>
      </c>
      <c r="H17" s="264">
        <v>0</v>
      </c>
      <c r="I17" s="264">
        <v>0</v>
      </c>
      <c r="J17" s="264">
        <v>0</v>
      </c>
      <c r="K17" s="2072">
        <v>969</v>
      </c>
    </row>
    <row r="18" spans="2:11" ht="20.100000000000001" customHeight="1">
      <c r="B18" s="4104"/>
      <c r="C18" s="4105"/>
      <c r="D18" s="2073"/>
      <c r="E18" s="275"/>
      <c r="F18" s="264"/>
      <c r="G18" s="264"/>
      <c r="H18" s="264"/>
      <c r="I18" s="264"/>
      <c r="J18" s="264"/>
      <c r="K18" s="2072"/>
    </row>
    <row r="19" spans="2:11" ht="20.100000000000001" customHeight="1">
      <c r="B19" s="4101" t="s">
        <v>2218</v>
      </c>
      <c r="C19" s="4102"/>
      <c r="D19" s="2071" t="s">
        <v>17</v>
      </c>
      <c r="E19" s="275">
        <v>0</v>
      </c>
      <c r="F19" s="264">
        <v>0</v>
      </c>
      <c r="G19" s="264">
        <v>0</v>
      </c>
      <c r="H19" s="264">
        <v>0</v>
      </c>
      <c r="I19" s="264">
        <v>0</v>
      </c>
      <c r="J19" s="264">
        <v>0</v>
      </c>
      <c r="K19" s="2072">
        <v>0</v>
      </c>
    </row>
    <row r="20" spans="2:11" ht="20.100000000000001" customHeight="1">
      <c r="B20" s="4104"/>
      <c r="C20" s="4105"/>
      <c r="D20" s="2073"/>
      <c r="E20" s="275"/>
      <c r="F20" s="264"/>
      <c r="G20" s="264"/>
      <c r="H20" s="264"/>
      <c r="I20" s="264"/>
      <c r="J20" s="264"/>
      <c r="K20" s="2072"/>
    </row>
    <row r="21" spans="2:11" ht="20.100000000000001" customHeight="1">
      <c r="B21" s="4387" t="s">
        <v>2219</v>
      </c>
      <c r="C21" s="4388"/>
      <c r="D21" s="2068" t="s">
        <v>514</v>
      </c>
      <c r="E21" s="1703">
        <v>10495</v>
      </c>
      <c r="F21" s="186">
        <v>0</v>
      </c>
      <c r="G21" s="186">
        <v>10313</v>
      </c>
      <c r="H21" s="186">
        <v>0</v>
      </c>
      <c r="I21" s="186">
        <v>0</v>
      </c>
      <c r="J21" s="186">
        <v>0</v>
      </c>
      <c r="K21" s="1704">
        <v>10313</v>
      </c>
    </row>
    <row r="22" spans="2:11" ht="20.100000000000001" customHeight="1">
      <c r="B22" s="4104"/>
      <c r="C22" s="4105"/>
      <c r="D22" s="2073"/>
      <c r="E22" s="1707"/>
      <c r="F22" s="185"/>
      <c r="G22" s="185"/>
      <c r="H22" s="185"/>
      <c r="I22" s="185"/>
      <c r="J22" s="185"/>
      <c r="K22" s="1708"/>
    </row>
    <row r="23" spans="2:11" ht="20.100000000000001" customHeight="1">
      <c r="B23" s="4101" t="s">
        <v>2220</v>
      </c>
      <c r="C23" s="4102"/>
      <c r="D23" s="2068" t="s">
        <v>475</v>
      </c>
      <c r="E23" s="1703">
        <v>41671</v>
      </c>
      <c r="F23" s="186">
        <v>0</v>
      </c>
      <c r="G23" s="186">
        <v>39116</v>
      </c>
      <c r="H23" s="186">
        <v>0</v>
      </c>
      <c r="I23" s="186">
        <v>0</v>
      </c>
      <c r="J23" s="186">
        <v>0</v>
      </c>
      <c r="K23" s="1704">
        <v>39116</v>
      </c>
    </row>
    <row r="24" spans="2:11" ht="20.100000000000001" customHeight="1">
      <c r="B24" s="4104"/>
      <c r="C24" s="4105"/>
      <c r="D24" s="2073"/>
      <c r="E24" s="275"/>
      <c r="F24" s="264"/>
      <c r="G24" s="264"/>
      <c r="H24" s="264"/>
      <c r="I24" s="264"/>
      <c r="J24" s="264"/>
      <c r="K24" s="2072"/>
    </row>
    <row r="25" spans="2:11" ht="20.100000000000001" customHeight="1">
      <c r="B25" s="4387" t="s">
        <v>2221</v>
      </c>
      <c r="C25" s="4388"/>
      <c r="D25" s="2068" t="s">
        <v>136</v>
      </c>
      <c r="E25" s="1703">
        <v>0</v>
      </c>
      <c r="F25" s="186">
        <v>0</v>
      </c>
      <c r="G25" s="186">
        <v>0</v>
      </c>
      <c r="H25" s="186">
        <v>0</v>
      </c>
      <c r="I25" s="186">
        <v>0</v>
      </c>
      <c r="J25" s="186">
        <v>0</v>
      </c>
      <c r="K25" s="1704">
        <v>0</v>
      </c>
    </row>
    <row r="26" spans="2:11" ht="20.100000000000001" customHeight="1">
      <c r="B26" s="4104"/>
      <c r="C26" s="4105"/>
      <c r="D26" s="2073"/>
      <c r="E26" s="275"/>
      <c r="F26" s="264"/>
      <c r="G26" s="264"/>
      <c r="H26" s="264"/>
      <c r="I26" s="264"/>
      <c r="J26" s="264"/>
      <c r="K26" s="2072"/>
    </row>
    <row r="27" spans="2:11" ht="20.100000000000001" customHeight="1">
      <c r="B27" s="4387" t="s">
        <v>2222</v>
      </c>
      <c r="C27" s="4388"/>
      <c r="D27" s="2068" t="s">
        <v>613</v>
      </c>
      <c r="E27" s="1703">
        <v>0</v>
      </c>
      <c r="F27" s="186">
        <v>0</v>
      </c>
      <c r="G27" s="186">
        <v>0</v>
      </c>
      <c r="H27" s="186">
        <v>0</v>
      </c>
      <c r="I27" s="186">
        <v>0</v>
      </c>
      <c r="J27" s="186">
        <v>0</v>
      </c>
      <c r="K27" s="1704">
        <v>0</v>
      </c>
    </row>
    <row r="28" spans="2:11" ht="20.100000000000001" customHeight="1">
      <c r="B28" s="4104"/>
      <c r="C28" s="4105"/>
      <c r="D28" s="2073"/>
      <c r="E28" s="1707"/>
      <c r="F28" s="185"/>
      <c r="G28" s="185"/>
      <c r="H28" s="185"/>
      <c r="I28" s="185"/>
      <c r="J28" s="185"/>
      <c r="K28" s="1708"/>
    </row>
    <row r="29" spans="2:11" ht="20.100000000000001" customHeight="1">
      <c r="B29" s="4101" t="s">
        <v>2223</v>
      </c>
      <c r="C29" s="4102"/>
      <c r="D29" s="2068" t="s">
        <v>70</v>
      </c>
      <c r="E29" s="1703">
        <v>0</v>
      </c>
      <c r="F29" s="186">
        <v>0</v>
      </c>
      <c r="G29" s="186">
        <v>0</v>
      </c>
      <c r="H29" s="186">
        <v>0</v>
      </c>
      <c r="I29" s="186">
        <v>0</v>
      </c>
      <c r="J29" s="186">
        <v>0</v>
      </c>
      <c r="K29" s="1704">
        <v>0</v>
      </c>
    </row>
    <row r="30" spans="2:11" ht="20.100000000000001" customHeight="1">
      <c r="B30" s="4104"/>
      <c r="C30" s="4105"/>
      <c r="D30" s="2073"/>
      <c r="E30" s="1707"/>
      <c r="F30" s="185"/>
      <c r="G30" s="185"/>
      <c r="H30" s="185"/>
      <c r="I30" s="185"/>
      <c r="J30" s="185"/>
      <c r="K30" s="1708"/>
    </row>
    <row r="31" spans="2:11" ht="20.100000000000001" customHeight="1">
      <c r="B31" s="4101" t="s">
        <v>2224</v>
      </c>
      <c r="C31" s="4102"/>
      <c r="D31" s="2068" t="s">
        <v>104</v>
      </c>
      <c r="E31" s="1703">
        <v>0</v>
      </c>
      <c r="F31" s="186">
        <v>0</v>
      </c>
      <c r="G31" s="186">
        <v>0</v>
      </c>
      <c r="H31" s="186">
        <v>0</v>
      </c>
      <c r="I31" s="186">
        <v>0</v>
      </c>
      <c r="J31" s="186">
        <v>0</v>
      </c>
      <c r="K31" s="1704">
        <v>0</v>
      </c>
    </row>
    <row r="32" spans="2:11" ht="20.100000000000001" customHeight="1">
      <c r="B32" s="3963" t="s">
        <v>2167</v>
      </c>
      <c r="C32" s="3964"/>
      <c r="D32" s="2074" t="s">
        <v>574</v>
      </c>
      <c r="E32" s="2075">
        <v>111125</v>
      </c>
      <c r="F32" s="2076">
        <v>0</v>
      </c>
      <c r="G32" s="2076">
        <v>106494</v>
      </c>
      <c r="H32" s="2076">
        <v>0</v>
      </c>
      <c r="I32" s="2076">
        <v>0</v>
      </c>
      <c r="J32" s="2076">
        <v>0</v>
      </c>
      <c r="K32" s="2077">
        <v>106494</v>
      </c>
    </row>
    <row r="34" spans="11:11">
      <c r="K34" s="195"/>
    </row>
    <row r="35" spans="11:11">
      <c r="K35" s="178"/>
    </row>
  </sheetData>
  <mergeCells count="25">
    <mergeCell ref="F8:I8"/>
    <mergeCell ref="C9:D9"/>
    <mergeCell ref="B15:C15"/>
    <mergeCell ref="B2:F2"/>
    <mergeCell ref="B17:C17"/>
    <mergeCell ref="C14:D14"/>
    <mergeCell ref="B18:C18"/>
    <mergeCell ref="B19:C19"/>
    <mergeCell ref="B20:C20"/>
    <mergeCell ref="E4:I4"/>
    <mergeCell ref="E5:I5"/>
    <mergeCell ref="E6:I6"/>
    <mergeCell ref="B31:C31"/>
    <mergeCell ref="B32:C32"/>
    <mergeCell ref="B26:C26"/>
    <mergeCell ref="B27:C27"/>
    <mergeCell ref="B28:C28"/>
    <mergeCell ref="B29:C29"/>
    <mergeCell ref="B21:C21"/>
    <mergeCell ref="B22:C22"/>
    <mergeCell ref="B23:C23"/>
    <mergeCell ref="B24:C24"/>
    <mergeCell ref="B25:C25"/>
    <mergeCell ref="B30:C30"/>
    <mergeCell ref="B16:C16"/>
  </mergeCells>
  <printOptions horizontalCentered="1" verticalCentered="1"/>
  <pageMargins left="0.39370078740157499" right="0.39370078740157499" top="0.59055118110236204" bottom="0.39370078740157499" header="0.39370078740157499" footer="0.39370078740157499"/>
  <pageSetup paperSize="5" scale="10"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I69"/>
  <sheetViews>
    <sheetView showGridLines="0" workbookViewId="0"/>
  </sheetViews>
  <sheetFormatPr defaultColWidth="8" defaultRowHeight="14.1"/>
  <cols>
    <col min="1" max="1" width="1.5546875" style="206" customWidth="1"/>
    <col min="2" max="2" width="5.83203125" style="206" customWidth="1"/>
    <col min="3" max="3" width="2.44140625" style="206" customWidth="1"/>
    <col min="4" max="4" width="3.27734375" style="206" customWidth="1"/>
    <col min="5" max="5" width="62.83203125" style="206" customWidth="1"/>
    <col min="6" max="6" width="3.27734375" style="206" customWidth="1"/>
    <col min="7" max="8" width="16.5546875" style="232" customWidth="1"/>
    <col min="9" max="9" width="11" style="206" customWidth="1"/>
    <col min="10" max="10" width="8" style="206" customWidth="1"/>
    <col min="11" max="16384" width="8" style="206"/>
  </cols>
  <sheetData>
    <row r="2" spans="1:9">
      <c r="B2" s="58" t="s">
        <v>478</v>
      </c>
      <c r="C2" s="52"/>
      <c r="D2" s="52"/>
      <c r="E2" s="52"/>
      <c r="F2" s="52"/>
    </row>
    <row r="4" spans="1:9">
      <c r="B4" s="33" t="s">
        <v>542</v>
      </c>
      <c r="C4" s="33"/>
      <c r="E4" s="233" t="s">
        <v>536</v>
      </c>
    </row>
    <row r="5" spans="1:9">
      <c r="E5" s="234" t="s">
        <v>543</v>
      </c>
    </row>
    <row r="6" spans="1:9">
      <c r="E6" s="234"/>
    </row>
    <row r="7" spans="1:9">
      <c r="B7" s="32">
        <v>2023.4</v>
      </c>
      <c r="C7" s="32"/>
      <c r="D7" s="197"/>
      <c r="E7" s="235" t="s">
        <v>544</v>
      </c>
      <c r="F7" s="197"/>
      <c r="G7" s="197"/>
      <c r="H7" s="197"/>
    </row>
    <row r="8" spans="1:9">
      <c r="A8" s="197"/>
      <c r="B8" s="197"/>
      <c r="C8" s="197"/>
      <c r="D8" s="197"/>
      <c r="E8" s="204"/>
      <c r="F8" s="197"/>
      <c r="G8" s="197"/>
      <c r="H8" s="197"/>
    </row>
    <row r="9" spans="1:9" ht="29.5" customHeight="1">
      <c r="A9" s="236"/>
      <c r="B9" s="201"/>
      <c r="C9" s="201"/>
      <c r="D9" s="201"/>
      <c r="E9" s="201"/>
      <c r="F9" s="201"/>
      <c r="G9" s="237" t="s">
        <v>545</v>
      </c>
      <c r="H9" s="237" t="s">
        <v>546</v>
      </c>
      <c r="I9" s="238"/>
    </row>
    <row r="10" spans="1:9" ht="14.1" customHeight="1">
      <c r="A10" s="239"/>
      <c r="B10" s="209"/>
      <c r="C10" s="210"/>
      <c r="D10" s="210"/>
      <c r="E10" s="210"/>
      <c r="F10" s="211"/>
      <c r="G10" s="240" t="s">
        <v>125</v>
      </c>
      <c r="H10" s="240" t="s">
        <v>126</v>
      </c>
    </row>
    <row r="11" spans="1:9" ht="15" customHeight="1">
      <c r="A11" s="241"/>
      <c r="B11" s="18" t="s">
        <v>481</v>
      </c>
      <c r="C11" s="17"/>
      <c r="D11" s="17"/>
      <c r="E11" s="17"/>
      <c r="F11" s="242"/>
      <c r="G11" s="213"/>
      <c r="H11" s="213"/>
    </row>
    <row r="12" spans="1:9" ht="15" customHeight="1">
      <c r="A12" s="243"/>
      <c r="B12" s="242"/>
      <c r="C12" s="16" t="s">
        <v>482</v>
      </c>
      <c r="D12" s="16"/>
      <c r="E12" s="16"/>
      <c r="F12" s="242"/>
      <c r="G12" s="214"/>
      <c r="H12" s="214"/>
    </row>
    <row r="13" spans="1:9" ht="15" customHeight="1">
      <c r="A13" s="243"/>
      <c r="B13" s="244"/>
      <c r="C13" s="244"/>
      <c r="D13" s="26" t="s">
        <v>137</v>
      </c>
      <c r="E13" s="26"/>
      <c r="F13" s="245" t="s">
        <v>403</v>
      </c>
      <c r="G13" s="214"/>
      <c r="H13" s="214"/>
    </row>
    <row r="14" spans="1:9" ht="15" customHeight="1">
      <c r="A14" s="243"/>
      <c r="B14" s="246"/>
      <c r="C14" s="246"/>
      <c r="D14" s="36" t="s">
        <v>484</v>
      </c>
      <c r="E14" s="36"/>
      <c r="F14" s="247" t="s">
        <v>405</v>
      </c>
      <c r="G14" s="221"/>
      <c r="H14" s="221"/>
    </row>
    <row r="15" spans="1:9" ht="15" customHeight="1">
      <c r="A15" s="243"/>
      <c r="B15" s="246"/>
      <c r="C15" s="246"/>
      <c r="D15" s="36" t="s">
        <v>485</v>
      </c>
      <c r="E15" s="36"/>
      <c r="F15" s="247" t="s">
        <v>192</v>
      </c>
      <c r="G15" s="222"/>
      <c r="H15" s="222"/>
    </row>
    <row r="16" spans="1:9" ht="15" customHeight="1">
      <c r="A16" s="248"/>
      <c r="B16" s="246"/>
      <c r="C16" s="35" t="s">
        <v>487</v>
      </c>
      <c r="D16" s="35"/>
      <c r="E16" s="35"/>
      <c r="F16" s="247" t="s">
        <v>410</v>
      </c>
      <c r="G16" s="214"/>
      <c r="H16" s="214"/>
    </row>
    <row r="17" spans="1:8" ht="15" customHeight="1">
      <c r="A17" s="243"/>
      <c r="B17" s="246"/>
      <c r="C17" s="246"/>
      <c r="D17" s="36" t="s">
        <v>488</v>
      </c>
      <c r="E17" s="36"/>
      <c r="F17" s="247" t="s">
        <v>413</v>
      </c>
      <c r="G17" s="221"/>
      <c r="H17" s="221"/>
    </row>
    <row r="18" spans="1:8" ht="15" customHeight="1">
      <c r="A18" s="248"/>
      <c r="B18" s="246"/>
      <c r="C18" s="35" t="s">
        <v>489</v>
      </c>
      <c r="D18" s="35"/>
      <c r="E18" s="35"/>
      <c r="F18" s="247" t="s">
        <v>416</v>
      </c>
      <c r="G18" s="214"/>
      <c r="H18" s="214"/>
    </row>
    <row r="19" spans="1:8" ht="15" customHeight="1">
      <c r="A19" s="243"/>
      <c r="B19" s="246"/>
      <c r="C19" s="246"/>
      <c r="D19" s="36" t="s">
        <v>490</v>
      </c>
      <c r="E19" s="36"/>
      <c r="F19" s="247" t="s">
        <v>106</v>
      </c>
      <c r="G19" s="221"/>
      <c r="H19" s="221"/>
    </row>
    <row r="20" spans="1:8" ht="15" customHeight="1">
      <c r="A20" s="243"/>
      <c r="B20" s="246"/>
      <c r="C20" s="246"/>
      <c r="D20" s="36" t="s">
        <v>491</v>
      </c>
      <c r="E20" s="36"/>
      <c r="F20" s="247" t="s">
        <v>492</v>
      </c>
      <c r="G20" s="222"/>
      <c r="H20" s="222"/>
    </row>
    <row r="21" spans="1:8" ht="15" customHeight="1">
      <c r="A21" s="243"/>
      <c r="B21" s="246"/>
      <c r="C21" s="35" t="s">
        <v>493</v>
      </c>
      <c r="D21" s="35"/>
      <c r="E21" s="35"/>
      <c r="F21" s="247" t="s">
        <v>102</v>
      </c>
      <c r="G21" s="222"/>
      <c r="H21" s="222"/>
    </row>
    <row r="22" spans="1:8" ht="15" customHeight="1">
      <c r="A22" s="248"/>
      <c r="B22" s="246"/>
      <c r="C22" s="246"/>
      <c r="D22" s="36" t="s">
        <v>494</v>
      </c>
      <c r="E22" s="36"/>
      <c r="F22" s="247" t="s">
        <v>142</v>
      </c>
      <c r="G22" s="221"/>
      <c r="H22" s="221"/>
    </row>
    <row r="23" spans="1:8" ht="15" customHeight="1">
      <c r="A23" s="248"/>
      <c r="B23" s="246"/>
      <c r="C23" s="246"/>
      <c r="D23" s="36" t="s">
        <v>495</v>
      </c>
      <c r="E23" s="36"/>
      <c r="F23" s="247" t="s">
        <v>144</v>
      </c>
      <c r="G23" s="222"/>
      <c r="H23" s="222"/>
    </row>
    <row r="24" spans="1:8" ht="15" customHeight="1">
      <c r="A24" s="248"/>
      <c r="B24" s="246"/>
      <c r="C24" s="36" t="s">
        <v>496</v>
      </c>
      <c r="D24" s="36"/>
      <c r="E24" s="36"/>
      <c r="F24" s="247" t="s">
        <v>107</v>
      </c>
      <c r="G24" s="221"/>
      <c r="H24" s="221"/>
    </row>
    <row r="25" spans="1:8" ht="15" customHeight="1">
      <c r="A25" s="243"/>
      <c r="B25" s="242"/>
      <c r="C25" s="242"/>
      <c r="D25" s="22" t="s">
        <v>497</v>
      </c>
      <c r="E25" s="22"/>
      <c r="F25" s="233"/>
      <c r="G25" s="214"/>
      <c r="H25" s="214"/>
    </row>
    <row r="26" spans="1:8" ht="15" customHeight="1">
      <c r="A26" s="243"/>
      <c r="B26" s="244"/>
      <c r="C26" s="244"/>
      <c r="D26" s="244"/>
      <c r="E26" s="244" t="s">
        <v>498</v>
      </c>
      <c r="F26" s="245" t="s">
        <v>189</v>
      </c>
      <c r="G26" s="222"/>
      <c r="H26" s="222"/>
    </row>
    <row r="27" spans="1:8" ht="15" customHeight="1">
      <c r="A27" s="243"/>
      <c r="B27" s="246"/>
      <c r="C27" s="246"/>
      <c r="D27" s="246"/>
      <c r="E27" s="246" t="s">
        <v>499</v>
      </c>
      <c r="F27" s="247" t="s">
        <v>190</v>
      </c>
      <c r="G27" s="221"/>
      <c r="H27" s="221"/>
    </row>
    <row r="28" spans="1:8" ht="15" customHeight="1">
      <c r="A28" s="243"/>
      <c r="B28" s="246"/>
      <c r="C28" s="246"/>
      <c r="D28" s="246"/>
      <c r="E28" s="246" t="s">
        <v>500</v>
      </c>
      <c r="F28" s="247" t="s">
        <v>425</v>
      </c>
      <c r="G28" s="221"/>
      <c r="H28" s="221"/>
    </row>
    <row r="29" spans="1:8" ht="15" customHeight="1">
      <c r="A29" s="248"/>
      <c r="B29" s="246"/>
      <c r="C29" s="246"/>
      <c r="D29" s="246"/>
      <c r="E29" s="246" t="s">
        <v>491</v>
      </c>
      <c r="F29" s="247" t="s">
        <v>431</v>
      </c>
      <c r="G29" s="221"/>
      <c r="H29" s="221"/>
    </row>
    <row r="30" spans="1:8" ht="15" customHeight="1">
      <c r="A30" s="243"/>
      <c r="B30" s="246"/>
      <c r="C30" s="246"/>
      <c r="D30" s="36" t="s">
        <v>502</v>
      </c>
      <c r="E30" s="36"/>
      <c r="F30" s="247" t="s">
        <v>503</v>
      </c>
      <c r="G30" s="222"/>
      <c r="H30" s="222"/>
    </row>
    <row r="31" spans="1:8" ht="15" customHeight="1">
      <c r="A31" s="243"/>
      <c r="B31" s="246"/>
      <c r="C31" s="35" t="s">
        <v>504</v>
      </c>
      <c r="D31" s="35"/>
      <c r="E31" s="35"/>
      <c r="F31" s="247" t="s">
        <v>108</v>
      </c>
      <c r="G31" s="222"/>
      <c r="H31" s="222"/>
    </row>
    <row r="32" spans="1:8" ht="15" customHeight="1">
      <c r="A32" s="243"/>
      <c r="B32" s="246"/>
      <c r="C32" s="246"/>
      <c r="D32" s="36" t="s">
        <v>505</v>
      </c>
      <c r="E32" s="36"/>
      <c r="F32" s="247" t="s">
        <v>109</v>
      </c>
      <c r="G32" s="222"/>
      <c r="H32" s="222"/>
    </row>
    <row r="33" spans="1:9" ht="15" customHeight="1">
      <c r="A33" s="243"/>
      <c r="B33" s="246"/>
      <c r="C33" s="35" t="s">
        <v>506</v>
      </c>
      <c r="D33" s="35"/>
      <c r="E33" s="35"/>
      <c r="F33" s="247" t="s">
        <v>194</v>
      </c>
      <c r="G33" s="222"/>
      <c r="H33" s="222"/>
    </row>
    <row r="34" spans="1:9" ht="15" customHeight="1">
      <c r="A34" s="248"/>
      <c r="B34" s="23" t="s">
        <v>508</v>
      </c>
      <c r="C34" s="22"/>
      <c r="D34" s="22"/>
      <c r="E34" s="22"/>
      <c r="F34" s="242"/>
      <c r="G34" s="214"/>
      <c r="H34" s="214"/>
    </row>
    <row r="35" spans="1:9" ht="15" customHeight="1">
      <c r="A35" s="243"/>
      <c r="B35" s="244"/>
      <c r="C35" s="21" t="s">
        <v>509</v>
      </c>
      <c r="D35" s="21"/>
      <c r="E35" s="21"/>
      <c r="F35" s="245" t="s">
        <v>15</v>
      </c>
      <c r="G35" s="214"/>
      <c r="H35" s="214"/>
    </row>
    <row r="36" spans="1:9" ht="15" customHeight="1">
      <c r="A36" s="243"/>
      <c r="B36" s="244"/>
      <c r="C36" s="35" t="s">
        <v>510</v>
      </c>
      <c r="D36" s="35"/>
      <c r="E36" s="35"/>
      <c r="F36" s="245" t="s">
        <v>17</v>
      </c>
      <c r="G36" s="221"/>
      <c r="H36" s="221"/>
    </row>
    <row r="37" spans="1:9" ht="15" customHeight="1">
      <c r="A37" s="243"/>
      <c r="B37" s="246"/>
      <c r="C37" s="25" t="s">
        <v>511</v>
      </c>
      <c r="D37" s="25"/>
      <c r="E37" s="25"/>
      <c r="F37" s="247" t="s">
        <v>458</v>
      </c>
      <c r="G37" s="221"/>
      <c r="H37" s="221"/>
    </row>
    <row r="38" spans="1:9" ht="15" customHeight="1">
      <c r="A38" s="243"/>
      <c r="B38" s="246"/>
      <c r="C38" s="36" t="s">
        <v>512</v>
      </c>
      <c r="D38" s="36"/>
      <c r="E38" s="36"/>
      <c r="F38" s="247" t="s">
        <v>16</v>
      </c>
      <c r="G38" s="222"/>
      <c r="H38" s="222"/>
    </row>
    <row r="39" spans="1:9" ht="15" customHeight="1">
      <c r="A39" s="243"/>
      <c r="B39" s="246"/>
      <c r="C39" s="35" t="s">
        <v>513</v>
      </c>
      <c r="D39" s="35"/>
      <c r="E39" s="35"/>
      <c r="F39" s="247" t="s">
        <v>514</v>
      </c>
      <c r="G39" s="222"/>
      <c r="H39" s="222"/>
    </row>
    <row r="40" spans="1:9" ht="15" customHeight="1">
      <c r="A40" s="243"/>
      <c r="B40" s="23" t="s">
        <v>515</v>
      </c>
      <c r="C40" s="22"/>
      <c r="D40" s="22"/>
      <c r="E40" s="22"/>
      <c r="F40" s="242"/>
      <c r="G40" s="214"/>
      <c r="H40" s="214"/>
      <c r="I40" s="197" t="s">
        <v>139</v>
      </c>
    </row>
    <row r="41" spans="1:9" ht="15" customHeight="1">
      <c r="A41" s="243"/>
      <c r="B41" s="244"/>
      <c r="C41" s="19" t="s">
        <v>547</v>
      </c>
      <c r="D41" s="19"/>
      <c r="E41" s="19"/>
      <c r="F41" s="245" t="s">
        <v>193</v>
      </c>
      <c r="G41" s="222"/>
      <c r="H41" s="222"/>
      <c r="I41" s="249"/>
    </row>
    <row r="42" spans="1:9" ht="15" customHeight="1">
      <c r="A42" s="243"/>
      <c r="B42" s="246"/>
      <c r="C42" s="20" t="s">
        <v>548</v>
      </c>
      <c r="D42" s="20"/>
      <c r="E42" s="20"/>
      <c r="F42" s="247" t="s">
        <v>456</v>
      </c>
      <c r="G42" s="214"/>
      <c r="H42" s="214"/>
    </row>
    <row r="43" spans="1:9" ht="15" customHeight="1">
      <c r="A43" s="243"/>
      <c r="B43" s="246"/>
      <c r="C43" s="20" t="s">
        <v>519</v>
      </c>
      <c r="D43" s="20"/>
      <c r="E43" s="20"/>
      <c r="F43" s="247" t="s">
        <v>473</v>
      </c>
      <c r="G43" s="222"/>
      <c r="H43" s="222"/>
    </row>
    <row r="44" spans="1:9" ht="15" customHeight="1">
      <c r="A44" s="243"/>
      <c r="B44" s="246"/>
      <c r="C44" s="20" t="s">
        <v>520</v>
      </c>
      <c r="D44" s="20"/>
      <c r="E44" s="20"/>
      <c r="F44" s="245" t="s">
        <v>470</v>
      </c>
      <c r="G44" s="221"/>
      <c r="H44" s="221"/>
    </row>
    <row r="45" spans="1:9" ht="15" customHeight="1">
      <c r="A45" s="243"/>
      <c r="B45" s="246"/>
      <c r="C45" s="36" t="s">
        <v>521</v>
      </c>
      <c r="D45" s="36"/>
      <c r="E45" s="36"/>
      <c r="F45" s="247" t="s">
        <v>460</v>
      </c>
      <c r="G45" s="221"/>
      <c r="H45" s="221"/>
    </row>
    <row r="46" spans="1:9" ht="15" customHeight="1">
      <c r="A46" s="243"/>
      <c r="B46" s="246"/>
      <c r="C46" s="36" t="s">
        <v>522</v>
      </c>
      <c r="D46" s="36"/>
      <c r="E46" s="36"/>
      <c r="F46" s="247" t="s">
        <v>464</v>
      </c>
      <c r="G46" s="221"/>
      <c r="H46" s="221"/>
    </row>
    <row r="47" spans="1:9" ht="15" customHeight="1">
      <c r="A47" s="243"/>
      <c r="B47" s="246"/>
      <c r="C47" s="36" t="s">
        <v>523</v>
      </c>
      <c r="D47" s="36"/>
      <c r="E47" s="36"/>
      <c r="F47" s="247" t="s">
        <v>468</v>
      </c>
      <c r="G47" s="221"/>
      <c r="H47" s="221"/>
    </row>
    <row r="48" spans="1:9" ht="15" customHeight="1">
      <c r="A48" s="243"/>
      <c r="B48" s="246"/>
      <c r="C48" s="36" t="s">
        <v>524</v>
      </c>
      <c r="D48" s="36"/>
      <c r="E48" s="36"/>
      <c r="F48" s="247" t="s">
        <v>525</v>
      </c>
      <c r="G48" s="222"/>
      <c r="H48" s="222"/>
    </row>
    <row r="49" spans="1:8" ht="15" customHeight="1">
      <c r="A49" s="243"/>
      <c r="B49" s="246"/>
      <c r="C49" s="35" t="s">
        <v>526</v>
      </c>
      <c r="D49" s="35"/>
      <c r="E49" s="35"/>
      <c r="F49" s="247" t="s">
        <v>475</v>
      </c>
      <c r="G49" s="226"/>
      <c r="H49" s="226"/>
    </row>
    <row r="50" spans="1:8" ht="15" customHeight="1">
      <c r="A50" s="243"/>
      <c r="B50" s="23" t="s">
        <v>527</v>
      </c>
      <c r="C50" s="22"/>
      <c r="D50" s="22"/>
      <c r="E50" s="22"/>
      <c r="F50" s="235"/>
      <c r="G50" s="214"/>
      <c r="H50" s="214"/>
    </row>
    <row r="51" spans="1:8" ht="15" customHeight="1">
      <c r="A51" s="243"/>
      <c r="B51" s="244"/>
      <c r="C51" s="26" t="s">
        <v>395</v>
      </c>
      <c r="D51" s="26"/>
      <c r="E51" s="26"/>
      <c r="F51" s="245" t="s">
        <v>528</v>
      </c>
      <c r="G51" s="222"/>
      <c r="H51" s="222"/>
    </row>
    <row r="52" spans="1:8" ht="15" customHeight="1">
      <c r="A52" s="243"/>
      <c r="B52" s="246"/>
      <c r="C52" s="25" t="s">
        <v>529</v>
      </c>
      <c r="D52" s="25"/>
      <c r="E52" s="25"/>
      <c r="F52" s="247" t="s">
        <v>466</v>
      </c>
      <c r="G52" s="222"/>
      <c r="H52" s="222"/>
    </row>
    <row r="53" spans="1:8" ht="15" customHeight="1">
      <c r="A53" s="243"/>
      <c r="B53" s="246"/>
      <c r="C53" s="35" t="s">
        <v>530</v>
      </c>
      <c r="D53" s="35"/>
      <c r="E53" s="35"/>
      <c r="F53" s="247" t="s">
        <v>136</v>
      </c>
      <c r="G53" s="222"/>
      <c r="H53" s="222"/>
    </row>
    <row r="54" spans="1:8" ht="15" customHeight="1">
      <c r="A54" s="250"/>
      <c r="B54" s="24" t="s">
        <v>531</v>
      </c>
      <c r="C54" s="35"/>
      <c r="D54" s="35"/>
      <c r="E54" s="35"/>
      <c r="F54" s="247" t="s">
        <v>104</v>
      </c>
      <c r="G54" s="221"/>
      <c r="H54" s="221"/>
    </row>
    <row r="55" spans="1:8" ht="15" customHeight="1">
      <c r="A55" s="250"/>
      <c r="B55" s="23" t="s">
        <v>532</v>
      </c>
      <c r="C55" s="22"/>
      <c r="D55" s="22"/>
      <c r="E55" s="22"/>
      <c r="F55" s="242"/>
      <c r="G55" s="228"/>
      <c r="H55" s="228"/>
    </row>
    <row r="56" spans="1:8" ht="15" customHeight="1">
      <c r="A56" s="250"/>
      <c r="B56" s="244"/>
      <c r="C56" s="26" t="s">
        <v>472</v>
      </c>
      <c r="D56" s="26"/>
      <c r="E56" s="26"/>
      <c r="F56" s="245" t="s">
        <v>533</v>
      </c>
      <c r="G56" s="222"/>
      <c r="H56" s="222"/>
    </row>
    <row r="57" spans="1:8" ht="15" customHeight="1">
      <c r="A57" s="251"/>
      <c r="B57" s="252"/>
      <c r="C57" s="34" t="s">
        <v>534</v>
      </c>
      <c r="D57" s="34"/>
      <c r="E57" s="34"/>
      <c r="F57" s="253" t="s">
        <v>535</v>
      </c>
      <c r="G57" s="221"/>
      <c r="H57" s="221"/>
    </row>
    <row r="58" spans="1:8">
      <c r="A58" s="254"/>
      <c r="F58" s="197"/>
    </row>
    <row r="59" spans="1:8">
      <c r="G59" s="255"/>
      <c r="H59" s="255"/>
    </row>
    <row r="60" spans="1:8">
      <c r="G60" s="256"/>
      <c r="H60" s="256"/>
    </row>
    <row r="65" spans="1:9" ht="12" customHeight="1"/>
    <row r="66" spans="1:9" s="232" customFormat="1">
      <c r="A66" s="206"/>
      <c r="B66" s="206"/>
      <c r="C66" s="206"/>
      <c r="D66" s="206"/>
      <c r="E66" s="206"/>
      <c r="F66" s="206"/>
      <c r="I66" s="206"/>
    </row>
    <row r="67" spans="1:9" s="232" customFormat="1">
      <c r="A67" s="206"/>
      <c r="B67" s="206"/>
      <c r="C67" s="206"/>
      <c r="D67" s="206"/>
      <c r="E67" s="206"/>
      <c r="F67" s="206"/>
      <c r="I67" s="206"/>
    </row>
    <row r="68" spans="1:9" s="232" customFormat="1">
      <c r="A68" s="206"/>
      <c r="B68" s="206"/>
      <c r="C68" s="206"/>
      <c r="D68" s="206"/>
      <c r="E68" s="206"/>
      <c r="F68" s="206"/>
      <c r="I68" s="206"/>
    </row>
    <row r="69" spans="1:9" s="232" customFormat="1">
      <c r="A69" s="206"/>
      <c r="B69" s="206"/>
      <c r="C69" s="206"/>
      <c r="D69" s="206"/>
      <c r="E69" s="206"/>
      <c r="F69" s="206"/>
      <c r="I69" s="206"/>
    </row>
  </sheetData>
  <mergeCells count="46">
    <mergeCell ref="B2:F2"/>
    <mergeCell ref="D15:E15"/>
    <mergeCell ref="C16:E16"/>
    <mergeCell ref="B11:E11"/>
    <mergeCell ref="C12:E12"/>
    <mergeCell ref="D13:E13"/>
    <mergeCell ref="D14:E14"/>
    <mergeCell ref="D30:E30"/>
    <mergeCell ref="C31:E31"/>
    <mergeCell ref="D32:E32"/>
    <mergeCell ref="C33:E33"/>
    <mergeCell ref="D17:E17"/>
    <mergeCell ref="C18:E18"/>
    <mergeCell ref="D19:E19"/>
    <mergeCell ref="D20:E20"/>
    <mergeCell ref="C21:E21"/>
    <mergeCell ref="D22:E22"/>
    <mergeCell ref="D23:E23"/>
    <mergeCell ref="C24:E24"/>
    <mergeCell ref="D25:E25"/>
    <mergeCell ref="C38:E38"/>
    <mergeCell ref="C39:E39"/>
    <mergeCell ref="C46:E46"/>
    <mergeCell ref="C47:E47"/>
    <mergeCell ref="C48:E48"/>
    <mergeCell ref="C43:E43"/>
    <mergeCell ref="C44:E44"/>
    <mergeCell ref="C41:E41"/>
    <mergeCell ref="C42:E42"/>
    <mergeCell ref="B40:E40"/>
    <mergeCell ref="C45:E45"/>
    <mergeCell ref="C49:E49"/>
    <mergeCell ref="C57:E57"/>
    <mergeCell ref="B4:C4"/>
    <mergeCell ref="B7:C7"/>
    <mergeCell ref="C51:E51"/>
    <mergeCell ref="C52:E52"/>
    <mergeCell ref="C53:E53"/>
    <mergeCell ref="B54:E54"/>
    <mergeCell ref="B55:E55"/>
    <mergeCell ref="C56:E56"/>
    <mergeCell ref="B34:E34"/>
    <mergeCell ref="B50:E50"/>
    <mergeCell ref="C35:E35"/>
    <mergeCell ref="C36:E36"/>
    <mergeCell ref="C37:E37"/>
  </mergeCells>
  <printOptions horizontalCentered="1"/>
  <pageMargins left="0.39370078740157499" right="0.39370078740157499" top="0.59055118110236204" bottom="0.39370078740157499" header="0.39370078740157499" footer="0.39370078740157499"/>
  <pageSetup paperSize="5" scale="10" orientation="portrait" horizontalDpi="300" verticalDpi="30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1">
    <pageSetUpPr fitToPage="1"/>
  </sheetPr>
  <dimension ref="B2:K31"/>
  <sheetViews>
    <sheetView showGridLines="0" workbookViewId="0"/>
  </sheetViews>
  <sheetFormatPr defaultColWidth="8" defaultRowHeight="12" customHeight="1"/>
  <cols>
    <col min="1" max="1" width="1.5546875" customWidth="1"/>
    <col min="2" max="4" width="20.71875" customWidth="1"/>
    <col min="5" max="5" width="3.1640625" customWidth="1"/>
    <col min="6" max="6" width="11.44140625" customWidth="1"/>
    <col min="7" max="9" width="12.71875" customWidth="1"/>
    <col min="10" max="10" width="8" customWidth="1"/>
  </cols>
  <sheetData>
    <row r="2" spans="2:11" ht="15" customHeight="1">
      <c r="B2" s="10" t="s">
        <v>478</v>
      </c>
      <c r="C2" s="9"/>
      <c r="D2" s="9"/>
      <c r="E2" s="9"/>
      <c r="F2" s="9"/>
    </row>
    <row r="4" spans="2:11" ht="12" customHeight="1">
      <c r="B4" s="149" t="s">
        <v>2225</v>
      </c>
      <c r="C4" s="150"/>
      <c r="D4" s="12" t="s">
        <v>852</v>
      </c>
      <c r="E4" s="12"/>
      <c r="F4" s="12"/>
      <c r="G4" s="152"/>
      <c r="H4" s="152"/>
      <c r="I4" s="152"/>
      <c r="J4" s="152"/>
      <c r="K4" s="152"/>
    </row>
    <row r="5" spans="2:11" ht="12" customHeight="1">
      <c r="B5" s="149"/>
      <c r="C5" s="150"/>
      <c r="D5" s="12"/>
      <c r="E5" s="12"/>
      <c r="F5" s="12"/>
      <c r="G5" s="152"/>
      <c r="H5" s="152"/>
      <c r="I5" s="152"/>
      <c r="J5" s="152"/>
      <c r="K5" s="152"/>
    </row>
    <row r="6" spans="2:11" ht="12" customHeight="1">
      <c r="B6" s="153">
        <v>2023.4</v>
      </c>
      <c r="C6" s="150"/>
      <c r="D6" s="27" t="s">
        <v>2226</v>
      </c>
      <c r="E6" s="27"/>
      <c r="F6" s="27"/>
      <c r="G6" s="153"/>
      <c r="H6" s="153"/>
      <c r="I6" s="153"/>
      <c r="J6" s="153"/>
      <c r="K6" s="153"/>
    </row>
    <row r="8" spans="2:11" ht="12" customHeight="1">
      <c r="B8" s="2037"/>
      <c r="C8" s="1025"/>
      <c r="D8" s="1025"/>
      <c r="E8" s="1067"/>
      <c r="F8" s="1026" t="s">
        <v>2227</v>
      </c>
      <c r="G8" s="1085" t="s">
        <v>2227</v>
      </c>
      <c r="H8" s="1085" t="s">
        <v>2228</v>
      </c>
      <c r="I8" s="1027" t="s">
        <v>1085</v>
      </c>
    </row>
    <row r="9" spans="2:11" ht="12" customHeight="1">
      <c r="B9" s="2078" t="s">
        <v>2187</v>
      </c>
      <c r="C9" s="4385"/>
      <c r="D9" s="4386"/>
      <c r="E9" s="1086"/>
      <c r="F9" s="162" t="s">
        <v>2229</v>
      </c>
      <c r="G9" s="183" t="s">
        <v>2230</v>
      </c>
      <c r="H9" s="183" t="s">
        <v>2231</v>
      </c>
      <c r="I9" s="1029" t="s">
        <v>859</v>
      </c>
    </row>
    <row r="10" spans="2:11" ht="12" customHeight="1">
      <c r="B10" s="2041"/>
      <c r="C10" s="259"/>
      <c r="D10" s="259"/>
      <c r="E10" s="1086"/>
      <c r="F10" s="162" t="s">
        <v>1003</v>
      </c>
      <c r="G10" s="183" t="s">
        <v>22</v>
      </c>
      <c r="H10" s="181" t="s">
        <v>2232</v>
      </c>
      <c r="I10" s="1029" t="s">
        <v>862</v>
      </c>
    </row>
    <row r="11" spans="2:11" ht="12" customHeight="1">
      <c r="B11" s="2051" t="s">
        <v>125</v>
      </c>
      <c r="C11" s="2079"/>
      <c r="D11" s="1408"/>
      <c r="E11" s="1446"/>
      <c r="F11" s="160" t="s">
        <v>141</v>
      </c>
      <c r="G11" s="182" t="s">
        <v>166</v>
      </c>
      <c r="H11" s="182" t="s">
        <v>167</v>
      </c>
      <c r="I11" s="1072" t="s">
        <v>168</v>
      </c>
    </row>
    <row r="12" spans="2:11" ht="12" customHeight="1">
      <c r="B12" s="2041"/>
      <c r="E12" s="261"/>
      <c r="F12" s="161"/>
      <c r="G12" s="261"/>
      <c r="H12" s="261"/>
      <c r="I12" s="1074"/>
    </row>
    <row r="13" spans="2:11" ht="12" customHeight="1">
      <c r="B13" s="2080"/>
      <c r="C13" s="1410"/>
      <c r="D13" s="1410"/>
      <c r="E13" s="275"/>
      <c r="F13" s="264"/>
      <c r="G13" s="275"/>
      <c r="H13" s="275"/>
      <c r="I13" s="1078"/>
    </row>
    <row r="14" spans="2:11" ht="12" customHeight="1">
      <c r="B14" s="2080"/>
      <c r="C14" s="1410"/>
      <c r="D14" s="1410"/>
      <c r="E14" s="275"/>
      <c r="F14" s="264"/>
      <c r="G14" s="275"/>
      <c r="H14" s="275"/>
      <c r="I14" s="1078"/>
    </row>
    <row r="15" spans="2:11" ht="12" customHeight="1">
      <c r="B15" s="4101" t="s">
        <v>2233</v>
      </c>
      <c r="C15" s="4102"/>
      <c r="D15" s="4102"/>
      <c r="E15" s="182" t="s">
        <v>194</v>
      </c>
      <c r="F15" s="159">
        <v>0</v>
      </c>
      <c r="G15" s="271">
        <v>0</v>
      </c>
      <c r="H15" s="271">
        <v>0</v>
      </c>
      <c r="I15" s="1076">
        <v>0</v>
      </c>
    </row>
    <row r="16" spans="2:11" ht="12" customHeight="1">
      <c r="B16" s="4104"/>
      <c r="C16" s="4105"/>
      <c r="D16" s="4105"/>
      <c r="E16" s="261"/>
      <c r="F16" s="161"/>
      <c r="G16" s="261"/>
      <c r="H16" s="261"/>
      <c r="I16" s="1074"/>
    </row>
    <row r="17" spans="2:9" ht="12" customHeight="1">
      <c r="B17" s="4104"/>
      <c r="C17" s="4105"/>
      <c r="D17" s="4105"/>
      <c r="E17" s="275"/>
      <c r="F17" s="264"/>
      <c r="G17" s="275"/>
      <c r="H17" s="275"/>
      <c r="I17" s="1078"/>
    </row>
    <row r="18" spans="2:9" ht="12" customHeight="1">
      <c r="B18" s="4104"/>
      <c r="C18" s="4105"/>
      <c r="D18" s="4105"/>
      <c r="E18" s="275"/>
      <c r="F18" s="264"/>
      <c r="G18" s="275"/>
      <c r="H18" s="275"/>
      <c r="I18" s="1078"/>
    </row>
    <row r="19" spans="2:9" ht="12" customHeight="1">
      <c r="B19" s="4101" t="s">
        <v>2234</v>
      </c>
      <c r="C19" s="4102"/>
      <c r="D19" s="4102"/>
      <c r="E19" s="182" t="s">
        <v>514</v>
      </c>
      <c r="F19" s="159">
        <v>0</v>
      </c>
      <c r="G19" s="271">
        <v>0</v>
      </c>
      <c r="H19" s="271">
        <v>0</v>
      </c>
      <c r="I19" s="1076">
        <v>0</v>
      </c>
    </row>
    <row r="20" spans="2:9" ht="12" customHeight="1">
      <c r="B20" s="4104"/>
      <c r="C20" s="4105"/>
      <c r="D20" s="4105"/>
      <c r="E20" s="261"/>
      <c r="F20" s="161"/>
      <c r="G20" s="261"/>
      <c r="H20" s="261"/>
      <c r="I20" s="1074"/>
    </row>
    <row r="21" spans="2:9" ht="12" customHeight="1">
      <c r="B21" s="4104"/>
      <c r="C21" s="4105"/>
      <c r="D21" s="4105"/>
      <c r="E21" s="275"/>
      <c r="F21" s="264"/>
      <c r="G21" s="275"/>
      <c r="H21" s="275"/>
      <c r="I21" s="1078"/>
    </row>
    <row r="22" spans="2:9" ht="12" customHeight="1">
      <c r="B22" s="4104"/>
      <c r="C22" s="4105"/>
      <c r="D22" s="4105"/>
      <c r="E22" s="275"/>
      <c r="F22" s="264"/>
      <c r="G22" s="275"/>
      <c r="H22" s="275"/>
      <c r="I22" s="1078"/>
    </row>
    <row r="23" spans="2:9" ht="12" customHeight="1">
      <c r="B23" s="4101" t="s">
        <v>2235</v>
      </c>
      <c r="C23" s="4102"/>
      <c r="D23" s="4102"/>
      <c r="E23" s="182" t="s">
        <v>475</v>
      </c>
      <c r="F23" s="159">
        <v>0</v>
      </c>
      <c r="G23" s="271">
        <v>0</v>
      </c>
      <c r="H23" s="271">
        <v>0</v>
      </c>
      <c r="I23" s="1076">
        <v>0</v>
      </c>
    </row>
    <row r="24" spans="2:9" ht="12" customHeight="1">
      <c r="B24" s="4104"/>
      <c r="C24" s="4105"/>
      <c r="D24" s="4105"/>
      <c r="E24" s="261"/>
      <c r="F24" s="161"/>
      <c r="G24" s="261"/>
      <c r="H24" s="261"/>
      <c r="I24" s="1074"/>
    </row>
    <row r="25" spans="2:9" ht="12" customHeight="1">
      <c r="B25" s="4104"/>
      <c r="C25" s="4105"/>
      <c r="D25" s="4105"/>
      <c r="E25" s="275"/>
      <c r="F25" s="264"/>
      <c r="G25" s="275"/>
      <c r="H25" s="275"/>
      <c r="I25" s="1078"/>
    </row>
    <row r="26" spans="2:9" ht="12" customHeight="1">
      <c r="B26" s="4104"/>
      <c r="C26" s="4105"/>
      <c r="D26" s="4105"/>
      <c r="E26" s="275"/>
      <c r="F26" s="264"/>
      <c r="G26" s="275"/>
      <c r="H26" s="275"/>
      <c r="I26" s="1078"/>
    </row>
    <row r="27" spans="2:9" ht="12" customHeight="1">
      <c r="B27" s="4101" t="s">
        <v>2236</v>
      </c>
      <c r="C27" s="4102"/>
      <c r="D27" s="4102"/>
      <c r="E27" s="182" t="s">
        <v>136</v>
      </c>
      <c r="F27" s="159">
        <v>0</v>
      </c>
      <c r="G27" s="271">
        <v>0</v>
      </c>
      <c r="H27" s="271">
        <v>0</v>
      </c>
      <c r="I27" s="1076">
        <v>0</v>
      </c>
    </row>
    <row r="28" spans="2:9" ht="12" customHeight="1">
      <c r="B28" s="3963" t="s">
        <v>2237</v>
      </c>
      <c r="C28" s="3964"/>
      <c r="D28" s="3964"/>
      <c r="E28" s="2081" t="s">
        <v>104</v>
      </c>
      <c r="F28" s="2082">
        <v>0</v>
      </c>
      <c r="G28" s="1083">
        <v>0</v>
      </c>
      <c r="H28" s="1083">
        <v>0</v>
      </c>
      <c r="I28" s="1084">
        <v>0</v>
      </c>
    </row>
    <row r="30" spans="2:9" ht="12" customHeight="1">
      <c r="B30" s="65" t="s">
        <v>105</v>
      </c>
      <c r="C30" s="65"/>
      <c r="D30" s="65"/>
      <c r="E30" s="65"/>
      <c r="F30" s="65"/>
      <c r="G30" s="65"/>
      <c r="H30" s="65"/>
      <c r="I30" s="65"/>
    </row>
    <row r="31" spans="2:9" ht="12" customHeight="1">
      <c r="B31" s="44" t="s">
        <v>477</v>
      </c>
      <c r="C31" s="44"/>
      <c r="D31" s="44"/>
      <c r="E31" s="44"/>
      <c r="F31" s="44"/>
      <c r="G31" s="44"/>
      <c r="H31" s="44"/>
      <c r="I31" s="44"/>
    </row>
  </sheetData>
  <mergeCells count="21">
    <mergeCell ref="B2:F2"/>
    <mergeCell ref="B30:I30"/>
    <mergeCell ref="B31:I31"/>
    <mergeCell ref="B23:D23"/>
    <mergeCell ref="B24:D24"/>
    <mergeCell ref="B25:D25"/>
    <mergeCell ref="B26:D26"/>
    <mergeCell ref="B27:D27"/>
    <mergeCell ref="B28:D28"/>
    <mergeCell ref="B21:D21"/>
    <mergeCell ref="B22:D22"/>
    <mergeCell ref="D4:F4"/>
    <mergeCell ref="D5:F5"/>
    <mergeCell ref="D6:F6"/>
    <mergeCell ref="C9:D9"/>
    <mergeCell ref="B17:D17"/>
    <mergeCell ref="B18:D18"/>
    <mergeCell ref="B19:D19"/>
    <mergeCell ref="B20:D20"/>
    <mergeCell ref="B15:D15"/>
    <mergeCell ref="B16:D16"/>
  </mergeCells>
  <hyperlinks>
    <hyperlink ref="B31" r:id="rId1" xr:uid="{00000000-0004-0000-4500-000000000000}"/>
  </hyperlinks>
  <pageMargins left="0.7" right="0.7" top="0.75" bottom="0.75" header="0.3" footer="0.3"/>
  <pageSetup orientation="landscape"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1">
    <pageSetUpPr fitToPage="1"/>
  </sheetPr>
  <dimension ref="B2:O32"/>
  <sheetViews>
    <sheetView showGridLines="0" workbookViewId="0"/>
  </sheetViews>
  <sheetFormatPr defaultColWidth="8" defaultRowHeight="12" customHeight="1"/>
  <cols>
    <col min="1" max="1" width="1.5546875" customWidth="1"/>
    <col min="2" max="2" width="20.44140625" customWidth="1"/>
    <col min="3" max="3" width="6.1640625" customWidth="1"/>
    <col min="4" max="4" width="6.71875" customWidth="1"/>
    <col min="5" max="5" width="3.44140625" customWidth="1"/>
    <col min="6" max="6" width="13.83203125" customWidth="1"/>
    <col min="7" max="13" width="12.71875" customWidth="1"/>
    <col min="14" max="15" width="12.27734375" customWidth="1"/>
    <col min="16" max="16" width="8" customWidth="1"/>
  </cols>
  <sheetData>
    <row r="2" spans="2:15" ht="15" customHeight="1">
      <c r="B2" s="10" t="s">
        <v>478</v>
      </c>
      <c r="C2" s="9"/>
      <c r="D2" s="9"/>
      <c r="E2" s="9"/>
      <c r="F2" s="9"/>
    </row>
    <row r="4" spans="2:15" ht="12" customHeight="1">
      <c r="B4" s="149" t="s">
        <v>2238</v>
      </c>
      <c r="C4" s="150"/>
      <c r="D4" s="14" t="s">
        <v>852</v>
      </c>
      <c r="E4" s="14"/>
      <c r="F4" s="14"/>
      <c r="G4" s="152"/>
      <c r="H4" s="152"/>
      <c r="I4" s="152"/>
      <c r="J4" s="152"/>
      <c r="K4" s="152"/>
      <c r="L4" s="152"/>
      <c r="M4" s="152"/>
      <c r="N4" s="152"/>
      <c r="O4" s="152"/>
    </row>
    <row r="5" spans="2:15" ht="12" customHeight="1">
      <c r="B5" s="150"/>
      <c r="C5" s="150"/>
      <c r="D5" s="27"/>
      <c r="E5" s="27"/>
      <c r="F5" s="27"/>
      <c r="G5" s="176"/>
      <c r="H5" s="176"/>
      <c r="I5" s="176"/>
      <c r="J5" s="176"/>
      <c r="K5" s="176"/>
      <c r="L5" s="176"/>
      <c r="M5" s="176"/>
      <c r="N5" s="176"/>
      <c r="O5" s="176"/>
    </row>
    <row r="6" spans="2:15" ht="12" customHeight="1">
      <c r="B6" s="153">
        <v>2023.4</v>
      </c>
      <c r="C6" s="150"/>
      <c r="D6" s="14" t="s">
        <v>2239</v>
      </c>
      <c r="E6" s="14"/>
      <c r="F6" s="14"/>
      <c r="G6" s="154"/>
      <c r="H6" s="154"/>
      <c r="I6" s="154"/>
      <c r="J6" s="154"/>
      <c r="K6" s="154"/>
      <c r="L6" s="154"/>
      <c r="M6" s="154"/>
      <c r="N6" s="154"/>
      <c r="O6" s="154"/>
    </row>
    <row r="7" spans="2:15" ht="12" customHeight="1">
      <c r="D7" s="2083"/>
      <c r="E7" s="2083"/>
      <c r="F7" s="2083"/>
      <c r="G7" s="2083"/>
      <c r="H7" s="2083"/>
      <c r="I7" s="2083"/>
      <c r="J7" s="2083"/>
      <c r="K7" s="2083"/>
      <c r="L7" s="2083"/>
      <c r="M7" s="2083"/>
      <c r="N7" s="154"/>
      <c r="O7" s="154"/>
    </row>
    <row r="8" spans="2:15" ht="12" customHeight="1">
      <c r="B8" s="2084"/>
      <c r="C8" s="2085"/>
      <c r="D8" s="2086"/>
      <c r="E8" s="2087"/>
      <c r="F8" s="2039"/>
      <c r="G8" s="4023" t="s">
        <v>1089</v>
      </c>
      <c r="H8" s="4023"/>
      <c r="I8" s="4023"/>
      <c r="J8" s="4023"/>
      <c r="K8" s="2039"/>
      <c r="L8" s="2088" t="s">
        <v>1085</v>
      </c>
      <c r="M8" s="1431"/>
    </row>
    <row r="9" spans="2:15" ht="12" customHeight="1">
      <c r="B9" s="2089" t="s">
        <v>2240</v>
      </c>
      <c r="C9" s="2090"/>
      <c r="D9" s="2091"/>
      <c r="E9" s="2092"/>
      <c r="F9" s="2042" t="s">
        <v>1540</v>
      </c>
      <c r="G9" s="2093" t="s">
        <v>1089</v>
      </c>
      <c r="H9" s="2043" t="s">
        <v>1089</v>
      </c>
      <c r="I9" s="2093" t="s">
        <v>1090</v>
      </c>
      <c r="J9" s="2043" t="s">
        <v>1089</v>
      </c>
      <c r="K9" s="2042" t="s">
        <v>1084</v>
      </c>
      <c r="L9" s="2094" t="s">
        <v>2241</v>
      </c>
      <c r="M9" s="1031" t="s">
        <v>2227</v>
      </c>
    </row>
    <row r="10" spans="2:15" ht="12" customHeight="1">
      <c r="B10" s="2089" t="s">
        <v>2242</v>
      </c>
      <c r="C10" s="4396"/>
      <c r="D10" s="4397"/>
      <c r="E10" s="4398"/>
      <c r="F10" s="2042" t="s">
        <v>2243</v>
      </c>
      <c r="G10" s="2049" t="s">
        <v>2189</v>
      </c>
      <c r="H10" s="2042" t="s">
        <v>1097</v>
      </c>
      <c r="I10" s="2049"/>
      <c r="J10" s="2042" t="s">
        <v>2190</v>
      </c>
      <c r="K10" s="2042" t="s">
        <v>1092</v>
      </c>
      <c r="L10" s="2094" t="s">
        <v>2212</v>
      </c>
      <c r="M10" s="1031" t="s">
        <v>1092</v>
      </c>
    </row>
    <row r="11" spans="2:15" ht="12" customHeight="1">
      <c r="B11" s="2089"/>
      <c r="C11" s="2090"/>
      <c r="D11" s="2091"/>
      <c r="E11" s="2092"/>
      <c r="F11" s="2042"/>
      <c r="G11" s="2049" t="s">
        <v>2191</v>
      </c>
      <c r="H11" s="2042" t="s">
        <v>2192</v>
      </c>
      <c r="I11" s="2049"/>
      <c r="J11" s="2042"/>
      <c r="K11" s="2042"/>
      <c r="L11" s="2090" t="s">
        <v>2214</v>
      </c>
      <c r="M11" s="1031"/>
    </row>
    <row r="12" spans="2:15" ht="12" customHeight="1">
      <c r="B12" s="2089"/>
      <c r="C12" s="2090"/>
      <c r="D12" s="2091"/>
      <c r="E12" s="2092"/>
      <c r="F12" s="2042"/>
      <c r="G12" s="2049" t="s">
        <v>2146</v>
      </c>
      <c r="H12" s="2042" t="s">
        <v>2193</v>
      </c>
      <c r="I12" s="2049"/>
      <c r="J12" s="2049"/>
      <c r="K12" s="2042"/>
      <c r="L12" s="2091"/>
      <c r="M12" s="1031"/>
    </row>
    <row r="13" spans="2:15" ht="12" customHeight="1">
      <c r="B13" s="2051" t="s">
        <v>125</v>
      </c>
      <c r="C13" s="4383"/>
      <c r="D13" s="4384"/>
      <c r="E13" s="4395"/>
      <c r="F13" s="160" t="s">
        <v>127</v>
      </c>
      <c r="G13" s="182" t="s">
        <v>74</v>
      </c>
      <c r="H13" s="160" t="s">
        <v>81</v>
      </c>
      <c r="I13" s="182" t="s">
        <v>91</v>
      </c>
      <c r="J13" s="182" t="s">
        <v>733</v>
      </c>
      <c r="K13" s="160" t="s">
        <v>92</v>
      </c>
      <c r="L13" s="194" t="s">
        <v>736</v>
      </c>
      <c r="M13" s="1281" t="s">
        <v>1016</v>
      </c>
    </row>
    <row r="14" spans="2:15" ht="12" customHeight="1">
      <c r="B14" s="2041"/>
      <c r="E14" s="261"/>
      <c r="F14" s="161"/>
      <c r="G14" s="1094"/>
      <c r="H14" s="1467"/>
      <c r="I14" s="1467"/>
      <c r="J14" s="1467"/>
      <c r="K14" s="1467"/>
      <c r="L14" s="195"/>
      <c r="M14" s="1468"/>
    </row>
    <row r="15" spans="2:15" ht="12" customHeight="1">
      <c r="B15" s="2080"/>
      <c r="C15" s="1410"/>
      <c r="D15" s="1410"/>
      <c r="E15" s="275"/>
      <c r="F15" s="264"/>
      <c r="G15" s="1456"/>
      <c r="H15" s="1455"/>
      <c r="I15" s="1455"/>
      <c r="J15" s="1455"/>
      <c r="K15" s="1455"/>
      <c r="L15" s="2095"/>
      <c r="M15" s="1457"/>
    </row>
    <row r="16" spans="2:15" ht="12" customHeight="1">
      <c r="B16" s="4101" t="s">
        <v>2244</v>
      </c>
      <c r="C16" s="4102"/>
      <c r="D16" s="4102"/>
      <c r="E16" s="182" t="s">
        <v>194</v>
      </c>
      <c r="F16" s="2096"/>
      <c r="G16" s="1469">
        <v>0</v>
      </c>
      <c r="H16" s="2097">
        <v>0</v>
      </c>
      <c r="I16" s="2097">
        <v>0</v>
      </c>
      <c r="J16" s="2097">
        <v>0</v>
      </c>
      <c r="K16" s="2097">
        <v>0</v>
      </c>
      <c r="L16" s="2098">
        <v>0</v>
      </c>
      <c r="M16" s="1470">
        <v>0</v>
      </c>
    </row>
    <row r="17" spans="2:13" ht="12" customHeight="1">
      <c r="B17" s="4104"/>
      <c r="C17" s="4105"/>
      <c r="D17" s="4105"/>
      <c r="E17" s="261"/>
      <c r="F17" s="161"/>
      <c r="G17" s="1094"/>
      <c r="H17" s="1467"/>
      <c r="I17" s="1467"/>
      <c r="J17" s="1467"/>
      <c r="K17" s="1467"/>
      <c r="L17" s="195"/>
      <c r="M17" s="1468"/>
    </row>
    <row r="18" spans="2:13" ht="12" customHeight="1">
      <c r="B18" s="4104"/>
      <c r="C18" s="4105"/>
      <c r="D18" s="4105"/>
      <c r="E18" s="275"/>
      <c r="F18" s="264"/>
      <c r="G18" s="1456"/>
      <c r="H18" s="1455"/>
      <c r="I18" s="1455"/>
      <c r="J18" s="1455"/>
      <c r="K18" s="1455"/>
      <c r="L18" s="2095"/>
      <c r="M18" s="1457"/>
    </row>
    <row r="19" spans="2:13" ht="12" customHeight="1">
      <c r="B19" s="4101" t="s">
        <v>2245</v>
      </c>
      <c r="C19" s="4102"/>
      <c r="D19" s="4102"/>
      <c r="E19" s="182" t="s">
        <v>514</v>
      </c>
      <c r="F19" s="2096"/>
      <c r="G19" s="1469">
        <v>0</v>
      </c>
      <c r="H19" s="2097">
        <v>0</v>
      </c>
      <c r="I19" s="2097">
        <v>0</v>
      </c>
      <c r="J19" s="2097">
        <v>0</v>
      </c>
      <c r="K19" s="2097">
        <v>0</v>
      </c>
      <c r="L19" s="2098">
        <v>0</v>
      </c>
      <c r="M19" s="1470">
        <v>0</v>
      </c>
    </row>
    <row r="20" spans="2:13" ht="12" customHeight="1">
      <c r="B20" s="4104"/>
      <c r="C20" s="4105"/>
      <c r="D20" s="4105"/>
      <c r="E20" s="261"/>
      <c r="F20" s="161"/>
      <c r="G20" s="1094"/>
      <c r="H20" s="1467"/>
      <c r="I20" s="1467"/>
      <c r="J20" s="1467"/>
      <c r="K20" s="1467"/>
      <c r="L20" s="195"/>
      <c r="M20" s="1468"/>
    </row>
    <row r="21" spans="2:13" ht="12" customHeight="1">
      <c r="B21" s="4104"/>
      <c r="C21" s="4105"/>
      <c r="D21" s="4105"/>
      <c r="E21" s="275"/>
      <c r="F21" s="264"/>
      <c r="G21" s="1456"/>
      <c r="H21" s="1455"/>
      <c r="I21" s="1455"/>
      <c r="J21" s="1455"/>
      <c r="K21" s="1455"/>
      <c r="L21" s="2095"/>
      <c r="M21" s="1457"/>
    </row>
    <row r="22" spans="2:13" ht="12" customHeight="1">
      <c r="B22" s="4099" t="s">
        <v>2246</v>
      </c>
      <c r="C22" s="4100"/>
      <c r="D22" s="4100"/>
      <c r="E22" s="182" t="s">
        <v>475</v>
      </c>
      <c r="F22" s="2099"/>
      <c r="G22" s="1469">
        <v>0</v>
      </c>
      <c r="H22" s="2097">
        <v>0</v>
      </c>
      <c r="I22" s="2097">
        <v>0</v>
      </c>
      <c r="J22" s="2097">
        <v>0</v>
      </c>
      <c r="K22" s="2097">
        <v>0</v>
      </c>
      <c r="L22" s="2098">
        <v>0</v>
      </c>
      <c r="M22" s="1470">
        <v>0</v>
      </c>
    </row>
    <row r="23" spans="2:13" ht="12" customHeight="1">
      <c r="B23" s="4104"/>
      <c r="C23" s="4105"/>
      <c r="D23" s="4105"/>
      <c r="E23" s="261"/>
      <c r="F23" s="161"/>
      <c r="G23" s="1094"/>
      <c r="H23" s="1467"/>
      <c r="I23" s="1467"/>
      <c r="J23" s="1467"/>
      <c r="K23" s="1467"/>
      <c r="L23" s="195"/>
      <c r="M23" s="1468"/>
    </row>
    <row r="24" spans="2:13" ht="12" customHeight="1">
      <c r="B24" s="4104"/>
      <c r="C24" s="4105"/>
      <c r="D24" s="4105"/>
      <c r="E24" s="275"/>
      <c r="F24" s="264"/>
      <c r="G24" s="1456"/>
      <c r="H24" s="1455"/>
      <c r="I24" s="1455"/>
      <c r="J24" s="1455"/>
      <c r="K24" s="1455"/>
      <c r="L24" s="2095"/>
      <c r="M24" s="1457"/>
    </row>
    <row r="25" spans="2:13" ht="12" customHeight="1">
      <c r="B25" s="4101" t="s">
        <v>2247</v>
      </c>
      <c r="C25" s="4102"/>
      <c r="D25" s="4102"/>
      <c r="E25" s="182" t="s">
        <v>136</v>
      </c>
      <c r="F25" s="2096"/>
      <c r="G25" s="1469">
        <v>0</v>
      </c>
      <c r="H25" s="2097">
        <v>0</v>
      </c>
      <c r="I25" s="2097">
        <v>0</v>
      </c>
      <c r="J25" s="2097">
        <v>0</v>
      </c>
      <c r="K25" s="2097">
        <v>0</v>
      </c>
      <c r="L25" s="2098">
        <v>0</v>
      </c>
      <c r="M25" s="1470">
        <v>0</v>
      </c>
    </row>
    <row r="26" spans="2:13" ht="12" customHeight="1">
      <c r="B26" s="4104"/>
      <c r="C26" s="4105"/>
      <c r="D26" s="4105"/>
      <c r="E26" s="261"/>
      <c r="F26" s="161"/>
      <c r="G26" s="1094"/>
      <c r="H26" s="1467"/>
      <c r="I26" s="1467"/>
      <c r="J26" s="1467"/>
      <c r="K26" s="1467"/>
      <c r="L26" s="195"/>
      <c r="M26" s="1468"/>
    </row>
    <row r="27" spans="2:13" ht="12" customHeight="1">
      <c r="B27" s="4104"/>
      <c r="C27" s="4105"/>
      <c r="D27" s="4105"/>
      <c r="E27" s="271"/>
      <c r="F27" s="159"/>
      <c r="G27" s="1469"/>
      <c r="H27" s="2097"/>
      <c r="I27" s="2097"/>
      <c r="J27" s="2097"/>
      <c r="K27" s="2097"/>
      <c r="L27" s="2098"/>
      <c r="M27" s="1470"/>
    </row>
    <row r="28" spans="2:13" ht="12" customHeight="1">
      <c r="B28" s="4099" t="s">
        <v>2248</v>
      </c>
      <c r="C28" s="4100"/>
      <c r="D28" s="4100"/>
      <c r="E28" s="182" t="s">
        <v>70</v>
      </c>
      <c r="F28" s="2099"/>
      <c r="G28" s="1469">
        <v>0</v>
      </c>
      <c r="H28" s="2097">
        <v>0</v>
      </c>
      <c r="I28" s="2097">
        <v>0</v>
      </c>
      <c r="J28" s="2097">
        <v>0</v>
      </c>
      <c r="K28" s="2097">
        <v>0</v>
      </c>
      <c r="L28" s="2098">
        <v>0</v>
      </c>
      <c r="M28" s="1470">
        <v>0</v>
      </c>
    </row>
    <row r="29" spans="2:13" ht="12" customHeight="1">
      <c r="B29" s="3963" t="s">
        <v>2170</v>
      </c>
      <c r="C29" s="3964"/>
      <c r="D29" s="3964"/>
      <c r="E29" s="1082" t="s">
        <v>104</v>
      </c>
      <c r="F29" s="2100"/>
      <c r="G29" s="1471">
        <v>0</v>
      </c>
      <c r="H29" s="2101">
        <v>0</v>
      </c>
      <c r="I29" s="2101">
        <v>0</v>
      </c>
      <c r="J29" s="2101">
        <v>0</v>
      </c>
      <c r="K29" s="2101">
        <v>0</v>
      </c>
      <c r="L29" s="2102">
        <v>0</v>
      </c>
      <c r="M29" s="1472">
        <v>0</v>
      </c>
    </row>
    <row r="31" spans="2:13" ht="12" customHeight="1">
      <c r="B31" s="65" t="s">
        <v>105</v>
      </c>
      <c r="C31" s="65"/>
      <c r="D31" s="65"/>
      <c r="E31" s="65"/>
      <c r="F31" s="65"/>
      <c r="G31" s="65"/>
      <c r="H31" s="65"/>
      <c r="I31" s="65"/>
      <c r="J31" s="65"/>
      <c r="K31" s="65"/>
      <c r="M31" s="195"/>
    </row>
    <row r="32" spans="2:13" ht="12" customHeight="1">
      <c r="B32" s="44" t="s">
        <v>477</v>
      </c>
      <c r="C32" s="44"/>
      <c r="D32" s="44"/>
      <c r="E32" s="44"/>
      <c r="F32" s="44"/>
      <c r="G32" s="44"/>
      <c r="H32" s="44"/>
      <c r="I32" s="44"/>
      <c r="J32" s="44"/>
      <c r="K32" s="44"/>
      <c r="M32" s="178"/>
    </row>
  </sheetData>
  <mergeCells count="23">
    <mergeCell ref="B2:F2"/>
    <mergeCell ref="D4:F4"/>
    <mergeCell ref="D5:F5"/>
    <mergeCell ref="D6:F6"/>
    <mergeCell ref="C13:E13"/>
    <mergeCell ref="C10:E10"/>
    <mergeCell ref="G8:J8"/>
    <mergeCell ref="B26:D26"/>
    <mergeCell ref="B20:D20"/>
    <mergeCell ref="B21:D21"/>
    <mergeCell ref="B22:D22"/>
    <mergeCell ref="B25:D25"/>
    <mergeCell ref="B23:D23"/>
    <mergeCell ref="B17:D17"/>
    <mergeCell ref="B18:D18"/>
    <mergeCell ref="B19:D19"/>
    <mergeCell ref="B16:D16"/>
    <mergeCell ref="B24:D24"/>
    <mergeCell ref="B31:K31"/>
    <mergeCell ref="B32:K32"/>
    <mergeCell ref="B27:D27"/>
    <mergeCell ref="B28:D28"/>
    <mergeCell ref="B29:D29"/>
  </mergeCells>
  <hyperlinks>
    <hyperlink ref="B32" r:id="rId1" xr:uid="{00000000-0004-0000-4600-000000000000}"/>
  </hyperlinks>
  <pageMargins left="0.7" right="0.7" top="0.75" bottom="0.75" header="0.3" footer="0.3"/>
  <pageSetup scale="10" orientation="landscape"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1">
    <pageSetUpPr fitToPage="1"/>
  </sheetPr>
  <dimension ref="B2:N22"/>
  <sheetViews>
    <sheetView showGridLines="0" workbookViewId="0"/>
  </sheetViews>
  <sheetFormatPr defaultColWidth="8" defaultRowHeight="12" customHeight="1"/>
  <cols>
    <col min="1" max="1" width="1.5546875" customWidth="1"/>
    <col min="2" max="2" width="20.44140625" customWidth="1"/>
    <col min="3" max="3" width="6.5546875" customWidth="1"/>
    <col min="4" max="4" width="4.83203125" customWidth="1"/>
    <col min="5" max="5" width="4.44140625" customWidth="1"/>
    <col min="6" max="6" width="12.5546875" customWidth="1"/>
    <col min="7" max="7" width="12.71875" customWidth="1"/>
    <col min="8" max="8" width="20.1640625" customWidth="1"/>
    <col min="9" max="10" width="12.71875" customWidth="1"/>
    <col min="11" max="11" width="13.44140625" customWidth="1"/>
    <col min="12" max="12" width="12.71875" customWidth="1"/>
    <col min="13" max="13" width="8" customWidth="1"/>
  </cols>
  <sheetData>
    <row r="2" spans="2:14" ht="15" customHeight="1">
      <c r="B2" s="10" t="s">
        <v>478</v>
      </c>
      <c r="C2" s="9"/>
      <c r="D2" s="9"/>
      <c r="E2" s="9"/>
      <c r="F2" s="9"/>
    </row>
    <row r="4" spans="2:14" ht="12" customHeight="1">
      <c r="B4" s="149" t="s">
        <v>2249</v>
      </c>
      <c r="C4" s="150"/>
      <c r="D4" s="12" t="s">
        <v>852</v>
      </c>
      <c r="E4" s="12"/>
      <c r="F4" s="12"/>
      <c r="G4" s="12"/>
      <c r="H4" s="152"/>
      <c r="I4" s="152"/>
      <c r="J4" s="152"/>
      <c r="K4" s="152"/>
      <c r="L4" s="152"/>
      <c r="M4" s="152"/>
      <c r="N4" s="152"/>
    </row>
    <row r="5" spans="2:14" ht="12" customHeight="1">
      <c r="B5" s="150"/>
      <c r="C5" s="150"/>
      <c r="D5" s="27"/>
      <c r="E5" s="27"/>
      <c r="F5" s="27"/>
      <c r="G5" s="27"/>
      <c r="H5" s="179"/>
      <c r="I5" s="179"/>
      <c r="J5" s="179"/>
      <c r="K5" s="179"/>
      <c r="L5" s="179"/>
      <c r="M5" s="176"/>
      <c r="N5" s="179"/>
    </row>
    <row r="6" spans="2:14" ht="12" customHeight="1">
      <c r="B6" s="153">
        <v>2023.4</v>
      </c>
      <c r="C6" s="150"/>
      <c r="D6" s="27" t="s">
        <v>2250</v>
      </c>
      <c r="E6" s="27"/>
      <c r="F6" s="27"/>
      <c r="G6" s="27"/>
      <c r="H6" s="153"/>
      <c r="I6" s="153"/>
      <c r="J6" s="153"/>
      <c r="K6" s="153"/>
      <c r="L6" s="153"/>
      <c r="M6" s="153"/>
      <c r="N6" s="153"/>
    </row>
    <row r="7" spans="2:14" ht="12" customHeight="1">
      <c r="D7" s="2083"/>
      <c r="E7" s="2083"/>
      <c r="F7" s="2083"/>
      <c r="G7" s="2083"/>
      <c r="H7" s="2083"/>
      <c r="I7" s="2083"/>
      <c r="J7" s="2083"/>
      <c r="K7" s="2083"/>
      <c r="L7" s="2083"/>
      <c r="M7" s="154"/>
      <c r="N7" s="154"/>
    </row>
    <row r="8" spans="2:14" ht="12" customHeight="1">
      <c r="B8" s="2103"/>
      <c r="C8" s="2085"/>
      <c r="D8" s="2086"/>
      <c r="E8" s="2087"/>
      <c r="F8" s="2104"/>
      <c r="G8" s="4023" t="s">
        <v>1089</v>
      </c>
      <c r="H8" s="4023"/>
      <c r="I8" s="4023"/>
      <c r="J8" s="4023"/>
      <c r="K8" s="2105"/>
      <c r="L8" s="1431"/>
      <c r="M8" s="1028"/>
    </row>
    <row r="9" spans="2:14" ht="12" customHeight="1">
      <c r="B9" s="2106" t="s">
        <v>2251</v>
      </c>
      <c r="C9" s="2090"/>
      <c r="D9" s="2091"/>
      <c r="E9" s="2092"/>
      <c r="F9" s="2107" t="s">
        <v>1182</v>
      </c>
      <c r="G9" s="2108" t="s">
        <v>1089</v>
      </c>
      <c r="H9" s="2109" t="s">
        <v>1089</v>
      </c>
      <c r="I9" s="2108" t="s">
        <v>1090</v>
      </c>
      <c r="J9" s="2109" t="s">
        <v>1089</v>
      </c>
      <c r="K9" s="190" t="s">
        <v>1085</v>
      </c>
      <c r="L9" s="1031" t="s">
        <v>2227</v>
      </c>
    </row>
    <row r="10" spans="2:14" ht="12" customHeight="1">
      <c r="B10" s="2106" t="s">
        <v>2242</v>
      </c>
      <c r="C10" s="4396"/>
      <c r="D10" s="4397"/>
      <c r="E10" s="4398"/>
      <c r="F10" s="2107" t="s">
        <v>2252</v>
      </c>
      <c r="G10" s="2110" t="s">
        <v>2189</v>
      </c>
      <c r="H10" s="2107" t="s">
        <v>1097</v>
      </c>
      <c r="I10" s="2110"/>
      <c r="J10" s="2107" t="s">
        <v>2190</v>
      </c>
      <c r="K10" s="2111" t="s">
        <v>2241</v>
      </c>
      <c r="L10" s="1031" t="s">
        <v>1092</v>
      </c>
    </row>
    <row r="11" spans="2:14" ht="12" customHeight="1">
      <c r="B11" s="2106"/>
      <c r="C11" s="2090"/>
      <c r="D11" s="2091"/>
      <c r="E11" s="2092"/>
      <c r="F11" s="2107"/>
      <c r="G11" s="2110" t="s">
        <v>2191</v>
      </c>
      <c r="H11" s="2107" t="s">
        <v>2192</v>
      </c>
      <c r="I11" s="2110"/>
      <c r="J11" s="2107"/>
      <c r="K11" s="2090" t="s">
        <v>2253</v>
      </c>
      <c r="L11" s="1031"/>
    </row>
    <row r="12" spans="2:14" ht="12" customHeight="1">
      <c r="B12" s="2106"/>
      <c r="C12" s="2091"/>
      <c r="D12" s="2091"/>
      <c r="E12" s="2092"/>
      <c r="F12" s="2107"/>
      <c r="G12" s="2110" t="s">
        <v>2146</v>
      </c>
      <c r="H12" s="2107" t="s">
        <v>2193</v>
      </c>
      <c r="I12" s="2110"/>
      <c r="J12" s="2110"/>
      <c r="K12" s="2091"/>
      <c r="L12" s="1031"/>
    </row>
    <row r="13" spans="2:14" ht="12" customHeight="1">
      <c r="B13" s="2051" t="s">
        <v>125</v>
      </c>
      <c r="C13" s="2079"/>
      <c r="D13" s="1408"/>
      <c r="E13" s="1446"/>
      <c r="F13" s="160" t="s">
        <v>127</v>
      </c>
      <c r="G13" s="182" t="s">
        <v>74</v>
      </c>
      <c r="H13" s="160" t="s">
        <v>81</v>
      </c>
      <c r="I13" s="182" t="s">
        <v>91</v>
      </c>
      <c r="J13" s="182" t="s">
        <v>733</v>
      </c>
      <c r="K13" s="194" t="s">
        <v>736</v>
      </c>
      <c r="L13" s="1281" t="s">
        <v>1016</v>
      </c>
    </row>
    <row r="14" spans="2:14" ht="12" customHeight="1">
      <c r="B14" s="2041"/>
      <c r="E14" s="261"/>
      <c r="F14" s="162"/>
      <c r="G14" s="260"/>
      <c r="H14" s="157"/>
      <c r="I14" s="157"/>
      <c r="J14" s="157"/>
      <c r="K14" s="177"/>
      <c r="L14" s="1409"/>
    </row>
    <row r="15" spans="2:14" ht="12" customHeight="1">
      <c r="B15" s="2041"/>
      <c r="E15" s="261"/>
      <c r="F15" s="161"/>
      <c r="G15" s="1094"/>
      <c r="H15" s="1467"/>
      <c r="I15" s="1467"/>
      <c r="J15" s="1467"/>
      <c r="K15" s="195"/>
      <c r="L15" s="1468"/>
    </row>
    <row r="16" spans="2:14" ht="12" customHeight="1">
      <c r="B16" s="2080"/>
      <c r="C16" s="1410"/>
      <c r="D16" s="1410"/>
      <c r="E16" s="275"/>
      <c r="F16" s="264"/>
      <c r="G16" s="1456"/>
      <c r="H16" s="1455"/>
      <c r="I16" s="1455"/>
      <c r="J16" s="1455"/>
      <c r="K16" s="2095"/>
      <c r="L16" s="1457"/>
    </row>
    <row r="17" spans="2:12" ht="12" customHeight="1">
      <c r="B17" s="2080"/>
      <c r="C17" s="1410"/>
      <c r="D17" s="1410"/>
      <c r="E17" s="275"/>
      <c r="F17" s="264"/>
      <c r="G17" s="1456"/>
      <c r="H17" s="1455"/>
      <c r="I17" s="1455"/>
      <c r="J17" s="1455"/>
      <c r="K17" s="2095"/>
      <c r="L17" s="1457"/>
    </row>
    <row r="18" spans="2:12" ht="12" customHeight="1">
      <c r="B18" s="2112"/>
      <c r="C18" s="192"/>
      <c r="D18" s="192"/>
      <c r="E18" s="271"/>
      <c r="F18" s="159"/>
      <c r="G18" s="1469"/>
      <c r="H18" s="2097"/>
      <c r="I18" s="2097"/>
      <c r="J18" s="2097"/>
      <c r="K18" s="2098"/>
      <c r="L18" s="1470"/>
    </row>
    <row r="19" spans="2:12" ht="12" customHeight="1">
      <c r="B19" s="3963" t="s">
        <v>2254</v>
      </c>
      <c r="C19" s="3964"/>
      <c r="D19" s="1427"/>
      <c r="E19" s="2081" t="s">
        <v>104</v>
      </c>
      <c r="F19" s="2113"/>
      <c r="G19" s="2114">
        <v>0</v>
      </c>
      <c r="H19" s="2115">
        <v>0</v>
      </c>
      <c r="I19" s="2115">
        <v>0</v>
      </c>
      <c r="J19" s="2115">
        <v>0</v>
      </c>
      <c r="K19" s="2116">
        <v>0</v>
      </c>
      <c r="L19" s="2117">
        <v>0</v>
      </c>
    </row>
    <row r="21" spans="2:12" ht="12" customHeight="1">
      <c r="B21" s="65" t="s">
        <v>105</v>
      </c>
      <c r="C21" s="65"/>
      <c r="D21" s="65"/>
      <c r="E21" s="65"/>
      <c r="F21" s="65"/>
      <c r="G21" s="65"/>
      <c r="H21" s="65"/>
      <c r="I21" s="65"/>
      <c r="J21" s="65"/>
      <c r="K21" s="65"/>
      <c r="L21" s="195"/>
    </row>
    <row r="22" spans="2:12" ht="12" customHeight="1">
      <c r="B22" s="44" t="s">
        <v>477</v>
      </c>
      <c r="C22" s="44"/>
      <c r="D22" s="44"/>
      <c r="E22" s="44"/>
      <c r="F22" s="44"/>
      <c r="G22" s="44"/>
      <c r="H22" s="44"/>
      <c r="I22" s="44"/>
      <c r="J22" s="44"/>
      <c r="K22" s="44"/>
      <c r="L22" s="178"/>
    </row>
  </sheetData>
  <mergeCells count="9">
    <mergeCell ref="B2:F2"/>
    <mergeCell ref="B21:K21"/>
    <mergeCell ref="B22:K22"/>
    <mergeCell ref="B19:C19"/>
    <mergeCell ref="D4:G4"/>
    <mergeCell ref="D5:G5"/>
    <mergeCell ref="D6:G6"/>
    <mergeCell ref="G8:J8"/>
    <mergeCell ref="C10:E10"/>
  </mergeCells>
  <hyperlinks>
    <hyperlink ref="B22" r:id="rId1" xr:uid="{00000000-0004-0000-4700-000000000000}"/>
  </hyperlinks>
  <pageMargins left="0.7" right="0.7" top="0.75" bottom="0.75" header="0.3" footer="0.3"/>
  <pageSetup scale="10" orientation="landscape"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B2:L34"/>
  <sheetViews>
    <sheetView showGridLines="0" zoomScale="115" zoomScaleNormal="115" workbookViewId="0"/>
  </sheetViews>
  <sheetFormatPr defaultColWidth="8" defaultRowHeight="14.1"/>
  <cols>
    <col min="1" max="1" width="1.44140625" style="1583" customWidth="1"/>
    <col min="2" max="2" width="27.27734375" style="1583" customWidth="1"/>
    <col min="3" max="3" width="8.44140625" style="1583" customWidth="1"/>
    <col min="4" max="4" width="4.1640625" style="1583" customWidth="1"/>
    <col min="5" max="5" width="13.44140625" style="1583" customWidth="1"/>
    <col min="6" max="6" width="12.27734375" style="1583" customWidth="1"/>
    <col min="7" max="8" width="12.71875" style="1586" customWidth="1"/>
    <col min="9" max="9" width="13" style="1586" customWidth="1"/>
    <col min="10" max="10" width="8" style="1583" customWidth="1"/>
    <col min="11" max="16384" width="8" style="1583"/>
  </cols>
  <sheetData>
    <row r="2" spans="2:12">
      <c r="B2" s="4176" t="s">
        <v>478</v>
      </c>
      <c r="C2" s="4172"/>
      <c r="D2" s="4172"/>
      <c r="E2" s="4172"/>
      <c r="F2" s="4172"/>
    </row>
    <row r="4" spans="2:12">
      <c r="B4" s="1582" t="s">
        <v>420</v>
      </c>
      <c r="E4" s="4174" t="s">
        <v>852</v>
      </c>
      <c r="F4" s="4174"/>
      <c r="G4" s="4174"/>
      <c r="H4" s="4174"/>
      <c r="I4" s="1584"/>
      <c r="J4" s="1584"/>
      <c r="K4" s="1584"/>
      <c r="L4" s="1584"/>
    </row>
    <row r="5" spans="2:12">
      <c r="E5" s="4405"/>
      <c r="F5" s="4405"/>
      <c r="G5" s="4405"/>
      <c r="H5" s="4405"/>
      <c r="I5" s="1583"/>
      <c r="J5" s="1586"/>
      <c r="K5" s="1586"/>
      <c r="L5" s="2119"/>
    </row>
    <row r="6" spans="2:12">
      <c r="B6" s="1582" t="s">
        <v>538</v>
      </c>
      <c r="E6" s="4175" t="s">
        <v>2255</v>
      </c>
      <c r="F6" s="4175"/>
      <c r="G6" s="4175"/>
      <c r="H6" s="4175"/>
      <c r="I6" s="2120"/>
      <c r="J6" s="2120"/>
      <c r="K6" s="2120"/>
      <c r="L6" s="2120"/>
    </row>
    <row r="7" spans="2:12">
      <c r="E7" s="4198" t="s">
        <v>1555</v>
      </c>
      <c r="F7" s="4198"/>
      <c r="G7" s="4198"/>
      <c r="H7" s="4198"/>
      <c r="I7" s="1646"/>
      <c r="J7" s="1646"/>
      <c r="K7" s="1646"/>
      <c r="L7" s="1646"/>
    </row>
    <row r="8" spans="2:12" ht="16.75" customHeight="1"/>
    <row r="9" spans="2:12" ht="15" customHeight="1">
      <c r="B9" s="2121"/>
      <c r="C9" s="2122"/>
      <c r="D9" s="2123"/>
      <c r="E9" s="1598"/>
      <c r="F9" s="1598"/>
      <c r="G9" s="2124"/>
      <c r="H9" s="4399" t="s">
        <v>2256</v>
      </c>
      <c r="I9" s="4400"/>
    </row>
    <row r="10" spans="2:12" ht="15" customHeight="1">
      <c r="B10" s="2125" t="s">
        <v>2257</v>
      </c>
      <c r="C10" s="4401" t="s">
        <v>398</v>
      </c>
      <c r="D10" s="4402"/>
      <c r="E10" s="2126" t="s">
        <v>2258</v>
      </c>
      <c r="F10" s="2126" t="s">
        <v>2259</v>
      </c>
      <c r="G10" s="2127" t="s">
        <v>2231</v>
      </c>
      <c r="H10" s="2128" t="s">
        <v>1701</v>
      </c>
      <c r="I10" s="2129" t="s">
        <v>2260</v>
      </c>
    </row>
    <row r="11" spans="2:12" ht="15" customHeight="1">
      <c r="B11" s="2125"/>
      <c r="C11" s="4401" t="s">
        <v>2261</v>
      </c>
      <c r="D11" s="4402"/>
      <c r="E11" s="2126" t="s">
        <v>2262</v>
      </c>
      <c r="F11" s="2126" t="s">
        <v>2263</v>
      </c>
      <c r="G11" s="2127"/>
      <c r="H11" s="2130"/>
      <c r="I11" s="2131" t="s">
        <v>2264</v>
      </c>
    </row>
    <row r="12" spans="2:12" ht="15" customHeight="1">
      <c r="B12" s="2132" t="s">
        <v>125</v>
      </c>
      <c r="C12" s="4199" t="s">
        <v>126</v>
      </c>
      <c r="D12" s="4201"/>
      <c r="E12" s="1607" t="s">
        <v>127</v>
      </c>
      <c r="F12" s="1607" t="s">
        <v>139</v>
      </c>
      <c r="G12" s="2133" t="s">
        <v>140</v>
      </c>
      <c r="H12" s="2134" t="s">
        <v>141</v>
      </c>
      <c r="I12" s="2135" t="s">
        <v>166</v>
      </c>
    </row>
    <row r="13" spans="2:12" ht="15" customHeight="1">
      <c r="B13" s="2136" t="s">
        <v>2265</v>
      </c>
      <c r="C13" s="1592"/>
      <c r="D13" s="1602"/>
      <c r="E13" s="1602"/>
      <c r="F13" s="1602"/>
      <c r="G13" s="2137"/>
      <c r="H13" s="2138"/>
      <c r="I13" s="2139"/>
    </row>
    <row r="14" spans="2:12" ht="15" customHeight="1">
      <c r="B14" s="2140"/>
      <c r="C14" s="1614"/>
      <c r="D14" s="1617"/>
      <c r="E14" s="1617"/>
      <c r="F14" s="1617"/>
      <c r="G14" s="2141"/>
      <c r="H14" s="2142"/>
      <c r="I14" s="2143"/>
    </row>
    <row r="15" spans="2:12" ht="15" customHeight="1">
      <c r="B15" s="2144"/>
      <c r="C15" s="1619"/>
      <c r="D15" s="1622"/>
      <c r="E15" s="1622"/>
      <c r="F15" s="1622"/>
      <c r="G15" s="2145"/>
      <c r="H15" s="2146"/>
      <c r="I15" s="2147"/>
    </row>
    <row r="16" spans="2:12" ht="15" customHeight="1">
      <c r="B16" s="1625" t="s">
        <v>2266</v>
      </c>
      <c r="C16" s="2148"/>
      <c r="D16" s="1630" t="s">
        <v>475</v>
      </c>
      <c r="E16" s="2149">
        <v>0</v>
      </c>
      <c r="F16" s="2149">
        <v>0</v>
      </c>
      <c r="G16" s="2149">
        <v>0</v>
      </c>
      <c r="H16" s="1629">
        <v>0</v>
      </c>
      <c r="I16" s="1631"/>
    </row>
    <row r="17" spans="2:9" ht="15" customHeight="1">
      <c r="B17" s="2118"/>
      <c r="C17" s="1126"/>
      <c r="D17" s="1646"/>
      <c r="E17" s="1586"/>
      <c r="F17" s="1586"/>
    </row>
    <row r="18" spans="2:9" ht="15" customHeight="1">
      <c r="B18" s="4175" t="s">
        <v>2267</v>
      </c>
      <c r="C18" s="4175"/>
      <c r="D18" s="4175"/>
      <c r="E18" s="4175"/>
      <c r="F18" s="4175"/>
      <c r="G18" s="4175"/>
      <c r="H18" s="4175"/>
      <c r="I18" s="4175"/>
    </row>
    <row r="19" spans="2:9" ht="15" customHeight="1">
      <c r="B19" s="4198" t="s">
        <v>1555</v>
      </c>
      <c r="C19" s="4198"/>
      <c r="D19" s="4198"/>
      <c r="E19" s="4198"/>
      <c r="F19" s="4198"/>
      <c r="G19" s="4198"/>
      <c r="H19" s="4198"/>
      <c r="I19" s="4198"/>
    </row>
    <row r="20" spans="2:9" ht="15" customHeight="1">
      <c r="B20" s="1587"/>
      <c r="C20" s="1587"/>
      <c r="D20" s="1587"/>
      <c r="E20" s="1587"/>
      <c r="F20" s="1587"/>
      <c r="G20" s="1587"/>
      <c r="H20" s="1587"/>
      <c r="I20" s="1587"/>
    </row>
    <row r="21" spans="2:9" ht="15" customHeight="1">
      <c r="B21" s="2121"/>
      <c r="C21" s="2122"/>
      <c r="D21" s="2123"/>
      <c r="E21" s="1598"/>
      <c r="F21" s="1598"/>
      <c r="G21" s="2124"/>
      <c r="H21" s="4399" t="s">
        <v>2256</v>
      </c>
      <c r="I21" s="4400"/>
    </row>
    <row r="22" spans="2:9" ht="15" customHeight="1">
      <c r="B22" s="2125" t="s">
        <v>2257</v>
      </c>
      <c r="C22" s="4401" t="s">
        <v>398</v>
      </c>
      <c r="D22" s="4402"/>
      <c r="E22" s="2126" t="s">
        <v>2258</v>
      </c>
      <c r="F22" s="2126" t="s">
        <v>2259</v>
      </c>
      <c r="G22" s="2127" t="s">
        <v>2231</v>
      </c>
      <c r="H22" s="2128" t="s">
        <v>131</v>
      </c>
      <c r="I22" s="2131" t="s">
        <v>1700</v>
      </c>
    </row>
    <row r="23" spans="2:9" ht="15" customHeight="1">
      <c r="B23" s="2125"/>
      <c r="C23" s="4401" t="s">
        <v>2261</v>
      </c>
      <c r="D23" s="4402"/>
      <c r="E23" s="2126" t="s">
        <v>2262</v>
      </c>
      <c r="F23" s="2126" t="s">
        <v>2263</v>
      </c>
      <c r="G23" s="2127"/>
      <c r="H23" s="2130"/>
      <c r="I23" s="2131" t="s">
        <v>2264</v>
      </c>
    </row>
    <row r="24" spans="2:9" ht="15" customHeight="1">
      <c r="B24" s="2132" t="s">
        <v>125</v>
      </c>
      <c r="C24" s="4199" t="s">
        <v>126</v>
      </c>
      <c r="D24" s="4201"/>
      <c r="E24" s="1607" t="s">
        <v>127</v>
      </c>
      <c r="F24" s="1607" t="s">
        <v>139</v>
      </c>
      <c r="G24" s="2133" t="s">
        <v>140</v>
      </c>
      <c r="H24" s="2134" t="s">
        <v>141</v>
      </c>
      <c r="I24" s="2135" t="s">
        <v>166</v>
      </c>
    </row>
    <row r="25" spans="2:9" ht="15" customHeight="1">
      <c r="B25" s="2136" t="s">
        <v>2268</v>
      </c>
      <c r="D25" s="2150"/>
      <c r="E25" s="2150"/>
      <c r="F25" s="2150"/>
      <c r="G25" s="2137"/>
      <c r="H25" s="2138"/>
      <c r="I25" s="2139"/>
    </row>
    <row r="26" spans="2:9" ht="15" customHeight="1">
      <c r="B26" s="2151"/>
      <c r="C26" s="1614"/>
      <c r="D26" s="1617"/>
      <c r="E26" s="1617"/>
      <c r="F26" s="1617"/>
      <c r="G26" s="2141"/>
      <c r="H26" s="2142"/>
      <c r="I26" s="2143"/>
    </row>
    <row r="27" spans="2:9" ht="15" customHeight="1">
      <c r="B27" s="2152"/>
      <c r="C27" s="1619"/>
      <c r="D27" s="1622"/>
      <c r="E27" s="1622"/>
      <c r="F27" s="1622"/>
      <c r="G27" s="2145"/>
      <c r="H27" s="2146"/>
      <c r="I27" s="2147"/>
    </row>
    <row r="28" spans="2:9" ht="15" customHeight="1">
      <c r="B28" s="2153" t="s">
        <v>2269</v>
      </c>
      <c r="C28" s="1656"/>
      <c r="D28" s="2154" t="s">
        <v>70</v>
      </c>
      <c r="E28" s="2141">
        <v>0</v>
      </c>
      <c r="F28" s="2141">
        <v>0</v>
      </c>
      <c r="G28" s="2141">
        <v>0</v>
      </c>
      <c r="H28" s="2142">
        <v>0</v>
      </c>
      <c r="I28" s="2143"/>
    </row>
    <row r="29" spans="2:9" ht="15" customHeight="1">
      <c r="B29" s="2155" t="s">
        <v>2270</v>
      </c>
      <c r="C29" s="1656"/>
      <c r="D29" s="2154" t="s">
        <v>533</v>
      </c>
      <c r="E29" s="2156"/>
      <c r="F29" s="2156"/>
      <c r="G29" s="2156"/>
      <c r="H29" s="2142">
        <v>2</v>
      </c>
      <c r="I29" s="2143"/>
    </row>
    <row r="30" spans="2:9" ht="15" customHeight="1">
      <c r="B30" s="4403" t="s">
        <v>2271</v>
      </c>
      <c r="C30" s="4404"/>
      <c r="D30" s="2157" t="s">
        <v>613</v>
      </c>
      <c r="E30" s="2158"/>
      <c r="F30" s="2159"/>
      <c r="G30" s="2160"/>
      <c r="H30" s="2161">
        <v>2</v>
      </c>
      <c r="I30" s="2162"/>
    </row>
    <row r="33" spans="9:9">
      <c r="I33" s="1632"/>
    </row>
    <row r="34" spans="9:9">
      <c r="I34" s="1633"/>
    </row>
  </sheetData>
  <mergeCells count="16">
    <mergeCell ref="C12:D12"/>
    <mergeCell ref="H9:I9"/>
    <mergeCell ref="B18:I18"/>
    <mergeCell ref="C11:D11"/>
    <mergeCell ref="B2:F2"/>
    <mergeCell ref="C10:D10"/>
    <mergeCell ref="E4:H4"/>
    <mergeCell ref="E5:H5"/>
    <mergeCell ref="E6:H6"/>
    <mergeCell ref="E7:H7"/>
    <mergeCell ref="B19:I19"/>
    <mergeCell ref="H21:I21"/>
    <mergeCell ref="C22:D22"/>
    <mergeCell ref="B30:C30"/>
    <mergeCell ref="C24:D24"/>
    <mergeCell ref="C23:D23"/>
  </mergeCells>
  <printOptions horizontalCentered="1"/>
  <pageMargins left="0.39370078740157499" right="0.39370078740157499" top="0.59055118110236204" bottom="0.39370078740157499" header="0.39370078740157499" footer="0.39370078740157499"/>
  <pageSetup paperSize="5" scale="10" orientation="portrait" horizontalDpi="300" verticalDpi="30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ransitionEvaluation="1">
    <pageSetUpPr fitToPage="1"/>
  </sheetPr>
  <dimension ref="B2:K20"/>
  <sheetViews>
    <sheetView showGridLines="0" workbookViewId="0"/>
  </sheetViews>
  <sheetFormatPr defaultColWidth="11.44140625" defaultRowHeight="12.3"/>
  <cols>
    <col min="1" max="1" width="1.71875" style="1906" customWidth="1"/>
    <col min="2" max="2" width="9.27734375" style="1906" customWidth="1"/>
    <col min="3" max="3" width="9.71875" style="1906" customWidth="1"/>
    <col min="4" max="4" width="6.83203125" style="1906" customWidth="1"/>
    <col min="5" max="5" width="57.1640625" style="1906" customWidth="1"/>
    <col min="6" max="6" width="5.5546875" style="1906" customWidth="1"/>
    <col min="7" max="7" width="20.1640625" style="1906" customWidth="1"/>
    <col min="8" max="8" width="20.83203125" style="1906" customWidth="1"/>
    <col min="9" max="9" width="11.44140625" style="1906" customWidth="1"/>
    <col min="10" max="16384" width="11.44140625" style="1906"/>
  </cols>
  <sheetData>
    <row r="2" spans="2:11">
      <c r="B2" s="4320" t="s">
        <v>478</v>
      </c>
      <c r="C2" s="4328"/>
      <c r="D2" s="4328"/>
      <c r="E2" s="4328"/>
      <c r="F2" s="4328"/>
    </row>
    <row r="4" spans="2:11" ht="19.75" customHeight="1">
      <c r="B4" s="4407" t="s">
        <v>1986</v>
      </c>
      <c r="C4" s="4328"/>
      <c r="E4" s="4410" t="s">
        <v>393</v>
      </c>
      <c r="F4" s="4410"/>
      <c r="G4" s="4410"/>
      <c r="H4" s="4410"/>
      <c r="I4" s="2163"/>
      <c r="J4" s="2163"/>
      <c r="K4" s="2163"/>
    </row>
    <row r="5" spans="2:11">
      <c r="B5" s="4328"/>
      <c r="C5" s="4328"/>
      <c r="E5" s="4328"/>
      <c r="F5" s="4328"/>
      <c r="G5" s="4328"/>
      <c r="H5" s="4328"/>
    </row>
    <row r="6" spans="2:11" s="1762" customFormat="1">
      <c r="B6" s="4408" t="s">
        <v>538</v>
      </c>
      <c r="C6" s="4409"/>
      <c r="E6" s="4411" t="s">
        <v>285</v>
      </c>
      <c r="F6" s="4411"/>
      <c r="G6" s="4411"/>
      <c r="H6" s="4411"/>
      <c r="I6" s="2164"/>
      <c r="J6" s="2164"/>
      <c r="K6" s="2164"/>
    </row>
    <row r="7" spans="2:11" s="1762" customFormat="1">
      <c r="B7" s="2164"/>
      <c r="C7" s="2164"/>
      <c r="D7" s="2164"/>
      <c r="E7" s="2164"/>
      <c r="F7" s="2164"/>
      <c r="G7" s="2164"/>
      <c r="H7" s="2164"/>
    </row>
    <row r="8" spans="2:11" s="1762" customFormat="1" ht="15" customHeight="1">
      <c r="B8" s="1880" t="s">
        <v>2022</v>
      </c>
      <c r="C8" s="1880" t="s">
        <v>2023</v>
      </c>
      <c r="D8" s="1881"/>
      <c r="E8" s="1881"/>
      <c r="F8" s="1881"/>
      <c r="G8" s="1882" t="s">
        <v>578</v>
      </c>
      <c r="H8" s="1883" t="s">
        <v>1698</v>
      </c>
    </row>
    <row r="9" spans="2:11" s="1762" customFormat="1">
      <c r="B9" s="1885" t="s">
        <v>2024</v>
      </c>
      <c r="C9" s="1885" t="s">
        <v>2022</v>
      </c>
      <c r="D9" s="4313"/>
      <c r="E9" s="4314"/>
      <c r="F9" s="1886"/>
      <c r="G9" s="1887" t="s">
        <v>125</v>
      </c>
      <c r="H9" s="1888" t="s">
        <v>127</v>
      </c>
    </row>
    <row r="10" spans="2:11" s="1762" customFormat="1" ht="18" customHeight="1">
      <c r="B10" s="1889"/>
      <c r="C10" s="1889"/>
      <c r="D10" s="4317" t="s">
        <v>2272</v>
      </c>
      <c r="E10" s="4318"/>
      <c r="F10" s="1890"/>
      <c r="G10" s="1891"/>
      <c r="H10" s="1892"/>
    </row>
    <row r="11" spans="2:11" s="1762" customFormat="1" ht="18" customHeight="1">
      <c r="B11" s="1889"/>
      <c r="C11" s="1889"/>
      <c r="D11" s="1893"/>
      <c r="E11" s="1894" t="s">
        <v>2273</v>
      </c>
      <c r="F11" s="1890" t="s">
        <v>1728</v>
      </c>
      <c r="G11" s="1891"/>
      <c r="H11" s="1892"/>
    </row>
    <row r="12" spans="2:11" s="1762" customFormat="1" ht="18" customHeight="1">
      <c r="B12" s="1889"/>
      <c r="C12" s="1889"/>
      <c r="D12" s="1893"/>
      <c r="E12" s="1894" t="s">
        <v>2274</v>
      </c>
      <c r="F12" s="1890" t="s">
        <v>1730</v>
      </c>
      <c r="G12" s="1891"/>
      <c r="H12" s="1892"/>
    </row>
    <row r="13" spans="2:11" s="1762" customFormat="1" ht="18" customHeight="1">
      <c r="B13" s="1889"/>
      <c r="C13" s="1889"/>
      <c r="D13" s="1893"/>
      <c r="E13" s="1894" t="s">
        <v>1111</v>
      </c>
      <c r="F13" s="1890" t="s">
        <v>1732</v>
      </c>
      <c r="G13" s="1891"/>
      <c r="H13" s="1892"/>
    </row>
    <row r="14" spans="2:11" s="1762" customFormat="1" ht="18" customHeight="1">
      <c r="B14" s="1895"/>
      <c r="C14" s="1895"/>
      <c r="D14" s="1893"/>
      <c r="E14" s="1894" t="s">
        <v>2275</v>
      </c>
      <c r="F14" s="1890" t="s">
        <v>1752</v>
      </c>
      <c r="G14" s="1891"/>
      <c r="H14" s="1892"/>
    </row>
    <row r="15" spans="2:11" s="1762" customFormat="1" ht="18" customHeight="1">
      <c r="B15" s="2165" t="s">
        <v>1979</v>
      </c>
      <c r="C15" s="1884"/>
      <c r="D15" s="1899"/>
      <c r="E15" s="1900" t="s">
        <v>1987</v>
      </c>
      <c r="F15" s="1901" t="s">
        <v>1842</v>
      </c>
      <c r="G15" s="1902"/>
      <c r="H15" s="1903"/>
    </row>
    <row r="16" spans="2:11" s="1762" customFormat="1"/>
    <row r="17" spans="2:8" s="1762" customFormat="1" ht="15.3" customHeight="1">
      <c r="B17" s="3823" t="s">
        <v>105</v>
      </c>
      <c r="C17" s="3823"/>
      <c r="D17" s="3823"/>
      <c r="E17" s="3823"/>
      <c r="F17" s="3823"/>
      <c r="G17" s="3823"/>
      <c r="H17" s="3823"/>
    </row>
    <row r="18" spans="2:8" ht="15.3" customHeight="1">
      <c r="B18" s="4406" t="s">
        <v>477</v>
      </c>
      <c r="C18" s="4406"/>
      <c r="D18" s="4406"/>
      <c r="E18" s="4406"/>
      <c r="F18" s="4406"/>
      <c r="G18" s="4406"/>
      <c r="H18" s="4406"/>
    </row>
    <row r="19" spans="2:8">
      <c r="H19" s="1866"/>
    </row>
    <row r="20" spans="2:8" ht="14.25" customHeight="1">
      <c r="H20" s="2166"/>
    </row>
  </sheetData>
  <mergeCells count="11">
    <mergeCell ref="B2:F2"/>
    <mergeCell ref="B17:H17"/>
    <mergeCell ref="B18:H18"/>
    <mergeCell ref="D9:E9"/>
    <mergeCell ref="B4:C4"/>
    <mergeCell ref="B5:C5"/>
    <mergeCell ref="B6:C6"/>
    <mergeCell ref="D10:E10"/>
    <mergeCell ref="E4:H4"/>
    <mergeCell ref="E5:H5"/>
    <mergeCell ref="E6:H6"/>
  </mergeCells>
  <hyperlinks>
    <hyperlink ref="B18" r:id="rId1" xr:uid="{00000000-0004-0000-4900-000000000000}"/>
  </hyperlinks>
  <printOptions horizontalCentered="1"/>
  <pageMargins left="0.39370078740157499" right="0.39370078740157499" top="0.39370078740157499" bottom="0.39370078740157499" header="0.39370078740157499" footer="0.39370078740157499"/>
  <pageSetup paperSize="5" scale="10" orientation="portrait"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1">
    <pageSetUpPr fitToPage="1"/>
  </sheetPr>
  <dimension ref="B2:Y42"/>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9.1640625" customWidth="1"/>
    <col min="16" max="16" width="23.83203125" customWidth="1"/>
    <col min="17" max="17" width="3.27734375" customWidth="1"/>
    <col min="18" max="18" width="16.5546875" customWidth="1"/>
    <col min="19" max="19" width="18.27734375" customWidth="1"/>
    <col min="20" max="20" width="8" customWidth="1"/>
  </cols>
  <sheetData>
    <row r="2" spans="2:25" ht="15" customHeight="1">
      <c r="B2" s="10" t="s">
        <v>478</v>
      </c>
      <c r="C2" s="9"/>
      <c r="D2" s="9"/>
      <c r="E2" s="9"/>
      <c r="F2" s="9"/>
    </row>
    <row r="4" spans="2:25" ht="12" customHeight="1">
      <c r="B4" s="29" t="s">
        <v>1988</v>
      </c>
      <c r="C4" s="28"/>
      <c r="D4" s="150"/>
      <c r="E4" s="150"/>
      <c r="F4" s="150"/>
      <c r="G4" s="150"/>
      <c r="H4" s="12" t="s">
        <v>393</v>
      </c>
      <c r="I4" s="12"/>
      <c r="J4" s="12"/>
      <c r="K4" s="12"/>
      <c r="L4" s="12"/>
      <c r="M4" s="12"/>
      <c r="N4" s="12"/>
      <c r="O4" s="12"/>
      <c r="P4" s="12"/>
      <c r="Q4" s="12"/>
      <c r="R4" s="12"/>
      <c r="S4" s="12"/>
      <c r="T4" s="152"/>
      <c r="U4" s="152"/>
      <c r="V4" s="152"/>
      <c r="W4" s="152"/>
      <c r="X4" s="152"/>
      <c r="Y4" s="152"/>
    </row>
    <row r="5" spans="2:25" ht="12" customHeight="1">
      <c r="B5" s="28"/>
      <c r="C5" s="28"/>
      <c r="D5" s="150"/>
      <c r="E5" s="150"/>
      <c r="F5" s="150"/>
      <c r="G5" s="150"/>
      <c r="H5" s="14"/>
      <c r="I5" s="14"/>
      <c r="J5" s="14"/>
      <c r="K5" s="14"/>
      <c r="L5" s="14"/>
      <c r="M5" s="14"/>
      <c r="N5" s="14"/>
      <c r="O5" s="14"/>
      <c r="P5" s="14"/>
      <c r="Q5" s="14"/>
      <c r="R5" s="14"/>
      <c r="S5" s="14"/>
      <c r="T5" s="179"/>
      <c r="U5" s="179"/>
      <c r="V5" s="179"/>
      <c r="W5" s="179"/>
      <c r="X5" s="176"/>
      <c r="Y5" s="179"/>
    </row>
    <row r="6" spans="2:25" ht="12" customHeight="1">
      <c r="B6" s="27">
        <v>2023.4</v>
      </c>
      <c r="C6" s="14"/>
      <c r="D6" s="150"/>
      <c r="E6" s="150"/>
      <c r="F6" s="150"/>
      <c r="G6" s="150"/>
      <c r="H6" s="27" t="s">
        <v>2276</v>
      </c>
      <c r="I6" s="27"/>
      <c r="J6" s="27"/>
      <c r="K6" s="27"/>
      <c r="L6" s="27"/>
      <c r="M6" s="27"/>
      <c r="N6" s="27"/>
      <c r="O6" s="27"/>
      <c r="P6" s="27"/>
      <c r="Q6" s="27"/>
      <c r="R6" s="27"/>
      <c r="S6" s="27"/>
      <c r="T6" s="153"/>
      <c r="U6" s="153"/>
      <c r="V6" s="153"/>
      <c r="W6" s="153"/>
      <c r="X6" s="153"/>
      <c r="Y6" s="153"/>
    </row>
    <row r="7" spans="2:25" ht="12" customHeight="1">
      <c r="B7" s="3722"/>
      <c r="C7" s="3722"/>
      <c r="D7" s="3722"/>
      <c r="E7" s="3722"/>
      <c r="F7" s="3722"/>
      <c r="G7" s="3722"/>
      <c r="H7" s="3722"/>
      <c r="I7" s="3722"/>
      <c r="J7" s="3722"/>
      <c r="K7" s="3722"/>
      <c r="L7" s="3722"/>
      <c r="M7" s="3722"/>
      <c r="N7" s="3722"/>
      <c r="O7" s="3722"/>
      <c r="P7" s="3722"/>
      <c r="Q7" s="3722"/>
      <c r="R7" s="3722"/>
      <c r="S7" s="3722"/>
    </row>
    <row r="8" spans="2:25" ht="12" customHeight="1">
      <c r="N8" s="268"/>
    </row>
    <row r="9" spans="2:25" ht="12" customHeight="1">
      <c r="B9" s="155" t="s">
        <v>2022</v>
      </c>
      <c r="C9" s="156"/>
      <c r="D9" s="156"/>
      <c r="E9" s="156"/>
      <c r="F9" s="156"/>
      <c r="G9" s="156"/>
      <c r="H9" s="156"/>
      <c r="I9" s="156"/>
      <c r="J9" s="156"/>
      <c r="K9" s="156"/>
      <c r="L9" s="156"/>
      <c r="M9" s="156"/>
      <c r="N9" s="156"/>
      <c r="O9" s="156"/>
      <c r="P9" s="156"/>
      <c r="Q9" s="156"/>
      <c r="R9" s="2167" t="s">
        <v>578</v>
      </c>
      <c r="S9" s="1751" t="s">
        <v>1698</v>
      </c>
    </row>
    <row r="10" spans="2:25" ht="12" customHeight="1">
      <c r="B10" s="1033" t="s">
        <v>196</v>
      </c>
      <c r="R10" s="160" t="s">
        <v>125</v>
      </c>
      <c r="S10" s="182" t="s">
        <v>127</v>
      </c>
    </row>
    <row r="11" spans="2:25" ht="12" customHeight="1">
      <c r="B11" s="161"/>
      <c r="R11" s="162"/>
      <c r="S11" s="183"/>
    </row>
    <row r="12" spans="2:25" ht="12" customHeight="1">
      <c r="B12" s="161"/>
      <c r="C12" s="163"/>
      <c r="D12" s="40" t="s">
        <v>2277</v>
      </c>
      <c r="E12" s="40"/>
      <c r="F12" s="40"/>
      <c r="G12" s="40"/>
      <c r="H12" s="40"/>
      <c r="I12" s="40"/>
      <c r="J12" s="40"/>
      <c r="K12" s="40"/>
      <c r="L12" s="40"/>
      <c r="M12" s="40"/>
      <c r="N12" s="40"/>
      <c r="O12" s="40"/>
      <c r="P12" s="40"/>
      <c r="Q12" s="166"/>
      <c r="R12" s="174"/>
      <c r="S12" s="174"/>
    </row>
    <row r="13" spans="2:25" ht="12" customHeight="1">
      <c r="B13" s="161"/>
      <c r="C13" s="168"/>
      <c r="D13" s="43" t="s">
        <v>2278</v>
      </c>
      <c r="E13" s="43"/>
      <c r="F13" s="43"/>
      <c r="G13" s="43"/>
      <c r="H13" s="43"/>
      <c r="I13" s="43"/>
      <c r="J13" s="43"/>
      <c r="K13" s="43"/>
      <c r="L13" s="43"/>
      <c r="M13" s="43"/>
      <c r="N13" s="43"/>
      <c r="O13" s="43"/>
      <c r="P13" s="43"/>
      <c r="Q13" s="171"/>
      <c r="R13" s="174"/>
      <c r="S13" s="174"/>
    </row>
    <row r="14" spans="2:25" ht="12" customHeight="1">
      <c r="B14" s="161"/>
      <c r="C14" s="168"/>
      <c r="D14" s="1753"/>
      <c r="E14" s="4254" t="s">
        <v>2274</v>
      </c>
      <c r="F14" s="4254"/>
      <c r="G14" s="4254"/>
      <c r="H14" s="4254"/>
      <c r="I14" s="4254"/>
      <c r="J14" s="4254"/>
      <c r="K14" s="4254"/>
      <c r="L14" s="4254"/>
      <c r="M14" s="4254"/>
      <c r="N14" s="4254"/>
      <c r="O14" s="4254"/>
      <c r="P14" s="4254"/>
      <c r="Q14" s="171" t="s">
        <v>1837</v>
      </c>
      <c r="R14" s="172"/>
      <c r="S14" s="172"/>
    </row>
    <row r="15" spans="2:25" ht="12" customHeight="1">
      <c r="B15" s="161"/>
      <c r="D15" s="173"/>
      <c r="E15" s="11" t="s">
        <v>1111</v>
      </c>
      <c r="F15" s="11"/>
      <c r="G15" s="11"/>
      <c r="H15" s="11"/>
      <c r="I15" s="11"/>
      <c r="J15" s="11"/>
      <c r="K15" s="11"/>
      <c r="L15" s="11"/>
      <c r="M15" s="11"/>
      <c r="N15" s="11"/>
      <c r="O15" s="11"/>
      <c r="P15" s="11"/>
      <c r="Q15" s="177" t="s">
        <v>1840</v>
      </c>
      <c r="R15" s="167"/>
      <c r="S15" s="167"/>
    </row>
    <row r="16" spans="2:25" ht="12" customHeight="1">
      <c r="B16" s="158"/>
      <c r="C16" s="163"/>
      <c r="D16" s="164"/>
      <c r="E16" s="7" t="s">
        <v>2279</v>
      </c>
      <c r="F16" s="7"/>
      <c r="G16" s="7"/>
      <c r="H16" s="7"/>
      <c r="I16" s="7"/>
      <c r="J16" s="7"/>
      <c r="K16" s="7"/>
      <c r="L16" s="7"/>
      <c r="M16" s="7"/>
      <c r="N16" s="7"/>
      <c r="O16" s="7"/>
      <c r="P16" s="7"/>
      <c r="Q16" s="166" t="s">
        <v>1726</v>
      </c>
      <c r="R16" s="167"/>
      <c r="S16" s="167"/>
    </row>
    <row r="17" spans="2:19" ht="12" customHeight="1">
      <c r="B17" s="158"/>
      <c r="C17" s="168"/>
      <c r="D17" s="169"/>
      <c r="E17" s="8" t="s">
        <v>1118</v>
      </c>
      <c r="F17" s="8"/>
      <c r="G17" s="8"/>
      <c r="H17" s="8"/>
      <c r="I17" s="8"/>
      <c r="J17" s="8"/>
      <c r="K17" s="8"/>
      <c r="L17" s="8"/>
      <c r="M17" s="8"/>
      <c r="N17" s="8"/>
      <c r="O17" s="8"/>
      <c r="P17" s="8"/>
      <c r="Q17" s="171" t="s">
        <v>1727</v>
      </c>
      <c r="R17" s="172"/>
      <c r="S17" s="172"/>
    </row>
    <row r="18" spans="2:19" ht="12" customHeight="1">
      <c r="B18" s="158"/>
      <c r="C18" s="168"/>
      <c r="D18" s="169"/>
      <c r="E18" s="8" t="s">
        <v>2275</v>
      </c>
      <c r="F18" s="8"/>
      <c r="G18" s="8"/>
      <c r="H18" s="8"/>
      <c r="I18" s="8"/>
      <c r="J18" s="8"/>
      <c r="K18" s="8"/>
      <c r="L18" s="8"/>
      <c r="M18" s="8"/>
      <c r="N18" s="8"/>
      <c r="O18" s="8"/>
      <c r="P18" s="8"/>
      <c r="Q18" s="171" t="s">
        <v>1728</v>
      </c>
      <c r="R18" s="172"/>
      <c r="S18" s="172"/>
    </row>
    <row r="19" spans="2:19" ht="12" customHeight="1">
      <c r="B19" s="158"/>
      <c r="C19" s="168"/>
      <c r="D19" s="169"/>
      <c r="E19" s="8" t="s">
        <v>2280</v>
      </c>
      <c r="F19" s="8"/>
      <c r="G19" s="8"/>
      <c r="H19" s="8"/>
      <c r="I19" s="8"/>
      <c r="J19" s="8"/>
      <c r="K19" s="8"/>
      <c r="L19" s="8"/>
      <c r="M19" s="8"/>
      <c r="N19" s="8"/>
      <c r="O19" s="8"/>
      <c r="P19" s="8"/>
      <c r="Q19" s="171" t="s">
        <v>1842</v>
      </c>
      <c r="R19" s="172"/>
      <c r="S19" s="172"/>
    </row>
    <row r="20" spans="2:19" ht="12" customHeight="1">
      <c r="B20" s="158"/>
      <c r="C20" s="168"/>
      <c r="D20" s="8" t="s">
        <v>2281</v>
      </c>
      <c r="E20" s="8"/>
      <c r="F20" s="8"/>
      <c r="G20" s="8"/>
      <c r="H20" s="8"/>
      <c r="I20" s="8"/>
      <c r="J20" s="8"/>
      <c r="K20" s="8"/>
      <c r="L20" s="8"/>
      <c r="M20" s="8"/>
      <c r="N20" s="8"/>
      <c r="O20" s="8"/>
      <c r="P20" s="8"/>
      <c r="Q20" s="171"/>
      <c r="R20" s="172"/>
      <c r="S20" s="172"/>
    </row>
    <row r="21" spans="2:19" ht="12" customHeight="1">
      <c r="B21" s="162"/>
      <c r="C21" s="168"/>
      <c r="D21" s="169"/>
      <c r="E21" s="8" t="s">
        <v>2274</v>
      </c>
      <c r="F21" s="8"/>
      <c r="G21" s="8"/>
      <c r="H21" s="8"/>
      <c r="I21" s="8"/>
      <c r="J21" s="8"/>
      <c r="K21" s="8"/>
      <c r="L21" s="8"/>
      <c r="M21" s="8"/>
      <c r="N21" s="8"/>
      <c r="O21" s="8"/>
      <c r="P21" s="8"/>
      <c r="Q21" s="171" t="s">
        <v>1755</v>
      </c>
      <c r="R21" s="172"/>
      <c r="S21" s="172"/>
    </row>
    <row r="22" spans="2:19" ht="12" customHeight="1">
      <c r="B22" s="162"/>
      <c r="C22" s="168"/>
      <c r="D22" s="169"/>
      <c r="E22" s="8" t="s">
        <v>1111</v>
      </c>
      <c r="F22" s="8"/>
      <c r="G22" s="8"/>
      <c r="H22" s="8"/>
      <c r="I22" s="8"/>
      <c r="J22" s="8"/>
      <c r="K22" s="8"/>
      <c r="L22" s="8"/>
      <c r="M22" s="8"/>
      <c r="N22" s="8"/>
      <c r="O22" s="8"/>
      <c r="P22" s="8"/>
      <c r="Q22" s="171" t="s">
        <v>1757</v>
      </c>
      <c r="R22" s="174"/>
      <c r="S22" s="174"/>
    </row>
    <row r="23" spans="2:19" ht="12" customHeight="1">
      <c r="B23" s="162"/>
      <c r="C23" s="163"/>
      <c r="D23" s="170"/>
      <c r="E23" s="43" t="s">
        <v>2279</v>
      </c>
      <c r="F23" s="43"/>
      <c r="G23" s="43"/>
      <c r="H23" s="43"/>
      <c r="I23" s="43"/>
      <c r="J23" s="43"/>
      <c r="K23" s="43"/>
      <c r="L23" s="43"/>
      <c r="M23" s="43"/>
      <c r="N23" s="43"/>
      <c r="O23" s="43"/>
      <c r="P23" s="43"/>
      <c r="Q23" s="166" t="s">
        <v>1758</v>
      </c>
      <c r="R23" s="174"/>
      <c r="S23" s="174"/>
    </row>
    <row r="24" spans="2:19" ht="12" customHeight="1">
      <c r="B24" s="161"/>
      <c r="D24" s="173"/>
      <c r="E24" s="11" t="s">
        <v>1118</v>
      </c>
      <c r="F24" s="11"/>
      <c r="G24" s="11"/>
      <c r="H24" s="11"/>
      <c r="I24" s="11"/>
      <c r="J24" s="11"/>
      <c r="K24" s="11"/>
      <c r="L24" s="11"/>
      <c r="M24" s="11"/>
      <c r="N24" s="11"/>
      <c r="O24" s="11"/>
      <c r="P24" s="11"/>
      <c r="Q24" s="177" t="s">
        <v>1760</v>
      </c>
      <c r="R24" s="167"/>
      <c r="S24" s="167"/>
    </row>
    <row r="25" spans="2:19" ht="12" customHeight="1">
      <c r="B25" s="162"/>
      <c r="C25" s="163"/>
      <c r="D25" s="164"/>
      <c r="E25" s="7" t="s">
        <v>2275</v>
      </c>
      <c r="F25" s="7"/>
      <c r="G25" s="7"/>
      <c r="H25" s="7"/>
      <c r="I25" s="7"/>
      <c r="J25" s="7"/>
      <c r="K25" s="7"/>
      <c r="L25" s="7"/>
      <c r="M25" s="7"/>
      <c r="N25" s="7"/>
      <c r="O25" s="7"/>
      <c r="P25" s="7"/>
      <c r="Q25" s="166" t="s">
        <v>1735</v>
      </c>
      <c r="R25" s="167"/>
      <c r="S25" s="167"/>
    </row>
    <row r="26" spans="2:19" ht="12" customHeight="1">
      <c r="B26" s="161"/>
      <c r="C26" s="168"/>
      <c r="D26" s="169"/>
      <c r="E26" s="8" t="s">
        <v>2282</v>
      </c>
      <c r="F26" s="8"/>
      <c r="G26" s="8"/>
      <c r="H26" s="8"/>
      <c r="I26" s="8"/>
      <c r="J26" s="8"/>
      <c r="K26" s="8"/>
      <c r="L26" s="8"/>
      <c r="M26" s="8"/>
      <c r="N26" s="8"/>
      <c r="O26" s="8"/>
      <c r="P26" s="8"/>
      <c r="Q26" s="171" t="s">
        <v>1768</v>
      </c>
      <c r="R26" s="172"/>
      <c r="S26" s="172"/>
    </row>
    <row r="27" spans="2:19" ht="12" customHeight="1">
      <c r="B27" s="161"/>
      <c r="C27" s="168"/>
      <c r="D27" s="3939" t="s">
        <v>2112</v>
      </c>
      <c r="E27" s="3939"/>
      <c r="F27" s="3939"/>
      <c r="G27" s="3939"/>
      <c r="H27" s="3939"/>
      <c r="I27" s="3939"/>
      <c r="J27" s="3939"/>
      <c r="K27" s="3939"/>
      <c r="L27" s="3939"/>
      <c r="M27" s="3939"/>
      <c r="N27" s="3939"/>
      <c r="O27" s="3939"/>
      <c r="P27" s="3939"/>
      <c r="Q27" s="171" t="s">
        <v>1850</v>
      </c>
      <c r="R27" s="172"/>
      <c r="S27" s="172"/>
    </row>
    <row r="28" spans="2:19" ht="12" customHeight="1">
      <c r="B28" s="161"/>
      <c r="C28" s="168"/>
      <c r="D28" s="3939" t="s">
        <v>2283</v>
      </c>
      <c r="E28" s="3939"/>
      <c r="F28" s="3939"/>
      <c r="G28" s="3939"/>
      <c r="H28" s="3939"/>
      <c r="I28" s="3939"/>
      <c r="J28" s="3939"/>
      <c r="K28" s="3939"/>
      <c r="L28" s="3939"/>
      <c r="M28" s="3939"/>
      <c r="N28" s="3939"/>
      <c r="O28" s="3939"/>
      <c r="P28" s="3939"/>
      <c r="Q28" s="171" t="s">
        <v>1899</v>
      </c>
      <c r="R28" s="172"/>
      <c r="S28" s="172"/>
    </row>
    <row r="29" spans="2:19" ht="12" customHeight="1">
      <c r="B29" s="161"/>
      <c r="C29" s="168"/>
      <c r="D29" s="3939" t="s">
        <v>2284</v>
      </c>
      <c r="E29" s="3939"/>
      <c r="F29" s="3939"/>
      <c r="G29" s="3939"/>
      <c r="H29" s="3939"/>
      <c r="I29" s="3939"/>
      <c r="J29" s="3939"/>
      <c r="K29" s="3939"/>
      <c r="L29" s="3939"/>
      <c r="M29" s="3939"/>
      <c r="N29" s="3939"/>
      <c r="O29" s="3939"/>
      <c r="P29" s="3939"/>
      <c r="Q29" s="171" t="s">
        <v>1852</v>
      </c>
      <c r="R29" s="172"/>
      <c r="S29" s="172"/>
    </row>
    <row r="30" spans="2:19" ht="12" customHeight="1">
      <c r="B30" s="161"/>
      <c r="C30" s="168"/>
      <c r="D30" s="3939" t="s">
        <v>2285</v>
      </c>
      <c r="E30" s="3939"/>
      <c r="F30" s="3939"/>
      <c r="G30" s="3939"/>
      <c r="H30" s="3939"/>
      <c r="I30" s="3939"/>
      <c r="J30" s="3939"/>
      <c r="K30" s="3939"/>
      <c r="L30" s="3939"/>
      <c r="M30" s="3939"/>
      <c r="N30" s="3939"/>
      <c r="O30" s="3939"/>
      <c r="P30" s="3939"/>
      <c r="Q30" s="171" t="s">
        <v>1854</v>
      </c>
      <c r="R30" s="172"/>
      <c r="S30" s="172"/>
    </row>
    <row r="31" spans="2:19" ht="12" customHeight="1">
      <c r="B31" s="161"/>
      <c r="C31" s="168"/>
      <c r="D31" s="3939" t="s">
        <v>2286</v>
      </c>
      <c r="E31" s="3939"/>
      <c r="F31" s="3939"/>
      <c r="G31" s="3939"/>
      <c r="H31" s="3939"/>
      <c r="I31" s="3939"/>
      <c r="J31" s="3939"/>
      <c r="K31" s="3939"/>
      <c r="L31" s="3939"/>
      <c r="M31" s="3939"/>
      <c r="N31" s="3939"/>
      <c r="O31" s="3939"/>
      <c r="P31" s="3939"/>
      <c r="Q31" s="171" t="s">
        <v>1993</v>
      </c>
      <c r="R31" s="172"/>
      <c r="S31" s="172"/>
    </row>
    <row r="32" spans="2:19" ht="12" customHeight="1">
      <c r="B32" s="162"/>
      <c r="C32" s="168"/>
      <c r="D32" s="8" t="s">
        <v>623</v>
      </c>
      <c r="E32" s="8"/>
      <c r="F32" s="8"/>
      <c r="G32" s="8"/>
      <c r="H32" s="8"/>
      <c r="I32" s="8"/>
      <c r="J32" s="8"/>
      <c r="K32" s="8"/>
      <c r="L32" s="8"/>
      <c r="M32" s="8"/>
      <c r="N32" s="8"/>
      <c r="O32" s="8"/>
      <c r="P32" s="8"/>
      <c r="Q32" s="171"/>
      <c r="R32" s="172"/>
      <c r="S32" s="172"/>
    </row>
    <row r="33" spans="2:19" ht="12" customHeight="1">
      <c r="B33" s="162"/>
      <c r="C33" s="168"/>
      <c r="D33" s="169"/>
      <c r="E33" s="8" t="s">
        <v>2287</v>
      </c>
      <c r="F33" s="8"/>
      <c r="G33" s="8"/>
      <c r="H33" s="8"/>
      <c r="I33" s="8"/>
      <c r="J33" s="8"/>
      <c r="K33" s="8"/>
      <c r="L33" s="8"/>
      <c r="M33" s="8"/>
      <c r="N33" s="8"/>
      <c r="O33" s="8"/>
      <c r="P33" s="8"/>
      <c r="Q33" s="171" t="s">
        <v>1783</v>
      </c>
      <c r="R33" s="172"/>
      <c r="S33" s="172"/>
    </row>
    <row r="34" spans="2:19" ht="12" customHeight="1">
      <c r="B34" s="162"/>
      <c r="C34" s="168"/>
      <c r="D34" s="169"/>
      <c r="E34" s="8" t="s">
        <v>2288</v>
      </c>
      <c r="F34" s="8"/>
      <c r="G34" s="8"/>
      <c r="H34" s="8"/>
      <c r="I34" s="8"/>
      <c r="J34" s="8"/>
      <c r="K34" s="8"/>
      <c r="L34" s="8"/>
      <c r="M34" s="8"/>
      <c r="N34" s="8"/>
      <c r="O34" s="8"/>
      <c r="P34" s="8"/>
      <c r="Q34" s="171" t="s">
        <v>1785</v>
      </c>
      <c r="R34" s="172"/>
      <c r="S34" s="172"/>
    </row>
    <row r="35" spans="2:19" ht="12" customHeight="1">
      <c r="B35" s="162" t="s">
        <v>1979</v>
      </c>
      <c r="C35" s="168"/>
      <c r="D35" s="8" t="s">
        <v>513</v>
      </c>
      <c r="E35" s="8"/>
      <c r="F35" s="8"/>
      <c r="G35" s="8"/>
      <c r="H35" s="8"/>
      <c r="I35" s="8"/>
      <c r="J35" s="8"/>
      <c r="K35" s="8"/>
      <c r="L35" s="8"/>
      <c r="M35" s="8"/>
      <c r="N35" s="8"/>
      <c r="O35" s="8"/>
      <c r="P35" s="8"/>
      <c r="Q35" s="171" t="s">
        <v>1787</v>
      </c>
      <c r="R35" s="172"/>
      <c r="S35" s="172"/>
    </row>
    <row r="36" spans="2:19" ht="12" customHeight="1">
      <c r="B36" s="158" t="s">
        <v>1979</v>
      </c>
      <c r="C36" s="168"/>
      <c r="D36" s="3939" t="s">
        <v>1992</v>
      </c>
      <c r="E36" s="3939"/>
      <c r="F36" s="3939"/>
      <c r="G36" s="3939"/>
      <c r="H36" s="3939"/>
      <c r="I36" s="3939"/>
      <c r="J36" s="3939"/>
      <c r="K36" s="3939"/>
      <c r="L36" s="3939"/>
      <c r="M36" s="3939"/>
      <c r="N36" s="3939"/>
      <c r="O36" s="3939"/>
      <c r="P36" s="3939"/>
      <c r="Q36" s="171" t="s">
        <v>1789</v>
      </c>
      <c r="R36" s="172"/>
      <c r="S36" s="172"/>
    </row>
    <row r="37" spans="2:19" ht="12" customHeight="1">
      <c r="B37" s="1033" t="s">
        <v>1979</v>
      </c>
      <c r="C37" s="192"/>
      <c r="D37" s="3720" t="s">
        <v>1665</v>
      </c>
      <c r="E37" s="3720"/>
      <c r="F37" s="3720"/>
      <c r="G37" s="3720"/>
      <c r="H37" s="3720"/>
      <c r="I37" s="3720"/>
      <c r="J37" s="3720"/>
      <c r="K37" s="3720"/>
      <c r="L37" s="3720"/>
      <c r="M37" s="3720"/>
      <c r="N37" s="3720"/>
      <c r="O37" s="3720"/>
      <c r="P37" s="3720"/>
      <c r="Q37" s="194" t="s">
        <v>1793</v>
      </c>
      <c r="R37" s="174"/>
      <c r="S37" s="174"/>
    </row>
    <row r="38" spans="2:19" ht="12" customHeight="1">
      <c r="D38" s="153"/>
      <c r="E38" s="153"/>
      <c r="F38" s="153"/>
      <c r="G38" s="153"/>
      <c r="H38" s="153"/>
      <c r="I38" s="153"/>
      <c r="J38" s="153"/>
      <c r="K38" s="153"/>
      <c r="L38" s="153"/>
      <c r="M38" s="153"/>
      <c r="N38" s="153"/>
      <c r="O38" s="153"/>
      <c r="P38" s="153"/>
      <c r="Q38" s="177"/>
      <c r="R38" s="1238"/>
      <c r="S38" s="1238"/>
    </row>
    <row r="39" spans="2:19" ht="12" customHeight="1">
      <c r="D39" s="153"/>
      <c r="E39" s="27" t="s">
        <v>2289</v>
      </c>
      <c r="F39" s="27"/>
      <c r="G39" s="27"/>
      <c r="H39" s="27"/>
      <c r="I39" s="27"/>
      <c r="J39" s="27"/>
      <c r="K39" s="27"/>
      <c r="L39" s="27"/>
      <c r="M39" s="27"/>
      <c r="N39" s="27"/>
      <c r="O39" s="27"/>
      <c r="P39" s="27"/>
      <c r="Q39" s="177" t="s">
        <v>1899</v>
      </c>
      <c r="R39" s="172"/>
      <c r="S39" s="1238"/>
    </row>
    <row r="41" spans="2:19" ht="12" customHeight="1">
      <c r="B41" s="65" t="s">
        <v>105</v>
      </c>
      <c r="C41" s="65"/>
      <c r="D41" s="65"/>
      <c r="E41" s="65"/>
      <c r="F41" s="65"/>
      <c r="G41" s="65"/>
      <c r="H41" s="65"/>
      <c r="I41" s="65"/>
      <c r="J41" s="65"/>
      <c r="K41" s="65"/>
      <c r="L41" s="65"/>
      <c r="M41" s="65"/>
      <c r="N41" s="65"/>
      <c r="O41" s="65"/>
      <c r="P41" s="65"/>
      <c r="Q41" s="65"/>
      <c r="R41" s="65"/>
      <c r="S41" s="65"/>
    </row>
    <row r="42" spans="2:19" ht="12" customHeight="1">
      <c r="B42" s="4054" t="s">
        <v>477</v>
      </c>
      <c r="C42" s="4054"/>
      <c r="D42" s="4054"/>
      <c r="E42" s="4054"/>
      <c r="F42" s="4054"/>
      <c r="G42" s="4054"/>
      <c r="H42" s="4054"/>
      <c r="I42" s="4054"/>
      <c r="J42" s="4054"/>
      <c r="K42" s="4054"/>
      <c r="L42" s="4054"/>
      <c r="M42" s="4054"/>
      <c r="N42" s="4054"/>
      <c r="O42" s="4054"/>
      <c r="P42" s="4054"/>
      <c r="Q42" s="4054"/>
      <c r="R42" s="4054"/>
      <c r="S42" s="4054"/>
    </row>
  </sheetData>
  <mergeCells count="37">
    <mergeCell ref="B2:F2"/>
    <mergeCell ref="H4:S4"/>
    <mergeCell ref="H5:S5"/>
    <mergeCell ref="H6:S6"/>
    <mergeCell ref="B4:C4"/>
    <mergeCell ref="B42:S42"/>
    <mergeCell ref="D37:P37"/>
    <mergeCell ref="B7:S7"/>
    <mergeCell ref="D12:P12"/>
    <mergeCell ref="D13:P13"/>
    <mergeCell ref="B41:S41"/>
    <mergeCell ref="B5:C5"/>
    <mergeCell ref="B6:C6"/>
    <mergeCell ref="D20:P20"/>
    <mergeCell ref="E14:P14"/>
    <mergeCell ref="E15:P15"/>
    <mergeCell ref="E16:P16"/>
    <mergeCell ref="E17:P17"/>
    <mergeCell ref="E18:P18"/>
    <mergeCell ref="E19:P19"/>
    <mergeCell ref="E22:P22"/>
    <mergeCell ref="E23:P23"/>
    <mergeCell ref="E24:P24"/>
    <mergeCell ref="E21:P21"/>
    <mergeCell ref="E25:P25"/>
    <mergeCell ref="E26:P26"/>
    <mergeCell ref="D30:P30"/>
    <mergeCell ref="E39:P39"/>
    <mergeCell ref="D31:P31"/>
    <mergeCell ref="D32:P32"/>
    <mergeCell ref="E33:P33"/>
    <mergeCell ref="E34:P34"/>
    <mergeCell ref="D35:P35"/>
    <mergeCell ref="D36:P36"/>
    <mergeCell ref="D27:P27"/>
    <mergeCell ref="D28:P28"/>
    <mergeCell ref="D29:P29"/>
  </mergeCells>
  <hyperlinks>
    <hyperlink ref="B42" r:id="rId1" xr:uid="{00000000-0004-0000-4A00-000000000000}"/>
  </hyperlinks>
  <pageMargins left="0.7" right="0.7" top="0.75" bottom="0.75" header="0.3" footer="0.3"/>
  <pageSetup scale="10" orientation="landscape"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B2:J29"/>
  <sheetViews>
    <sheetView showGridLines="0" workbookViewId="0"/>
  </sheetViews>
  <sheetFormatPr defaultColWidth="8.83203125" defaultRowHeight="15" customHeight="1"/>
  <cols>
    <col min="1" max="1" width="1.5546875" style="1816" customWidth="1"/>
    <col min="2" max="2" width="23.44140625" style="1816" customWidth="1"/>
    <col min="3" max="3" width="25" style="1816" customWidth="1"/>
    <col min="4" max="4" width="3.83203125" style="1816" customWidth="1"/>
    <col min="5" max="6" width="8.83203125" style="1816" customWidth="1"/>
    <col min="7" max="7" width="12.83203125" style="1816" customWidth="1"/>
    <col min="8" max="8" width="8.83203125" style="1816" customWidth="1"/>
    <col min="9" max="16384" width="8.83203125" style="1816"/>
  </cols>
  <sheetData>
    <row r="2" spans="2:7" ht="15" customHeight="1">
      <c r="B2" s="4290" t="s">
        <v>478</v>
      </c>
      <c r="C2" s="4298"/>
      <c r="D2" s="4298"/>
      <c r="E2" s="4298"/>
      <c r="F2" s="4298"/>
    </row>
    <row r="4" spans="2:7" ht="15" customHeight="1">
      <c r="B4" s="2168" t="s">
        <v>2290</v>
      </c>
      <c r="E4" s="4413" t="s">
        <v>852</v>
      </c>
      <c r="F4" s="4413"/>
      <c r="G4" s="4413"/>
    </row>
    <row r="5" spans="2:7" ht="15" customHeight="1">
      <c r="E5" s="4413"/>
      <c r="F5" s="4413"/>
      <c r="G5" s="4413"/>
    </row>
    <row r="6" spans="2:7" ht="15" customHeight="1">
      <c r="B6" s="4412" t="s">
        <v>538</v>
      </c>
      <c r="C6" s="4412"/>
      <c r="E6" s="4413" t="s">
        <v>2291</v>
      </c>
      <c r="F6" s="4413"/>
      <c r="G6" s="4413"/>
    </row>
    <row r="7" spans="2:7" ht="15" customHeight="1">
      <c r="E7" s="4413" t="s">
        <v>1555</v>
      </c>
      <c r="F7" s="4413"/>
      <c r="G7" s="4413"/>
    </row>
    <row r="9" spans="2:7" ht="15" customHeight="1">
      <c r="B9" s="1813" t="s">
        <v>2187</v>
      </c>
      <c r="C9" s="1814" t="s">
        <v>2188</v>
      </c>
      <c r="D9" s="1814"/>
      <c r="E9" s="1817" t="s">
        <v>1089</v>
      </c>
      <c r="F9" s="4305" t="s">
        <v>2256</v>
      </c>
      <c r="G9" s="4305"/>
    </row>
    <row r="10" spans="2:7" ht="15" customHeight="1">
      <c r="B10" s="1815"/>
      <c r="E10" s="1826"/>
      <c r="F10" s="1826" t="s">
        <v>131</v>
      </c>
      <c r="G10" s="1826" t="s">
        <v>2292</v>
      </c>
    </row>
    <row r="11" spans="2:7" ht="15" customHeight="1">
      <c r="B11" s="1815" t="s">
        <v>125</v>
      </c>
      <c r="C11" s="1816" t="s">
        <v>126</v>
      </c>
      <c r="E11" s="1822" t="s">
        <v>127</v>
      </c>
      <c r="F11" s="1822" t="s">
        <v>139</v>
      </c>
      <c r="G11" s="1822" t="s">
        <v>140</v>
      </c>
    </row>
    <row r="12" spans="2:7" ht="15" customHeight="1">
      <c r="B12" s="1815"/>
      <c r="E12" s="1825"/>
      <c r="F12" s="1825"/>
      <c r="G12" s="1825"/>
    </row>
    <row r="13" spans="2:7" ht="15" customHeight="1">
      <c r="B13" s="1815"/>
      <c r="E13" s="1826"/>
      <c r="F13" s="1826"/>
      <c r="G13" s="1826"/>
    </row>
    <row r="14" spans="2:7" ht="15" customHeight="1">
      <c r="B14" s="1827" t="s">
        <v>2293</v>
      </c>
      <c r="C14" s="1828"/>
      <c r="D14" s="2169" t="s">
        <v>2294</v>
      </c>
      <c r="E14" s="1830"/>
      <c r="F14" s="1830"/>
      <c r="G14" s="1830"/>
    </row>
    <row r="15" spans="2:7" ht="15" customHeight="1">
      <c r="B15" s="2170" t="s">
        <v>2295</v>
      </c>
      <c r="C15" s="2171"/>
      <c r="D15" s="2172" t="s">
        <v>1768</v>
      </c>
      <c r="E15" s="1834"/>
      <c r="F15" s="1834"/>
      <c r="G15" s="1834"/>
    </row>
    <row r="17" spans="2:10" ht="15" customHeight="1">
      <c r="E17" s="4413" t="s">
        <v>2296</v>
      </c>
      <c r="F17" s="4413"/>
      <c r="G17" s="4413"/>
    </row>
    <row r="18" spans="2:10" ht="15" customHeight="1">
      <c r="E18" s="4413" t="s">
        <v>1555</v>
      </c>
      <c r="F18" s="4413"/>
      <c r="G18" s="4413"/>
    </row>
    <row r="20" spans="2:10" ht="15" customHeight="1">
      <c r="B20" s="1813" t="s">
        <v>2187</v>
      </c>
      <c r="C20" s="1814" t="s">
        <v>2188</v>
      </c>
      <c r="D20" s="2173"/>
      <c r="E20" s="1817" t="s">
        <v>1089</v>
      </c>
      <c r="F20" s="4292" t="s">
        <v>2256</v>
      </c>
      <c r="G20" s="4294"/>
    </row>
    <row r="21" spans="2:10" ht="15" customHeight="1">
      <c r="B21" s="1815"/>
      <c r="D21" s="1837"/>
      <c r="E21" s="1820"/>
      <c r="F21" s="1820" t="s">
        <v>131</v>
      </c>
      <c r="G21" s="1820" t="s">
        <v>2292</v>
      </c>
    </row>
    <row r="22" spans="2:10" ht="15" customHeight="1">
      <c r="B22" s="1815" t="s">
        <v>125</v>
      </c>
      <c r="C22" s="1816" t="s">
        <v>126</v>
      </c>
      <c r="D22" s="1837"/>
      <c r="E22" s="1822" t="s">
        <v>127</v>
      </c>
      <c r="F22" s="1822" t="s">
        <v>139</v>
      </c>
      <c r="G22" s="1822" t="s">
        <v>140</v>
      </c>
    </row>
    <row r="23" spans="2:10" ht="15" customHeight="1">
      <c r="B23" s="1815"/>
      <c r="D23" s="1837"/>
      <c r="E23" s="1825"/>
      <c r="F23" s="1825"/>
      <c r="G23" s="1825"/>
    </row>
    <row r="24" spans="2:10" ht="15" customHeight="1">
      <c r="B24" s="1815"/>
      <c r="D24" s="1837"/>
      <c r="E24" s="1826"/>
      <c r="F24" s="1826"/>
      <c r="G24" s="1826"/>
    </row>
    <row r="25" spans="2:10" ht="15" customHeight="1">
      <c r="B25" s="1827" t="s">
        <v>2297</v>
      </c>
      <c r="C25" s="1828"/>
      <c r="D25" s="2174" t="s">
        <v>2171</v>
      </c>
      <c r="E25" s="1830"/>
      <c r="F25" s="1830"/>
      <c r="G25" s="1830"/>
    </row>
    <row r="26" spans="2:10" ht="15" customHeight="1">
      <c r="B26" s="2170" t="s">
        <v>2295</v>
      </c>
      <c r="C26" s="2171"/>
      <c r="D26" s="2175" t="s">
        <v>1770</v>
      </c>
      <c r="E26" s="1834"/>
      <c r="F26" s="1834"/>
      <c r="G26" s="1834"/>
    </row>
    <row r="28" spans="2:10" ht="15" customHeight="1">
      <c r="B28" s="65" t="s">
        <v>105</v>
      </c>
      <c r="C28" s="65"/>
      <c r="D28" s="65"/>
      <c r="E28" s="65"/>
      <c r="F28" s="65"/>
      <c r="G28" s="65"/>
      <c r="H28" s="65"/>
      <c r="I28" s="65"/>
      <c r="J28" s="65"/>
    </row>
    <row r="29" spans="2:10" ht="15" customHeight="1">
      <c r="B29" s="4054" t="s">
        <v>477</v>
      </c>
      <c r="C29" s="4054"/>
      <c r="D29" s="4054"/>
      <c r="E29" s="4054"/>
      <c r="F29" s="4054"/>
      <c r="G29" s="4054"/>
      <c r="H29" s="4054"/>
      <c r="I29" s="4054"/>
      <c r="J29" s="4054"/>
    </row>
  </sheetData>
  <mergeCells count="12">
    <mergeCell ref="B2:F2"/>
    <mergeCell ref="B28:J28"/>
    <mergeCell ref="B29:J29"/>
    <mergeCell ref="F9:G9"/>
    <mergeCell ref="F20:G20"/>
    <mergeCell ref="E17:G17"/>
    <mergeCell ref="E18:G18"/>
    <mergeCell ref="B6:C6"/>
    <mergeCell ref="E4:G4"/>
    <mergeCell ref="E5:G5"/>
    <mergeCell ref="E6:G6"/>
    <mergeCell ref="E7:G7"/>
  </mergeCells>
  <hyperlinks>
    <hyperlink ref="B29" r:id="rId1" xr:uid="{00000000-0004-0000-4B00-000000000000}"/>
  </hyperlinks>
  <pageMargins left="0.7" right="0.7" top="0.75" bottom="0.75" header="0.3" footer="0.3"/>
  <pageSetup orientation="portrait" horizontalDpi="300" verticalDpi="300"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B2:AA18"/>
  <sheetViews>
    <sheetView showGridLines="0" workbookViewId="0"/>
  </sheetViews>
  <sheetFormatPr defaultColWidth="7.71875" defaultRowHeight="15.3"/>
  <cols>
    <col min="1" max="1" width="1.5546875" style="1809" customWidth="1"/>
    <col min="2" max="2" width="26.5546875" style="1809" customWidth="1"/>
    <col min="3" max="6" width="1.5546875" style="1809" customWidth="1"/>
    <col min="7" max="7" width="8.44140625" style="1809" customWidth="1"/>
    <col min="8" max="8" width="4.44140625" style="1809" customWidth="1"/>
    <col min="9" max="14" width="13.27734375" style="1809" customWidth="1"/>
    <col min="15" max="15" width="7.71875" style="1809" customWidth="1"/>
    <col min="16" max="16384" width="7.71875" style="1809"/>
  </cols>
  <sheetData>
    <row r="2" spans="2:27">
      <c r="B2" s="4278" t="s">
        <v>478</v>
      </c>
      <c r="C2" s="4288"/>
      <c r="D2" s="4288"/>
      <c r="E2" s="4288"/>
      <c r="F2" s="4288"/>
    </row>
    <row r="4" spans="2:27">
      <c r="B4" s="4277" t="s">
        <v>2298</v>
      </c>
      <c r="C4" s="4277"/>
      <c r="D4" s="4277"/>
      <c r="E4" s="4277"/>
      <c r="F4" s="4277"/>
      <c r="G4" s="4277"/>
      <c r="H4" s="4277"/>
      <c r="I4" s="4420" t="s">
        <v>852</v>
      </c>
      <c r="J4" s="4420"/>
      <c r="K4" s="4420"/>
      <c r="L4" s="4420"/>
      <c r="M4" s="4420"/>
      <c r="N4" s="4420"/>
      <c r="O4" s="2176"/>
      <c r="P4" s="2176"/>
    </row>
    <row r="5" spans="2:27">
      <c r="B5" s="4277" t="s">
        <v>538</v>
      </c>
      <c r="C5" s="4277"/>
      <c r="D5" s="4277"/>
      <c r="E5" s="4277"/>
      <c r="F5" s="4277"/>
      <c r="G5" s="4277"/>
      <c r="H5" s="4277"/>
      <c r="I5" s="4421" t="s">
        <v>288</v>
      </c>
      <c r="J5" s="4421"/>
      <c r="K5" s="4421"/>
      <c r="L5" s="4421"/>
      <c r="M5" s="4421"/>
      <c r="N5" s="4421"/>
      <c r="O5" s="2177"/>
      <c r="P5" s="2177"/>
    </row>
    <row r="6" spans="2:27">
      <c r="B6" s="2178" t="s">
        <v>2299</v>
      </c>
      <c r="C6" s="2179"/>
      <c r="D6" s="2179"/>
      <c r="E6" s="2179"/>
      <c r="F6" s="2179"/>
      <c r="G6" s="2180" t="s">
        <v>2300</v>
      </c>
      <c r="H6" s="2181"/>
      <c r="I6" s="2177"/>
      <c r="J6" s="2177"/>
      <c r="K6" s="2177"/>
      <c r="L6" s="2177"/>
      <c r="M6" s="2177"/>
      <c r="N6" s="2181"/>
    </row>
    <row r="7" spans="2:27" s="1762" customFormat="1" ht="15" customHeight="1">
      <c r="B7" s="4414"/>
      <c r="C7" s="4415"/>
      <c r="D7" s="4415"/>
      <c r="E7" s="4415"/>
      <c r="F7" s="4415"/>
      <c r="G7" s="4415"/>
      <c r="H7" s="4416"/>
      <c r="I7" s="4422" t="s">
        <v>578</v>
      </c>
      <c r="J7" s="4423"/>
      <c r="K7" s="4422" t="s">
        <v>1638</v>
      </c>
      <c r="L7" s="4423"/>
      <c r="M7" s="4424" t="s">
        <v>2301</v>
      </c>
      <c r="N7" s="4425"/>
    </row>
    <row r="8" spans="2:27" s="1762" customFormat="1" ht="15" customHeight="1">
      <c r="B8" s="4417"/>
      <c r="C8" s="4418"/>
      <c r="D8" s="4418"/>
      <c r="E8" s="4418"/>
      <c r="F8" s="4418"/>
      <c r="G8" s="4418"/>
      <c r="H8" s="4419"/>
      <c r="I8" s="2183" t="s">
        <v>131</v>
      </c>
      <c r="J8" s="2184" t="s">
        <v>2302</v>
      </c>
      <c r="K8" s="2184" t="s">
        <v>131</v>
      </c>
      <c r="L8" s="2184" t="s">
        <v>2302</v>
      </c>
      <c r="M8" s="2184" t="s">
        <v>131</v>
      </c>
      <c r="N8" s="2184" t="s">
        <v>2302</v>
      </c>
    </row>
    <row r="9" spans="2:27" s="1762" customFormat="1" ht="15" customHeight="1">
      <c r="B9" s="4417"/>
      <c r="C9" s="4418"/>
      <c r="D9" s="4418"/>
      <c r="E9" s="4418"/>
      <c r="F9" s="4418"/>
      <c r="G9" s="4418"/>
      <c r="H9" s="4419"/>
      <c r="I9" s="2185" t="s">
        <v>125</v>
      </c>
      <c r="J9" s="2185" t="s">
        <v>126</v>
      </c>
      <c r="K9" s="2185" t="s">
        <v>127</v>
      </c>
      <c r="L9" s="2185" t="s">
        <v>139</v>
      </c>
      <c r="M9" s="2185" t="s">
        <v>140</v>
      </c>
      <c r="N9" s="2185" t="s">
        <v>141</v>
      </c>
    </row>
    <row r="10" spans="2:27" s="1762" customFormat="1" ht="15" customHeight="1">
      <c r="B10" s="4417"/>
      <c r="C10" s="4418"/>
      <c r="D10" s="4418"/>
      <c r="E10" s="4418"/>
      <c r="F10" s="4418"/>
      <c r="G10" s="4418"/>
      <c r="H10" s="4419"/>
      <c r="I10" s="2186"/>
      <c r="J10" s="1763"/>
      <c r="K10" s="2186"/>
      <c r="L10" s="1763"/>
      <c r="M10" s="2186"/>
      <c r="N10" s="1857"/>
    </row>
    <row r="11" spans="2:27" s="1762" customFormat="1" ht="15" customHeight="1">
      <c r="B11" s="4426" t="s">
        <v>2303</v>
      </c>
      <c r="C11" s="4427"/>
      <c r="D11" s="4427"/>
      <c r="E11" s="4427"/>
      <c r="F11" s="4427"/>
      <c r="G11" s="4427"/>
      <c r="H11" s="1801" t="s">
        <v>1837</v>
      </c>
      <c r="I11" s="2187"/>
      <c r="J11" s="2188"/>
      <c r="K11" s="2187"/>
      <c r="L11" s="2188"/>
      <c r="M11" s="2187"/>
      <c r="N11" s="2189"/>
    </row>
    <row r="12" spans="2:27" s="1762" customFormat="1" ht="15" customHeight="1">
      <c r="B12" s="4428" t="s">
        <v>2304</v>
      </c>
      <c r="C12" s="4429"/>
      <c r="D12" s="4429"/>
      <c r="E12" s="4429"/>
      <c r="F12" s="4429"/>
      <c r="G12" s="4429"/>
      <c r="H12" s="1801" t="s">
        <v>1840</v>
      </c>
      <c r="I12" s="2187"/>
      <c r="J12" s="2188"/>
      <c r="K12" s="2187"/>
      <c r="L12" s="2188"/>
      <c r="M12" s="2187"/>
      <c r="N12" s="2189"/>
    </row>
    <row r="13" spans="2:27" s="1762" customFormat="1" ht="15" customHeight="1">
      <c r="B13" s="4430" t="s">
        <v>2305</v>
      </c>
      <c r="C13" s="4431"/>
      <c r="D13" s="4431"/>
      <c r="E13" s="4431"/>
      <c r="F13" s="4431"/>
      <c r="G13" s="4431"/>
      <c r="H13" s="1806" t="s">
        <v>1842</v>
      </c>
      <c r="I13" s="2187"/>
      <c r="J13" s="2188"/>
      <c r="K13" s="2187"/>
      <c r="L13" s="2188"/>
      <c r="M13" s="2187"/>
      <c r="N13" s="2189"/>
    </row>
    <row r="14" spans="2:27" s="1762" customFormat="1" ht="15" customHeight="1"/>
    <row r="15" spans="2:27" s="1762" customFormat="1" ht="15" customHeight="1">
      <c r="B15" s="65" t="s">
        <v>105</v>
      </c>
      <c r="C15" s="65"/>
      <c r="D15" s="65"/>
      <c r="E15" s="65"/>
      <c r="F15" s="65"/>
      <c r="G15" s="65"/>
      <c r="H15" s="65"/>
      <c r="I15" s="65"/>
      <c r="J15" s="65"/>
      <c r="K15" s="65"/>
      <c r="L15" s="65"/>
      <c r="M15" s="65"/>
      <c r="N15" s="65"/>
      <c r="O15" s="65"/>
      <c r="P15" s="65"/>
      <c r="Q15" s="65"/>
      <c r="R15" s="65"/>
      <c r="S15" s="65"/>
      <c r="T15" s="65"/>
      <c r="U15" s="65"/>
      <c r="V15" s="65"/>
      <c r="W15" s="65"/>
      <c r="X15" s="65"/>
      <c r="Y15" s="65"/>
      <c r="Z15" s="65"/>
      <c r="AA15" s="65"/>
    </row>
    <row r="16" spans="2:27" s="1762" customFormat="1" ht="15" customHeight="1">
      <c r="B16" s="4054" t="s">
        <v>477</v>
      </c>
      <c r="C16" s="4054"/>
      <c r="D16" s="4054"/>
      <c r="E16" s="4054"/>
      <c r="F16" s="4054"/>
      <c r="G16" s="4054"/>
      <c r="H16" s="4054"/>
      <c r="I16" s="4054"/>
      <c r="J16" s="4054"/>
      <c r="K16" s="4054"/>
      <c r="L16" s="4054"/>
      <c r="M16" s="4054"/>
      <c r="N16" s="4054"/>
      <c r="O16" s="4054"/>
      <c r="P16" s="4054"/>
      <c r="Q16" s="4054"/>
      <c r="R16" s="4054"/>
      <c r="S16" s="4054"/>
      <c r="T16" s="4054"/>
      <c r="U16" s="4054"/>
      <c r="V16" s="4054"/>
      <c r="W16" s="4054"/>
      <c r="X16" s="4054"/>
      <c r="Y16" s="4054"/>
      <c r="Z16" s="4054"/>
      <c r="AA16" s="4054"/>
    </row>
    <row r="17" spans="14:14" s="1762" customFormat="1" ht="15" customHeight="1">
      <c r="N17" s="2191"/>
    </row>
    <row r="18" spans="14:14" s="1762" customFormat="1" ht="15" customHeight="1">
      <c r="N18" s="2192"/>
    </row>
  </sheetData>
  <mergeCells count="17">
    <mergeCell ref="B2:F2"/>
    <mergeCell ref="B16:AA16"/>
    <mergeCell ref="I4:N4"/>
    <mergeCell ref="I5:N5"/>
    <mergeCell ref="I7:J7"/>
    <mergeCell ref="K7:L7"/>
    <mergeCell ref="M7:N7"/>
    <mergeCell ref="B15:AA15"/>
    <mergeCell ref="B11:G11"/>
    <mergeCell ref="B12:G12"/>
    <mergeCell ref="B13:G13"/>
    <mergeCell ref="B7:H7"/>
    <mergeCell ref="B8:H8"/>
    <mergeCell ref="B9:H9"/>
    <mergeCell ref="B10:H10"/>
    <mergeCell ref="B4:H4"/>
    <mergeCell ref="B5:H5"/>
  </mergeCells>
  <hyperlinks>
    <hyperlink ref="B16" r:id="rId1" xr:uid="{00000000-0004-0000-4C00-000000000000}"/>
  </hyperlinks>
  <pageMargins left="0.7" right="0.7" top="0.75" bottom="0.75" header="0.3" footer="0.3"/>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B2:V26"/>
  <sheetViews>
    <sheetView showGridLines="0" workbookViewId="0"/>
  </sheetViews>
  <sheetFormatPr defaultColWidth="11.5546875" defaultRowHeight="15.3"/>
  <cols>
    <col min="1" max="1" width="1.5546875" style="1810" customWidth="1"/>
    <col min="2" max="2" width="32.27734375" style="1810" customWidth="1"/>
    <col min="3" max="3" width="4.83203125" style="1810" customWidth="1"/>
    <col min="4" max="7" width="11.5546875" style="1810" customWidth="1"/>
    <col min="8" max="8" width="13.1640625" style="1810" customWidth="1"/>
    <col min="9" max="9" width="14.5546875" style="1810" customWidth="1"/>
    <col min="10" max="10" width="14.71875" style="1810" customWidth="1"/>
    <col min="11" max="11" width="14.83203125" style="1810" customWidth="1"/>
    <col min="12" max="12" width="13.27734375" style="1810" customWidth="1"/>
    <col min="13" max="13" width="11.5546875" style="1810" customWidth="1"/>
    <col min="14" max="16384" width="11.5546875" style="1810"/>
  </cols>
  <sheetData>
    <row r="2" spans="2:18">
      <c r="B2" s="4436" t="s">
        <v>478</v>
      </c>
      <c r="C2" s="4289"/>
      <c r="D2" s="4289"/>
      <c r="E2" s="4289"/>
      <c r="F2" s="4289"/>
    </row>
    <row r="4" spans="2:18">
      <c r="B4" s="2193" t="s">
        <v>1991</v>
      </c>
      <c r="I4" s="4420" t="s">
        <v>852</v>
      </c>
      <c r="J4" s="4420"/>
      <c r="K4" s="2176"/>
      <c r="L4" s="2176"/>
      <c r="M4" s="2176"/>
      <c r="N4" s="2176"/>
      <c r="O4" s="2176"/>
      <c r="P4" s="2176"/>
      <c r="Q4" s="2176"/>
      <c r="R4" s="2176"/>
    </row>
    <row r="5" spans="2:18">
      <c r="B5" s="2193" t="s">
        <v>538</v>
      </c>
      <c r="I5" s="4421" t="s">
        <v>289</v>
      </c>
      <c r="J5" s="4421"/>
      <c r="K5" s="2177"/>
      <c r="L5" s="2177"/>
      <c r="M5" s="2177"/>
      <c r="N5" s="2177"/>
      <c r="O5" s="2177"/>
      <c r="P5" s="2177"/>
      <c r="Q5" s="2177"/>
      <c r="R5" s="2177"/>
    </row>
    <row r="6" spans="2:18">
      <c r="B6" s="2180"/>
      <c r="C6" s="2181"/>
      <c r="D6" s="2181"/>
      <c r="E6" s="2181"/>
      <c r="F6" s="2181"/>
      <c r="G6" s="2181"/>
      <c r="H6" s="2181"/>
      <c r="I6" s="2181"/>
      <c r="J6" s="2181"/>
      <c r="K6" s="2181"/>
      <c r="L6" s="2181"/>
      <c r="M6" s="2181"/>
    </row>
    <row r="7" spans="2:18" s="1763" customFormat="1" ht="15" customHeight="1">
      <c r="B7" s="2194"/>
      <c r="C7" s="2195"/>
      <c r="D7" s="2196" t="s">
        <v>2306</v>
      </c>
      <c r="E7" s="4433" t="s">
        <v>2307</v>
      </c>
      <c r="F7" s="4434"/>
      <c r="G7" s="4435"/>
      <c r="H7" s="2196" t="s">
        <v>973</v>
      </c>
      <c r="I7" s="4433" t="s">
        <v>2308</v>
      </c>
      <c r="J7" s="4434"/>
      <c r="K7" s="4435"/>
      <c r="L7" s="2196" t="s">
        <v>2228</v>
      </c>
      <c r="M7" s="2197" t="s">
        <v>977</v>
      </c>
      <c r="N7" s="2196" t="s">
        <v>2309</v>
      </c>
    </row>
    <row r="8" spans="2:18" s="1763" customFormat="1" ht="15" customHeight="1">
      <c r="B8" s="2182"/>
      <c r="D8" s="2198" t="s">
        <v>2310</v>
      </c>
      <c r="E8" s="2198" t="s">
        <v>2311</v>
      </c>
      <c r="F8" s="2198" t="s">
        <v>2312</v>
      </c>
      <c r="G8" s="2196" t="s">
        <v>2313</v>
      </c>
      <c r="H8" s="2198" t="s">
        <v>2314</v>
      </c>
      <c r="I8" s="2198" t="s">
        <v>2315</v>
      </c>
      <c r="J8" s="2198" t="s">
        <v>2316</v>
      </c>
      <c r="K8" s="2198" t="s">
        <v>2317</v>
      </c>
      <c r="L8" s="2198" t="s">
        <v>2318</v>
      </c>
      <c r="M8" s="2199" t="s">
        <v>2319</v>
      </c>
      <c r="N8" s="2198" t="s">
        <v>2320</v>
      </c>
    </row>
    <row r="9" spans="2:18" s="1763" customFormat="1" ht="15" customHeight="1">
      <c r="B9" s="2182"/>
      <c r="D9" s="2198" t="s">
        <v>2318</v>
      </c>
      <c r="E9" s="2198"/>
      <c r="F9" s="2198"/>
      <c r="G9" s="2198" t="s">
        <v>2321</v>
      </c>
      <c r="H9" s="2198" t="s">
        <v>976</v>
      </c>
      <c r="I9" s="2198"/>
      <c r="J9" s="2198"/>
      <c r="K9" s="2198"/>
      <c r="L9" s="2198" t="s">
        <v>2322</v>
      </c>
      <c r="M9" s="2199" t="s">
        <v>2228</v>
      </c>
      <c r="N9" s="2198" t="s">
        <v>2323</v>
      </c>
    </row>
    <row r="10" spans="2:18" s="1763" customFormat="1" ht="15" customHeight="1">
      <c r="B10" s="2182"/>
      <c r="D10" s="2198" t="s">
        <v>2324</v>
      </c>
      <c r="E10" s="2198"/>
      <c r="F10" s="2198"/>
      <c r="H10" s="2198" t="s">
        <v>2027</v>
      </c>
      <c r="J10" s="2198"/>
      <c r="K10" s="2198"/>
      <c r="L10" s="2198" t="s">
        <v>2325</v>
      </c>
      <c r="M10" s="2199" t="s">
        <v>2326</v>
      </c>
      <c r="N10" s="2198" t="s">
        <v>2327</v>
      </c>
    </row>
    <row r="11" spans="2:18" s="1763" customFormat="1" ht="15" customHeight="1">
      <c r="B11" s="2182"/>
      <c r="C11" s="2200"/>
      <c r="D11" s="2201" t="s">
        <v>140</v>
      </c>
      <c r="E11" s="2201" t="s">
        <v>74</v>
      </c>
      <c r="F11" s="2201" t="s">
        <v>941</v>
      </c>
      <c r="G11" s="2201" t="s">
        <v>170</v>
      </c>
      <c r="H11" s="2201" t="s">
        <v>1206</v>
      </c>
      <c r="I11" s="2201" t="s">
        <v>1011</v>
      </c>
      <c r="J11" s="2201" t="s">
        <v>2152</v>
      </c>
      <c r="K11" s="2201" t="s">
        <v>1589</v>
      </c>
      <c r="L11" s="2201" t="s">
        <v>2328</v>
      </c>
      <c r="M11" s="2201" t="s">
        <v>1834</v>
      </c>
      <c r="N11" s="2201" t="s">
        <v>2329</v>
      </c>
    </row>
    <row r="12" spans="2:18" s="1763" customFormat="1" ht="15" customHeight="1">
      <c r="B12" s="2182"/>
      <c r="C12" s="2200"/>
      <c r="D12" s="2202"/>
      <c r="E12" s="2202"/>
      <c r="F12" s="2202"/>
      <c r="G12" s="2202"/>
      <c r="H12" s="2202"/>
      <c r="I12" s="2202"/>
      <c r="J12" s="2202"/>
      <c r="K12" s="2202"/>
      <c r="L12" s="2203"/>
      <c r="M12" s="2203"/>
      <c r="N12" s="2203"/>
    </row>
    <row r="13" spans="2:18" s="1763" customFormat="1" ht="15" customHeight="1">
      <c r="B13" s="2204" t="s">
        <v>2330</v>
      </c>
      <c r="C13" s="1780" t="s">
        <v>1837</v>
      </c>
      <c r="D13" s="2205"/>
      <c r="E13" s="2205"/>
      <c r="F13" s="2205"/>
      <c r="G13" s="2205"/>
      <c r="H13" s="2205"/>
      <c r="I13" s="2206"/>
      <c r="J13" s="2206"/>
      <c r="K13" s="2206"/>
      <c r="L13" s="2187"/>
      <c r="M13" s="2187"/>
      <c r="N13" s="2207"/>
    </row>
    <row r="14" spans="2:18" s="1763" customFormat="1" ht="15" customHeight="1">
      <c r="B14" s="2190" t="s">
        <v>1111</v>
      </c>
      <c r="C14" s="1784" t="s">
        <v>1840</v>
      </c>
      <c r="D14" s="2208"/>
      <c r="E14" s="2208"/>
      <c r="F14" s="2208"/>
      <c r="G14" s="2208"/>
      <c r="H14" s="2208"/>
      <c r="I14" s="2209"/>
      <c r="J14" s="2209"/>
      <c r="K14" s="2209"/>
      <c r="L14" s="2187"/>
      <c r="M14" s="2187"/>
      <c r="N14" s="2210"/>
    </row>
    <row r="15" spans="2:18" s="1763" customFormat="1" ht="15" customHeight="1">
      <c r="B15" s="2190" t="s">
        <v>2331</v>
      </c>
      <c r="C15" s="1784" t="s">
        <v>1726</v>
      </c>
      <c r="D15" s="2211"/>
      <c r="E15" s="2211"/>
      <c r="F15" s="2211"/>
      <c r="G15" s="2211"/>
      <c r="H15" s="2211"/>
      <c r="I15" s="2187"/>
      <c r="J15" s="2187"/>
      <c r="K15" s="2187"/>
      <c r="L15" s="2187"/>
      <c r="M15" s="2187"/>
      <c r="N15" s="2210"/>
    </row>
    <row r="16" spans="2:18" s="1763" customFormat="1" ht="15" customHeight="1">
      <c r="B16" s="2204" t="s">
        <v>2303</v>
      </c>
      <c r="C16" s="1780" t="s">
        <v>1727</v>
      </c>
      <c r="D16" s="2212"/>
      <c r="E16" s="2212"/>
      <c r="F16" s="2212"/>
      <c r="G16" s="2212"/>
      <c r="H16" s="2212"/>
      <c r="I16" s="2187"/>
      <c r="J16" s="2187"/>
      <c r="K16" s="2187"/>
      <c r="L16" s="2187"/>
      <c r="M16" s="2187"/>
      <c r="N16" s="2207"/>
    </row>
    <row r="17" spans="2:22" s="1763" customFormat="1" ht="15" customHeight="1">
      <c r="B17" s="2213" t="s">
        <v>1119</v>
      </c>
      <c r="C17" s="1784" t="s">
        <v>1728</v>
      </c>
      <c r="D17" s="2208"/>
      <c r="E17" s="2208"/>
      <c r="F17" s="2208"/>
      <c r="G17" s="2208"/>
      <c r="H17" s="2208"/>
      <c r="I17" s="2209"/>
      <c r="J17" s="2209"/>
      <c r="K17" s="2209"/>
      <c r="L17" s="2209"/>
      <c r="M17" s="2209"/>
      <c r="N17" s="2210"/>
    </row>
    <row r="18" spans="2:22" s="1763" customFormat="1" ht="15" customHeight="1">
      <c r="B18" s="2214" t="s">
        <v>131</v>
      </c>
      <c r="C18" s="1806" t="s">
        <v>1768</v>
      </c>
      <c r="D18" s="2211"/>
      <c r="E18" s="2211"/>
      <c r="F18" s="2211"/>
      <c r="G18" s="2211"/>
      <c r="H18" s="2211"/>
      <c r="I18" s="2187"/>
      <c r="J18" s="2187"/>
      <c r="K18" s="2187"/>
      <c r="L18" s="2187"/>
      <c r="M18" s="2187"/>
      <c r="N18" s="2187"/>
    </row>
    <row r="19" spans="2:22" s="1763" customFormat="1" ht="15" customHeight="1">
      <c r="B19" s="2215"/>
      <c r="C19" s="1771"/>
      <c r="D19" s="2216"/>
      <c r="E19" s="2216"/>
      <c r="F19" s="2216"/>
      <c r="G19" s="2216"/>
      <c r="H19" s="2216"/>
    </row>
    <row r="20" spans="2:22" s="1763" customFormat="1" ht="15" customHeight="1">
      <c r="B20" s="3823" t="s">
        <v>105</v>
      </c>
      <c r="C20" s="3823"/>
      <c r="D20" s="3823"/>
      <c r="E20" s="3823"/>
      <c r="F20" s="3823"/>
      <c r="G20" s="3823"/>
      <c r="H20" s="3823"/>
      <c r="I20" s="3823"/>
      <c r="J20" s="3823"/>
      <c r="K20" s="3823"/>
      <c r="L20" s="3823"/>
      <c r="M20" s="3823"/>
      <c r="N20" s="3823"/>
      <c r="O20" s="3823"/>
      <c r="P20" s="3823"/>
      <c r="Q20" s="3823"/>
      <c r="R20" s="3823"/>
      <c r="S20" s="3823"/>
      <c r="T20" s="3823"/>
      <c r="U20" s="3823"/>
      <c r="V20" s="3823"/>
    </row>
    <row r="21" spans="2:22" s="1763" customFormat="1" ht="15" customHeight="1">
      <c r="B21" s="4406" t="s">
        <v>477</v>
      </c>
      <c r="C21" s="4406"/>
      <c r="D21" s="4406"/>
      <c r="E21" s="4406"/>
      <c r="F21" s="4406"/>
      <c r="G21" s="4406"/>
      <c r="H21" s="4406"/>
      <c r="I21" s="4406"/>
      <c r="J21" s="4406"/>
      <c r="K21" s="4406"/>
      <c r="L21" s="4406"/>
      <c r="M21" s="4406"/>
      <c r="N21" s="4406"/>
      <c r="O21" s="4406"/>
      <c r="P21" s="4406"/>
      <c r="Q21" s="4406"/>
      <c r="R21" s="4406"/>
      <c r="S21" s="4406"/>
      <c r="T21" s="4406"/>
      <c r="U21" s="4406"/>
      <c r="V21" s="4406"/>
    </row>
    <row r="22" spans="2:22" s="1763" customFormat="1" ht="15" customHeight="1">
      <c r="B22" s="4432"/>
      <c r="C22" s="4432"/>
      <c r="D22" s="4432"/>
      <c r="N22" s="2191"/>
    </row>
    <row r="23" spans="2:22" s="1763" customFormat="1" ht="12.3">
      <c r="N23" s="2192"/>
    </row>
    <row r="24" spans="2:22" s="1763" customFormat="1" ht="12.3"/>
    <row r="25" spans="2:22" s="1763" customFormat="1" ht="12.3">
      <c r="N25" s="1866"/>
    </row>
    <row r="26" spans="2:22">
      <c r="N26" s="2217"/>
    </row>
  </sheetData>
  <mergeCells count="8">
    <mergeCell ref="B2:F2"/>
    <mergeCell ref="I4:J4"/>
    <mergeCell ref="I5:J5"/>
    <mergeCell ref="B22:D22"/>
    <mergeCell ref="E7:G7"/>
    <mergeCell ref="I7:K7"/>
    <mergeCell ref="B20:V20"/>
    <mergeCell ref="B21:V21"/>
  </mergeCells>
  <hyperlinks>
    <hyperlink ref="B21" r:id="rId1" xr:uid="{00000000-0004-0000-4D00-000000000000}"/>
  </hyperlinks>
  <pageMargins left="0.7" right="0.7" top="0.75" bottom="0.75" header="0.3" footer="0.3"/>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B2:V26"/>
  <sheetViews>
    <sheetView showGridLines="0" workbookViewId="0"/>
  </sheetViews>
  <sheetFormatPr defaultColWidth="8.44140625" defaultRowHeight="12.6"/>
  <cols>
    <col min="1" max="1" width="1.71875" style="2241" customWidth="1"/>
    <col min="2" max="2" width="55" style="2241" customWidth="1"/>
    <col min="3" max="3" width="5.83203125" style="2241" customWidth="1"/>
    <col min="4" max="4" width="26.83203125" style="2241" customWidth="1"/>
    <col min="5" max="5" width="31" style="2241" customWidth="1"/>
    <col min="6" max="6" width="8.44140625" style="2241" customWidth="1"/>
    <col min="7" max="16384" width="8.44140625" style="2241"/>
  </cols>
  <sheetData>
    <row r="2" spans="2:6">
      <c r="B2" s="4439" t="s">
        <v>478</v>
      </c>
      <c r="C2" s="4440"/>
      <c r="D2" s="4440"/>
      <c r="E2" s="4440"/>
      <c r="F2" s="4440"/>
    </row>
    <row r="4" spans="2:6" ht="15">
      <c r="B4" s="2218" t="s">
        <v>2332</v>
      </c>
      <c r="C4" s="4437" t="s">
        <v>852</v>
      </c>
      <c r="D4" s="4437"/>
      <c r="E4" s="4437"/>
      <c r="F4" s="2219"/>
    </row>
    <row r="5" spans="2:6" ht="15">
      <c r="B5" s="2220"/>
      <c r="D5" s="4438" t="s">
        <v>290</v>
      </c>
      <c r="E5" s="4438"/>
    </row>
    <row r="6" spans="2:6" ht="15">
      <c r="B6" s="2218" t="s">
        <v>538</v>
      </c>
      <c r="F6" s="2221"/>
    </row>
    <row r="7" spans="2:6" ht="15">
      <c r="B7" s="2221"/>
      <c r="C7" s="2221"/>
      <c r="D7" s="2221"/>
      <c r="E7" s="2221"/>
    </row>
    <row r="8" spans="2:6" s="1797" customFormat="1" ht="15" customHeight="1">
      <c r="B8" s="2222" t="s">
        <v>2333</v>
      </c>
      <c r="C8" s="2223"/>
      <c r="D8" s="2224" t="s">
        <v>578</v>
      </c>
      <c r="E8" s="2225" t="s">
        <v>399</v>
      </c>
    </row>
    <row r="9" spans="2:6" s="1797" customFormat="1" ht="15" customHeight="1">
      <c r="B9" s="2226"/>
      <c r="D9" s="2227" t="s">
        <v>125</v>
      </c>
      <c r="E9" s="2228" t="s">
        <v>127</v>
      </c>
    </row>
    <row r="10" spans="2:6" s="1797" customFormat="1" ht="15" customHeight="1">
      <c r="B10" s="2229" t="s">
        <v>2334</v>
      </c>
      <c r="C10" s="2230" t="s">
        <v>1837</v>
      </c>
      <c r="D10" s="2231"/>
      <c r="E10" s="2232"/>
    </row>
    <row r="11" spans="2:6" s="1797" customFormat="1" ht="15" customHeight="1">
      <c r="B11" s="2233" t="s">
        <v>2335</v>
      </c>
      <c r="C11" s="2234" t="s">
        <v>1840</v>
      </c>
      <c r="D11" s="2231"/>
      <c r="E11" s="2232"/>
    </row>
    <row r="12" spans="2:6" s="1797" customFormat="1" ht="15" customHeight="1">
      <c r="B12" s="2233" t="s">
        <v>2336</v>
      </c>
      <c r="C12" s="2234" t="s">
        <v>1726</v>
      </c>
      <c r="D12" s="2231"/>
      <c r="E12" s="2232"/>
    </row>
    <row r="13" spans="2:6" s="1797" customFormat="1" ht="15" customHeight="1">
      <c r="B13" s="2233" t="s">
        <v>2337</v>
      </c>
      <c r="C13" s="2234" t="s">
        <v>1727</v>
      </c>
      <c r="D13" s="2231"/>
      <c r="E13" s="2232"/>
    </row>
    <row r="14" spans="2:6" s="1797" customFormat="1" ht="15" customHeight="1">
      <c r="B14" s="2233" t="s">
        <v>2338</v>
      </c>
      <c r="C14" s="2234" t="s">
        <v>1728</v>
      </c>
      <c r="D14" s="2231"/>
      <c r="E14" s="2232"/>
    </row>
    <row r="15" spans="2:6" s="1797" customFormat="1" ht="15" customHeight="1">
      <c r="B15" s="2233" t="s">
        <v>404</v>
      </c>
      <c r="C15" s="2234" t="s">
        <v>1730</v>
      </c>
      <c r="D15" s="2231"/>
      <c r="E15" s="2232"/>
    </row>
    <row r="16" spans="2:6" s="1797" customFormat="1" ht="15" customHeight="1">
      <c r="B16" s="1782" t="s">
        <v>2339</v>
      </c>
      <c r="C16" s="2234" t="s">
        <v>1732</v>
      </c>
      <c r="D16" s="2231"/>
      <c r="E16" s="2232"/>
    </row>
    <row r="17" spans="2:22" s="1797" customFormat="1" ht="15" customHeight="1">
      <c r="B17" s="1792" t="s">
        <v>2340</v>
      </c>
      <c r="C17" s="2234" t="s">
        <v>1752</v>
      </c>
      <c r="D17" s="2231"/>
      <c r="E17" s="2232"/>
    </row>
    <row r="18" spans="2:22" s="1797" customFormat="1" ht="15" customHeight="1">
      <c r="B18" s="1782" t="s">
        <v>491</v>
      </c>
      <c r="C18" s="2234" t="s">
        <v>1754</v>
      </c>
      <c r="D18" s="2231"/>
      <c r="E18" s="2232"/>
    </row>
    <row r="19" spans="2:22" s="1797" customFormat="1" ht="15" customHeight="1">
      <c r="B19" s="2235" t="s">
        <v>131</v>
      </c>
      <c r="C19" s="2236" t="s">
        <v>1815</v>
      </c>
      <c r="D19" s="2237"/>
      <c r="E19" s="2238"/>
    </row>
    <row r="20" spans="2:22" s="1797" customFormat="1" ht="15" customHeight="1"/>
    <row r="21" spans="2:22" s="1797" customFormat="1" ht="15" customHeight="1">
      <c r="B21" s="3823" t="s">
        <v>105</v>
      </c>
      <c r="C21" s="3823"/>
      <c r="D21" s="3823"/>
      <c r="E21" s="3823"/>
      <c r="F21" s="3823"/>
      <c r="G21" s="3823"/>
      <c r="H21" s="3823"/>
      <c r="I21" s="3823"/>
      <c r="J21" s="3823"/>
      <c r="K21" s="3823"/>
      <c r="L21" s="3823"/>
      <c r="M21" s="3823"/>
      <c r="N21" s="3823"/>
      <c r="O21" s="3823"/>
      <c r="P21" s="3823"/>
      <c r="Q21" s="3823"/>
      <c r="R21" s="3823"/>
      <c r="S21" s="3823"/>
      <c r="T21" s="3823"/>
      <c r="U21" s="3823"/>
      <c r="V21" s="3823"/>
    </row>
    <row r="22" spans="2:22" s="1797" customFormat="1" ht="15" customHeight="1">
      <c r="B22" s="4406" t="s">
        <v>477</v>
      </c>
      <c r="C22" s="4406"/>
      <c r="D22" s="4406"/>
      <c r="E22" s="4406"/>
      <c r="F22" s="4406"/>
      <c r="G22" s="4406"/>
      <c r="H22" s="4406"/>
      <c r="I22" s="4406"/>
      <c r="J22" s="4406"/>
      <c r="K22" s="4406"/>
      <c r="L22" s="4406"/>
      <c r="M22" s="4406"/>
      <c r="N22" s="4406"/>
      <c r="O22" s="4406"/>
      <c r="P22" s="4406"/>
      <c r="Q22" s="4406"/>
      <c r="R22" s="4406"/>
      <c r="S22" s="4406"/>
      <c r="T22" s="4406"/>
      <c r="U22" s="4406"/>
      <c r="V22" s="4406"/>
    </row>
    <row r="25" spans="2:22">
      <c r="E25" s="2239"/>
    </row>
    <row r="26" spans="2:22">
      <c r="E26" s="2240"/>
    </row>
  </sheetData>
  <mergeCells count="5">
    <mergeCell ref="B21:V21"/>
    <mergeCell ref="B22:V22"/>
    <mergeCell ref="C4:E4"/>
    <mergeCell ref="D5:E5"/>
    <mergeCell ref="B2:F2"/>
  </mergeCells>
  <hyperlinks>
    <hyperlink ref="B22" r:id="rId1" xr:uid="{00000000-0004-0000-4E00-000000000000}"/>
  </hyperlinks>
  <printOptions horizontalCentered="1"/>
  <pageMargins left="0.39370078740157499" right="0.39370078740157499" top="0.59055118110236204" bottom="0.59055118110236204" header="0.31496062992126" footer="0.31496062992126"/>
  <pageSetup paperSize="5"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pageSetUpPr fitToPage="1"/>
  </sheetPr>
  <dimension ref="B2:Z46"/>
  <sheetViews>
    <sheetView showGridLines="0" workbookViewId="0"/>
  </sheetViews>
  <sheetFormatPr defaultColWidth="8" defaultRowHeight="12" customHeight="1"/>
  <cols>
    <col min="1" max="1" width="1.5546875" customWidth="1"/>
    <col min="2" max="2" width="8.44140625" customWidth="1"/>
    <col min="3" max="3" width="1.44140625" customWidth="1"/>
    <col min="4" max="16" width="3.27734375" customWidth="1"/>
    <col min="17" max="17" width="11.5546875" customWidth="1"/>
    <col min="18" max="18" width="4.1640625" customWidth="1"/>
    <col min="19" max="20" width="11" customWidth="1"/>
    <col min="21" max="21" width="8" customWidth="1"/>
  </cols>
  <sheetData>
    <row r="2" spans="2:26" ht="15" customHeight="1">
      <c r="B2" s="10" t="s">
        <v>478</v>
      </c>
      <c r="C2" s="9"/>
      <c r="D2" s="9"/>
      <c r="E2" s="9"/>
      <c r="F2" s="9"/>
    </row>
    <row r="4" spans="2:26" ht="12" customHeight="1">
      <c r="B4" s="29" t="s">
        <v>549</v>
      </c>
      <c r="C4" s="28"/>
      <c r="D4" s="28"/>
      <c r="E4" s="28"/>
      <c r="F4" s="150"/>
      <c r="G4" s="12"/>
      <c r="H4" s="12"/>
      <c r="I4" s="12"/>
      <c r="J4" s="12"/>
      <c r="K4" s="12"/>
      <c r="L4" s="12"/>
      <c r="M4" s="12"/>
      <c r="N4" s="12"/>
      <c r="O4" s="12"/>
      <c r="P4" s="12"/>
      <c r="Q4" s="12"/>
      <c r="R4" s="12"/>
      <c r="S4" s="12"/>
      <c r="T4" s="152"/>
      <c r="U4" s="152"/>
      <c r="V4" s="152"/>
      <c r="W4" s="152"/>
      <c r="X4" s="152"/>
      <c r="Y4" s="152"/>
      <c r="Z4" s="152"/>
    </row>
    <row r="5" spans="2:26" ht="12" customHeight="1">
      <c r="B5" s="28"/>
      <c r="C5" s="28"/>
      <c r="D5" s="28"/>
      <c r="E5" s="28"/>
      <c r="F5" s="150"/>
      <c r="G5" s="14"/>
      <c r="H5" s="14"/>
      <c r="I5" s="14"/>
      <c r="J5" s="14"/>
      <c r="K5" s="14"/>
      <c r="L5" s="14"/>
      <c r="M5" s="14"/>
      <c r="N5" s="14"/>
      <c r="O5" s="14"/>
      <c r="P5" s="14"/>
      <c r="Q5" s="14"/>
      <c r="R5" s="14"/>
      <c r="S5" s="14"/>
      <c r="T5" s="179"/>
      <c r="U5" s="179"/>
      <c r="V5" s="179"/>
      <c r="W5" s="179"/>
      <c r="X5" s="179"/>
      <c r="Y5" s="179"/>
      <c r="Z5" s="179"/>
    </row>
    <row r="6" spans="2:26" ht="12" customHeight="1">
      <c r="B6" s="27">
        <v>2023.4</v>
      </c>
      <c r="C6" s="14"/>
      <c r="D6" s="14"/>
      <c r="E6" s="14"/>
      <c r="F6" s="150"/>
      <c r="G6" s="15" t="s">
        <v>282</v>
      </c>
      <c r="H6" s="15"/>
      <c r="I6" s="15"/>
      <c r="J6" s="15"/>
      <c r="K6" s="15"/>
      <c r="L6" s="15"/>
      <c r="M6" s="15"/>
      <c r="N6" s="15"/>
      <c r="O6" s="15"/>
      <c r="P6" s="15"/>
      <c r="Q6" s="15"/>
      <c r="R6" s="150"/>
      <c r="S6" s="150"/>
      <c r="T6" s="179"/>
      <c r="U6" s="179"/>
      <c r="V6" s="179"/>
      <c r="W6" s="179"/>
      <c r="X6" s="179"/>
      <c r="Y6" s="176"/>
      <c r="Z6" s="179"/>
    </row>
    <row r="7" spans="2:26" ht="12" customHeight="1">
      <c r="B7" s="258"/>
      <c r="C7" s="259"/>
      <c r="D7" s="259"/>
      <c r="E7" s="259"/>
      <c r="F7" s="259"/>
      <c r="G7" s="259"/>
      <c r="H7" s="259"/>
      <c r="I7" s="259"/>
      <c r="J7" s="259"/>
      <c r="K7" s="259"/>
      <c r="L7" s="259"/>
      <c r="M7" s="259"/>
      <c r="N7" s="259"/>
      <c r="O7" s="259"/>
      <c r="P7" s="259"/>
      <c r="Q7" s="259"/>
      <c r="R7" s="259"/>
      <c r="S7" s="259"/>
      <c r="T7" s="259"/>
    </row>
    <row r="8" spans="2:26" ht="12" customHeight="1">
      <c r="B8" s="155"/>
      <c r="C8" s="156"/>
      <c r="D8" s="156"/>
      <c r="E8" s="156"/>
      <c r="F8" s="156"/>
      <c r="G8" s="156"/>
      <c r="H8" s="156"/>
      <c r="I8" s="156"/>
      <c r="J8" s="156"/>
      <c r="K8" s="156"/>
      <c r="L8" s="156"/>
      <c r="M8" s="156"/>
      <c r="N8" s="156"/>
      <c r="O8" s="156"/>
      <c r="P8" s="156"/>
      <c r="Q8" s="156"/>
      <c r="R8" s="156"/>
      <c r="S8" s="157" t="s">
        <v>395</v>
      </c>
      <c r="T8" s="260" t="s">
        <v>396</v>
      </c>
    </row>
    <row r="9" spans="2:26" ht="12" customHeight="1">
      <c r="B9" s="158" t="s">
        <v>196</v>
      </c>
      <c r="S9" s="162" t="s">
        <v>398</v>
      </c>
      <c r="T9" s="183" t="s">
        <v>398</v>
      </c>
    </row>
    <row r="10" spans="2:26" ht="12" customHeight="1">
      <c r="B10" s="159"/>
      <c r="S10" s="160" t="s">
        <v>125</v>
      </c>
      <c r="T10" s="182" t="s">
        <v>126</v>
      </c>
    </row>
    <row r="11" spans="2:26" ht="12" customHeight="1">
      <c r="B11" s="161"/>
      <c r="S11" s="161"/>
      <c r="T11" s="261"/>
    </row>
    <row r="12" spans="2:26" ht="12" customHeight="1">
      <c r="B12" s="161"/>
      <c r="C12" s="163"/>
      <c r="D12" s="41" t="s">
        <v>550</v>
      </c>
      <c r="E12" s="41"/>
      <c r="F12" s="41"/>
      <c r="G12" s="41"/>
      <c r="H12" s="41"/>
      <c r="I12" s="41"/>
      <c r="J12" s="41"/>
      <c r="K12" s="41"/>
      <c r="L12" s="41"/>
      <c r="M12" s="41"/>
      <c r="N12" s="41"/>
      <c r="O12" s="41"/>
      <c r="P12" s="41"/>
      <c r="Q12" s="164"/>
      <c r="R12" s="262" t="s">
        <v>403</v>
      </c>
      <c r="S12" s="161"/>
      <c r="T12" s="161"/>
    </row>
    <row r="13" spans="2:26" ht="12" customHeight="1">
      <c r="B13" s="161"/>
      <c r="C13" s="168"/>
      <c r="D13" s="169"/>
      <c r="E13" s="43" t="s">
        <v>551</v>
      </c>
      <c r="F13" s="43"/>
      <c r="G13" s="43"/>
      <c r="H13" s="43"/>
      <c r="I13" s="43"/>
      <c r="J13" s="43"/>
      <c r="K13" s="43"/>
      <c r="L13" s="43"/>
      <c r="M13" s="43"/>
      <c r="N13" s="43"/>
      <c r="O13" s="43"/>
      <c r="P13" s="43"/>
      <c r="Q13" s="43"/>
      <c r="R13" s="263" t="s">
        <v>405</v>
      </c>
      <c r="S13" s="264"/>
      <c r="T13" s="264"/>
    </row>
    <row r="14" spans="2:26" ht="12" customHeight="1">
      <c r="B14" s="161"/>
      <c r="C14" s="168"/>
      <c r="D14" s="169"/>
      <c r="E14" s="43" t="s">
        <v>461</v>
      </c>
      <c r="F14" s="43"/>
      <c r="G14" s="43"/>
      <c r="H14" s="43"/>
      <c r="I14" s="43"/>
      <c r="J14" s="43"/>
      <c r="K14" s="43"/>
      <c r="L14" s="43"/>
      <c r="M14" s="43"/>
      <c r="N14" s="43"/>
      <c r="O14" s="43"/>
      <c r="P14" s="43"/>
      <c r="Q14" s="43"/>
      <c r="R14" s="265" t="s">
        <v>410</v>
      </c>
      <c r="S14" s="264"/>
      <c r="T14" s="264"/>
    </row>
    <row r="15" spans="2:26" ht="12" customHeight="1">
      <c r="B15" s="161"/>
      <c r="C15" s="168"/>
      <c r="D15" s="43" t="s">
        <v>552</v>
      </c>
      <c r="E15" s="43"/>
      <c r="F15" s="43"/>
      <c r="G15" s="43"/>
      <c r="H15" s="43"/>
      <c r="I15" s="43"/>
      <c r="J15" s="43"/>
      <c r="K15" s="43"/>
      <c r="L15" s="43"/>
      <c r="M15" s="43"/>
      <c r="N15" s="43"/>
      <c r="O15" s="43"/>
      <c r="P15" s="43"/>
      <c r="Q15" s="43"/>
      <c r="R15" s="263" t="s">
        <v>102</v>
      </c>
      <c r="S15" s="159"/>
      <c r="T15" s="159"/>
    </row>
    <row r="16" spans="2:26" ht="12" customHeight="1">
      <c r="B16" s="162" t="s">
        <v>479</v>
      </c>
      <c r="C16" s="168"/>
      <c r="D16" s="169"/>
      <c r="E16" s="43" t="s">
        <v>553</v>
      </c>
      <c r="F16" s="43"/>
      <c r="G16" s="43"/>
      <c r="H16" s="43"/>
      <c r="I16" s="43"/>
      <c r="J16" s="43"/>
      <c r="K16" s="43"/>
      <c r="L16" s="43"/>
      <c r="M16" s="43"/>
      <c r="N16" s="43"/>
      <c r="O16" s="43"/>
      <c r="P16" s="43"/>
      <c r="Q16" s="43"/>
      <c r="R16" s="263" t="s">
        <v>107</v>
      </c>
      <c r="S16" s="264"/>
      <c r="T16" s="264"/>
    </row>
    <row r="17" spans="2:20" ht="12" customHeight="1">
      <c r="B17" s="162"/>
      <c r="C17" s="168"/>
      <c r="D17" s="169"/>
      <c r="E17" s="43" t="s">
        <v>554</v>
      </c>
      <c r="F17" s="43"/>
      <c r="G17" s="43"/>
      <c r="H17" s="43"/>
      <c r="I17" s="43"/>
      <c r="J17" s="43"/>
      <c r="K17" s="43"/>
      <c r="L17" s="43"/>
      <c r="M17" s="43"/>
      <c r="N17" s="43"/>
      <c r="O17" s="43"/>
      <c r="P17" s="43"/>
      <c r="Q17" s="43"/>
      <c r="R17" s="263"/>
      <c r="S17" s="161"/>
      <c r="T17" s="161"/>
    </row>
    <row r="18" spans="2:20" ht="12" customHeight="1">
      <c r="B18" s="162"/>
      <c r="C18" s="168"/>
      <c r="D18" s="169"/>
      <c r="E18" s="170"/>
      <c r="F18" s="43" t="s">
        <v>555</v>
      </c>
      <c r="G18" s="43"/>
      <c r="H18" s="43"/>
      <c r="I18" s="43"/>
      <c r="J18" s="43"/>
      <c r="K18" s="43"/>
      <c r="L18" s="43"/>
      <c r="M18" s="43"/>
      <c r="N18" s="43"/>
      <c r="O18" s="43"/>
      <c r="P18" s="43"/>
      <c r="Q18" s="43"/>
      <c r="R18" s="263" t="s">
        <v>109</v>
      </c>
      <c r="S18" s="264"/>
      <c r="T18" s="264"/>
    </row>
    <row r="19" spans="2:20" ht="12" customHeight="1">
      <c r="B19" s="162"/>
      <c r="C19" s="168"/>
      <c r="D19" s="169"/>
      <c r="E19" s="170"/>
      <c r="F19" s="43" t="s">
        <v>512</v>
      </c>
      <c r="G19" s="43"/>
      <c r="H19" s="43"/>
      <c r="I19" s="43"/>
      <c r="J19" s="43"/>
      <c r="K19" s="43"/>
      <c r="L19" s="43"/>
      <c r="M19" s="43"/>
      <c r="N19" s="43"/>
      <c r="O19" s="43"/>
      <c r="P19" s="43"/>
      <c r="Q19" s="43"/>
      <c r="R19" s="263" t="s">
        <v>110</v>
      </c>
      <c r="S19" s="264"/>
      <c r="T19" s="264"/>
    </row>
    <row r="20" spans="2:20" ht="12" customHeight="1">
      <c r="B20" s="162"/>
      <c r="C20" s="168"/>
      <c r="D20" s="169"/>
      <c r="E20" s="170"/>
      <c r="F20" s="43" t="s">
        <v>556</v>
      </c>
      <c r="G20" s="43"/>
      <c r="H20" s="43"/>
      <c r="I20" s="43"/>
      <c r="J20" s="43"/>
      <c r="K20" s="43"/>
      <c r="L20" s="43"/>
      <c r="M20" s="43"/>
      <c r="N20" s="43"/>
      <c r="O20" s="43"/>
      <c r="P20" s="43"/>
      <c r="Q20" s="43"/>
      <c r="R20" s="263" t="s">
        <v>442</v>
      </c>
      <c r="S20" s="264"/>
      <c r="T20" s="264"/>
    </row>
    <row r="21" spans="2:20" ht="12" customHeight="1">
      <c r="B21" s="162"/>
      <c r="C21" s="168"/>
      <c r="D21" s="169"/>
      <c r="E21" s="170"/>
      <c r="F21" s="43" t="s">
        <v>491</v>
      </c>
      <c r="G21" s="43"/>
      <c r="H21" s="43"/>
      <c r="I21" s="43"/>
      <c r="J21" s="43"/>
      <c r="K21" s="43"/>
      <c r="L21" s="43"/>
      <c r="M21" s="43"/>
      <c r="N21" s="43"/>
      <c r="O21" s="43"/>
      <c r="P21" s="43"/>
      <c r="Q21" s="43"/>
      <c r="R21" s="263" t="s">
        <v>444</v>
      </c>
      <c r="S21" s="264"/>
      <c r="T21" s="264"/>
    </row>
    <row r="22" spans="2:20" ht="12" customHeight="1">
      <c r="B22" s="162"/>
      <c r="C22" s="168"/>
      <c r="D22" s="169"/>
      <c r="E22" s="170"/>
      <c r="F22" s="43" t="s">
        <v>557</v>
      </c>
      <c r="G22" s="43"/>
      <c r="H22" s="43"/>
      <c r="I22" s="43"/>
      <c r="J22" s="43"/>
      <c r="K22" s="43"/>
      <c r="L22" s="43"/>
      <c r="M22" s="43"/>
      <c r="N22" s="43"/>
      <c r="O22" s="43"/>
      <c r="P22" s="43"/>
      <c r="Q22" s="43"/>
      <c r="R22" s="263" t="s">
        <v>422</v>
      </c>
      <c r="S22" s="264"/>
      <c r="T22" s="264"/>
    </row>
    <row r="23" spans="2:20" ht="12" customHeight="1">
      <c r="B23" s="162"/>
      <c r="C23" s="168"/>
      <c r="D23" s="169"/>
      <c r="E23" s="43" t="s">
        <v>558</v>
      </c>
      <c r="F23" s="43"/>
      <c r="G23" s="43"/>
      <c r="H23" s="43"/>
      <c r="I23" s="43"/>
      <c r="J23" s="43"/>
      <c r="K23" s="43"/>
      <c r="L23" s="43"/>
      <c r="M23" s="43"/>
      <c r="N23" s="43"/>
      <c r="O23" s="43"/>
      <c r="P23" s="43"/>
      <c r="Q23" s="43"/>
      <c r="R23" s="263" t="s">
        <v>425</v>
      </c>
      <c r="S23" s="264"/>
      <c r="T23" s="264"/>
    </row>
    <row r="24" spans="2:20" ht="12" customHeight="1">
      <c r="B24" s="161"/>
      <c r="E24" s="3719" t="s">
        <v>559</v>
      </c>
      <c r="F24" s="3719"/>
      <c r="G24" s="3719"/>
      <c r="H24" s="3719"/>
      <c r="I24" s="3719"/>
      <c r="J24" s="3719"/>
      <c r="K24" s="3719"/>
      <c r="L24" s="3719"/>
      <c r="M24" s="3719"/>
      <c r="N24" s="3719"/>
      <c r="O24" s="3719"/>
      <c r="P24" s="3719"/>
      <c r="Q24" s="3719"/>
      <c r="R24" s="176" t="s">
        <v>435</v>
      </c>
      <c r="S24" s="161"/>
      <c r="T24" s="161"/>
    </row>
    <row r="25" spans="2:20" ht="12" customHeight="1">
      <c r="B25" s="159"/>
      <c r="C25" s="192"/>
      <c r="D25" s="3720" t="s">
        <v>560</v>
      </c>
      <c r="E25" s="3720"/>
      <c r="F25" s="3720"/>
      <c r="G25" s="3720"/>
      <c r="H25" s="3720"/>
      <c r="I25" s="3720"/>
      <c r="J25" s="3720"/>
      <c r="K25" s="3720"/>
      <c r="L25" s="3720"/>
      <c r="M25" s="3720"/>
      <c r="N25" s="3720"/>
      <c r="O25" s="3720"/>
      <c r="P25" s="3720"/>
      <c r="Q25" s="3720"/>
      <c r="R25" s="267" t="s">
        <v>104</v>
      </c>
      <c r="S25" s="159"/>
      <c r="T25" s="159"/>
    </row>
    <row r="27" spans="2:20" ht="12" customHeight="1">
      <c r="H27" s="3721" t="s">
        <v>393</v>
      </c>
      <c r="I27" s="3721"/>
      <c r="J27" s="3721"/>
      <c r="K27" s="3721"/>
      <c r="L27" s="3721"/>
      <c r="M27" s="3721"/>
      <c r="N27" s="3721"/>
      <c r="O27" s="3721"/>
      <c r="P27" s="3721"/>
      <c r="Q27" s="3721"/>
    </row>
    <row r="28" spans="2:20" ht="12" customHeight="1">
      <c r="B28" s="150"/>
      <c r="C28" s="150"/>
      <c r="D28" s="150"/>
      <c r="E28" s="150"/>
      <c r="F28" s="150"/>
      <c r="G28" s="150"/>
      <c r="H28" s="150"/>
      <c r="I28" s="150"/>
      <c r="J28" s="150"/>
      <c r="K28" s="15" t="s">
        <v>561</v>
      </c>
      <c r="L28" s="15"/>
      <c r="M28" s="15"/>
      <c r="N28" s="15"/>
      <c r="O28" s="15"/>
      <c r="P28" s="15"/>
      <c r="Q28" s="150"/>
      <c r="R28" s="150"/>
      <c r="S28" s="150"/>
      <c r="T28" s="150"/>
    </row>
    <row r="29" spans="2:20" ht="12" customHeight="1">
      <c r="B29" s="3722"/>
      <c r="C29" s="3722"/>
      <c r="D29" s="3722"/>
      <c r="E29" s="3722"/>
      <c r="F29" s="3722"/>
      <c r="G29" s="3722"/>
      <c r="H29" s="3722"/>
      <c r="I29" s="3722"/>
      <c r="J29" s="3722"/>
      <c r="K29" s="3722"/>
      <c r="L29" s="3722"/>
      <c r="M29" s="3722"/>
      <c r="N29" s="3722"/>
      <c r="O29" s="3722"/>
      <c r="P29" s="3722"/>
      <c r="Q29" s="3722"/>
      <c r="R29" s="3722"/>
      <c r="S29" s="3722"/>
      <c r="T29" s="3722"/>
    </row>
    <row r="30" spans="2:20" ht="12" customHeight="1">
      <c r="B30" s="155"/>
      <c r="C30" s="156"/>
      <c r="D30" s="156"/>
      <c r="E30" s="156"/>
      <c r="F30" s="156"/>
      <c r="G30" s="156"/>
      <c r="H30" s="156"/>
      <c r="I30" s="156"/>
      <c r="J30" s="156"/>
      <c r="K30" s="156"/>
      <c r="L30" s="156"/>
      <c r="M30" s="156"/>
      <c r="N30" s="156"/>
      <c r="O30" s="156"/>
      <c r="P30" s="156"/>
      <c r="Q30" s="156"/>
      <c r="R30" s="156"/>
      <c r="S30" s="155" t="s">
        <v>395</v>
      </c>
      <c r="T30" s="180" t="s">
        <v>396</v>
      </c>
    </row>
    <row r="31" spans="2:20" ht="12" customHeight="1">
      <c r="B31" s="158" t="s">
        <v>196</v>
      </c>
      <c r="S31" s="158" t="s">
        <v>398</v>
      </c>
      <c r="T31" s="181" t="s">
        <v>398</v>
      </c>
    </row>
    <row r="32" spans="2:20" ht="12" customHeight="1">
      <c r="B32" s="159"/>
      <c r="S32" s="160" t="s">
        <v>125</v>
      </c>
      <c r="T32" s="182" t="s">
        <v>126</v>
      </c>
    </row>
    <row r="33" spans="2:24" ht="12" customHeight="1">
      <c r="B33" s="188"/>
      <c r="D33" s="9" t="s">
        <v>562</v>
      </c>
      <c r="E33" s="9"/>
      <c r="F33" s="9"/>
      <c r="G33" s="9"/>
      <c r="H33" s="9"/>
      <c r="I33" s="9"/>
      <c r="J33" s="9"/>
      <c r="K33" s="9"/>
      <c r="L33" s="9"/>
      <c r="M33" s="9"/>
      <c r="N33" s="9"/>
      <c r="O33" s="9"/>
      <c r="P33" s="9"/>
      <c r="Q33" s="9"/>
      <c r="S33" s="269"/>
      <c r="T33" s="261"/>
    </row>
    <row r="34" spans="2:24" ht="12" customHeight="1">
      <c r="B34" s="188"/>
      <c r="C34" s="163"/>
      <c r="D34" s="164"/>
      <c r="E34" s="7" t="s">
        <v>563</v>
      </c>
      <c r="F34" s="7"/>
      <c r="G34" s="7"/>
      <c r="H34" s="7"/>
      <c r="I34" s="7"/>
      <c r="J34" s="7"/>
      <c r="K34" s="7"/>
      <c r="L34" s="7"/>
      <c r="M34" s="7"/>
      <c r="N34" s="7"/>
      <c r="O34" s="7"/>
      <c r="P34" s="7"/>
      <c r="Q34" s="7"/>
      <c r="R34" s="270" t="s">
        <v>564</v>
      </c>
      <c r="S34" s="161">
        <v>0</v>
      </c>
      <c r="T34" s="261">
        <v>0</v>
      </c>
    </row>
    <row r="35" spans="2:24" ht="12" customHeight="1">
      <c r="B35" s="188"/>
      <c r="C35" s="168"/>
      <c r="D35" s="169"/>
      <c r="E35" s="8" t="s">
        <v>565</v>
      </c>
      <c r="F35" s="8"/>
      <c r="G35" s="8"/>
      <c r="H35" s="8"/>
      <c r="I35" s="8"/>
      <c r="J35" s="8"/>
      <c r="K35" s="8"/>
      <c r="L35" s="8"/>
      <c r="M35" s="8"/>
      <c r="N35" s="8"/>
      <c r="O35" s="8"/>
      <c r="P35" s="8"/>
      <c r="Q35" s="8"/>
      <c r="R35" s="265" t="s">
        <v>566</v>
      </c>
      <c r="S35" s="264">
        <v>0</v>
      </c>
      <c r="T35" s="264">
        <v>0</v>
      </c>
    </row>
    <row r="36" spans="2:24" ht="12" customHeight="1">
      <c r="B36" s="188"/>
      <c r="C36" s="168"/>
      <c r="D36" s="8" t="s">
        <v>567</v>
      </c>
      <c r="E36" s="8"/>
      <c r="F36" s="8"/>
      <c r="G36" s="8"/>
      <c r="H36" s="8"/>
      <c r="I36" s="8"/>
      <c r="J36" s="8"/>
      <c r="K36" s="8"/>
      <c r="L36" s="8"/>
      <c r="M36" s="8"/>
      <c r="N36" s="8"/>
      <c r="O36" s="8"/>
      <c r="P36" s="8"/>
      <c r="Q36" s="8"/>
      <c r="R36" s="265" t="s">
        <v>568</v>
      </c>
      <c r="S36" s="264">
        <v>0</v>
      </c>
      <c r="T36" s="264">
        <v>0</v>
      </c>
    </row>
    <row r="37" spans="2:24" ht="12" customHeight="1">
      <c r="B37" s="188"/>
      <c r="C37" s="168"/>
      <c r="D37" s="8" t="s">
        <v>569</v>
      </c>
      <c r="E37" s="8"/>
      <c r="F37" s="8"/>
      <c r="G37" s="8"/>
      <c r="H37" s="8"/>
      <c r="I37" s="8"/>
      <c r="J37" s="8"/>
      <c r="K37" s="8"/>
      <c r="L37" s="8"/>
      <c r="M37" s="8"/>
      <c r="N37" s="8"/>
      <c r="O37" s="8"/>
      <c r="P37" s="8"/>
      <c r="Q37" s="8"/>
      <c r="R37" s="265" t="s">
        <v>570</v>
      </c>
      <c r="S37" s="264">
        <v>0</v>
      </c>
      <c r="T37" s="264">
        <v>0</v>
      </c>
    </row>
    <row r="38" spans="2:24" ht="12" customHeight="1">
      <c r="B38" s="188"/>
      <c r="C38" s="168"/>
      <c r="D38" s="8" t="s">
        <v>571</v>
      </c>
      <c r="E38" s="8"/>
      <c r="F38" s="8"/>
      <c r="G38" s="8"/>
      <c r="H38" s="8"/>
      <c r="I38" s="8"/>
      <c r="J38" s="8"/>
      <c r="K38" s="8"/>
      <c r="L38" s="8"/>
      <c r="M38" s="8"/>
      <c r="N38" s="8"/>
      <c r="O38" s="8"/>
      <c r="P38" s="8"/>
      <c r="Q38" s="8"/>
      <c r="R38" s="263" t="s">
        <v>572</v>
      </c>
      <c r="S38" s="159">
        <v>0</v>
      </c>
      <c r="T38" s="271">
        <v>0</v>
      </c>
    </row>
    <row r="39" spans="2:24" ht="12" customHeight="1">
      <c r="B39" s="272"/>
      <c r="C39" s="273"/>
      <c r="D39" s="3723" t="s">
        <v>573</v>
      </c>
      <c r="E39" s="3723"/>
      <c r="F39" s="3723"/>
      <c r="G39" s="3723"/>
      <c r="H39" s="3723"/>
      <c r="I39" s="3723"/>
      <c r="J39" s="3723"/>
      <c r="K39" s="3723"/>
      <c r="L39" s="3723"/>
      <c r="M39" s="3723"/>
      <c r="N39" s="3723"/>
      <c r="O39" s="3723"/>
      <c r="P39" s="3723"/>
      <c r="Q39" s="3723"/>
      <c r="R39" s="274" t="s">
        <v>574</v>
      </c>
      <c r="S39" s="264">
        <v>0</v>
      </c>
      <c r="T39" s="275">
        <v>0</v>
      </c>
    </row>
    <row r="41" spans="2:24" ht="12" customHeight="1">
      <c r="B41" s="65" t="s">
        <v>105</v>
      </c>
      <c r="C41" s="65"/>
      <c r="D41" s="65"/>
      <c r="E41" s="65"/>
      <c r="F41" s="65"/>
      <c r="G41" s="65"/>
      <c r="H41" s="65"/>
      <c r="I41" s="65"/>
      <c r="J41" s="65"/>
      <c r="K41" s="65"/>
      <c r="L41" s="65"/>
      <c r="M41" s="65"/>
      <c r="N41" s="65"/>
      <c r="O41" s="65"/>
      <c r="P41" s="65"/>
      <c r="Q41" s="65"/>
      <c r="R41" s="65"/>
      <c r="S41" s="65"/>
      <c r="T41" s="65"/>
      <c r="U41" s="65"/>
      <c r="V41" s="65"/>
      <c r="W41" s="65"/>
      <c r="X41" s="65"/>
    </row>
    <row r="42" spans="2:24" ht="12" customHeight="1">
      <c r="B42" s="44" t="s">
        <v>477</v>
      </c>
      <c r="C42" s="44"/>
      <c r="D42" s="44"/>
      <c r="E42" s="44"/>
      <c r="F42" s="44"/>
      <c r="G42" s="44"/>
      <c r="H42" s="44"/>
      <c r="I42" s="44"/>
      <c r="J42" s="44"/>
      <c r="K42" s="44"/>
      <c r="L42" s="44"/>
      <c r="M42" s="44"/>
      <c r="N42" s="44"/>
      <c r="O42" s="44"/>
      <c r="P42" s="44"/>
      <c r="Q42" s="44"/>
      <c r="R42" s="44"/>
      <c r="S42" s="44"/>
      <c r="T42" s="44"/>
      <c r="U42" s="44"/>
      <c r="V42" s="44"/>
      <c r="W42" s="44"/>
      <c r="X42" s="44"/>
    </row>
    <row r="45" spans="2:24" ht="12" customHeight="1">
      <c r="T45" s="195"/>
    </row>
    <row r="46" spans="2:24" ht="12" customHeight="1">
      <c r="T46" s="178"/>
    </row>
  </sheetData>
  <mergeCells count="33">
    <mergeCell ref="B2:F2"/>
    <mergeCell ref="D12:P12"/>
    <mergeCell ref="E13:Q13"/>
    <mergeCell ref="B41:X41"/>
    <mergeCell ref="B42:X42"/>
    <mergeCell ref="D39:Q39"/>
    <mergeCell ref="F18:Q18"/>
    <mergeCell ref="F21:Q21"/>
    <mergeCell ref="F22:Q22"/>
    <mergeCell ref="F19:Q19"/>
    <mergeCell ref="F20:Q20"/>
    <mergeCell ref="E17:Q17"/>
    <mergeCell ref="E14:Q14"/>
    <mergeCell ref="D15:Q15"/>
    <mergeCell ref="E16:Q16"/>
    <mergeCell ref="E23:Q23"/>
    <mergeCell ref="E24:Q24"/>
    <mergeCell ref="D25:Q25"/>
    <mergeCell ref="D36:Q36"/>
    <mergeCell ref="H27:Q27"/>
    <mergeCell ref="K28:P28"/>
    <mergeCell ref="B29:T29"/>
    <mergeCell ref="D38:Q38"/>
    <mergeCell ref="E34:Q34"/>
    <mergeCell ref="E35:Q35"/>
    <mergeCell ref="D33:Q33"/>
    <mergeCell ref="D37:Q37"/>
    <mergeCell ref="B4:E4"/>
    <mergeCell ref="B5:E5"/>
    <mergeCell ref="B6:E6"/>
    <mergeCell ref="G4:S4"/>
    <mergeCell ref="G5:S5"/>
    <mergeCell ref="G6:Q6"/>
  </mergeCells>
  <hyperlinks>
    <hyperlink ref="B42" r:id="rId1" xr:uid="{00000000-0004-0000-0700-000000000000}"/>
  </hyperlinks>
  <pageMargins left="0.7" right="0.7" top="0.75" bottom="0.75" header="0.3" footer="0.3"/>
  <pageSetup scale="10" orientation="landscape"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B2:J33"/>
  <sheetViews>
    <sheetView showGridLines="0" workbookViewId="0"/>
  </sheetViews>
  <sheetFormatPr defaultColWidth="8" defaultRowHeight="14.1"/>
  <cols>
    <col min="1" max="1" width="1.44140625" style="1583" customWidth="1"/>
    <col min="2" max="2" width="30.71875" style="1583" customWidth="1"/>
    <col min="3" max="3" width="3.44140625" style="1583" customWidth="1"/>
    <col min="4" max="4" width="12.5546875" style="1583" customWidth="1"/>
    <col min="5" max="5" width="12.71875" style="1586" customWidth="1"/>
    <col min="6" max="6" width="10.1640625" style="1586" customWidth="1"/>
    <col min="7" max="7" width="12.71875" style="1586" customWidth="1"/>
    <col min="8" max="8" width="8" style="1583" customWidth="1"/>
    <col min="9" max="16384" width="8" style="1583"/>
  </cols>
  <sheetData>
    <row r="2" spans="2:10">
      <c r="B2" s="4176" t="s">
        <v>478</v>
      </c>
      <c r="C2" s="4172"/>
      <c r="D2" s="4172"/>
      <c r="E2" s="4445"/>
      <c r="F2" s="4445"/>
    </row>
    <row r="4" spans="2:10" ht="16.5" customHeight="1">
      <c r="B4" s="1582" t="s">
        <v>407</v>
      </c>
      <c r="C4" s="4174" t="s">
        <v>852</v>
      </c>
      <c r="D4" s="4174"/>
      <c r="E4" s="4174"/>
      <c r="F4" s="4174"/>
      <c r="G4" s="4174"/>
    </row>
    <row r="5" spans="2:10" ht="13" customHeight="1">
      <c r="C5" s="4172"/>
      <c r="D5" s="4172"/>
      <c r="E5" s="4172"/>
      <c r="F5" s="4172"/>
      <c r="G5" s="4172"/>
    </row>
    <row r="6" spans="2:10" ht="15" customHeight="1">
      <c r="B6" s="1582" t="s">
        <v>538</v>
      </c>
      <c r="C6" s="4198" t="s">
        <v>2341</v>
      </c>
      <c r="D6" s="4198"/>
      <c r="E6" s="4198"/>
      <c r="F6" s="4198"/>
      <c r="G6" s="4198"/>
      <c r="H6" s="4198"/>
      <c r="I6" s="4198"/>
      <c r="J6" s="4198"/>
    </row>
    <row r="7" spans="2:10">
      <c r="B7" s="2242" t="s">
        <v>1555</v>
      </c>
      <c r="C7" s="1590"/>
      <c r="D7" s="2242"/>
      <c r="E7" s="2243"/>
      <c r="F7" s="2243"/>
      <c r="G7" s="2243"/>
    </row>
    <row r="9" spans="2:10" ht="16" customHeight="1">
      <c r="B9" s="2244"/>
      <c r="C9" s="2245"/>
      <c r="D9" s="2246" t="s">
        <v>2342</v>
      </c>
      <c r="E9" s="4443" t="s">
        <v>2343</v>
      </c>
      <c r="F9" s="4444"/>
      <c r="G9" s="2247" t="s">
        <v>1132</v>
      </c>
    </row>
    <row r="10" spans="2:10" ht="16" customHeight="1">
      <c r="B10" s="4442" t="s">
        <v>2344</v>
      </c>
      <c r="C10" s="4197"/>
      <c r="D10" s="4205"/>
      <c r="E10" s="2248" t="s">
        <v>1134</v>
      </c>
      <c r="F10" s="2249" t="s">
        <v>131</v>
      </c>
      <c r="G10" s="2250" t="s">
        <v>131</v>
      </c>
    </row>
    <row r="11" spans="2:10">
      <c r="B11" s="2251"/>
      <c r="C11" s="1590"/>
      <c r="D11" s="2252"/>
      <c r="E11" s="2137"/>
      <c r="F11" s="2243"/>
      <c r="G11" s="2253"/>
    </row>
    <row r="12" spans="2:10">
      <c r="B12" s="4441" t="s">
        <v>125</v>
      </c>
      <c r="C12" s="4200"/>
      <c r="D12" s="4201"/>
      <c r="E12" s="2133" t="s">
        <v>126</v>
      </c>
      <c r="F12" s="2255" t="s">
        <v>127</v>
      </c>
      <c r="G12" s="2256" t="s">
        <v>139</v>
      </c>
    </row>
    <row r="13" spans="2:10" ht="18" customHeight="1">
      <c r="B13" s="2257"/>
      <c r="D13" s="2150"/>
      <c r="E13" s="2137"/>
      <c r="G13" s="2253"/>
    </row>
    <row r="14" spans="2:10" ht="20.100000000000001" customHeight="1">
      <c r="B14" s="2258"/>
      <c r="C14" s="1619"/>
      <c r="D14" s="1622"/>
      <c r="E14" s="2145"/>
      <c r="F14" s="2259"/>
      <c r="G14" s="2260"/>
    </row>
    <row r="15" spans="2:10" ht="20.100000000000001" customHeight="1">
      <c r="B15" s="2261" t="s">
        <v>2345</v>
      </c>
      <c r="C15" s="2262"/>
      <c r="D15" s="2263" t="s">
        <v>2346</v>
      </c>
      <c r="E15" s="2141"/>
      <c r="F15" s="2264"/>
      <c r="G15" s="2265"/>
    </row>
    <row r="16" spans="2:10" ht="20.100000000000001" customHeight="1">
      <c r="B16" s="2266" t="s">
        <v>2347</v>
      </c>
      <c r="C16" s="2267"/>
      <c r="D16" s="2268" t="s">
        <v>514</v>
      </c>
      <c r="E16" s="2146">
        <v>0</v>
      </c>
      <c r="F16" s="2259">
        <v>0</v>
      </c>
      <c r="G16" s="2260">
        <v>216</v>
      </c>
    </row>
    <row r="17" spans="2:7" ht="20.100000000000001" customHeight="1">
      <c r="B17" s="2153" t="s">
        <v>2348</v>
      </c>
      <c r="C17" s="2269"/>
      <c r="D17" s="2270" t="s">
        <v>193</v>
      </c>
      <c r="E17" s="2141">
        <v>0</v>
      </c>
      <c r="F17" s="2264">
        <v>0</v>
      </c>
      <c r="G17" s="2265">
        <v>0</v>
      </c>
    </row>
    <row r="18" spans="2:7" ht="20.100000000000001" customHeight="1">
      <c r="B18" s="2271" t="s">
        <v>1140</v>
      </c>
      <c r="C18" s="2272"/>
      <c r="D18" s="2273" t="s">
        <v>475</v>
      </c>
      <c r="E18" s="2149">
        <v>0</v>
      </c>
      <c r="F18" s="2274">
        <v>0</v>
      </c>
      <c r="G18" s="2275">
        <v>216</v>
      </c>
    </row>
    <row r="19" spans="2:7" ht="20.100000000000001" customHeight="1">
      <c r="B19" s="2276" t="s">
        <v>2349</v>
      </c>
      <c r="C19" s="1630" t="s">
        <v>136</v>
      </c>
      <c r="D19" s="1631">
        <v>0</v>
      </c>
    </row>
    <row r="20" spans="2:7" ht="13" customHeight="1"/>
    <row r="21" spans="2:7" ht="13" customHeight="1"/>
    <row r="22" spans="2:7" ht="13" customHeight="1"/>
    <row r="23" spans="2:7">
      <c r="G23" s="1583"/>
    </row>
    <row r="24" spans="2:7">
      <c r="B24" s="2277"/>
      <c r="C24" s="2277"/>
      <c r="E24" s="2278"/>
      <c r="F24" s="2278"/>
    </row>
    <row r="25" spans="2:7">
      <c r="G25" s="1632"/>
    </row>
    <row r="26" spans="2:7">
      <c r="G26" s="1633"/>
    </row>
    <row r="27" spans="2:7">
      <c r="G27" s="1583"/>
    </row>
    <row r="28" spans="2:7">
      <c r="G28" s="1583"/>
    </row>
    <row r="29" spans="2:7">
      <c r="G29" s="1583"/>
    </row>
    <row r="30" spans="2:7">
      <c r="G30" s="1583"/>
    </row>
    <row r="31" spans="2:7">
      <c r="G31" s="1583"/>
    </row>
    <row r="32" spans="2:7">
      <c r="G32" s="1583"/>
    </row>
    <row r="33" spans="7:7">
      <c r="G33" s="1583"/>
    </row>
  </sheetData>
  <mergeCells count="7">
    <mergeCell ref="B2:F2"/>
    <mergeCell ref="B12:D12"/>
    <mergeCell ref="B10:D10"/>
    <mergeCell ref="C4:G4"/>
    <mergeCell ref="C5:G5"/>
    <mergeCell ref="C6:J6"/>
    <mergeCell ref="E9:F9"/>
  </mergeCells>
  <printOptions horizontalCentered="1"/>
  <pageMargins left="0.39370078740157499" right="0.39370078740157499" top="0.59055118110236204" bottom="0.39370078740157499" header="0.39370078740157499" footer="0.39370078740157499"/>
  <pageSetup paperSize="5" orientation="portrait" horizontalDpi="300" verticalDpi="30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1">
    <pageSetUpPr fitToPage="1"/>
  </sheetPr>
  <dimension ref="B2:P78"/>
  <sheetViews>
    <sheetView showGridLines="0" workbookViewId="0"/>
  </sheetViews>
  <sheetFormatPr defaultColWidth="8" defaultRowHeight="12" customHeight="1"/>
  <cols>
    <col min="1" max="1" width="1.5546875" customWidth="1"/>
    <col min="2" max="2" width="22.44140625" customWidth="1"/>
    <col min="3" max="3" width="3.44140625" customWidth="1"/>
    <col min="4" max="4" width="18.71875" customWidth="1"/>
    <col min="5" max="5" width="17.83203125" customWidth="1"/>
    <col min="6" max="6" width="19.44140625" customWidth="1"/>
    <col min="7" max="7" width="19.83203125" customWidth="1"/>
    <col min="8" max="8" width="25.83203125" bestFit="1" customWidth="1"/>
    <col min="9" max="9" width="15.5546875" customWidth="1"/>
    <col min="10" max="10" width="12.1640625" customWidth="1"/>
    <col min="11" max="11" width="10.5546875" customWidth="1"/>
    <col min="12" max="12" width="9.27734375" customWidth="1"/>
    <col min="13" max="13" width="10.44140625" customWidth="1"/>
    <col min="14" max="14" width="8" customWidth="1"/>
  </cols>
  <sheetData>
    <row r="2" spans="2:14" ht="12" customHeight="1">
      <c r="B2" s="28" t="s">
        <v>478</v>
      </c>
      <c r="C2" s="9"/>
      <c r="D2" s="9"/>
      <c r="E2" s="9"/>
      <c r="F2" s="9"/>
    </row>
    <row r="4" spans="2:14" ht="12" customHeight="1">
      <c r="B4" s="149" t="s">
        <v>2350</v>
      </c>
    </row>
    <row r="5" spans="2:14" ht="12" customHeight="1">
      <c r="B5" s="150"/>
      <c r="D5" s="28" t="s">
        <v>291</v>
      </c>
      <c r="E5" s="28"/>
    </row>
    <row r="6" spans="2:14" ht="12" customHeight="1">
      <c r="B6" s="153">
        <v>2023.4</v>
      </c>
    </row>
    <row r="7" spans="2:14" ht="12" customHeight="1">
      <c r="D7" s="4446" t="s">
        <v>2351</v>
      </c>
      <c r="E7" s="4446"/>
      <c r="F7" s="4446"/>
      <c r="G7" s="4446"/>
      <c r="H7" s="4446"/>
      <c r="I7" s="4446"/>
      <c r="J7" s="2279"/>
      <c r="K7" s="2279"/>
      <c r="L7" s="2279"/>
      <c r="M7" s="2279"/>
      <c r="N7" s="2279"/>
    </row>
    <row r="8" spans="2:14" ht="12" customHeight="1">
      <c r="B8" s="2280" t="s">
        <v>2352</v>
      </c>
      <c r="C8" s="2281"/>
      <c r="D8" s="4454" t="s">
        <v>2353</v>
      </c>
      <c r="E8" s="4455"/>
      <c r="F8" s="2282"/>
      <c r="G8" s="2283"/>
      <c r="H8" s="2283"/>
      <c r="I8" s="2284"/>
      <c r="J8" s="2285"/>
      <c r="K8" s="2285"/>
      <c r="L8" s="2285"/>
    </row>
    <row r="9" spans="2:14" ht="12" customHeight="1">
      <c r="B9" s="2286"/>
      <c r="C9" s="2287"/>
      <c r="D9" s="2288" t="s">
        <v>2354</v>
      </c>
      <c r="E9" s="2288" t="s">
        <v>2231</v>
      </c>
      <c r="F9" s="2289"/>
      <c r="G9" s="2285"/>
      <c r="H9" s="2285"/>
      <c r="I9" s="2285"/>
    </row>
    <row r="10" spans="2:14" ht="12" customHeight="1">
      <c r="B10" s="2286"/>
      <c r="C10" s="2287"/>
      <c r="D10" s="2288"/>
      <c r="E10" s="2288"/>
      <c r="F10" s="2289"/>
      <c r="G10" s="2285"/>
      <c r="H10" s="2285"/>
      <c r="I10" s="2285"/>
    </row>
    <row r="11" spans="2:14" ht="12" customHeight="1">
      <c r="B11" s="2290" t="s">
        <v>125</v>
      </c>
      <c r="C11" s="2291"/>
      <c r="D11" s="2292" t="s">
        <v>81</v>
      </c>
      <c r="E11" s="2292" t="s">
        <v>91</v>
      </c>
      <c r="F11" s="2289"/>
      <c r="G11" s="2285"/>
      <c r="H11" s="2285"/>
      <c r="I11" s="2285"/>
    </row>
    <row r="12" spans="2:14" ht="12" customHeight="1">
      <c r="B12" s="2293"/>
      <c r="C12" s="2294"/>
      <c r="D12" s="2294"/>
      <c r="E12" s="2295"/>
      <c r="F12" s="2289"/>
      <c r="G12" s="2285"/>
      <c r="H12" s="2285"/>
      <c r="I12" s="2285"/>
    </row>
    <row r="13" spans="2:14" ht="12" customHeight="1">
      <c r="B13" s="2293"/>
      <c r="C13" s="2294"/>
      <c r="D13" s="2294"/>
      <c r="E13" s="2295"/>
      <c r="F13" s="2289"/>
      <c r="G13" s="2285"/>
      <c r="H13" s="2285"/>
      <c r="I13" s="2285"/>
    </row>
    <row r="14" spans="2:14" ht="12" customHeight="1">
      <c r="B14" s="2296" t="s">
        <v>131</v>
      </c>
      <c r="C14" s="2297" t="s">
        <v>102</v>
      </c>
      <c r="D14" s="2298">
        <v>0</v>
      </c>
      <c r="E14" s="2299">
        <v>0</v>
      </c>
      <c r="F14" s="2289"/>
      <c r="G14" s="2285"/>
      <c r="H14" s="2285"/>
      <c r="I14" s="2285"/>
    </row>
    <row r="15" spans="2:14" ht="12" customHeight="1">
      <c r="B15" s="2300"/>
      <c r="C15" s="2300"/>
      <c r="D15" s="2300"/>
      <c r="E15" s="2300"/>
      <c r="F15" s="2300"/>
      <c r="G15" s="2300"/>
      <c r="H15" s="2300"/>
      <c r="I15" s="2300"/>
      <c r="J15" s="2300"/>
      <c r="K15" s="2301"/>
      <c r="L15" s="2285"/>
      <c r="M15" s="2285"/>
      <c r="N15" s="2285"/>
    </row>
    <row r="16" spans="2:14" ht="12" customHeight="1">
      <c r="B16" s="2300"/>
      <c r="C16" s="2300"/>
      <c r="D16" s="2300"/>
      <c r="E16" s="2300"/>
      <c r="F16" s="2300"/>
      <c r="G16" s="2300"/>
      <c r="H16" s="2300"/>
      <c r="I16" s="2300"/>
      <c r="J16" s="2300"/>
      <c r="K16" s="2301"/>
      <c r="L16" s="2285"/>
      <c r="M16" s="2285"/>
      <c r="N16" s="2285"/>
    </row>
    <row r="17" spans="2:16" ht="12" customHeight="1">
      <c r="C17" s="2302"/>
      <c r="D17" s="4446" t="s">
        <v>2355</v>
      </c>
      <c r="E17" s="4446"/>
      <c r="F17" s="4446"/>
      <c r="G17" s="4446"/>
      <c r="H17" s="4446"/>
      <c r="I17" s="4446"/>
      <c r="J17" s="2279"/>
      <c r="K17" s="2279"/>
      <c r="L17" s="2279"/>
      <c r="M17" s="2279"/>
      <c r="N17" s="2279"/>
      <c r="O17" s="2279"/>
      <c r="P17" s="2279"/>
    </row>
    <row r="18" spans="2:16" ht="12" customHeight="1">
      <c r="B18" s="2280" t="s">
        <v>2352</v>
      </c>
      <c r="C18" s="2281"/>
      <c r="D18" s="4454" t="s">
        <v>2353</v>
      </c>
      <c r="E18" s="4455"/>
      <c r="F18" s="2282"/>
      <c r="G18" s="2283"/>
      <c r="H18" s="2283"/>
      <c r="I18" s="2284"/>
      <c r="J18" s="2285"/>
      <c r="K18" s="2285"/>
      <c r="L18" s="2285"/>
    </row>
    <row r="19" spans="2:16" ht="12" customHeight="1">
      <c r="B19" s="2286"/>
      <c r="C19" s="2287"/>
      <c r="D19" s="2288" t="s">
        <v>2354</v>
      </c>
      <c r="E19" s="2288" t="s">
        <v>2231</v>
      </c>
      <c r="F19" s="2289"/>
      <c r="G19" s="2285"/>
      <c r="H19" s="2285"/>
      <c r="I19" s="2285"/>
    </row>
    <row r="20" spans="2:16" ht="12" customHeight="1">
      <c r="B20" s="2290" t="s">
        <v>125</v>
      </c>
      <c r="C20" s="2291"/>
      <c r="D20" s="2292" t="s">
        <v>81</v>
      </c>
      <c r="E20" s="2292" t="s">
        <v>91</v>
      </c>
      <c r="F20" s="2289"/>
      <c r="G20" s="2285"/>
      <c r="H20" s="2285"/>
      <c r="I20" s="2285"/>
    </row>
    <row r="21" spans="2:16" ht="12" customHeight="1">
      <c r="B21" s="2293"/>
      <c r="C21" s="2294"/>
      <c r="D21" s="2295"/>
      <c r="E21" s="2295"/>
      <c r="F21" s="2289"/>
      <c r="G21" s="2285"/>
      <c r="H21" s="2285"/>
      <c r="I21" s="2285"/>
    </row>
    <row r="22" spans="2:16" ht="12" customHeight="1">
      <c r="B22" s="2293"/>
      <c r="C22" s="2294"/>
      <c r="D22" s="2295"/>
      <c r="E22" s="2295"/>
      <c r="F22" s="2289"/>
      <c r="G22" s="2285"/>
      <c r="H22" s="2285"/>
      <c r="I22" s="2285"/>
    </row>
    <row r="23" spans="2:16" ht="12" customHeight="1">
      <c r="B23" s="2296" t="s">
        <v>131</v>
      </c>
      <c r="C23" s="2297" t="s">
        <v>108</v>
      </c>
      <c r="D23" s="2299">
        <v>0</v>
      </c>
      <c r="E23" s="2299">
        <v>0</v>
      </c>
      <c r="F23" s="2289"/>
      <c r="G23" s="2285"/>
      <c r="H23" s="2285"/>
      <c r="I23" s="2285"/>
    </row>
    <row r="24" spans="2:16" ht="12" customHeight="1">
      <c r="B24" s="2300"/>
      <c r="C24" s="2300"/>
      <c r="D24" s="2300"/>
      <c r="E24" s="2300"/>
      <c r="F24" s="2300"/>
      <c r="G24" s="2300"/>
      <c r="H24" s="2300"/>
      <c r="I24" s="2300"/>
      <c r="J24" s="2300"/>
      <c r="K24" s="2301"/>
      <c r="L24" s="2285"/>
      <c r="M24" s="2285"/>
      <c r="N24" s="2285"/>
    </row>
    <row r="25" spans="2:16" ht="12" customHeight="1">
      <c r="B25" s="2300"/>
      <c r="C25" s="2300"/>
      <c r="D25" s="2300"/>
      <c r="E25" s="2300"/>
      <c r="F25" s="2300"/>
      <c r="G25" s="2300"/>
      <c r="H25" s="2300"/>
      <c r="I25" s="2300"/>
      <c r="J25" s="2300"/>
      <c r="K25" s="2301"/>
      <c r="L25" s="2285"/>
      <c r="M25" s="2285"/>
      <c r="N25" s="2285"/>
    </row>
    <row r="26" spans="2:16" ht="12" customHeight="1">
      <c r="D26" s="4452" t="s">
        <v>2356</v>
      </c>
      <c r="E26" s="4452"/>
      <c r="F26" s="4452"/>
      <c r="G26" s="4452"/>
      <c r="H26" s="4452"/>
      <c r="I26" s="2279"/>
      <c r="J26" s="2279"/>
      <c r="K26" s="2279"/>
      <c r="L26" s="2279"/>
      <c r="M26" s="2279"/>
      <c r="N26" s="2279"/>
    </row>
    <row r="27" spans="2:16" ht="12" customHeight="1">
      <c r="B27" s="2303"/>
      <c r="C27" s="2304"/>
      <c r="D27" s="4449" t="s">
        <v>2353</v>
      </c>
      <c r="E27" s="4450"/>
      <c r="F27" s="4450"/>
      <c r="G27" s="4450"/>
      <c r="H27" s="2305" t="s">
        <v>2357</v>
      </c>
      <c r="I27" s="2306"/>
      <c r="J27" s="2307"/>
      <c r="L27" s="2308"/>
    </row>
    <row r="28" spans="2:16" ht="12" customHeight="1">
      <c r="B28" s="2286" t="s">
        <v>2352</v>
      </c>
      <c r="C28" s="2309"/>
      <c r="D28" s="2288" t="s">
        <v>2354</v>
      </c>
      <c r="E28" s="2288" t="s">
        <v>2231</v>
      </c>
      <c r="F28" s="2310" t="s">
        <v>2256</v>
      </c>
      <c r="G28" s="2311" t="s">
        <v>2358</v>
      </c>
      <c r="H28" s="2312" t="s">
        <v>2256</v>
      </c>
      <c r="I28" s="2313"/>
    </row>
    <row r="29" spans="2:16" ht="12" customHeight="1">
      <c r="B29" s="2286"/>
      <c r="C29" s="2309"/>
      <c r="D29" s="2288"/>
      <c r="E29" s="2288"/>
      <c r="F29" s="2310"/>
      <c r="G29" s="2311" t="s">
        <v>2256</v>
      </c>
      <c r="H29" s="2310"/>
      <c r="I29" s="2313"/>
    </row>
    <row r="30" spans="2:16" ht="12" customHeight="1">
      <c r="B30" s="2290" t="s">
        <v>125</v>
      </c>
      <c r="C30" s="2291"/>
      <c r="D30" s="2292" t="s">
        <v>81</v>
      </c>
      <c r="E30" s="2292" t="s">
        <v>91</v>
      </c>
      <c r="F30" s="2292" t="s">
        <v>733</v>
      </c>
      <c r="G30" s="2292" t="s">
        <v>92</v>
      </c>
      <c r="H30" s="2314" t="s">
        <v>734</v>
      </c>
      <c r="I30" s="2313"/>
    </row>
    <row r="31" spans="2:16" ht="12" customHeight="1">
      <c r="B31" s="2315"/>
      <c r="C31" s="2316"/>
      <c r="D31" s="2316"/>
      <c r="E31" s="2316"/>
      <c r="F31" s="2317"/>
      <c r="G31" s="2317"/>
      <c r="H31" s="2317"/>
      <c r="I31" s="2313"/>
    </row>
    <row r="32" spans="2:16" ht="12" customHeight="1">
      <c r="B32" s="2315"/>
      <c r="C32" s="2316"/>
      <c r="D32" s="2316"/>
      <c r="E32" s="2316"/>
      <c r="F32" s="2317"/>
      <c r="G32" s="2317"/>
      <c r="H32" s="2317"/>
      <c r="I32" s="2313"/>
    </row>
    <row r="33" spans="2:15" ht="12" customHeight="1">
      <c r="B33" s="2318" t="s">
        <v>131</v>
      </c>
      <c r="C33" s="2319" t="s">
        <v>194</v>
      </c>
      <c r="D33" s="2320">
        <v>0</v>
      </c>
      <c r="E33" s="2320">
        <v>0</v>
      </c>
      <c r="F33" s="2321">
        <v>0</v>
      </c>
      <c r="G33" s="2321">
        <v>0</v>
      </c>
      <c r="H33" s="2321">
        <v>0</v>
      </c>
      <c r="I33" s="2322"/>
      <c r="J33" s="2323"/>
      <c r="K33" s="2308"/>
    </row>
    <row r="34" spans="2:15" ht="12" customHeight="1">
      <c r="B34" s="1126"/>
      <c r="C34" s="1126"/>
      <c r="D34" s="1126"/>
      <c r="E34" s="1126"/>
      <c r="F34" s="254"/>
      <c r="G34" s="254"/>
      <c r="H34" s="1126"/>
      <c r="I34" s="1126"/>
      <c r="J34" s="1126"/>
      <c r="K34" s="1126"/>
      <c r="L34" s="1126"/>
      <c r="M34" s="1126"/>
      <c r="N34" s="1126"/>
    </row>
    <row r="35" spans="2:15" ht="12" customHeight="1">
      <c r="D35" s="4451" t="s">
        <v>2359</v>
      </c>
      <c r="E35" s="4451"/>
      <c r="F35" s="4451"/>
      <c r="G35" s="2324"/>
      <c r="H35" s="2324"/>
      <c r="I35" s="2325"/>
      <c r="J35" s="2325"/>
      <c r="K35" s="2325"/>
      <c r="L35" s="2325"/>
      <c r="M35" s="2325"/>
      <c r="N35" s="2325"/>
      <c r="O35" s="2325"/>
    </row>
    <row r="36" spans="2:15" ht="12" customHeight="1">
      <c r="B36" s="2326" t="s">
        <v>2360</v>
      </c>
      <c r="C36" s="2327"/>
      <c r="D36" s="4449" t="s">
        <v>2353</v>
      </c>
      <c r="E36" s="4450"/>
      <c r="F36" s="4450"/>
      <c r="G36" s="4450"/>
      <c r="H36" s="2305" t="s">
        <v>2357</v>
      </c>
      <c r="I36" s="2306"/>
      <c r="J36" s="2307"/>
      <c r="L36" s="2284"/>
      <c r="M36" s="2328"/>
      <c r="N36" s="2329"/>
    </row>
    <row r="37" spans="2:15" ht="12" customHeight="1">
      <c r="B37" s="2330" t="s">
        <v>2361</v>
      </c>
      <c r="C37" s="2309"/>
      <c r="D37" s="2288" t="s">
        <v>2354</v>
      </c>
      <c r="E37" s="2288" t="s">
        <v>2231</v>
      </c>
      <c r="F37" s="2310" t="s">
        <v>2256</v>
      </c>
      <c r="G37" s="2311" t="s">
        <v>2358</v>
      </c>
      <c r="H37" s="2310" t="s">
        <v>2256</v>
      </c>
      <c r="I37" s="2289"/>
      <c r="J37" s="254"/>
      <c r="K37" s="2329"/>
    </row>
    <row r="38" spans="2:15" ht="12" customHeight="1">
      <c r="B38" s="2330"/>
      <c r="C38" s="2309"/>
      <c r="D38" s="2288"/>
      <c r="E38" s="2288"/>
      <c r="F38" s="2310"/>
      <c r="G38" s="2311" t="s">
        <v>2256</v>
      </c>
      <c r="H38" s="2310"/>
      <c r="I38" s="2289"/>
      <c r="J38" s="254"/>
      <c r="K38" s="2329"/>
    </row>
    <row r="39" spans="2:15" ht="12" customHeight="1">
      <c r="B39" s="2290" t="s">
        <v>125</v>
      </c>
      <c r="C39" s="2291"/>
      <c r="D39" s="2292" t="s">
        <v>81</v>
      </c>
      <c r="E39" s="2292" t="s">
        <v>91</v>
      </c>
      <c r="F39" s="2292" t="s">
        <v>733</v>
      </c>
      <c r="G39" s="2292" t="s">
        <v>92</v>
      </c>
      <c r="H39" s="2331" t="s">
        <v>734</v>
      </c>
      <c r="I39" s="2289"/>
      <c r="J39" s="2332"/>
      <c r="K39" s="2332"/>
    </row>
    <row r="40" spans="2:15" ht="12" customHeight="1">
      <c r="B40" s="2333"/>
      <c r="C40" s="2316"/>
      <c r="D40" s="2334"/>
      <c r="E40" s="2335"/>
      <c r="F40" s="2335"/>
      <c r="G40" s="2335"/>
      <c r="H40" s="2334"/>
      <c r="I40" s="2289"/>
      <c r="J40" s="254"/>
      <c r="K40" s="254"/>
    </row>
    <row r="41" spans="2:15" ht="12" customHeight="1">
      <c r="B41" s="2333"/>
      <c r="C41" s="2316"/>
      <c r="D41" s="2334"/>
      <c r="E41" s="2335"/>
      <c r="F41" s="2335"/>
      <c r="G41" s="2335"/>
      <c r="H41" s="2334"/>
      <c r="I41" s="2289"/>
      <c r="J41" s="254"/>
      <c r="K41" s="254"/>
    </row>
    <row r="42" spans="2:15" ht="12" customHeight="1">
      <c r="B42" s="2336" t="s">
        <v>1140</v>
      </c>
      <c r="C42" s="2337" t="s">
        <v>514</v>
      </c>
      <c r="D42" s="2338">
        <v>0</v>
      </c>
      <c r="E42" s="2339">
        <v>0</v>
      </c>
      <c r="F42" s="2339">
        <v>0</v>
      </c>
      <c r="G42" s="2339">
        <v>0</v>
      </c>
      <c r="H42" s="2340">
        <v>0</v>
      </c>
      <c r="I42" s="2289"/>
      <c r="J42" s="254"/>
      <c r="K42" s="254"/>
    </row>
    <row r="43" spans="2:15" ht="12" customHeight="1">
      <c r="B43" s="1126"/>
      <c r="C43" s="1126"/>
      <c r="D43" s="1126"/>
      <c r="E43" s="1126"/>
      <c r="F43" s="254"/>
      <c r="G43" s="254"/>
      <c r="H43" s="1126"/>
      <c r="I43" s="1126"/>
      <c r="J43" s="1126"/>
      <c r="K43" s="1126"/>
      <c r="L43" s="1126"/>
      <c r="M43" s="1126"/>
      <c r="N43" s="1126"/>
    </row>
    <row r="44" spans="2:15" ht="12" customHeight="1">
      <c r="B44" s="1126"/>
      <c r="C44" s="1126"/>
      <c r="D44" s="1126"/>
      <c r="E44" s="1126"/>
      <c r="F44" s="254"/>
      <c r="G44" s="254"/>
      <c r="H44" s="1126"/>
      <c r="I44" s="1126"/>
      <c r="J44" s="1126"/>
      <c r="K44" s="1126"/>
      <c r="L44" s="1126"/>
      <c r="M44" s="1126"/>
      <c r="N44" s="1126"/>
    </row>
    <row r="45" spans="2:15" ht="12" customHeight="1">
      <c r="D45" s="4452" t="s">
        <v>2362</v>
      </c>
      <c r="E45" s="4452"/>
      <c r="F45" s="4452"/>
      <c r="G45" s="4452"/>
      <c r="H45" s="4452"/>
      <c r="I45" s="2279"/>
      <c r="J45" s="2279"/>
      <c r="K45" s="2279"/>
      <c r="L45" s="2279"/>
      <c r="M45" s="2279"/>
      <c r="N45" s="2279"/>
    </row>
    <row r="46" spans="2:15" ht="12" customHeight="1">
      <c r="D46" s="4447" t="s">
        <v>2363</v>
      </c>
      <c r="E46" s="4447"/>
      <c r="F46" s="4447"/>
      <c r="G46" s="4447"/>
      <c r="H46" s="2341"/>
      <c r="I46" s="4448" t="s">
        <v>2364</v>
      </c>
      <c r="J46" s="4447"/>
      <c r="K46" s="2342"/>
      <c r="L46" s="4448" t="s">
        <v>2365</v>
      </c>
      <c r="M46" s="4447"/>
      <c r="N46" s="4447"/>
      <c r="O46" s="155" t="s">
        <v>977</v>
      </c>
    </row>
    <row r="47" spans="2:15" ht="12" customHeight="1">
      <c r="B47" s="2343"/>
      <c r="C47" s="2304"/>
      <c r="D47" s="2344" t="s">
        <v>2366</v>
      </c>
      <c r="E47" s="2345" t="s">
        <v>2367</v>
      </c>
      <c r="F47" s="2305" t="s">
        <v>2368</v>
      </c>
      <c r="G47" s="2346" t="s">
        <v>131</v>
      </c>
      <c r="H47" s="2345" t="s">
        <v>1941</v>
      </c>
      <c r="I47" s="2347" t="s">
        <v>2369</v>
      </c>
      <c r="J47" s="2348" t="s">
        <v>2370</v>
      </c>
      <c r="K47" s="2349" t="s">
        <v>131</v>
      </c>
      <c r="L47" s="2350" t="s">
        <v>1142</v>
      </c>
      <c r="M47" s="2350" t="s">
        <v>1142</v>
      </c>
      <c r="N47" s="2350" t="s">
        <v>138</v>
      </c>
      <c r="O47" s="158" t="s">
        <v>1142</v>
      </c>
    </row>
    <row r="48" spans="2:15" ht="12" customHeight="1">
      <c r="B48" s="2351"/>
      <c r="C48" s="2309"/>
      <c r="D48" s="2352" t="s">
        <v>2371</v>
      </c>
      <c r="E48" s="2353" t="s">
        <v>2372</v>
      </c>
      <c r="F48" s="2354" t="s">
        <v>2373</v>
      </c>
      <c r="G48" s="2353" t="s">
        <v>2374</v>
      </c>
      <c r="H48" s="2353" t="s">
        <v>2375</v>
      </c>
      <c r="I48" s="2352"/>
      <c r="J48" s="1126"/>
      <c r="K48" s="2349" t="s">
        <v>2376</v>
      </c>
      <c r="L48" s="2349" t="s">
        <v>1131</v>
      </c>
      <c r="M48" s="2349" t="s">
        <v>2377</v>
      </c>
      <c r="N48" s="2349" t="s">
        <v>1131</v>
      </c>
      <c r="O48" s="158" t="s">
        <v>2378</v>
      </c>
    </row>
    <row r="49" spans="2:15" ht="12" customHeight="1">
      <c r="B49" s="2351"/>
      <c r="C49" s="2309"/>
      <c r="D49" s="2352" t="s">
        <v>1428</v>
      </c>
      <c r="E49" s="2353" t="s">
        <v>2379</v>
      </c>
      <c r="F49" s="2354" t="s">
        <v>2380</v>
      </c>
      <c r="G49" s="2353"/>
      <c r="H49" s="2353" t="s">
        <v>2381</v>
      </c>
      <c r="I49" s="2352"/>
      <c r="J49" s="1126"/>
      <c r="K49" s="2349"/>
      <c r="L49" s="2355"/>
      <c r="M49" s="2355"/>
      <c r="N49" s="2355"/>
      <c r="O49" s="158"/>
    </row>
    <row r="50" spans="2:15" ht="12" customHeight="1">
      <c r="B50" s="2351"/>
      <c r="C50" s="2309"/>
      <c r="D50" s="2352"/>
      <c r="E50" s="2353" t="s">
        <v>2382</v>
      </c>
      <c r="F50" s="2354" t="s">
        <v>2383</v>
      </c>
      <c r="G50" s="2353"/>
      <c r="H50" s="2353"/>
      <c r="I50" s="2352"/>
      <c r="J50" s="1126"/>
      <c r="K50" s="2349"/>
      <c r="L50" s="2355"/>
      <c r="M50" s="2355"/>
      <c r="N50" s="2355"/>
      <c r="O50" s="158"/>
    </row>
    <row r="51" spans="2:15" ht="12" customHeight="1">
      <c r="B51" s="2351"/>
      <c r="C51" s="2309"/>
      <c r="D51" s="2352"/>
      <c r="E51" s="2353" t="s">
        <v>1194</v>
      </c>
      <c r="F51" s="2354" t="s">
        <v>2384</v>
      </c>
      <c r="G51" s="2353"/>
      <c r="H51" s="2353"/>
      <c r="I51" s="2352"/>
      <c r="J51" s="1126"/>
      <c r="K51" s="2349"/>
      <c r="L51" s="2355"/>
      <c r="M51" s="2355"/>
      <c r="N51" s="2355"/>
      <c r="O51" s="158"/>
    </row>
    <row r="52" spans="2:15" ht="12" customHeight="1">
      <c r="B52" s="2356"/>
      <c r="C52" s="2309"/>
      <c r="D52" s="2291" t="s">
        <v>1589</v>
      </c>
      <c r="E52" s="2291" t="s">
        <v>2385</v>
      </c>
      <c r="F52" s="2357" t="s">
        <v>1832</v>
      </c>
      <c r="G52" s="2291" t="s">
        <v>2105</v>
      </c>
      <c r="H52" s="2291" t="s">
        <v>2386</v>
      </c>
      <c r="I52" s="2358" t="s">
        <v>2155</v>
      </c>
      <c r="J52" s="2359" t="s">
        <v>2387</v>
      </c>
      <c r="K52" s="2360" t="s">
        <v>2328</v>
      </c>
      <c r="L52" s="2360" t="s">
        <v>2388</v>
      </c>
      <c r="M52" s="2360" t="s">
        <v>2389</v>
      </c>
      <c r="N52" s="2360" t="s">
        <v>2390</v>
      </c>
      <c r="O52" s="162" t="s">
        <v>2329</v>
      </c>
    </row>
    <row r="53" spans="2:15" ht="12" customHeight="1">
      <c r="B53" s="2361" t="s">
        <v>2391</v>
      </c>
      <c r="C53" s="2362" t="s">
        <v>460</v>
      </c>
      <c r="D53" s="2363"/>
      <c r="E53" s="2363"/>
      <c r="F53" s="2364"/>
      <c r="G53" s="2365"/>
      <c r="H53" s="2363"/>
      <c r="I53" s="2363"/>
      <c r="J53" s="2366"/>
      <c r="K53" s="2366"/>
      <c r="L53" s="2366"/>
      <c r="M53" s="2366"/>
      <c r="N53" s="2366"/>
      <c r="O53" s="264"/>
    </row>
    <row r="54" spans="2:15" ht="12" customHeight="1">
      <c r="B54" s="2361" t="s">
        <v>1445</v>
      </c>
      <c r="C54" s="2367" t="s">
        <v>464</v>
      </c>
      <c r="D54" s="2363"/>
      <c r="E54" s="2363"/>
      <c r="F54" s="2364"/>
      <c r="G54" s="2365"/>
      <c r="H54" s="2363"/>
      <c r="I54" s="2363"/>
      <c r="J54" s="2366"/>
      <c r="K54" s="2366"/>
      <c r="L54" s="2366"/>
      <c r="M54" s="2366"/>
      <c r="N54" s="2366"/>
      <c r="O54" s="264"/>
    </row>
    <row r="55" spans="2:15" ht="12" customHeight="1">
      <c r="B55" s="2368"/>
      <c r="C55" s="254"/>
      <c r="D55" s="2368"/>
      <c r="E55" s="2368"/>
      <c r="F55" s="2368"/>
      <c r="G55" s="2368"/>
      <c r="H55" s="2368"/>
      <c r="I55" s="1126"/>
      <c r="J55" s="1126"/>
      <c r="K55" s="1126"/>
      <c r="L55" s="1126"/>
      <c r="M55" s="1126"/>
      <c r="N55" s="1126"/>
    </row>
    <row r="56" spans="2:15" ht="12" customHeight="1">
      <c r="B56" s="2368"/>
      <c r="C56" s="254"/>
      <c r="D56" s="2368"/>
      <c r="E56" s="2368"/>
      <c r="F56" s="2368"/>
      <c r="G56" s="2368"/>
      <c r="H56" s="2368"/>
      <c r="I56" s="1126"/>
      <c r="J56" s="1126"/>
      <c r="K56" s="1126"/>
      <c r="L56" s="1126"/>
      <c r="M56" s="1126"/>
      <c r="N56" s="1126"/>
    </row>
    <row r="57" spans="2:15" ht="12" customHeight="1">
      <c r="D57" s="4453" t="s">
        <v>2392</v>
      </c>
      <c r="E57" s="4453"/>
      <c r="F57" s="4453"/>
      <c r="G57" s="4453"/>
      <c r="H57" s="2369"/>
      <c r="I57" s="2369"/>
      <c r="J57" s="2369"/>
      <c r="K57" s="2369"/>
      <c r="L57" s="2369"/>
      <c r="M57" s="2369"/>
      <c r="N57" s="2369"/>
    </row>
    <row r="58" spans="2:15" ht="12" customHeight="1">
      <c r="B58" s="2369"/>
      <c r="C58" s="254"/>
      <c r="D58" s="2370" t="s">
        <v>2152</v>
      </c>
      <c r="E58" s="2369"/>
      <c r="F58" s="2368"/>
      <c r="G58" s="2368"/>
      <c r="H58" s="2368"/>
      <c r="I58" s="1126"/>
      <c r="J58" s="1126"/>
      <c r="K58" s="1126"/>
      <c r="L58" s="1126"/>
      <c r="M58" s="1126"/>
      <c r="N58" s="1126"/>
    </row>
    <row r="59" spans="2:15" ht="12" customHeight="1">
      <c r="B59" s="2315" t="s">
        <v>2393</v>
      </c>
      <c r="C59" s="2362" t="s">
        <v>607</v>
      </c>
      <c r="D59" s="2321">
        <v>0</v>
      </c>
      <c r="E59" s="2323"/>
      <c r="F59" s="2323"/>
      <c r="G59" s="2323"/>
      <c r="H59" s="2323"/>
      <c r="I59" s="1126"/>
      <c r="J59" s="1126"/>
      <c r="K59" s="1126"/>
      <c r="L59" s="1126"/>
      <c r="M59" s="1126"/>
      <c r="N59" s="1126"/>
    </row>
    <row r="60" spans="2:15" ht="12" customHeight="1">
      <c r="B60" s="2323"/>
      <c r="C60" s="254"/>
      <c r="D60" s="2323"/>
      <c r="E60" s="2323"/>
      <c r="F60" s="2323"/>
      <c r="G60" s="2323"/>
      <c r="H60" s="2323"/>
      <c r="I60" s="1126"/>
      <c r="J60" s="1126"/>
      <c r="K60" s="1126"/>
      <c r="L60" s="1126"/>
      <c r="M60" s="1126"/>
      <c r="N60" s="1126"/>
    </row>
    <row r="61" spans="2:15" ht="12" customHeight="1">
      <c r="B61" s="2323"/>
      <c r="C61" s="254"/>
      <c r="D61" s="2323"/>
      <c r="E61" s="2323"/>
      <c r="F61" s="2323"/>
      <c r="G61" s="2323"/>
      <c r="H61" s="2323"/>
      <c r="I61" s="1126"/>
      <c r="J61" s="1126"/>
      <c r="K61" s="1126"/>
      <c r="L61" s="1126"/>
      <c r="M61" s="1126"/>
    </row>
    <row r="62" spans="2:15" ht="12" customHeight="1">
      <c r="D62" s="4446" t="s">
        <v>2394</v>
      </c>
      <c r="E62" s="4446"/>
      <c r="F62" s="4446"/>
      <c r="G62" s="4446"/>
      <c r="H62" s="4446"/>
      <c r="I62" s="4446"/>
      <c r="J62" s="2279"/>
      <c r="K62" s="2279"/>
      <c r="L62" s="2279"/>
      <c r="M62" s="2279"/>
      <c r="N62" s="2279"/>
    </row>
    <row r="63" spans="2:15" ht="12" customHeight="1">
      <c r="B63" s="2371" t="s">
        <v>1630</v>
      </c>
      <c r="C63" s="2304"/>
      <c r="D63" s="2345" t="s">
        <v>2129</v>
      </c>
      <c r="E63" s="2323"/>
      <c r="F63" s="2323"/>
      <c r="G63" s="2323"/>
      <c r="H63" s="2323"/>
      <c r="I63" s="2329"/>
      <c r="J63" s="2329"/>
      <c r="K63" s="2329"/>
      <c r="L63" s="2329"/>
      <c r="M63" s="2329"/>
    </row>
    <row r="64" spans="2:15" ht="12" customHeight="1">
      <c r="B64" s="2348"/>
      <c r="C64" s="2309"/>
      <c r="D64" s="2372" t="s">
        <v>2395</v>
      </c>
      <c r="E64" s="2323"/>
      <c r="F64" s="2323"/>
      <c r="G64" s="2323"/>
      <c r="H64" s="2323"/>
      <c r="I64" s="2329"/>
      <c r="J64" s="2329"/>
      <c r="K64" s="2329"/>
      <c r="L64" s="2329"/>
      <c r="M64" s="2329"/>
    </row>
    <row r="65" spans="2:13" ht="12" customHeight="1">
      <c r="B65" s="2373" t="s">
        <v>1589</v>
      </c>
      <c r="C65" s="2374"/>
      <c r="D65" s="2375" t="s">
        <v>2385</v>
      </c>
      <c r="E65" s="2323"/>
      <c r="F65" s="2323"/>
      <c r="G65" s="2323"/>
      <c r="H65" s="2323"/>
      <c r="I65" s="2329"/>
      <c r="J65" s="2329"/>
      <c r="K65" s="2329"/>
      <c r="L65" s="2329"/>
      <c r="M65" s="2329"/>
    </row>
    <row r="66" spans="2:13" ht="12" customHeight="1">
      <c r="B66" s="2315"/>
      <c r="C66" s="2316"/>
      <c r="D66" s="2317"/>
      <c r="E66" s="2323"/>
      <c r="F66" s="2323"/>
      <c r="G66" s="2323"/>
      <c r="H66" s="2323"/>
      <c r="I66" s="2329"/>
      <c r="J66" s="2329"/>
      <c r="K66" s="2329"/>
      <c r="L66" s="2329"/>
      <c r="M66" s="2329"/>
    </row>
    <row r="67" spans="2:13" ht="12" customHeight="1">
      <c r="B67" s="2315"/>
      <c r="C67" s="2316"/>
      <c r="D67" s="2317"/>
      <c r="E67" s="2323"/>
      <c r="F67" s="2323"/>
      <c r="G67" s="2323"/>
      <c r="H67" s="2323"/>
      <c r="I67" s="2329"/>
      <c r="J67" s="2329"/>
      <c r="K67" s="2329"/>
      <c r="L67" s="2329"/>
      <c r="M67" s="2329"/>
    </row>
    <row r="68" spans="2:13" ht="12" customHeight="1">
      <c r="B68" s="2318" t="s">
        <v>131</v>
      </c>
      <c r="C68" s="2319" t="s">
        <v>613</v>
      </c>
      <c r="D68" s="2376">
        <v>0</v>
      </c>
      <c r="E68" s="2323"/>
      <c r="F68" s="2323"/>
      <c r="G68" s="2323"/>
      <c r="H68" s="2323"/>
      <c r="I68" s="2329"/>
      <c r="J68" s="2329"/>
      <c r="K68" s="2329"/>
      <c r="L68" s="2329"/>
      <c r="M68" s="2329"/>
    </row>
    <row r="69" spans="2:13" ht="12" customHeight="1">
      <c r="B69" s="254"/>
      <c r="C69" s="254"/>
      <c r="D69" s="2329"/>
      <c r="E69" s="2329"/>
      <c r="F69" s="254"/>
      <c r="G69" s="254"/>
      <c r="H69" s="2329"/>
      <c r="I69" s="2329"/>
      <c r="J69" s="2329"/>
      <c r="K69" s="2329"/>
      <c r="L69" s="2329"/>
      <c r="M69" s="1807"/>
    </row>
    <row r="70" spans="2:13" ht="12" customHeight="1">
      <c r="B70" s="65" t="s">
        <v>105</v>
      </c>
      <c r="C70" s="65"/>
      <c r="D70" s="65"/>
      <c r="E70" s="65"/>
      <c r="F70" s="65"/>
      <c r="G70" s="65"/>
      <c r="H70" s="2329"/>
      <c r="I70" s="2329"/>
      <c r="J70" s="2329"/>
      <c r="K70" s="2329"/>
      <c r="L70" s="2329"/>
      <c r="M70" s="1905"/>
    </row>
    <row r="71" spans="2:13" ht="12" customHeight="1">
      <c r="B71" s="4054" t="s">
        <v>477</v>
      </c>
      <c r="C71" s="4054"/>
      <c r="D71" s="4054"/>
      <c r="E71" s="4054"/>
      <c r="F71" s="4054"/>
      <c r="G71" s="4054"/>
      <c r="H71" s="2329"/>
      <c r="I71" s="2329"/>
      <c r="J71" s="2329"/>
      <c r="K71" s="2329"/>
      <c r="L71" s="2329"/>
      <c r="M71" s="2329"/>
    </row>
    <row r="72" spans="2:13" ht="12" customHeight="1">
      <c r="B72" s="254"/>
      <c r="C72" s="254"/>
      <c r="D72" s="2329"/>
      <c r="E72" s="2329"/>
      <c r="F72" s="254"/>
      <c r="G72" s="254"/>
      <c r="H72" s="2329"/>
      <c r="I72" s="2329"/>
      <c r="J72" s="2329"/>
      <c r="K72" s="2329"/>
      <c r="L72" s="2329"/>
      <c r="M72" s="2329"/>
    </row>
    <row r="73" spans="2:13" ht="12" customHeight="1">
      <c r="B73" s="254"/>
      <c r="C73" s="254"/>
      <c r="D73" s="2329"/>
      <c r="E73" s="2329"/>
      <c r="F73" s="254"/>
      <c r="G73" s="254"/>
      <c r="H73" s="2329"/>
      <c r="I73" s="2329"/>
      <c r="J73" s="2329"/>
      <c r="K73" s="2329"/>
      <c r="L73" s="2329"/>
      <c r="M73" s="2329"/>
    </row>
    <row r="74" spans="2:13" ht="12" customHeight="1">
      <c r="B74" s="254"/>
      <c r="C74" s="254"/>
      <c r="D74" s="2329"/>
      <c r="E74" s="2329"/>
      <c r="F74" s="254"/>
      <c r="G74" s="254"/>
      <c r="H74" s="2329"/>
      <c r="I74" s="2329"/>
      <c r="J74" s="2329"/>
      <c r="K74" s="2329"/>
      <c r="L74" s="2329"/>
      <c r="M74" s="2329"/>
    </row>
    <row r="75" spans="2:13" ht="12" customHeight="1">
      <c r="B75" s="254"/>
      <c r="C75" s="254"/>
      <c r="D75" s="2329"/>
      <c r="E75" s="2329"/>
      <c r="F75" s="254"/>
      <c r="G75" s="254"/>
    </row>
    <row r="76" spans="2:13" ht="12" customHeight="1">
      <c r="B76" s="254"/>
      <c r="C76" s="254"/>
      <c r="D76" s="2329"/>
      <c r="E76" s="2329"/>
      <c r="F76" s="254"/>
      <c r="G76" s="254"/>
    </row>
    <row r="77" spans="2:13" ht="12" customHeight="1">
      <c r="B77" s="254"/>
      <c r="C77" s="254"/>
      <c r="D77" s="2329"/>
      <c r="E77" s="2329"/>
      <c r="F77" s="254"/>
      <c r="G77" s="254"/>
    </row>
    <row r="78" spans="2:13" ht="12" customHeight="1">
      <c r="B78" s="254"/>
      <c r="C78" s="254"/>
      <c r="D78" s="2329"/>
      <c r="E78" s="2329"/>
      <c r="F78" s="254"/>
      <c r="G78" s="254"/>
    </row>
  </sheetData>
  <mergeCells count="18">
    <mergeCell ref="B2:F2"/>
    <mergeCell ref="B70:G70"/>
    <mergeCell ref="B71:G71"/>
    <mergeCell ref="D57:G57"/>
    <mergeCell ref="D62:I62"/>
    <mergeCell ref="D5:E5"/>
    <mergeCell ref="D36:G36"/>
    <mergeCell ref="D26:H26"/>
    <mergeCell ref="D8:E8"/>
    <mergeCell ref="D18:E18"/>
    <mergeCell ref="D7:I7"/>
    <mergeCell ref="D17:I17"/>
    <mergeCell ref="D46:G46"/>
    <mergeCell ref="I46:J46"/>
    <mergeCell ref="L46:N46"/>
    <mergeCell ref="D27:G27"/>
    <mergeCell ref="D35:F35"/>
    <mergeCell ref="D45:H45"/>
  </mergeCells>
  <hyperlinks>
    <hyperlink ref="B71" r:id="rId1" xr:uid="{00000000-0004-0000-5000-000000000000}"/>
  </hyperlinks>
  <pageMargins left="0.7" right="0.7" top="0.75" bottom="0.75" header="0.3" footer="0.3"/>
  <pageSetup scale="10" orientation="landscape"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B1:V29"/>
  <sheetViews>
    <sheetView showGridLines="0" workbookViewId="0"/>
  </sheetViews>
  <sheetFormatPr defaultColWidth="8.71875" defaultRowHeight="14.1"/>
  <cols>
    <col min="1" max="1" width="1.71875" style="1688" customWidth="1"/>
    <col min="2" max="2" width="18.44140625" style="1688" customWidth="1"/>
    <col min="3" max="3" width="53.1640625" style="1688" customWidth="1"/>
    <col min="4" max="4" width="5" style="2407" customWidth="1"/>
    <col min="5" max="7" width="14.1640625" style="2408" customWidth="1"/>
    <col min="8" max="8" width="8.71875" style="1688" customWidth="1"/>
    <col min="9" max="16384" width="8.71875" style="1688"/>
  </cols>
  <sheetData>
    <row r="1" spans="2:9">
      <c r="B1" s="2377"/>
      <c r="C1" s="2377"/>
    </row>
    <row r="2" spans="2:9">
      <c r="B2" s="4466" t="s">
        <v>478</v>
      </c>
      <c r="C2" s="4471"/>
      <c r="D2" s="4472"/>
      <c r="E2" s="4473"/>
      <c r="F2" s="4473"/>
    </row>
    <row r="3" spans="2:9">
      <c r="B3" s="2378"/>
      <c r="C3" s="2378"/>
    </row>
    <row r="4" spans="2:9" ht="23.5" customHeight="1">
      <c r="B4" s="4467" t="s">
        <v>414</v>
      </c>
      <c r="C4" s="4468"/>
      <c r="D4" s="4466" t="s">
        <v>2396</v>
      </c>
      <c r="E4" s="4466"/>
      <c r="F4" s="4466"/>
      <c r="G4" s="4466"/>
      <c r="H4" s="2379"/>
      <c r="I4" s="2379"/>
    </row>
    <row r="5" spans="2:9">
      <c r="B5" s="4469" t="s">
        <v>538</v>
      </c>
      <c r="C5" s="4470"/>
      <c r="D5" s="2380"/>
      <c r="E5" s="2381"/>
      <c r="F5" s="2381"/>
      <c r="G5" s="2381"/>
    </row>
    <row r="6" spans="2:9">
      <c r="D6" s="2382"/>
    </row>
    <row r="7" spans="2:9" s="2383" customFormat="1" ht="15" customHeight="1">
      <c r="B7" s="2384"/>
      <c r="C7" s="2385"/>
      <c r="D7" s="2386"/>
      <c r="E7" s="4456" t="s">
        <v>2343</v>
      </c>
      <c r="F7" s="4457"/>
      <c r="G7" s="2387" t="s">
        <v>1132</v>
      </c>
    </row>
    <row r="8" spans="2:9" s="2383" customFormat="1" ht="15" customHeight="1">
      <c r="B8" s="4458" t="s">
        <v>2352</v>
      </c>
      <c r="C8" s="4459"/>
      <c r="D8" s="2388"/>
      <c r="E8" s="2389" t="s">
        <v>1134</v>
      </c>
      <c r="F8" s="2389" t="s">
        <v>131</v>
      </c>
      <c r="G8" s="2389" t="s">
        <v>131</v>
      </c>
    </row>
    <row r="9" spans="2:9" s="2383" customFormat="1" ht="15" customHeight="1">
      <c r="B9" s="4460" t="s">
        <v>125</v>
      </c>
      <c r="C9" s="4461"/>
      <c r="D9" s="2390"/>
      <c r="E9" s="2391" t="s">
        <v>140</v>
      </c>
      <c r="F9" s="2391" t="s">
        <v>168</v>
      </c>
      <c r="G9" s="2391" t="s">
        <v>170</v>
      </c>
    </row>
    <row r="10" spans="2:9" s="2383" customFormat="1" ht="15" customHeight="1">
      <c r="B10" s="2392"/>
      <c r="D10" s="2388"/>
      <c r="E10" s="2393" t="s">
        <v>1555</v>
      </c>
      <c r="F10" s="2394" t="s">
        <v>1555</v>
      </c>
      <c r="G10" s="2394" t="s">
        <v>1555</v>
      </c>
    </row>
    <row r="11" spans="2:9" s="2383" customFormat="1" ht="15" customHeight="1">
      <c r="B11" s="4462" t="s">
        <v>1532</v>
      </c>
      <c r="C11" s="4463"/>
      <c r="D11" s="2390"/>
      <c r="E11" s="2396"/>
      <c r="F11" s="2396"/>
      <c r="G11" s="2396"/>
    </row>
    <row r="12" spans="2:9" s="2383" customFormat="1" ht="15" customHeight="1">
      <c r="B12" s="2397"/>
      <c r="C12" s="2398" t="s">
        <v>2397</v>
      </c>
      <c r="D12" s="2399"/>
      <c r="E12" s="2400"/>
      <c r="F12" s="2400"/>
      <c r="G12" s="2400"/>
    </row>
    <row r="13" spans="2:9" s="2383" customFormat="1" ht="15" customHeight="1">
      <c r="B13" s="2397"/>
      <c r="C13" s="2401"/>
      <c r="D13" s="2399"/>
      <c r="E13" s="2400"/>
      <c r="F13" s="2400"/>
      <c r="G13" s="2400"/>
    </row>
    <row r="14" spans="2:9" s="2383" customFormat="1" ht="15" customHeight="1">
      <c r="B14" s="2397"/>
      <c r="C14" s="2398" t="s">
        <v>2398</v>
      </c>
      <c r="D14" s="2399" t="s">
        <v>2399</v>
      </c>
      <c r="E14" s="2400"/>
      <c r="F14" s="2400"/>
      <c r="G14" s="2400"/>
    </row>
    <row r="15" spans="2:9" s="2383" customFormat="1" ht="15" customHeight="1">
      <c r="B15" s="2397"/>
      <c r="C15" s="2398" t="s">
        <v>2400</v>
      </c>
      <c r="D15" s="2399"/>
      <c r="E15" s="2400"/>
      <c r="F15" s="2400"/>
      <c r="G15" s="2400"/>
    </row>
    <row r="16" spans="2:9" s="2383" customFormat="1" ht="15" customHeight="1">
      <c r="B16" s="2397"/>
      <c r="C16" s="2401"/>
      <c r="D16" s="2399"/>
      <c r="E16" s="2400"/>
      <c r="F16" s="2400"/>
      <c r="G16" s="2400"/>
    </row>
    <row r="17" spans="2:22" s="2383" customFormat="1" ht="15" customHeight="1">
      <c r="B17" s="2397"/>
      <c r="C17" s="2401"/>
      <c r="D17" s="2399"/>
      <c r="E17" s="2400"/>
      <c r="F17" s="2400"/>
      <c r="G17" s="2400"/>
    </row>
    <row r="18" spans="2:22" s="2383" customFormat="1" ht="15" customHeight="1">
      <c r="B18" s="2402"/>
      <c r="C18" s="2398" t="s">
        <v>2401</v>
      </c>
      <c r="D18" s="2399" t="s">
        <v>2402</v>
      </c>
      <c r="E18" s="2400"/>
      <c r="F18" s="2400"/>
      <c r="G18" s="2400"/>
    </row>
    <row r="19" spans="2:22" s="2383" customFormat="1" ht="15" customHeight="1">
      <c r="B19" s="4464" t="s">
        <v>2403</v>
      </c>
      <c r="C19" s="4465"/>
      <c r="D19" s="2399" t="s">
        <v>2404</v>
      </c>
      <c r="E19" s="2400"/>
      <c r="F19" s="2400"/>
      <c r="G19" s="2400"/>
    </row>
    <row r="20" spans="2:22" s="2383" customFormat="1" ht="15" customHeight="1">
      <c r="B20" s="4464" t="s">
        <v>2405</v>
      </c>
      <c r="C20" s="4465"/>
      <c r="D20" s="2390"/>
      <c r="E20" s="2400"/>
      <c r="F20" s="2400"/>
      <c r="G20" s="2400"/>
    </row>
    <row r="21" spans="2:22" s="2383" customFormat="1" ht="15" customHeight="1">
      <c r="B21" s="2395"/>
      <c r="C21" s="2403"/>
      <c r="D21" s="2390"/>
      <c r="E21" s="2400"/>
      <c r="F21" s="2400"/>
      <c r="G21" s="2400"/>
    </row>
    <row r="22" spans="2:22" s="2383" customFormat="1" ht="15" customHeight="1">
      <c r="B22" s="4464" t="s">
        <v>2406</v>
      </c>
      <c r="C22" s="4465"/>
      <c r="D22" s="2390" t="s">
        <v>2407</v>
      </c>
      <c r="E22" s="2400"/>
      <c r="F22" s="2400"/>
      <c r="G22" s="2400"/>
    </row>
    <row r="23" spans="2:22" s="2383" customFormat="1" ht="15" customHeight="1">
      <c r="D23" s="2404"/>
      <c r="E23" s="2405"/>
      <c r="F23" s="2405"/>
      <c r="G23" s="2405"/>
    </row>
    <row r="24" spans="2:22" s="2383" customFormat="1" ht="15" customHeight="1">
      <c r="B24" s="65" t="s">
        <v>105</v>
      </c>
      <c r="C24" s="65"/>
      <c r="D24" s="65"/>
      <c r="E24" s="65"/>
      <c r="F24" s="65"/>
      <c r="G24" s="65"/>
      <c r="H24" s="65"/>
      <c r="I24" s="65"/>
      <c r="J24" s="65"/>
      <c r="K24" s="65"/>
      <c r="L24" s="65"/>
      <c r="M24" s="65"/>
      <c r="N24" s="65"/>
      <c r="O24" s="65"/>
      <c r="P24" s="65"/>
      <c r="Q24" s="65"/>
      <c r="R24" s="65"/>
      <c r="S24" s="65"/>
      <c r="T24" s="65"/>
      <c r="U24" s="65"/>
      <c r="V24" s="65"/>
    </row>
    <row r="25" spans="2:22" s="2383" customFormat="1" ht="15" customHeight="1">
      <c r="B25" s="4054" t="s">
        <v>477</v>
      </c>
      <c r="C25" s="4054"/>
      <c r="D25" s="4054"/>
      <c r="E25" s="4054"/>
      <c r="F25" s="4054"/>
      <c r="G25" s="4054"/>
      <c r="H25" s="4054"/>
      <c r="I25" s="4054"/>
      <c r="J25" s="4054"/>
      <c r="K25" s="4054"/>
      <c r="L25" s="4054"/>
      <c r="M25" s="4054"/>
      <c r="N25" s="4054"/>
      <c r="O25" s="4054"/>
      <c r="P25" s="4054"/>
      <c r="Q25" s="4054"/>
      <c r="R25" s="4054"/>
      <c r="S25" s="4054"/>
      <c r="T25" s="4054"/>
      <c r="U25" s="4054"/>
      <c r="V25" s="4054"/>
    </row>
    <row r="26" spans="2:22" s="2383" customFormat="1" ht="15" customHeight="1">
      <c r="D26" s="2404"/>
      <c r="E26" s="2405"/>
      <c r="F26" s="2405"/>
      <c r="G26" s="2405"/>
    </row>
    <row r="27" spans="2:22" s="2383" customFormat="1" ht="15" customHeight="1">
      <c r="D27" s="2406"/>
      <c r="E27" s="2405"/>
      <c r="F27" s="2405"/>
      <c r="G27" s="2405"/>
    </row>
    <row r="28" spans="2:22">
      <c r="G28" s="2239"/>
    </row>
    <row r="29" spans="2:22">
      <c r="G29" s="1808"/>
    </row>
  </sheetData>
  <mergeCells count="13">
    <mergeCell ref="D4:G4"/>
    <mergeCell ref="B4:C4"/>
    <mergeCell ref="B5:C5"/>
    <mergeCell ref="B24:V24"/>
    <mergeCell ref="B2:F2"/>
    <mergeCell ref="B25:V25"/>
    <mergeCell ref="E7:F7"/>
    <mergeCell ref="B8:C8"/>
    <mergeCell ref="B9:C9"/>
    <mergeCell ref="B11:C11"/>
    <mergeCell ref="B19:C19"/>
    <mergeCell ref="B20:C20"/>
    <mergeCell ref="B22:C22"/>
  </mergeCells>
  <hyperlinks>
    <hyperlink ref="B25" r:id="rId1" xr:uid="{00000000-0004-0000-5100-000000000000}"/>
  </hyperlinks>
  <printOptions horizontalCentered="1"/>
  <pageMargins left="0.39370078740157499" right="0.39370078740157499" top="0.59055118110236204" bottom="0.39370078740157499" header="0.39370078740157499" footer="0.39370078740157499"/>
  <pageSetup paperSize="5" scale="10" orientation="portrait" horizontalDpi="300" verticalDpi="300"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B2:AD72"/>
  <sheetViews>
    <sheetView showGridLines="0" workbookViewId="0"/>
  </sheetViews>
  <sheetFormatPr defaultColWidth="8.71875" defaultRowHeight="11.4"/>
  <cols>
    <col min="1" max="1" width="1.71875" style="2409" customWidth="1"/>
    <col min="2" max="2" width="3.44140625" style="2409" customWidth="1"/>
    <col min="3" max="3" width="5.27734375" style="2409" customWidth="1"/>
    <col min="4" max="4" width="4" style="2409" customWidth="1"/>
    <col min="5" max="6" width="9.71875" style="2409" customWidth="1"/>
    <col min="7" max="7" width="22.83203125" style="2409" customWidth="1"/>
    <col min="8" max="8" width="5.1640625" style="2460" customWidth="1"/>
    <col min="9" max="10" width="10.27734375" style="2460" customWidth="1"/>
    <col min="11" max="18" width="13.1640625" style="2461" customWidth="1"/>
    <col min="19" max="23" width="13.1640625" style="2409" customWidth="1"/>
    <col min="24" max="25" width="8.71875" style="2409" customWidth="1"/>
    <col min="26" max="16384" width="8.71875" style="2409"/>
  </cols>
  <sheetData>
    <row r="2" spans="2:30">
      <c r="B2" s="4506" t="s">
        <v>478</v>
      </c>
      <c r="C2" s="4507"/>
      <c r="D2" s="4507"/>
      <c r="E2" s="4507"/>
      <c r="F2" s="4507"/>
    </row>
    <row r="4" spans="2:30" ht="16.5" customHeight="1">
      <c r="B4" s="4484" t="s">
        <v>2408</v>
      </c>
      <c r="C4" s="4485"/>
      <c r="D4" s="4485"/>
      <c r="E4" s="4485"/>
      <c r="H4" s="2409"/>
      <c r="I4" s="4480" t="s">
        <v>852</v>
      </c>
      <c r="J4" s="4480"/>
      <c r="K4" s="4480"/>
      <c r="L4" s="4480"/>
      <c r="M4" s="4480"/>
      <c r="N4" s="2410"/>
      <c r="O4" s="2410"/>
      <c r="P4" s="2410"/>
      <c r="Q4" s="2410"/>
      <c r="R4" s="2410"/>
      <c r="S4" s="2410"/>
      <c r="T4" s="2410"/>
      <c r="U4" s="2410"/>
      <c r="V4" s="2410"/>
      <c r="W4" s="2410"/>
      <c r="X4" s="2410"/>
      <c r="Y4" s="2410"/>
      <c r="Z4" s="2410"/>
      <c r="AA4" s="2410"/>
      <c r="AB4" s="2410"/>
      <c r="AC4" s="2410"/>
      <c r="AD4" s="2410"/>
    </row>
    <row r="5" spans="2:30" ht="24" customHeight="1">
      <c r="B5" s="4484" t="s">
        <v>538</v>
      </c>
      <c r="C5" s="4485"/>
      <c r="D5" s="4485"/>
      <c r="E5" s="4485"/>
      <c r="H5" s="2409"/>
      <c r="I5" s="4481" t="s">
        <v>221</v>
      </c>
      <c r="J5" s="4481"/>
      <c r="K5" s="4481"/>
      <c r="L5" s="4481"/>
      <c r="M5" s="4481"/>
      <c r="N5" s="2411"/>
      <c r="O5" s="2411"/>
      <c r="P5" s="2411"/>
      <c r="Q5" s="2411"/>
      <c r="R5" s="2411"/>
      <c r="S5" s="2411"/>
      <c r="T5" s="2411"/>
      <c r="U5" s="2411"/>
      <c r="V5" s="2411"/>
      <c r="W5" s="2411"/>
      <c r="X5" s="2411"/>
      <c r="Y5" s="2411"/>
      <c r="Z5" s="2411"/>
      <c r="AA5" s="2411"/>
      <c r="AB5" s="2411"/>
      <c r="AC5" s="2411"/>
      <c r="AD5" s="2411"/>
    </row>
    <row r="6" spans="2:30" ht="14.1">
      <c r="B6" s="2412"/>
      <c r="C6" s="2413"/>
      <c r="D6" s="2414"/>
      <c r="E6" s="2414"/>
      <c r="F6" s="2414"/>
      <c r="G6" s="2414"/>
      <c r="H6" s="2414"/>
      <c r="I6" s="2415"/>
      <c r="J6" s="2415"/>
      <c r="K6" s="2416"/>
      <c r="L6" s="2416"/>
      <c r="M6" s="2416"/>
      <c r="N6" s="2416"/>
      <c r="O6" s="2416"/>
      <c r="P6" s="2416"/>
      <c r="Q6" s="2416"/>
      <c r="R6" s="2416"/>
    </row>
    <row r="7" spans="2:30" ht="15" customHeight="1">
      <c r="B7" s="2417"/>
      <c r="C7" s="2418"/>
      <c r="D7" s="2418"/>
      <c r="E7" s="2418"/>
      <c r="F7" s="2418"/>
      <c r="G7" s="2418"/>
      <c r="H7" s="2419"/>
      <c r="I7" s="2420" t="s">
        <v>1183</v>
      </c>
      <c r="J7" s="2420" t="s">
        <v>1182</v>
      </c>
      <c r="K7" s="4489" t="s">
        <v>1661</v>
      </c>
      <c r="L7" s="4489"/>
      <c r="M7" s="4489"/>
      <c r="N7" s="4474" t="s">
        <v>1662</v>
      </c>
      <c r="O7" s="4475"/>
      <c r="P7" s="4475"/>
      <c r="Q7" s="4475"/>
      <c r="R7" s="4476"/>
      <c r="S7" s="4477" t="s">
        <v>2363</v>
      </c>
      <c r="T7" s="4478"/>
      <c r="U7" s="4478"/>
      <c r="V7" s="4479"/>
      <c r="W7" s="2421" t="s">
        <v>2081</v>
      </c>
    </row>
    <row r="8" spans="2:30" ht="15" customHeight="1">
      <c r="B8" s="4487" t="s">
        <v>1146</v>
      </c>
      <c r="C8" s="4488"/>
      <c r="D8" s="4488"/>
      <c r="E8" s="4488"/>
      <c r="F8" s="4488"/>
      <c r="G8" s="4488"/>
      <c r="H8" s="2424"/>
      <c r="I8" s="2425" t="s">
        <v>2409</v>
      </c>
      <c r="J8" s="2425" t="s">
        <v>2410</v>
      </c>
      <c r="K8" s="2426" t="s">
        <v>2411</v>
      </c>
      <c r="L8" s="2426" t="s">
        <v>2411</v>
      </c>
      <c r="M8" s="2427" t="s">
        <v>131</v>
      </c>
      <c r="N8" s="2426" t="s">
        <v>2412</v>
      </c>
      <c r="O8" s="2426" t="s">
        <v>2413</v>
      </c>
      <c r="P8" s="2426" t="s">
        <v>2414</v>
      </c>
      <c r="Q8" s="2426" t="s">
        <v>2415</v>
      </c>
      <c r="R8" s="2426" t="s">
        <v>131</v>
      </c>
      <c r="S8" s="2426" t="s">
        <v>2416</v>
      </c>
      <c r="T8" s="2426" t="s">
        <v>2417</v>
      </c>
      <c r="U8" s="2426" t="s">
        <v>2368</v>
      </c>
      <c r="V8" s="2426" t="s">
        <v>131</v>
      </c>
      <c r="W8" s="2428" t="s">
        <v>2418</v>
      </c>
    </row>
    <row r="9" spans="2:30" ht="15" customHeight="1">
      <c r="B9" s="2422"/>
      <c r="C9" s="2423"/>
      <c r="D9" s="2423"/>
      <c r="E9" s="2423"/>
      <c r="F9" s="2423"/>
      <c r="G9" s="2423"/>
      <c r="H9" s="2424"/>
      <c r="I9" s="2425" t="s">
        <v>2419</v>
      </c>
      <c r="J9" s="2425" t="s">
        <v>1194</v>
      </c>
      <c r="K9" s="2427" t="s">
        <v>2420</v>
      </c>
      <c r="L9" s="2427" t="s">
        <v>2420</v>
      </c>
      <c r="M9" s="2427"/>
      <c r="N9" s="2427" t="s">
        <v>2421</v>
      </c>
      <c r="O9" s="2427" t="s">
        <v>2422</v>
      </c>
      <c r="P9" s="2427" t="s">
        <v>2309</v>
      </c>
      <c r="Q9" s="2427" t="s">
        <v>2423</v>
      </c>
      <c r="R9" s="2427"/>
      <c r="S9" s="2427" t="s">
        <v>2424</v>
      </c>
      <c r="T9" s="2427" t="s">
        <v>2425</v>
      </c>
      <c r="U9" s="2427" t="s">
        <v>2426</v>
      </c>
      <c r="V9" s="2427"/>
      <c r="W9" s="2428" t="s">
        <v>2427</v>
      </c>
    </row>
    <row r="10" spans="2:30" ht="15" customHeight="1">
      <c r="B10" s="2422"/>
      <c r="C10" s="2423"/>
      <c r="D10" s="2423"/>
      <c r="E10" s="2423"/>
      <c r="F10" s="2423"/>
      <c r="G10" s="2423"/>
      <c r="H10" s="2424"/>
      <c r="K10" s="2427" t="s">
        <v>2428</v>
      </c>
      <c r="L10" s="2427" t="s">
        <v>1892</v>
      </c>
      <c r="M10" s="2427"/>
      <c r="N10" s="2427" t="s">
        <v>976</v>
      </c>
      <c r="O10" s="2427" t="s">
        <v>2429</v>
      </c>
      <c r="P10" s="2427" t="s">
        <v>2430</v>
      </c>
      <c r="Q10" s="2427" t="s">
        <v>2382</v>
      </c>
      <c r="R10" s="2427"/>
      <c r="S10" s="2427" t="s">
        <v>732</v>
      </c>
      <c r="T10" s="2427" t="s">
        <v>2431</v>
      </c>
      <c r="U10" s="2427" t="s">
        <v>2432</v>
      </c>
      <c r="V10" s="2427"/>
    </row>
    <row r="11" spans="2:30" ht="15" customHeight="1">
      <c r="B11" s="2422"/>
      <c r="C11" s="2423"/>
      <c r="D11" s="2423"/>
      <c r="E11" s="2423"/>
      <c r="F11" s="2423"/>
      <c r="G11" s="2423"/>
      <c r="H11" s="2424"/>
      <c r="I11" s="2425"/>
      <c r="J11" s="2425"/>
      <c r="K11" s="2427"/>
      <c r="L11" s="2427"/>
      <c r="M11" s="2427"/>
      <c r="N11" s="2427" t="s">
        <v>2433</v>
      </c>
      <c r="O11" s="2427" t="s">
        <v>1893</v>
      </c>
      <c r="P11" s="2427" t="s">
        <v>2434</v>
      </c>
      <c r="Q11" s="2427" t="s">
        <v>1194</v>
      </c>
      <c r="R11" s="2427"/>
      <c r="S11" s="2427"/>
      <c r="T11" s="2427" t="s">
        <v>2435</v>
      </c>
      <c r="U11" s="2427" t="s">
        <v>2436</v>
      </c>
      <c r="V11" s="2427"/>
      <c r="W11" s="2429"/>
    </row>
    <row r="12" spans="2:30" ht="15" customHeight="1">
      <c r="B12" s="2422"/>
      <c r="C12" s="2423"/>
      <c r="D12" s="2423"/>
      <c r="E12" s="2423"/>
      <c r="F12" s="2423"/>
      <c r="G12" s="2423"/>
      <c r="H12" s="2424"/>
      <c r="I12" s="2425"/>
      <c r="J12" s="2425"/>
      <c r="K12" s="2427"/>
      <c r="L12" s="2427"/>
      <c r="M12" s="2427"/>
      <c r="N12" s="2427" t="s">
        <v>2437</v>
      </c>
      <c r="O12" s="2427"/>
      <c r="P12" s="2427" t="s">
        <v>978</v>
      </c>
      <c r="Q12" s="2427"/>
      <c r="R12" s="2427"/>
      <c r="S12" s="2427"/>
      <c r="T12" s="2427" t="s">
        <v>1946</v>
      </c>
      <c r="U12" s="2427" t="s">
        <v>2438</v>
      </c>
      <c r="V12" s="2427"/>
      <c r="W12" s="2429"/>
    </row>
    <row r="13" spans="2:30" ht="15" customHeight="1">
      <c r="B13" s="2422"/>
      <c r="C13" s="2423"/>
      <c r="D13" s="2423"/>
      <c r="E13" s="2423"/>
      <c r="F13" s="2423"/>
      <c r="G13" s="2423"/>
      <c r="H13" s="2424"/>
      <c r="I13" s="2425"/>
      <c r="J13" s="2425"/>
      <c r="K13" s="2427"/>
      <c r="L13" s="2427"/>
      <c r="M13" s="2427"/>
      <c r="N13" s="2427" t="s">
        <v>512</v>
      </c>
      <c r="O13" s="2427"/>
      <c r="P13" s="2427"/>
      <c r="Q13" s="2427"/>
      <c r="R13" s="2427"/>
      <c r="S13" s="2427"/>
      <c r="T13" s="2427" t="s">
        <v>710</v>
      </c>
      <c r="U13" s="2427" t="s">
        <v>2439</v>
      </c>
      <c r="V13" s="2427"/>
      <c r="W13" s="2429"/>
    </row>
    <row r="14" spans="2:30" ht="15" customHeight="1">
      <c r="B14" s="2430"/>
      <c r="C14" s="2431"/>
      <c r="D14" s="2431"/>
      <c r="E14" s="2431"/>
      <c r="F14" s="2431"/>
      <c r="G14" s="2432" t="s">
        <v>2440</v>
      </c>
      <c r="H14" s="2433"/>
      <c r="I14" s="2434" t="s">
        <v>126</v>
      </c>
      <c r="J14" s="2434" t="s">
        <v>139</v>
      </c>
      <c r="K14" s="2435" t="s">
        <v>141</v>
      </c>
      <c r="L14" s="2435" t="s">
        <v>91</v>
      </c>
      <c r="M14" s="2435" t="s">
        <v>170</v>
      </c>
      <c r="N14" s="2435" t="s">
        <v>735</v>
      </c>
      <c r="O14" s="2435" t="s">
        <v>1010</v>
      </c>
      <c r="P14" s="2435" t="s">
        <v>1895</v>
      </c>
      <c r="Q14" s="2435" t="s">
        <v>2104</v>
      </c>
      <c r="R14" s="2435" t="s">
        <v>736</v>
      </c>
      <c r="S14" s="2435" t="s">
        <v>1013</v>
      </c>
      <c r="T14" s="2435" t="s">
        <v>1015</v>
      </c>
      <c r="U14" s="2435" t="s">
        <v>1831</v>
      </c>
      <c r="V14" s="2435" t="s">
        <v>1016</v>
      </c>
      <c r="W14" s="2436" t="s">
        <v>2153</v>
      </c>
    </row>
    <row r="15" spans="2:30" ht="15" customHeight="1">
      <c r="B15" s="4482" t="s">
        <v>1147</v>
      </c>
      <c r="C15" s="4483"/>
      <c r="D15" s="4483" t="s">
        <v>1148</v>
      </c>
      <c r="E15" s="4483"/>
      <c r="F15" s="4483"/>
      <c r="G15" s="4483"/>
      <c r="H15" s="2437" t="s">
        <v>1837</v>
      </c>
      <c r="I15" s="2438"/>
      <c r="J15" s="2438"/>
      <c r="K15" s="2438"/>
      <c r="L15" s="2438"/>
      <c r="M15" s="2438"/>
      <c r="N15" s="2438"/>
      <c r="O15" s="2438"/>
      <c r="P15" s="2438"/>
      <c r="Q15" s="2438"/>
      <c r="R15" s="2438"/>
      <c r="S15" s="2438"/>
      <c r="T15" s="2438"/>
      <c r="U15" s="2438"/>
      <c r="V15" s="2438"/>
      <c r="W15" s="2438"/>
    </row>
    <row r="16" spans="2:30" ht="15" customHeight="1">
      <c r="B16" s="2439"/>
      <c r="C16" s="2440"/>
      <c r="D16" s="2441"/>
      <c r="E16" s="4486" t="s">
        <v>738</v>
      </c>
      <c r="F16" s="4486"/>
      <c r="G16" s="4486"/>
      <c r="H16" s="2437" t="s">
        <v>1840</v>
      </c>
      <c r="I16" s="2443"/>
      <c r="J16" s="2443"/>
      <c r="K16" s="2443"/>
      <c r="L16" s="2443"/>
      <c r="M16" s="2443"/>
      <c r="N16" s="2443"/>
      <c r="O16" s="2443"/>
      <c r="P16" s="2443"/>
      <c r="Q16" s="2443"/>
      <c r="R16" s="2443"/>
      <c r="S16" s="2443"/>
      <c r="T16" s="2443"/>
      <c r="U16" s="2443"/>
      <c r="V16" s="2443"/>
      <c r="W16" s="2443"/>
    </row>
    <row r="17" spans="2:23" ht="15" customHeight="1">
      <c r="B17" s="2444"/>
      <c r="C17" s="2445"/>
      <c r="D17" s="2446"/>
      <c r="E17" s="4490" t="s">
        <v>739</v>
      </c>
      <c r="F17" s="4490"/>
      <c r="G17" s="4490"/>
      <c r="H17" s="2447" t="s">
        <v>1726</v>
      </c>
      <c r="I17" s="2443"/>
      <c r="J17" s="2443"/>
      <c r="K17" s="2443"/>
      <c r="L17" s="2443"/>
      <c r="M17" s="2443"/>
      <c r="N17" s="2443"/>
      <c r="O17" s="2443"/>
      <c r="P17" s="2443"/>
      <c r="Q17" s="2443"/>
      <c r="R17" s="2443"/>
      <c r="S17" s="2443"/>
      <c r="T17" s="2443"/>
      <c r="U17" s="2443"/>
      <c r="V17" s="2443"/>
      <c r="W17" s="2443"/>
    </row>
    <row r="18" spans="2:23" ht="15" customHeight="1">
      <c r="B18" s="2444"/>
      <c r="C18" s="2445"/>
      <c r="D18" s="4491" t="s">
        <v>740</v>
      </c>
      <c r="E18" s="4491"/>
      <c r="F18" s="4491"/>
      <c r="G18" s="4491"/>
      <c r="H18" s="2447" t="s">
        <v>2402</v>
      </c>
      <c r="I18" s="2443"/>
      <c r="J18" s="2443"/>
      <c r="K18" s="2443"/>
      <c r="L18" s="2443"/>
      <c r="M18" s="2443"/>
      <c r="N18" s="2443"/>
      <c r="O18" s="2443"/>
      <c r="P18" s="2443"/>
      <c r="Q18" s="2443"/>
      <c r="R18" s="2443"/>
      <c r="S18" s="2443"/>
      <c r="T18" s="2443"/>
      <c r="U18" s="2443"/>
      <c r="V18" s="2443"/>
      <c r="W18" s="2443"/>
    </row>
    <row r="19" spans="2:23" ht="15" customHeight="1">
      <c r="B19" s="2448"/>
      <c r="C19" s="2446"/>
      <c r="D19" s="4490" t="s">
        <v>1236</v>
      </c>
      <c r="E19" s="4490"/>
      <c r="F19" s="4490"/>
      <c r="G19" s="4490"/>
      <c r="H19" s="2447" t="s">
        <v>1728</v>
      </c>
      <c r="I19" s="2443"/>
      <c r="J19" s="2443"/>
      <c r="K19" s="2443"/>
      <c r="L19" s="2443"/>
      <c r="M19" s="2443"/>
      <c r="N19" s="2443"/>
      <c r="O19" s="2443"/>
      <c r="P19" s="2443"/>
      <c r="Q19" s="2443"/>
      <c r="R19" s="2443"/>
      <c r="S19" s="2443"/>
      <c r="T19" s="2443"/>
      <c r="U19" s="2443"/>
      <c r="V19" s="2443"/>
      <c r="W19" s="2443"/>
    </row>
    <row r="20" spans="2:23" ht="15" customHeight="1">
      <c r="B20" s="4492" t="s">
        <v>1150</v>
      </c>
      <c r="C20" s="4493"/>
      <c r="D20" s="4493"/>
      <c r="E20" s="4493"/>
      <c r="F20" s="4493"/>
      <c r="G20" s="4493"/>
      <c r="H20" s="2447" t="s">
        <v>2441</v>
      </c>
      <c r="I20" s="2443"/>
      <c r="J20" s="2443"/>
      <c r="K20" s="2443"/>
      <c r="L20" s="2443"/>
      <c r="M20" s="2443"/>
      <c r="N20" s="2443"/>
      <c r="O20" s="2443"/>
      <c r="P20" s="2443"/>
      <c r="Q20" s="2443"/>
      <c r="R20" s="2443"/>
      <c r="S20" s="2443"/>
      <c r="T20" s="2443"/>
      <c r="U20" s="2443"/>
      <c r="V20" s="2443"/>
      <c r="W20" s="2443"/>
    </row>
    <row r="21" spans="2:23" ht="15" customHeight="1">
      <c r="B21" s="4494" t="s">
        <v>1151</v>
      </c>
      <c r="C21" s="4490"/>
      <c r="D21" s="4490"/>
      <c r="E21" s="4490"/>
      <c r="F21" s="4490"/>
      <c r="G21" s="4490"/>
      <c r="H21" s="2449" t="s">
        <v>1732</v>
      </c>
      <c r="I21" s="2443"/>
      <c r="J21" s="2443"/>
      <c r="K21" s="2443"/>
      <c r="L21" s="2443"/>
      <c r="M21" s="2443"/>
      <c r="N21" s="2443"/>
      <c r="O21" s="2443"/>
      <c r="P21" s="2443"/>
      <c r="Q21" s="2443"/>
      <c r="R21" s="2443"/>
      <c r="S21" s="2443"/>
      <c r="T21" s="2443"/>
      <c r="U21" s="2443"/>
      <c r="V21" s="2443"/>
      <c r="W21" s="2443"/>
    </row>
    <row r="22" spans="2:23" ht="15" customHeight="1">
      <c r="B22" s="4495" t="s">
        <v>1152</v>
      </c>
      <c r="C22" s="4496"/>
      <c r="D22" s="4496"/>
      <c r="E22" s="4496"/>
      <c r="F22" s="4496"/>
      <c r="G22" s="4496"/>
      <c r="H22" s="2450"/>
      <c r="I22" s="2451"/>
      <c r="J22" s="2451"/>
      <c r="K22" s="2451"/>
      <c r="L22" s="2451"/>
      <c r="M22" s="2451"/>
      <c r="N22" s="2451"/>
      <c r="O22" s="2451"/>
      <c r="P22" s="2451"/>
      <c r="Q22" s="2451"/>
      <c r="R22" s="2451"/>
      <c r="S22" s="2451"/>
      <c r="T22" s="2451"/>
      <c r="U22" s="2451"/>
      <c r="V22" s="2451"/>
      <c r="W22" s="2451"/>
    </row>
    <row r="23" spans="2:23" ht="15" customHeight="1">
      <c r="B23" s="2452"/>
      <c r="C23" s="4497" t="s">
        <v>1153</v>
      </c>
      <c r="D23" s="4497"/>
      <c r="E23" s="4497"/>
      <c r="F23" s="4498" t="s">
        <v>1211</v>
      </c>
      <c r="G23" s="4498"/>
      <c r="H23" s="2454" t="s">
        <v>1752</v>
      </c>
      <c r="I23" s="2438"/>
      <c r="J23" s="2438"/>
      <c r="K23" s="2438"/>
      <c r="L23" s="2438"/>
      <c r="M23" s="2438"/>
      <c r="N23" s="2438"/>
      <c r="O23" s="2438"/>
      <c r="P23" s="2438"/>
      <c r="Q23" s="2438"/>
      <c r="R23" s="2438"/>
      <c r="S23" s="2438"/>
      <c r="T23" s="2438"/>
      <c r="U23" s="2438"/>
      <c r="V23" s="2438"/>
      <c r="W23" s="2438"/>
    </row>
    <row r="24" spans="2:23" ht="15" customHeight="1">
      <c r="B24" s="2444"/>
      <c r="C24" s="2446"/>
      <c r="D24" s="2446"/>
      <c r="E24" s="2446"/>
      <c r="F24" s="4486" t="s">
        <v>2442</v>
      </c>
      <c r="G24" s="4486"/>
      <c r="H24" s="2449" t="s">
        <v>1754</v>
      </c>
      <c r="I24" s="2443"/>
      <c r="J24" s="2443"/>
      <c r="K24" s="2443"/>
      <c r="L24" s="2443"/>
      <c r="M24" s="2443"/>
      <c r="N24" s="2443"/>
      <c r="O24" s="2443"/>
      <c r="P24" s="2443"/>
      <c r="Q24" s="2443"/>
      <c r="R24" s="2443"/>
      <c r="S24" s="2443"/>
      <c r="T24" s="2443"/>
      <c r="U24" s="2443"/>
      <c r="V24" s="2443"/>
      <c r="W24" s="2443"/>
    </row>
    <row r="25" spans="2:23" ht="15" customHeight="1">
      <c r="B25" s="2444"/>
      <c r="C25" s="2446"/>
      <c r="D25" s="2446"/>
      <c r="E25" s="2446"/>
      <c r="F25" s="4486" t="s">
        <v>1113</v>
      </c>
      <c r="G25" s="4486"/>
      <c r="H25" s="2449" t="s">
        <v>1761</v>
      </c>
      <c r="I25" s="2443"/>
      <c r="J25" s="2443"/>
      <c r="K25" s="2443"/>
      <c r="L25" s="2443"/>
      <c r="M25" s="2443"/>
      <c r="N25" s="2443"/>
      <c r="O25" s="2443"/>
      <c r="P25" s="2443"/>
      <c r="Q25" s="2443"/>
      <c r="R25" s="2443"/>
      <c r="S25" s="2443"/>
      <c r="T25" s="2443"/>
      <c r="U25" s="2443"/>
      <c r="V25" s="2443"/>
      <c r="W25" s="2443"/>
    </row>
    <row r="26" spans="2:23" ht="15" customHeight="1">
      <c r="B26" s="2455"/>
      <c r="C26" s="4499" t="s">
        <v>1154</v>
      </c>
      <c r="D26" s="4499"/>
      <c r="E26" s="4499"/>
      <c r="F26" s="4499"/>
      <c r="G26" s="4499"/>
      <c r="H26" s="2449" t="s">
        <v>1962</v>
      </c>
      <c r="I26" s="2443"/>
      <c r="J26" s="2443"/>
      <c r="K26" s="2443"/>
      <c r="L26" s="2443"/>
      <c r="M26" s="2443"/>
      <c r="N26" s="2443"/>
      <c r="O26" s="2443"/>
      <c r="P26" s="2443"/>
      <c r="Q26" s="2443"/>
      <c r="R26" s="2443"/>
      <c r="S26" s="2443"/>
      <c r="T26" s="2443"/>
      <c r="U26" s="2443"/>
      <c r="V26" s="2443"/>
      <c r="W26" s="2443"/>
    </row>
    <row r="27" spans="2:23" ht="15" customHeight="1">
      <c r="B27" s="2455"/>
      <c r="C27" s="4499" t="s">
        <v>1155</v>
      </c>
      <c r="D27" s="4499"/>
      <c r="E27" s="4499"/>
      <c r="F27" s="4499"/>
      <c r="G27" s="2453" t="s">
        <v>1211</v>
      </c>
      <c r="H27" s="2449" t="s">
        <v>1758</v>
      </c>
      <c r="I27" s="2443"/>
      <c r="J27" s="2443"/>
      <c r="K27" s="2443"/>
      <c r="L27" s="2443"/>
      <c r="M27" s="2443"/>
      <c r="N27" s="2443"/>
      <c r="O27" s="2443"/>
      <c r="P27" s="2443"/>
      <c r="Q27" s="2443"/>
      <c r="R27" s="2443"/>
      <c r="S27" s="2443"/>
      <c r="T27" s="2443"/>
      <c r="U27" s="2443"/>
      <c r="V27" s="2443"/>
      <c r="W27" s="2443"/>
    </row>
    <row r="28" spans="2:23" ht="15" customHeight="1">
      <c r="B28" s="2455"/>
      <c r="C28" s="2446"/>
      <c r="D28" s="2446"/>
      <c r="E28" s="2446"/>
      <c r="F28" s="2446"/>
      <c r="G28" s="2442" t="s">
        <v>2442</v>
      </c>
      <c r="H28" s="2449" t="s">
        <v>1760</v>
      </c>
      <c r="I28" s="2443"/>
      <c r="J28" s="2443"/>
      <c r="K28" s="2443"/>
      <c r="L28" s="2443"/>
      <c r="M28" s="2443"/>
      <c r="N28" s="2443"/>
      <c r="O28" s="2443"/>
      <c r="P28" s="2443"/>
      <c r="Q28" s="2443"/>
      <c r="R28" s="2443"/>
      <c r="S28" s="2443"/>
      <c r="T28" s="2443"/>
      <c r="U28" s="2443"/>
      <c r="V28" s="2443"/>
      <c r="W28" s="2443"/>
    </row>
    <row r="29" spans="2:23" ht="15" customHeight="1">
      <c r="B29" s="2444"/>
      <c r="C29" s="2446"/>
      <c r="D29" s="2446"/>
      <c r="E29" s="2446"/>
      <c r="F29" s="2446"/>
      <c r="G29" s="2442" t="s">
        <v>1113</v>
      </c>
      <c r="H29" s="2449" t="s">
        <v>1735</v>
      </c>
      <c r="I29" s="2443"/>
      <c r="J29" s="2443"/>
      <c r="K29" s="2443"/>
      <c r="L29" s="2443"/>
      <c r="M29" s="2443"/>
      <c r="N29" s="2443"/>
      <c r="O29" s="2443"/>
      <c r="P29" s="2443"/>
      <c r="Q29" s="2443"/>
      <c r="R29" s="2443"/>
      <c r="S29" s="2443"/>
      <c r="T29" s="2443"/>
      <c r="U29" s="2443"/>
      <c r="V29" s="2443"/>
      <c r="W29" s="2443"/>
    </row>
    <row r="30" spans="2:23" ht="15" customHeight="1">
      <c r="B30" s="2444"/>
      <c r="C30" s="4499" t="s">
        <v>1156</v>
      </c>
      <c r="D30" s="4499"/>
      <c r="E30" s="4499"/>
      <c r="F30" s="4499"/>
      <c r="G30" s="4499"/>
      <c r="H30" s="2449" t="s">
        <v>2294</v>
      </c>
      <c r="I30" s="2443"/>
      <c r="J30" s="2443"/>
      <c r="K30" s="2443"/>
      <c r="L30" s="2443"/>
      <c r="M30" s="2443"/>
      <c r="N30" s="2443"/>
      <c r="O30" s="2443"/>
      <c r="P30" s="2443"/>
      <c r="Q30" s="2443"/>
      <c r="R30" s="2443"/>
      <c r="S30" s="2443"/>
      <c r="T30" s="2443"/>
      <c r="U30" s="2443"/>
      <c r="V30" s="2443"/>
      <c r="W30" s="2443"/>
    </row>
    <row r="31" spans="2:23" ht="15" customHeight="1">
      <c r="B31" s="2444"/>
      <c r="C31" s="4491" t="s">
        <v>1157</v>
      </c>
      <c r="D31" s="4491"/>
      <c r="E31" s="4491"/>
      <c r="F31" s="4491"/>
      <c r="G31" s="2453" t="s">
        <v>1211</v>
      </c>
      <c r="H31" s="2449" t="s">
        <v>1744</v>
      </c>
      <c r="I31" s="2443"/>
      <c r="J31" s="2443"/>
      <c r="K31" s="2443"/>
      <c r="L31" s="2443"/>
      <c r="M31" s="2443"/>
      <c r="N31" s="2443"/>
      <c r="O31" s="2443"/>
      <c r="P31" s="2443"/>
      <c r="Q31" s="2443"/>
      <c r="R31" s="2443"/>
      <c r="S31" s="2443"/>
      <c r="T31" s="2443"/>
      <c r="U31" s="2443"/>
      <c r="V31" s="2443"/>
      <c r="W31" s="2443"/>
    </row>
    <row r="32" spans="2:23" ht="15" customHeight="1">
      <c r="B32" s="2444"/>
      <c r="C32" s="2446"/>
      <c r="D32" s="2446"/>
      <c r="E32" s="2446"/>
      <c r="F32" s="2456"/>
      <c r="G32" s="2442" t="s">
        <v>2442</v>
      </c>
      <c r="H32" s="2449" t="s">
        <v>1748</v>
      </c>
      <c r="I32" s="2443"/>
      <c r="J32" s="2443"/>
      <c r="K32" s="2443"/>
      <c r="L32" s="2443"/>
      <c r="M32" s="2443"/>
      <c r="N32" s="2443"/>
      <c r="O32" s="2443"/>
      <c r="P32" s="2443"/>
      <c r="Q32" s="2443"/>
      <c r="R32" s="2443"/>
      <c r="S32" s="2443"/>
      <c r="T32" s="2443"/>
      <c r="U32" s="2443"/>
      <c r="V32" s="2443"/>
      <c r="W32" s="2443"/>
    </row>
    <row r="33" spans="2:23" ht="15" customHeight="1">
      <c r="B33" s="2444"/>
      <c r="C33" s="2446"/>
      <c r="D33" s="2446"/>
      <c r="E33" s="2446"/>
      <c r="F33" s="2456"/>
      <c r="G33" s="2442" t="s">
        <v>1113</v>
      </c>
      <c r="H33" s="2449" t="s">
        <v>1764</v>
      </c>
      <c r="I33" s="2443"/>
      <c r="J33" s="2443"/>
      <c r="K33" s="2443"/>
      <c r="L33" s="2443"/>
      <c r="M33" s="2443"/>
      <c r="N33" s="2443"/>
      <c r="O33" s="2443"/>
      <c r="P33" s="2443"/>
      <c r="Q33" s="2443"/>
      <c r="R33" s="2443"/>
      <c r="S33" s="2443"/>
      <c r="T33" s="2443"/>
      <c r="U33" s="2443"/>
      <c r="V33" s="2443"/>
      <c r="W33" s="2443"/>
    </row>
    <row r="34" spans="2:23" ht="15" customHeight="1">
      <c r="B34" s="2444"/>
      <c r="C34" s="4491" t="s">
        <v>1158</v>
      </c>
      <c r="D34" s="4491"/>
      <c r="E34" s="4491"/>
      <c r="F34" s="4491"/>
      <c r="G34" s="4491"/>
      <c r="H34" s="2449" t="s">
        <v>1768</v>
      </c>
      <c r="I34" s="2443"/>
      <c r="J34" s="2443"/>
      <c r="K34" s="2443"/>
      <c r="L34" s="2443"/>
      <c r="M34" s="2443"/>
      <c r="N34" s="2443"/>
      <c r="O34" s="2443"/>
      <c r="P34" s="2443"/>
      <c r="Q34" s="2443"/>
      <c r="R34" s="2443"/>
      <c r="S34" s="2443"/>
      <c r="T34" s="2443"/>
      <c r="U34" s="2443"/>
      <c r="V34" s="2443"/>
      <c r="W34" s="2443"/>
    </row>
    <row r="35" spans="2:23" ht="15" customHeight="1">
      <c r="B35" s="2444"/>
      <c r="C35" s="4490" t="s">
        <v>1159</v>
      </c>
      <c r="D35" s="4490"/>
      <c r="E35" s="4490"/>
      <c r="F35" s="4486" t="s">
        <v>1211</v>
      </c>
      <c r="G35" s="4486"/>
      <c r="H35" s="2449" t="s">
        <v>2443</v>
      </c>
      <c r="I35" s="2443"/>
      <c r="J35" s="2443"/>
      <c r="K35" s="2443"/>
      <c r="L35" s="2443"/>
      <c r="M35" s="2443"/>
      <c r="N35" s="2443"/>
      <c r="O35" s="2443"/>
      <c r="P35" s="2443"/>
      <c r="Q35" s="2443"/>
      <c r="R35" s="2443"/>
      <c r="S35" s="2443"/>
      <c r="T35" s="2443"/>
      <c r="U35" s="2443"/>
      <c r="V35" s="2443"/>
      <c r="W35" s="2443"/>
    </row>
    <row r="36" spans="2:23" ht="15" customHeight="1">
      <c r="B36" s="2448"/>
      <c r="C36" s="2446"/>
      <c r="D36" s="2456"/>
      <c r="E36" s="2445"/>
      <c r="F36" s="4486" t="s">
        <v>2442</v>
      </c>
      <c r="G36" s="4486"/>
      <c r="H36" s="2449" t="s">
        <v>2444</v>
      </c>
      <c r="I36" s="2443"/>
      <c r="J36" s="2443"/>
      <c r="K36" s="2443"/>
      <c r="L36" s="2443"/>
      <c r="M36" s="2443"/>
      <c r="N36" s="2443"/>
      <c r="O36" s="2443"/>
      <c r="P36" s="2443"/>
      <c r="Q36" s="2443"/>
      <c r="R36" s="2443"/>
      <c r="S36" s="2443"/>
      <c r="T36" s="2443"/>
      <c r="U36" s="2443"/>
      <c r="V36" s="2443"/>
      <c r="W36" s="2443"/>
    </row>
    <row r="37" spans="2:23" ht="15" customHeight="1">
      <c r="B37" s="2448"/>
      <c r="C37" s="2446"/>
      <c r="D37" s="2456"/>
      <c r="E37" s="2445"/>
      <c r="F37" s="4486" t="s">
        <v>1113</v>
      </c>
      <c r="G37" s="4486"/>
      <c r="H37" s="2449" t="s">
        <v>2445</v>
      </c>
      <c r="I37" s="2443"/>
      <c r="J37" s="2443"/>
      <c r="K37" s="2443"/>
      <c r="L37" s="2443"/>
      <c r="M37" s="2443"/>
      <c r="N37" s="2443"/>
      <c r="O37" s="2443"/>
      <c r="P37" s="2443"/>
      <c r="Q37" s="2443"/>
      <c r="R37" s="2443"/>
      <c r="S37" s="2443"/>
      <c r="T37" s="2443"/>
      <c r="U37" s="2443"/>
      <c r="V37" s="2443"/>
      <c r="W37" s="2443"/>
    </row>
    <row r="38" spans="2:23" ht="15" customHeight="1">
      <c r="B38" s="4492" t="s">
        <v>1279</v>
      </c>
      <c r="C38" s="4493"/>
      <c r="D38" s="4493"/>
      <c r="E38" s="4493"/>
      <c r="F38" s="4493"/>
      <c r="G38" s="4493"/>
      <c r="H38" s="2449" t="s">
        <v>2171</v>
      </c>
      <c r="I38" s="2443"/>
      <c r="J38" s="2443"/>
      <c r="K38" s="2443"/>
      <c r="L38" s="2443"/>
      <c r="M38" s="2443"/>
      <c r="N38" s="2443"/>
      <c r="O38" s="2443"/>
      <c r="P38" s="2443"/>
      <c r="Q38" s="2443"/>
      <c r="R38" s="2443"/>
      <c r="S38" s="2443"/>
      <c r="T38" s="2443"/>
      <c r="U38" s="2443"/>
      <c r="V38" s="2443"/>
      <c r="W38" s="2443"/>
    </row>
    <row r="39" spans="2:23" ht="15" customHeight="1">
      <c r="B39" s="4494" t="s">
        <v>1161</v>
      </c>
      <c r="C39" s="4490"/>
      <c r="D39" s="4490"/>
      <c r="E39" s="4490"/>
      <c r="F39" s="4490"/>
      <c r="G39" s="4490"/>
      <c r="H39" s="2449" t="s">
        <v>2446</v>
      </c>
      <c r="I39" s="2443"/>
      <c r="J39" s="2443"/>
      <c r="K39" s="2443"/>
      <c r="L39" s="2443"/>
      <c r="M39" s="2443"/>
      <c r="N39" s="2443"/>
      <c r="O39" s="2443"/>
      <c r="P39" s="2443"/>
      <c r="Q39" s="2443"/>
      <c r="R39" s="2443"/>
      <c r="S39" s="2443"/>
      <c r="T39" s="2443"/>
      <c r="U39" s="2443"/>
      <c r="V39" s="2443"/>
      <c r="W39" s="2443"/>
    </row>
    <row r="40" spans="2:23" ht="15" customHeight="1">
      <c r="B40" s="2444"/>
      <c r="C40" s="4490" t="s">
        <v>746</v>
      </c>
      <c r="D40" s="4490"/>
      <c r="E40" s="4490"/>
      <c r="F40" s="4490"/>
      <c r="G40" s="4490"/>
      <c r="H40" s="2449" t="s">
        <v>2447</v>
      </c>
      <c r="I40" s="2443"/>
      <c r="J40" s="2443"/>
      <c r="K40" s="2443"/>
      <c r="L40" s="2443"/>
      <c r="M40" s="2443"/>
      <c r="N40" s="2443"/>
      <c r="O40" s="2443"/>
      <c r="P40" s="2443"/>
      <c r="Q40" s="2443"/>
      <c r="R40" s="2443"/>
      <c r="S40" s="2443"/>
      <c r="T40" s="2443"/>
      <c r="U40" s="2443"/>
      <c r="V40" s="2443"/>
      <c r="W40" s="2443"/>
    </row>
    <row r="41" spans="2:23" ht="15" customHeight="1">
      <c r="B41" s="4494" t="s">
        <v>1162</v>
      </c>
      <c r="C41" s="4490"/>
      <c r="D41" s="4490"/>
      <c r="E41" s="4490"/>
      <c r="F41" s="4490"/>
      <c r="G41" s="4490"/>
      <c r="H41" s="2449" t="s">
        <v>2448</v>
      </c>
      <c r="I41" s="2443"/>
      <c r="J41" s="2443"/>
      <c r="K41" s="2443"/>
      <c r="L41" s="2443"/>
      <c r="M41" s="2443"/>
      <c r="N41" s="2443"/>
      <c r="O41" s="2443"/>
      <c r="P41" s="2443"/>
      <c r="Q41" s="2443"/>
      <c r="R41" s="2443"/>
      <c r="S41" s="2443"/>
      <c r="T41" s="2443"/>
      <c r="U41" s="2443"/>
      <c r="V41" s="2443"/>
      <c r="W41" s="2443"/>
    </row>
    <row r="42" spans="2:23" ht="15" customHeight="1">
      <c r="B42" s="4500" t="s">
        <v>1163</v>
      </c>
      <c r="C42" s="4499"/>
      <c r="D42" s="4499"/>
      <c r="E42" s="4499"/>
      <c r="F42" s="4499"/>
      <c r="G42" s="4499"/>
      <c r="H42" s="2449" t="s">
        <v>1994</v>
      </c>
      <c r="I42" s="2443"/>
      <c r="J42" s="2443"/>
      <c r="K42" s="2443"/>
      <c r="L42" s="2443"/>
      <c r="M42" s="2443"/>
      <c r="N42" s="2443"/>
      <c r="O42" s="2443"/>
      <c r="P42" s="2443"/>
      <c r="Q42" s="2443"/>
      <c r="R42" s="2443"/>
      <c r="S42" s="2443"/>
      <c r="T42" s="2443"/>
      <c r="U42" s="2443"/>
      <c r="V42" s="2443"/>
      <c r="W42" s="2443"/>
    </row>
    <row r="43" spans="2:23" ht="15" customHeight="1">
      <c r="B43" s="4494" t="s">
        <v>1164</v>
      </c>
      <c r="C43" s="4490"/>
      <c r="D43" s="4490"/>
      <c r="E43" s="4490"/>
      <c r="F43" s="4490"/>
      <c r="G43" s="4490"/>
      <c r="H43" s="2449" t="s">
        <v>1773</v>
      </c>
      <c r="I43" s="2443"/>
      <c r="J43" s="2443"/>
      <c r="K43" s="2443"/>
      <c r="L43" s="2443"/>
      <c r="M43" s="2443"/>
      <c r="N43" s="2443"/>
      <c r="O43" s="2443"/>
      <c r="P43" s="2443"/>
      <c r="Q43" s="2443"/>
      <c r="R43" s="2443"/>
      <c r="S43" s="2443"/>
      <c r="T43" s="2443"/>
      <c r="U43" s="2443"/>
      <c r="V43" s="2443"/>
      <c r="W43" s="2443"/>
    </row>
    <row r="44" spans="2:23" ht="15" customHeight="1">
      <c r="B44" s="4494" t="s">
        <v>1165</v>
      </c>
      <c r="C44" s="4490"/>
      <c r="D44" s="4490"/>
      <c r="E44" s="4490"/>
      <c r="F44" s="4490"/>
      <c r="G44" s="4490"/>
      <c r="H44" s="2449" t="s">
        <v>1775</v>
      </c>
      <c r="I44" s="2443"/>
      <c r="J44" s="2443"/>
      <c r="K44" s="2443"/>
      <c r="L44" s="2443"/>
      <c r="M44" s="2443"/>
      <c r="N44" s="2443"/>
      <c r="O44" s="2443"/>
      <c r="P44" s="2443"/>
      <c r="Q44" s="2443"/>
      <c r="R44" s="2443"/>
      <c r="S44" s="2443"/>
      <c r="T44" s="2443"/>
      <c r="U44" s="2443"/>
      <c r="V44" s="2443"/>
      <c r="W44" s="2443"/>
    </row>
    <row r="45" spans="2:23" ht="15" customHeight="1">
      <c r="B45" s="4494" t="s">
        <v>1166</v>
      </c>
      <c r="C45" s="4490"/>
      <c r="D45" s="4490"/>
      <c r="E45" s="4490"/>
      <c r="F45" s="4490"/>
      <c r="G45" s="4490"/>
      <c r="H45" s="2449" t="s">
        <v>1777</v>
      </c>
      <c r="I45" s="2443"/>
      <c r="J45" s="2443"/>
      <c r="K45" s="2443"/>
      <c r="L45" s="2443"/>
      <c r="M45" s="2443"/>
      <c r="N45" s="2443"/>
      <c r="O45" s="2443"/>
      <c r="P45" s="2443"/>
      <c r="Q45" s="2443"/>
      <c r="R45" s="2443"/>
      <c r="S45" s="2443"/>
      <c r="T45" s="2443"/>
      <c r="U45" s="2443"/>
      <c r="V45" s="2443"/>
      <c r="W45" s="2443"/>
    </row>
    <row r="46" spans="2:23" ht="15" customHeight="1">
      <c r="B46" s="4501" t="s">
        <v>2449</v>
      </c>
      <c r="C46" s="4502"/>
      <c r="D46" s="4502"/>
      <c r="E46" s="4502"/>
      <c r="F46" s="4502"/>
      <c r="G46" s="4502"/>
      <c r="H46" s="2457"/>
      <c r="I46" s="2451"/>
      <c r="J46" s="2451"/>
      <c r="K46" s="2451"/>
      <c r="L46" s="2451"/>
      <c r="M46" s="2451"/>
      <c r="N46" s="2451"/>
      <c r="O46" s="2451"/>
      <c r="P46" s="2451"/>
      <c r="Q46" s="2451"/>
      <c r="R46" s="2451"/>
      <c r="S46" s="2451"/>
      <c r="T46" s="2451"/>
      <c r="U46" s="2451"/>
      <c r="V46" s="2451"/>
      <c r="W46" s="2451"/>
    </row>
    <row r="47" spans="2:23" ht="15" customHeight="1">
      <c r="B47" s="2439"/>
      <c r="C47" s="4498" t="s">
        <v>749</v>
      </c>
      <c r="D47" s="4498"/>
      <c r="E47" s="4498"/>
      <c r="F47" s="4498"/>
      <c r="G47" s="4498"/>
      <c r="H47" s="2454" t="s">
        <v>2450</v>
      </c>
      <c r="I47" s="2438"/>
      <c r="J47" s="2438"/>
      <c r="K47" s="2438"/>
      <c r="L47" s="2438"/>
      <c r="M47" s="2438"/>
      <c r="N47" s="2438"/>
      <c r="O47" s="2438"/>
      <c r="P47" s="2438"/>
      <c r="Q47" s="2438"/>
      <c r="R47" s="2438"/>
      <c r="S47" s="2438"/>
      <c r="T47" s="2438"/>
      <c r="U47" s="2438"/>
      <c r="V47" s="2438"/>
      <c r="W47" s="2438"/>
    </row>
    <row r="48" spans="2:23" ht="15" customHeight="1">
      <c r="B48" s="2444"/>
      <c r="C48" s="4486" t="s">
        <v>750</v>
      </c>
      <c r="D48" s="4486"/>
      <c r="E48" s="4486"/>
      <c r="F48" s="4486"/>
      <c r="G48" s="4486"/>
      <c r="H48" s="2449" t="s">
        <v>2451</v>
      </c>
      <c r="I48" s="2443"/>
      <c r="J48" s="2443"/>
      <c r="K48" s="2443"/>
      <c r="L48" s="2443"/>
      <c r="M48" s="2443"/>
      <c r="N48" s="2443"/>
      <c r="O48" s="2443"/>
      <c r="P48" s="2443"/>
      <c r="Q48" s="2443"/>
      <c r="R48" s="2443"/>
      <c r="S48" s="2443"/>
      <c r="T48" s="2443"/>
      <c r="U48" s="2443"/>
      <c r="V48" s="2443"/>
      <c r="W48" s="2443"/>
    </row>
    <row r="49" spans="2:23" ht="15" customHeight="1">
      <c r="B49" s="2444"/>
      <c r="C49" s="4486" t="s">
        <v>751</v>
      </c>
      <c r="D49" s="4486"/>
      <c r="E49" s="4486"/>
      <c r="F49" s="4486"/>
      <c r="G49" s="4486"/>
      <c r="H49" s="2449" t="s">
        <v>2452</v>
      </c>
      <c r="I49" s="2443"/>
      <c r="J49" s="2443"/>
      <c r="K49" s="2443"/>
      <c r="L49" s="2443"/>
      <c r="M49" s="2443"/>
      <c r="N49" s="2443"/>
      <c r="O49" s="2443"/>
      <c r="P49" s="2443"/>
      <c r="Q49" s="2443"/>
      <c r="R49" s="2443"/>
      <c r="S49" s="2443"/>
      <c r="T49" s="2443"/>
      <c r="U49" s="2443"/>
      <c r="V49" s="2443"/>
      <c r="W49" s="2443"/>
    </row>
    <row r="50" spans="2:23" ht="15" customHeight="1">
      <c r="B50" s="2444"/>
      <c r="C50" s="4486" t="s">
        <v>752</v>
      </c>
      <c r="D50" s="4486"/>
      <c r="E50" s="4486"/>
      <c r="F50" s="4486"/>
      <c r="G50" s="4486"/>
      <c r="H50" s="2449" t="s">
        <v>1930</v>
      </c>
      <c r="I50" s="2443"/>
      <c r="J50" s="2443"/>
      <c r="K50" s="2443"/>
      <c r="L50" s="2443"/>
      <c r="M50" s="2443"/>
      <c r="N50" s="2443"/>
      <c r="O50" s="2443"/>
      <c r="P50" s="2443"/>
      <c r="Q50" s="2443"/>
      <c r="R50" s="2443"/>
      <c r="S50" s="2443"/>
      <c r="T50" s="2443"/>
      <c r="U50" s="2443"/>
      <c r="V50" s="2443"/>
      <c r="W50" s="2443"/>
    </row>
    <row r="51" spans="2:23" ht="15" customHeight="1">
      <c r="B51" s="2444"/>
      <c r="C51" s="4486" t="s">
        <v>754</v>
      </c>
      <c r="D51" s="4486"/>
      <c r="E51" s="4486"/>
      <c r="F51" s="4486"/>
      <c r="G51" s="4486"/>
      <c r="H51" s="2449" t="s">
        <v>2453</v>
      </c>
      <c r="I51" s="2443"/>
      <c r="J51" s="2443"/>
      <c r="K51" s="2443"/>
      <c r="L51" s="2443"/>
      <c r="M51" s="2443"/>
      <c r="N51" s="2443"/>
      <c r="O51" s="2443"/>
      <c r="P51" s="2443"/>
      <c r="Q51" s="2443"/>
      <c r="R51" s="2443"/>
      <c r="S51" s="2443"/>
      <c r="T51" s="2443"/>
      <c r="U51" s="2443"/>
      <c r="V51" s="2443"/>
      <c r="W51" s="2443"/>
    </row>
    <row r="52" spans="2:23" ht="15" customHeight="1">
      <c r="B52" s="2444"/>
      <c r="C52" s="4486" t="s">
        <v>756</v>
      </c>
      <c r="D52" s="4486"/>
      <c r="E52" s="4486"/>
      <c r="F52" s="4486"/>
      <c r="G52" s="4486"/>
      <c r="H52" s="2449" t="s">
        <v>2454</v>
      </c>
      <c r="I52" s="2443"/>
      <c r="J52" s="2443"/>
      <c r="K52" s="2443"/>
      <c r="L52" s="2443"/>
      <c r="M52" s="2443"/>
      <c r="N52" s="2443"/>
      <c r="O52" s="2443"/>
      <c r="P52" s="2443"/>
      <c r="Q52" s="2443"/>
      <c r="R52" s="2443"/>
      <c r="S52" s="2443"/>
      <c r="T52" s="2443"/>
      <c r="U52" s="2443"/>
      <c r="V52" s="2443"/>
      <c r="W52" s="2443"/>
    </row>
    <row r="53" spans="2:23" ht="15" customHeight="1">
      <c r="B53" s="2444"/>
      <c r="C53" s="4486" t="s">
        <v>758</v>
      </c>
      <c r="D53" s="4486"/>
      <c r="E53" s="4486"/>
      <c r="F53" s="4486"/>
      <c r="G53" s="4486"/>
      <c r="H53" s="2449" t="s">
        <v>2455</v>
      </c>
      <c r="I53" s="2443"/>
      <c r="J53" s="2443"/>
      <c r="K53" s="2443"/>
      <c r="L53" s="2443"/>
      <c r="M53" s="2443"/>
      <c r="N53" s="2443"/>
      <c r="O53" s="2443"/>
      <c r="P53" s="2443"/>
      <c r="Q53" s="2443"/>
      <c r="R53" s="2443"/>
      <c r="S53" s="2443"/>
      <c r="T53" s="2443"/>
      <c r="U53" s="2443"/>
      <c r="V53" s="2443"/>
      <c r="W53" s="2443"/>
    </row>
    <row r="54" spans="2:23" ht="15" customHeight="1">
      <c r="B54" s="2444"/>
      <c r="C54" s="4486" t="s">
        <v>760</v>
      </c>
      <c r="D54" s="4486"/>
      <c r="E54" s="4486"/>
      <c r="F54" s="4486"/>
      <c r="G54" s="4486"/>
      <c r="H54" s="2449" t="s">
        <v>1783</v>
      </c>
      <c r="I54" s="2443"/>
      <c r="J54" s="2443"/>
      <c r="K54" s="2443"/>
      <c r="L54" s="2443"/>
      <c r="M54" s="2443"/>
      <c r="N54" s="2443"/>
      <c r="O54" s="2443"/>
      <c r="P54" s="2443"/>
      <c r="Q54" s="2443"/>
      <c r="R54" s="2443"/>
      <c r="S54" s="2443"/>
      <c r="T54" s="2443"/>
      <c r="U54" s="2443"/>
      <c r="V54" s="2443"/>
      <c r="W54" s="2443"/>
    </row>
    <row r="55" spans="2:23" ht="15" customHeight="1">
      <c r="B55" s="2444"/>
      <c r="C55" s="4486" t="s">
        <v>762</v>
      </c>
      <c r="D55" s="4486"/>
      <c r="E55" s="4486"/>
      <c r="F55" s="4486"/>
      <c r="G55" s="4486"/>
      <c r="H55" s="2449" t="s">
        <v>1785</v>
      </c>
      <c r="I55" s="2443"/>
      <c r="J55" s="2443"/>
      <c r="K55" s="2443"/>
      <c r="L55" s="2443"/>
      <c r="M55" s="2443"/>
      <c r="N55" s="2443"/>
      <c r="O55" s="2443"/>
      <c r="P55" s="2443"/>
      <c r="Q55" s="2443"/>
      <c r="R55" s="2443"/>
      <c r="S55" s="2443"/>
      <c r="T55" s="2443"/>
      <c r="U55" s="2443"/>
      <c r="V55" s="2443"/>
      <c r="W55" s="2443"/>
    </row>
    <row r="56" spans="2:23" ht="15" customHeight="1">
      <c r="B56" s="4492" t="s">
        <v>2456</v>
      </c>
      <c r="C56" s="4493"/>
      <c r="D56" s="4493"/>
      <c r="E56" s="4493"/>
      <c r="F56" s="4493"/>
      <c r="G56" s="4493"/>
      <c r="H56" s="2449" t="s">
        <v>1974</v>
      </c>
      <c r="I56" s="2443"/>
      <c r="J56" s="2443"/>
      <c r="K56" s="2443"/>
      <c r="L56" s="2443"/>
      <c r="M56" s="2443"/>
      <c r="N56" s="2443"/>
      <c r="O56" s="2443"/>
      <c r="P56" s="2443"/>
      <c r="Q56" s="2443"/>
      <c r="R56" s="2443"/>
      <c r="S56" s="2443"/>
      <c r="T56" s="2443"/>
      <c r="U56" s="2443"/>
      <c r="V56" s="2443"/>
      <c r="W56" s="2443"/>
    </row>
    <row r="57" spans="2:23" ht="15" customHeight="1">
      <c r="B57" s="4494" t="s">
        <v>1169</v>
      </c>
      <c r="C57" s="4490"/>
      <c r="D57" s="4490"/>
      <c r="E57" s="4490"/>
      <c r="F57" s="4490"/>
      <c r="G57" s="4490"/>
      <c r="H57" s="2449" t="s">
        <v>1789</v>
      </c>
      <c r="I57" s="2443"/>
      <c r="J57" s="2443"/>
      <c r="K57" s="2443"/>
      <c r="L57" s="2443"/>
      <c r="M57" s="2443"/>
      <c r="N57" s="2443"/>
      <c r="O57" s="2443"/>
      <c r="P57" s="2443"/>
      <c r="Q57" s="2443"/>
      <c r="R57" s="2443"/>
      <c r="S57" s="2443"/>
      <c r="T57" s="2443"/>
      <c r="U57" s="2443"/>
      <c r="V57" s="2443"/>
      <c r="W57" s="2443"/>
    </row>
    <row r="58" spans="2:23" ht="15" customHeight="1">
      <c r="B58" s="4500" t="s">
        <v>1170</v>
      </c>
      <c r="C58" s="4499"/>
      <c r="D58" s="4499"/>
      <c r="E58" s="4499"/>
      <c r="F58" s="4499"/>
      <c r="G58" s="4499"/>
      <c r="H58" s="2449" t="s">
        <v>1791</v>
      </c>
      <c r="I58" s="2443"/>
      <c r="J58" s="2443"/>
      <c r="K58" s="2443"/>
      <c r="L58" s="2443"/>
      <c r="M58" s="2443"/>
      <c r="N58" s="2443"/>
      <c r="O58" s="2443"/>
      <c r="P58" s="2443"/>
      <c r="Q58" s="2443"/>
      <c r="R58" s="2443"/>
      <c r="S58" s="2443"/>
      <c r="T58" s="2443"/>
      <c r="U58" s="2443"/>
      <c r="V58" s="2443"/>
      <c r="W58" s="2443"/>
    </row>
    <row r="59" spans="2:23" ht="15" customHeight="1">
      <c r="B59" s="4501" t="s">
        <v>2457</v>
      </c>
      <c r="C59" s="4502"/>
      <c r="D59" s="4502"/>
      <c r="E59" s="4502"/>
      <c r="F59" s="4502"/>
      <c r="G59" s="4502"/>
      <c r="H59" s="2457"/>
      <c r="I59" s="2451"/>
      <c r="J59" s="2451"/>
      <c r="K59" s="2451"/>
      <c r="L59" s="2451"/>
      <c r="M59" s="2451"/>
      <c r="N59" s="2451"/>
      <c r="O59" s="2451"/>
      <c r="P59" s="2451"/>
      <c r="Q59" s="2451"/>
      <c r="R59" s="2451"/>
      <c r="S59" s="2451"/>
      <c r="T59" s="2451"/>
      <c r="U59" s="2451"/>
      <c r="V59" s="2451"/>
      <c r="W59" s="2451"/>
    </row>
    <row r="60" spans="2:23" ht="15" customHeight="1">
      <c r="B60" s="2439"/>
      <c r="C60" s="4498" t="s">
        <v>766</v>
      </c>
      <c r="D60" s="4498"/>
      <c r="E60" s="4498"/>
      <c r="F60" s="4498"/>
      <c r="G60" s="4498"/>
      <c r="H60" s="2454" t="s">
        <v>2011</v>
      </c>
      <c r="I60" s="2438"/>
      <c r="J60" s="2438"/>
      <c r="K60" s="2438"/>
      <c r="L60" s="2438"/>
      <c r="M60" s="2438"/>
      <c r="N60" s="2438"/>
      <c r="O60" s="2438"/>
      <c r="P60" s="2438"/>
      <c r="Q60" s="2438"/>
      <c r="R60" s="2438"/>
      <c r="S60" s="2438"/>
      <c r="T60" s="2438"/>
      <c r="U60" s="2438"/>
      <c r="V60" s="2438"/>
      <c r="W60" s="2438"/>
    </row>
    <row r="61" spans="2:23" ht="15" customHeight="1">
      <c r="B61" s="2444"/>
      <c r="C61" s="4486" t="s">
        <v>767</v>
      </c>
      <c r="D61" s="4486"/>
      <c r="E61" s="4486"/>
      <c r="F61" s="4486"/>
      <c r="G61" s="4486"/>
      <c r="H61" s="2449" t="s">
        <v>2458</v>
      </c>
      <c r="I61" s="2443"/>
      <c r="J61" s="2443"/>
      <c r="K61" s="2443"/>
      <c r="L61" s="2443"/>
      <c r="M61" s="2443"/>
      <c r="N61" s="2443"/>
      <c r="O61" s="2443"/>
      <c r="P61" s="2443"/>
      <c r="Q61" s="2443"/>
      <c r="R61" s="2443"/>
      <c r="S61" s="2443"/>
      <c r="T61" s="2443"/>
      <c r="U61" s="2443"/>
      <c r="V61" s="2443"/>
      <c r="W61" s="2443"/>
    </row>
    <row r="62" spans="2:23" ht="15" customHeight="1">
      <c r="B62" s="4492" t="s">
        <v>2459</v>
      </c>
      <c r="C62" s="4493"/>
      <c r="D62" s="4493"/>
      <c r="E62" s="4493"/>
      <c r="F62" s="4493"/>
      <c r="G62" s="4493"/>
      <c r="H62" s="2449" t="s">
        <v>2460</v>
      </c>
      <c r="I62" s="2443"/>
      <c r="J62" s="2443"/>
      <c r="K62" s="2443"/>
      <c r="L62" s="2443"/>
      <c r="M62" s="2443"/>
      <c r="N62" s="2443"/>
      <c r="O62" s="2443"/>
      <c r="P62" s="2443"/>
      <c r="Q62" s="2443"/>
      <c r="R62" s="2443"/>
      <c r="S62" s="2443"/>
      <c r="T62" s="2443"/>
      <c r="U62" s="2443"/>
      <c r="V62" s="2443"/>
      <c r="W62" s="2443"/>
    </row>
    <row r="63" spans="2:23" ht="15" customHeight="1">
      <c r="B63" s="4494" t="s">
        <v>1173</v>
      </c>
      <c r="C63" s="4490"/>
      <c r="D63" s="4490"/>
      <c r="E63" s="4490"/>
      <c r="F63" s="4490"/>
      <c r="G63" s="4490"/>
      <c r="H63" s="2449" t="s">
        <v>2461</v>
      </c>
      <c r="I63" s="2443"/>
      <c r="J63" s="2443"/>
      <c r="K63" s="2443"/>
      <c r="L63" s="2443"/>
      <c r="M63" s="2443"/>
      <c r="N63" s="2443"/>
      <c r="O63" s="2443"/>
      <c r="P63" s="2443"/>
      <c r="Q63" s="2443"/>
      <c r="R63" s="2443"/>
      <c r="S63" s="2443"/>
      <c r="T63" s="2443"/>
      <c r="U63" s="2443"/>
      <c r="V63" s="2443"/>
      <c r="W63" s="2443"/>
    </row>
    <row r="64" spans="2:23" ht="15" customHeight="1">
      <c r="B64" s="4494" t="s">
        <v>1174</v>
      </c>
      <c r="C64" s="4490"/>
      <c r="D64" s="4490"/>
      <c r="E64" s="4490"/>
      <c r="F64" s="4490"/>
      <c r="G64" s="4490"/>
      <c r="H64" s="2449" t="s">
        <v>2462</v>
      </c>
      <c r="I64" s="2443"/>
      <c r="J64" s="2443"/>
      <c r="K64" s="2443"/>
      <c r="L64" s="2443"/>
      <c r="M64" s="2443"/>
      <c r="N64" s="2443"/>
      <c r="O64" s="2443"/>
      <c r="P64" s="2443"/>
      <c r="Q64" s="2443"/>
      <c r="R64" s="2443"/>
      <c r="S64" s="2443"/>
      <c r="T64" s="2443"/>
      <c r="U64" s="2443"/>
      <c r="V64" s="2443"/>
      <c r="W64" s="2443"/>
    </row>
    <row r="65" spans="2:23" ht="15" customHeight="1">
      <c r="B65" s="4494" t="s">
        <v>1175</v>
      </c>
      <c r="C65" s="4490"/>
      <c r="D65" s="4490"/>
      <c r="E65" s="4490"/>
      <c r="F65" s="4490"/>
      <c r="G65" s="4490"/>
      <c r="H65" s="2457" t="s">
        <v>1795</v>
      </c>
      <c r="I65" s="2443"/>
      <c r="J65" s="2443"/>
      <c r="K65" s="2443"/>
      <c r="L65" s="2443"/>
      <c r="M65" s="2443"/>
      <c r="N65" s="2443"/>
      <c r="O65" s="2443"/>
      <c r="P65" s="2443"/>
      <c r="Q65" s="2443"/>
      <c r="R65" s="2443"/>
      <c r="S65" s="2443"/>
      <c r="T65" s="2443"/>
      <c r="U65" s="2443"/>
      <c r="V65" s="2443"/>
      <c r="W65" s="2443"/>
    </row>
    <row r="66" spans="2:23" ht="15" customHeight="1">
      <c r="B66" s="4503" t="s">
        <v>1176</v>
      </c>
      <c r="C66" s="4504"/>
      <c r="D66" s="4504"/>
      <c r="E66" s="4504"/>
      <c r="F66" s="4504"/>
      <c r="G66" s="4504"/>
      <c r="H66" s="2458" t="s">
        <v>1805</v>
      </c>
      <c r="I66" s="2443"/>
      <c r="J66" s="2443"/>
      <c r="K66" s="2443"/>
      <c r="L66" s="2443"/>
      <c r="M66" s="2443"/>
      <c r="N66" s="2443"/>
      <c r="O66" s="2443"/>
      <c r="P66" s="2443"/>
      <c r="Q66" s="2443"/>
      <c r="R66" s="2443"/>
      <c r="S66" s="2443"/>
      <c r="T66" s="2443"/>
      <c r="U66" s="2443"/>
      <c r="V66" s="2443"/>
      <c r="W66" s="2443"/>
    </row>
    <row r="67" spans="2:23" ht="15" customHeight="1">
      <c r="H67" s="2459"/>
    </row>
    <row r="68" spans="2:23" ht="15" customHeight="1">
      <c r="C68" s="4505" t="s">
        <v>2463</v>
      </c>
      <c r="D68" s="4505"/>
      <c r="E68" s="4505"/>
      <c r="F68" s="4505"/>
      <c r="G68" s="4505"/>
      <c r="H68" s="4505"/>
      <c r="I68" s="4505"/>
      <c r="J68" s="4505"/>
      <c r="K68" s="4505"/>
      <c r="L68" s="4505"/>
      <c r="W68" s="2239"/>
    </row>
    <row r="69" spans="2:23" ht="15" customHeight="1">
      <c r="W69" s="1808"/>
    </row>
    <row r="70" spans="2:23" ht="15" customHeight="1">
      <c r="B70" s="65" t="s">
        <v>105</v>
      </c>
      <c r="C70" s="65"/>
      <c r="D70" s="65"/>
      <c r="E70" s="65"/>
      <c r="F70" s="65"/>
      <c r="G70" s="65"/>
      <c r="H70" s="65"/>
      <c r="I70" s="65"/>
      <c r="J70" s="65"/>
      <c r="K70" s="65"/>
      <c r="L70" s="65"/>
      <c r="M70" s="65"/>
      <c r="N70" s="65"/>
      <c r="O70" s="65"/>
      <c r="P70" s="65"/>
      <c r="Q70" s="65"/>
      <c r="R70" s="65"/>
      <c r="S70" s="65"/>
      <c r="T70" s="65"/>
      <c r="U70" s="65"/>
      <c r="V70" s="65"/>
    </row>
    <row r="71" spans="2:23" ht="15" customHeight="1">
      <c r="B71" s="4054" t="s">
        <v>477</v>
      </c>
      <c r="C71" s="4054"/>
      <c r="D71" s="4054"/>
      <c r="E71" s="4054"/>
      <c r="F71" s="4054"/>
      <c r="G71" s="4054"/>
      <c r="H71" s="4054"/>
      <c r="I71" s="4054"/>
      <c r="J71" s="4054"/>
      <c r="K71" s="4054"/>
      <c r="L71" s="4054"/>
      <c r="M71" s="4054"/>
      <c r="N71" s="4054"/>
      <c r="O71" s="4054"/>
      <c r="P71" s="4054"/>
      <c r="Q71" s="4054"/>
      <c r="R71" s="4054"/>
      <c r="S71" s="4054"/>
      <c r="T71" s="4054"/>
      <c r="U71" s="4054"/>
      <c r="V71" s="4054"/>
    </row>
    <row r="72" spans="2:23" ht="15" customHeight="1"/>
  </sheetData>
  <mergeCells count="63">
    <mergeCell ref="B2:F2"/>
    <mergeCell ref="B70:V70"/>
    <mergeCell ref="B71:V71"/>
    <mergeCell ref="B64:G64"/>
    <mergeCell ref="B65:G65"/>
    <mergeCell ref="B66:G66"/>
    <mergeCell ref="C68:L68"/>
    <mergeCell ref="B44:G44"/>
    <mergeCell ref="B45:G45"/>
    <mergeCell ref="B46:G46"/>
    <mergeCell ref="C47:G47"/>
    <mergeCell ref="C48:G48"/>
    <mergeCell ref="C49:G49"/>
    <mergeCell ref="C50:G50"/>
    <mergeCell ref="C51:G51"/>
    <mergeCell ref="C52:G52"/>
    <mergeCell ref="C53:G53"/>
    <mergeCell ref="B62:G62"/>
    <mergeCell ref="B63:G63"/>
    <mergeCell ref="C54:G54"/>
    <mergeCell ref="C55:G55"/>
    <mergeCell ref="B56:G56"/>
    <mergeCell ref="B57:G57"/>
    <mergeCell ref="B58:G58"/>
    <mergeCell ref="B59:G59"/>
    <mergeCell ref="C60:G60"/>
    <mergeCell ref="C61:G61"/>
    <mergeCell ref="B43:G43"/>
    <mergeCell ref="C35:E35"/>
    <mergeCell ref="F35:G35"/>
    <mergeCell ref="F36:G36"/>
    <mergeCell ref="F37:G37"/>
    <mergeCell ref="B38:G38"/>
    <mergeCell ref="B39:G39"/>
    <mergeCell ref="C31:F31"/>
    <mergeCell ref="C34:G34"/>
    <mergeCell ref="C40:G40"/>
    <mergeCell ref="B41:G41"/>
    <mergeCell ref="B42:G42"/>
    <mergeCell ref="F24:G24"/>
    <mergeCell ref="F25:G25"/>
    <mergeCell ref="C26:G26"/>
    <mergeCell ref="C27:F27"/>
    <mergeCell ref="C30:G30"/>
    <mergeCell ref="D19:G19"/>
    <mergeCell ref="B20:G20"/>
    <mergeCell ref="B21:G21"/>
    <mergeCell ref="B22:G22"/>
    <mergeCell ref="C23:E23"/>
    <mergeCell ref="F23:G23"/>
    <mergeCell ref="E16:G16"/>
    <mergeCell ref="B8:G8"/>
    <mergeCell ref="K7:M7"/>
    <mergeCell ref="E17:G17"/>
    <mergeCell ref="D18:G18"/>
    <mergeCell ref="N7:R7"/>
    <mergeCell ref="S7:V7"/>
    <mergeCell ref="I4:M4"/>
    <mergeCell ref="I5:M5"/>
    <mergeCell ref="B15:C15"/>
    <mergeCell ref="D15:G15"/>
    <mergeCell ref="B4:E4"/>
    <mergeCell ref="B5:E5"/>
  </mergeCells>
  <hyperlinks>
    <hyperlink ref="B71" r:id="rId1" xr:uid="{00000000-0004-0000-5200-000000000000}"/>
  </hyperlinks>
  <printOptions horizontalCentered="1"/>
  <pageMargins left="0.23622047244094499" right="0.23622047244094499" top="0.39370078740157499" bottom="0.39370078740157499" header="0.31496062992126" footer="0.31496062992126"/>
  <pageSetup paperSize="5" scale="10" orientation="landscape"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B2:Y73"/>
  <sheetViews>
    <sheetView showGridLines="0" workbookViewId="0"/>
  </sheetViews>
  <sheetFormatPr defaultColWidth="9.5546875" defaultRowHeight="11.4"/>
  <cols>
    <col min="1" max="1" width="1.83203125" style="2462" customWidth="1"/>
    <col min="2" max="2" width="4.44140625" style="2462" customWidth="1"/>
    <col min="3" max="3" width="7.27734375" style="2462" customWidth="1"/>
    <col min="4" max="4" width="4.44140625" style="2462" customWidth="1"/>
    <col min="5" max="5" width="9.1640625" style="2462" customWidth="1"/>
    <col min="6" max="6" width="8.44140625" style="2462" customWidth="1"/>
    <col min="7" max="7" width="29.27734375" style="2462" customWidth="1"/>
    <col min="8" max="8" width="4.71875" style="2501" customWidth="1"/>
    <col min="9" max="9" width="16" style="2502" customWidth="1"/>
    <col min="10" max="10" width="15.1640625" style="2502" customWidth="1"/>
    <col min="11" max="11" width="19" style="2502" customWidth="1"/>
    <col min="12" max="18" width="15.1640625" style="2502" customWidth="1"/>
    <col min="19" max="19" width="9.5546875" style="2462" customWidth="1"/>
    <col min="20" max="16384" width="9.5546875" style="2462"/>
  </cols>
  <sheetData>
    <row r="2" spans="2:25">
      <c r="B2" s="4534" t="s">
        <v>478</v>
      </c>
      <c r="C2" s="4509"/>
      <c r="D2" s="4509"/>
      <c r="E2" s="4509"/>
      <c r="F2" s="4509"/>
    </row>
    <row r="4" spans="2:25" ht="16.350000000000001" customHeight="1">
      <c r="B4" s="4508" t="s">
        <v>2464</v>
      </c>
      <c r="C4" s="4509"/>
      <c r="D4" s="4509"/>
      <c r="E4" s="4509"/>
      <c r="H4" s="2462"/>
      <c r="I4" s="4522" t="s">
        <v>852</v>
      </c>
      <c r="J4" s="4522"/>
      <c r="K4" s="4522"/>
      <c r="L4" s="4522"/>
      <c r="M4" s="4522"/>
      <c r="N4" s="4522"/>
      <c r="O4" s="4522"/>
      <c r="P4" s="4522"/>
      <c r="Q4" s="4522"/>
      <c r="R4" s="4522"/>
      <c r="S4" s="2463"/>
      <c r="T4" s="2463"/>
      <c r="U4" s="2463"/>
      <c r="V4" s="2463"/>
      <c r="W4" s="2463"/>
      <c r="X4" s="2463"/>
      <c r="Y4" s="2463"/>
    </row>
    <row r="5" spans="2:25" ht="13.8">
      <c r="B5" s="4509"/>
      <c r="C5" s="4509"/>
      <c r="D5" s="4509"/>
      <c r="E5" s="4509"/>
      <c r="H5" s="2462"/>
      <c r="I5" s="4523" t="s">
        <v>2465</v>
      </c>
      <c r="J5" s="4523"/>
      <c r="K5" s="4523"/>
      <c r="L5" s="4523"/>
      <c r="M5" s="4523"/>
      <c r="N5" s="4523"/>
      <c r="O5" s="4523"/>
      <c r="P5" s="4523"/>
      <c r="Q5" s="4523"/>
      <c r="R5" s="4523"/>
      <c r="S5" s="2464"/>
      <c r="T5" s="2464"/>
      <c r="U5" s="2464"/>
      <c r="V5" s="2464"/>
      <c r="W5" s="2464"/>
      <c r="X5" s="2464"/>
      <c r="Y5" s="2464"/>
    </row>
    <row r="6" spans="2:25" ht="14.1">
      <c r="B6" s="4508" t="s">
        <v>538</v>
      </c>
      <c r="C6" s="4509"/>
      <c r="D6" s="4509"/>
      <c r="E6" s="4509"/>
      <c r="H6" s="2462"/>
      <c r="I6" s="4524" t="s">
        <v>1555</v>
      </c>
      <c r="J6" s="4524"/>
      <c r="K6" s="4524"/>
      <c r="L6" s="4524"/>
      <c r="M6" s="4524"/>
      <c r="N6" s="4524"/>
      <c r="O6" s="4524"/>
      <c r="P6" s="4524"/>
      <c r="Q6" s="4524"/>
      <c r="R6" s="4524"/>
      <c r="S6" s="227"/>
      <c r="T6" s="2465"/>
      <c r="U6" s="2465"/>
      <c r="V6" s="2465"/>
      <c r="W6" s="2465"/>
      <c r="X6" s="2465"/>
      <c r="Y6" s="2465"/>
    </row>
    <row r="7" spans="2:25" ht="14.1">
      <c r="B7" s="2466"/>
      <c r="C7" s="2467"/>
      <c r="D7" s="2467"/>
      <c r="E7" s="2467"/>
      <c r="F7" s="2467"/>
      <c r="G7" s="2466"/>
      <c r="H7" s="2467"/>
      <c r="I7" s="2468"/>
      <c r="J7" s="2467"/>
      <c r="K7" s="2469"/>
      <c r="L7" s="2467"/>
      <c r="M7" s="2469"/>
      <c r="N7" s="2469"/>
      <c r="O7" s="2469"/>
      <c r="P7" s="2469"/>
      <c r="Q7" s="2469"/>
      <c r="R7" s="2469"/>
    </row>
    <row r="8" spans="2:25" ht="15" customHeight="1">
      <c r="B8" s="200"/>
      <c r="C8" s="201"/>
      <c r="D8" s="201"/>
      <c r="E8" s="201"/>
      <c r="F8" s="201"/>
      <c r="G8" s="202"/>
      <c r="H8" s="2470"/>
      <c r="I8" s="4530" t="s">
        <v>2466</v>
      </c>
      <c r="J8" s="4530"/>
      <c r="K8" s="4530"/>
      <c r="L8" s="4530" t="s">
        <v>2467</v>
      </c>
      <c r="M8" s="4530"/>
      <c r="N8" s="4530"/>
      <c r="O8" s="4531" t="s">
        <v>2468</v>
      </c>
      <c r="P8" s="4531"/>
      <c r="Q8" s="4531"/>
      <c r="R8" s="4531"/>
    </row>
    <row r="9" spans="2:25" ht="15" customHeight="1">
      <c r="B9" s="4528" t="s">
        <v>1146</v>
      </c>
      <c r="C9" s="4529"/>
      <c r="D9" s="4529"/>
      <c r="E9" s="4529"/>
      <c r="F9" s="4529"/>
      <c r="G9" s="4529"/>
      <c r="H9" s="4529"/>
      <c r="I9" s="2426" t="s">
        <v>2081</v>
      </c>
      <c r="J9" s="2427" t="s">
        <v>2469</v>
      </c>
      <c r="K9" s="2427" t="s">
        <v>2470</v>
      </c>
      <c r="L9" s="2427" t="s">
        <v>2081</v>
      </c>
      <c r="M9" s="2427" t="s">
        <v>2469</v>
      </c>
      <c r="N9" s="2427" t="s">
        <v>2471</v>
      </c>
      <c r="O9" s="2472" t="s">
        <v>2472</v>
      </c>
      <c r="P9" s="2472" t="s">
        <v>2473</v>
      </c>
      <c r="Q9" s="2427" t="s">
        <v>2472</v>
      </c>
      <c r="R9" s="2472" t="s">
        <v>2474</v>
      </c>
    </row>
    <row r="10" spans="2:25" ht="15" customHeight="1">
      <c r="B10" s="2471"/>
      <c r="C10" s="2415"/>
      <c r="D10" s="2415"/>
      <c r="E10" s="2415"/>
      <c r="F10" s="2415"/>
      <c r="G10" s="2415"/>
      <c r="H10" s="2415"/>
      <c r="I10" s="2427" t="s">
        <v>2475</v>
      </c>
      <c r="J10" s="2473" t="s">
        <v>2476</v>
      </c>
      <c r="K10" s="2473" t="s">
        <v>2477</v>
      </c>
      <c r="L10" s="2473" t="s">
        <v>2475</v>
      </c>
      <c r="M10" s="2473" t="s">
        <v>2476</v>
      </c>
      <c r="N10" s="2473" t="s">
        <v>2478</v>
      </c>
      <c r="O10" s="2474" t="s">
        <v>2479</v>
      </c>
      <c r="P10" s="2474" t="s">
        <v>2480</v>
      </c>
      <c r="Q10" s="2473" t="s">
        <v>2481</v>
      </c>
      <c r="R10" s="2474" t="s">
        <v>1271</v>
      </c>
    </row>
    <row r="11" spans="2:25" ht="15" customHeight="1">
      <c r="B11" s="2471"/>
      <c r="C11" s="2415"/>
      <c r="D11" s="2415"/>
      <c r="E11" s="2415"/>
      <c r="F11" s="2415"/>
      <c r="G11" s="2415"/>
      <c r="H11" s="2415"/>
      <c r="I11" s="2427"/>
      <c r="J11" s="2473"/>
      <c r="K11" s="2473"/>
      <c r="L11" s="2473"/>
      <c r="M11" s="2473"/>
      <c r="N11" s="2473"/>
      <c r="O11" s="2474" t="s">
        <v>2482</v>
      </c>
      <c r="P11" s="2474" t="s">
        <v>2483</v>
      </c>
      <c r="Q11" s="2473" t="s">
        <v>2484</v>
      </c>
      <c r="R11" s="2474" t="s">
        <v>2485</v>
      </c>
    </row>
    <row r="12" spans="2:25" ht="15" customHeight="1">
      <c r="B12" s="2471"/>
      <c r="C12" s="2415"/>
      <c r="D12" s="2415"/>
      <c r="E12" s="2415"/>
      <c r="F12" s="2415"/>
      <c r="G12" s="2415"/>
      <c r="H12" s="2415"/>
      <c r="I12" s="2427"/>
      <c r="J12" s="2473"/>
      <c r="K12" s="2473"/>
      <c r="L12" s="2473"/>
      <c r="M12" s="2473"/>
      <c r="N12" s="2473"/>
      <c r="O12" s="2473" t="s">
        <v>2486</v>
      </c>
      <c r="P12" s="2474" t="s">
        <v>2487</v>
      </c>
      <c r="Q12" s="2473" t="s">
        <v>2488</v>
      </c>
      <c r="R12" s="2474"/>
    </row>
    <row r="13" spans="2:25" ht="15" customHeight="1">
      <c r="B13" s="2471"/>
      <c r="C13" s="2415"/>
      <c r="D13" s="2415"/>
      <c r="E13" s="2415"/>
      <c r="F13" s="2415"/>
      <c r="G13" s="2475" t="s">
        <v>2489</v>
      </c>
      <c r="H13" s="2415"/>
      <c r="I13" s="2427"/>
      <c r="J13" s="2473"/>
      <c r="K13" s="2473"/>
      <c r="L13" s="2473"/>
      <c r="M13" s="2473"/>
      <c r="N13" s="2473"/>
      <c r="O13" s="2474"/>
      <c r="P13" s="2474" t="s">
        <v>2490</v>
      </c>
      <c r="Q13" s="2473"/>
      <c r="R13" s="2474"/>
    </row>
    <row r="14" spans="2:25" ht="15" customHeight="1">
      <c r="B14" s="2471"/>
      <c r="C14" s="2415"/>
      <c r="D14" s="2415"/>
      <c r="E14" s="2415"/>
      <c r="F14" s="2415"/>
      <c r="G14" s="2415"/>
      <c r="H14" s="2415"/>
      <c r="I14" s="2427"/>
      <c r="J14" s="2473"/>
      <c r="K14" s="2473"/>
      <c r="L14" s="2473"/>
      <c r="M14" s="2473"/>
      <c r="N14" s="2473"/>
      <c r="O14" s="2474"/>
      <c r="P14" s="2474" t="s">
        <v>1270</v>
      </c>
      <c r="Q14" s="2473"/>
      <c r="R14" s="2474"/>
    </row>
    <row r="15" spans="2:25" ht="15" customHeight="1">
      <c r="B15" s="2471"/>
      <c r="C15" s="2415"/>
      <c r="D15" s="2415"/>
      <c r="E15" s="2415"/>
      <c r="F15" s="2415"/>
      <c r="G15" s="2415"/>
      <c r="H15" s="2415"/>
      <c r="I15" s="2427"/>
      <c r="J15" s="2473"/>
      <c r="K15" s="2473"/>
      <c r="L15" s="2473"/>
      <c r="M15" s="2473"/>
      <c r="N15" s="2473"/>
      <c r="O15" s="2474"/>
      <c r="P15" s="2474"/>
      <c r="Q15" s="2473"/>
      <c r="R15" s="2474"/>
    </row>
    <row r="16" spans="2:25" ht="15" customHeight="1">
      <c r="B16" s="209"/>
      <c r="C16" s="210"/>
      <c r="D16" s="210"/>
      <c r="E16" s="210"/>
      <c r="F16" s="210"/>
      <c r="G16" s="210"/>
      <c r="H16" s="2476"/>
      <c r="I16" s="2477" t="s">
        <v>126</v>
      </c>
      <c r="J16" s="2477" t="s">
        <v>139</v>
      </c>
      <c r="K16" s="2477" t="s">
        <v>168</v>
      </c>
      <c r="L16" s="2477" t="s">
        <v>81</v>
      </c>
      <c r="M16" s="2477" t="s">
        <v>91</v>
      </c>
      <c r="N16" s="2477" t="s">
        <v>170</v>
      </c>
      <c r="O16" s="2477" t="s">
        <v>735</v>
      </c>
      <c r="P16" s="2477" t="s">
        <v>1010</v>
      </c>
      <c r="Q16" s="2477" t="s">
        <v>1895</v>
      </c>
      <c r="R16" s="2477" t="s">
        <v>736</v>
      </c>
    </row>
    <row r="17" spans="2:18" ht="18" customHeight="1">
      <c r="B17" s="4532" t="s">
        <v>1147</v>
      </c>
      <c r="C17" s="4533"/>
      <c r="D17" s="4533" t="s">
        <v>1148</v>
      </c>
      <c r="E17" s="4533"/>
      <c r="F17" s="4533"/>
      <c r="G17" s="4533"/>
      <c r="H17" s="2478" t="s">
        <v>1837</v>
      </c>
      <c r="I17" s="221"/>
      <c r="J17" s="2479"/>
      <c r="K17" s="2479"/>
      <c r="L17" s="2479"/>
      <c r="M17" s="2479"/>
      <c r="N17" s="2479"/>
      <c r="O17" s="2479"/>
      <c r="P17" s="2479"/>
      <c r="Q17" s="2479"/>
      <c r="R17" s="2479"/>
    </row>
    <row r="18" spans="2:18" ht="18" customHeight="1">
      <c r="B18" s="2480"/>
      <c r="C18" s="216"/>
      <c r="D18" s="223"/>
      <c r="E18" s="4521" t="s">
        <v>738</v>
      </c>
      <c r="F18" s="4521"/>
      <c r="G18" s="4521"/>
      <c r="H18" s="2482" t="s">
        <v>1840</v>
      </c>
      <c r="I18" s="2483"/>
      <c r="J18" s="2483"/>
      <c r="K18" s="2483"/>
      <c r="L18" s="2483"/>
      <c r="M18" s="2483"/>
      <c r="N18" s="2483"/>
      <c r="O18" s="2483"/>
      <c r="P18" s="2483"/>
      <c r="Q18" s="2483"/>
      <c r="R18" s="2483"/>
    </row>
    <row r="19" spans="2:18" ht="18" customHeight="1">
      <c r="B19" s="2484"/>
      <c r="C19" s="224"/>
      <c r="D19" s="219"/>
      <c r="E19" s="46" t="s">
        <v>739</v>
      </c>
      <c r="F19" s="46"/>
      <c r="G19" s="46"/>
      <c r="H19" s="2485" t="s">
        <v>1726</v>
      </c>
      <c r="I19" s="221"/>
      <c r="J19" s="2479"/>
      <c r="K19" s="2479"/>
      <c r="L19" s="2479"/>
      <c r="M19" s="2479"/>
      <c r="N19" s="2479"/>
      <c r="O19" s="2479"/>
      <c r="P19" s="2479"/>
      <c r="Q19" s="2479"/>
      <c r="R19" s="2479"/>
    </row>
    <row r="20" spans="2:18" ht="18" customHeight="1">
      <c r="B20" s="2484"/>
      <c r="C20" s="224"/>
      <c r="D20" s="64" t="s">
        <v>740</v>
      </c>
      <c r="E20" s="64"/>
      <c r="F20" s="64"/>
      <c r="G20" s="64"/>
      <c r="H20" s="2485" t="s">
        <v>2402</v>
      </c>
      <c r="I20" s="221"/>
      <c r="J20" s="2479"/>
      <c r="K20" s="2479"/>
      <c r="L20" s="2479"/>
      <c r="M20" s="2479"/>
      <c r="N20" s="2479"/>
      <c r="O20" s="2479"/>
      <c r="P20" s="2479"/>
      <c r="Q20" s="2479"/>
      <c r="R20" s="2479"/>
    </row>
    <row r="21" spans="2:18" ht="18" customHeight="1">
      <c r="B21" s="218"/>
      <c r="C21" s="219"/>
      <c r="D21" s="46" t="s">
        <v>1236</v>
      </c>
      <c r="E21" s="46"/>
      <c r="F21" s="46"/>
      <c r="G21" s="46"/>
      <c r="H21" s="2485" t="s">
        <v>1728</v>
      </c>
      <c r="I21" s="221"/>
      <c r="J21" s="2479"/>
      <c r="K21" s="2479"/>
      <c r="L21" s="2479"/>
      <c r="M21" s="2479"/>
      <c r="N21" s="2479"/>
      <c r="O21" s="2479"/>
      <c r="P21" s="2479"/>
      <c r="Q21" s="2479"/>
      <c r="R21" s="2479"/>
    </row>
    <row r="22" spans="2:18" ht="18" customHeight="1">
      <c r="B22" s="39" t="s">
        <v>1150</v>
      </c>
      <c r="C22" s="63"/>
      <c r="D22" s="63"/>
      <c r="E22" s="63"/>
      <c r="F22" s="63"/>
      <c r="G22" s="63"/>
      <c r="H22" s="2485" t="s">
        <v>2441</v>
      </c>
      <c r="I22" s="221"/>
      <c r="J22" s="2479"/>
      <c r="K22" s="2479"/>
      <c r="L22" s="2479"/>
      <c r="M22" s="2479"/>
      <c r="N22" s="2479"/>
      <c r="O22" s="2479"/>
      <c r="P22" s="2479"/>
      <c r="Q22" s="2479"/>
      <c r="R22" s="2479"/>
    </row>
    <row r="23" spans="2:18" ht="18" customHeight="1">
      <c r="B23" s="4510" t="s">
        <v>1151</v>
      </c>
      <c r="C23" s="46"/>
      <c r="D23" s="46"/>
      <c r="E23" s="46"/>
      <c r="F23" s="46"/>
      <c r="G23" s="46"/>
      <c r="H23" s="2486" t="s">
        <v>1732</v>
      </c>
      <c r="I23" s="221"/>
      <c r="J23" s="2479"/>
      <c r="K23" s="2479"/>
      <c r="L23" s="2479"/>
      <c r="M23" s="2479"/>
      <c r="N23" s="2479"/>
      <c r="O23" s="2479"/>
      <c r="P23" s="2479"/>
      <c r="Q23" s="2479"/>
      <c r="R23" s="2479"/>
    </row>
    <row r="24" spans="2:18" ht="18" customHeight="1">
      <c r="B24" s="4526" t="s">
        <v>1152</v>
      </c>
      <c r="C24" s="4527"/>
      <c r="D24" s="4527"/>
      <c r="E24" s="4527"/>
      <c r="F24" s="4527"/>
      <c r="G24" s="4527"/>
      <c r="H24" s="2487"/>
      <c r="I24" s="214"/>
      <c r="J24" s="2483"/>
      <c r="K24" s="2483"/>
      <c r="L24" s="2483"/>
      <c r="M24" s="2483"/>
      <c r="N24" s="2483"/>
      <c r="O24" s="2483"/>
      <c r="P24" s="2483"/>
      <c r="Q24" s="2483"/>
      <c r="R24" s="2483"/>
    </row>
    <row r="25" spans="2:18" ht="18" customHeight="1">
      <c r="B25" s="2488"/>
      <c r="C25" s="1" t="s">
        <v>1153</v>
      </c>
      <c r="D25" s="1"/>
      <c r="E25" s="1"/>
      <c r="F25" s="4520" t="s">
        <v>1211</v>
      </c>
      <c r="G25" s="4520"/>
      <c r="H25" s="2490" t="s">
        <v>1752</v>
      </c>
      <c r="I25" s="2483"/>
      <c r="J25" s="2483"/>
      <c r="K25" s="2483"/>
      <c r="L25" s="2483"/>
      <c r="M25" s="2483"/>
      <c r="N25" s="2483"/>
      <c r="O25" s="2483"/>
      <c r="P25" s="2483"/>
      <c r="Q25" s="2483"/>
      <c r="R25" s="2483"/>
    </row>
    <row r="26" spans="2:18" ht="18" customHeight="1">
      <c r="B26" s="2484"/>
      <c r="C26" s="219"/>
      <c r="D26" s="219"/>
      <c r="E26" s="219"/>
      <c r="F26" s="4521" t="s">
        <v>2442</v>
      </c>
      <c r="G26" s="4521"/>
      <c r="H26" s="2486" t="s">
        <v>1754</v>
      </c>
      <c r="I26" s="221"/>
      <c r="J26" s="2479"/>
      <c r="K26" s="2479"/>
      <c r="L26" s="2479"/>
      <c r="M26" s="2479"/>
      <c r="N26" s="2479"/>
      <c r="O26" s="2479"/>
      <c r="P26" s="2479"/>
      <c r="Q26" s="2479"/>
      <c r="R26" s="2479"/>
    </row>
    <row r="27" spans="2:18" ht="18" customHeight="1">
      <c r="B27" s="2484"/>
      <c r="C27" s="219"/>
      <c r="D27" s="219"/>
      <c r="E27" s="219"/>
      <c r="F27" s="4521" t="s">
        <v>1113</v>
      </c>
      <c r="G27" s="4521"/>
      <c r="H27" s="2486" t="s">
        <v>1761</v>
      </c>
      <c r="I27" s="221"/>
      <c r="J27" s="2479"/>
      <c r="K27" s="2479"/>
      <c r="L27" s="2479"/>
      <c r="M27" s="2479"/>
      <c r="N27" s="2479"/>
      <c r="O27" s="2479"/>
      <c r="P27" s="2479"/>
      <c r="Q27" s="2479"/>
      <c r="R27" s="2479"/>
    </row>
    <row r="28" spans="2:18" ht="18" customHeight="1">
      <c r="B28" s="2491"/>
      <c r="C28" s="45" t="s">
        <v>1154</v>
      </c>
      <c r="D28" s="45"/>
      <c r="E28" s="45"/>
      <c r="F28" s="45"/>
      <c r="G28" s="45"/>
      <c r="H28" s="2486" t="s">
        <v>1962</v>
      </c>
      <c r="I28" s="221"/>
      <c r="J28" s="2479"/>
      <c r="K28" s="2479"/>
      <c r="L28" s="2479"/>
      <c r="M28" s="2479"/>
      <c r="N28" s="2479"/>
      <c r="O28" s="2479"/>
      <c r="P28" s="2479"/>
      <c r="Q28" s="2479"/>
      <c r="R28" s="2479"/>
    </row>
    <row r="29" spans="2:18" ht="18" customHeight="1">
      <c r="B29" s="2491"/>
      <c r="C29" s="45" t="s">
        <v>1155</v>
      </c>
      <c r="D29" s="45"/>
      <c r="E29" s="45"/>
      <c r="F29" s="45"/>
      <c r="G29" s="2489" t="s">
        <v>1211</v>
      </c>
      <c r="H29" s="2486" t="s">
        <v>1758</v>
      </c>
      <c r="I29" s="221"/>
      <c r="J29" s="2479"/>
      <c r="K29" s="2479"/>
      <c r="L29" s="2479"/>
      <c r="M29" s="2479"/>
      <c r="N29" s="2479"/>
      <c r="O29" s="2479"/>
      <c r="P29" s="2479"/>
      <c r="Q29" s="2479"/>
      <c r="R29" s="2479"/>
    </row>
    <row r="30" spans="2:18" ht="18" customHeight="1">
      <c r="B30" s="2491"/>
      <c r="C30" s="219"/>
      <c r="D30" s="219"/>
      <c r="E30" s="219"/>
      <c r="F30" s="219"/>
      <c r="G30" s="2481" t="s">
        <v>2442</v>
      </c>
      <c r="H30" s="2486" t="s">
        <v>1760</v>
      </c>
      <c r="I30" s="221"/>
      <c r="J30" s="2479"/>
      <c r="K30" s="2479"/>
      <c r="L30" s="2479"/>
      <c r="M30" s="2479"/>
      <c r="N30" s="2479"/>
      <c r="O30" s="2479"/>
      <c r="P30" s="2479"/>
      <c r="Q30" s="2479"/>
      <c r="R30" s="2479"/>
    </row>
    <row r="31" spans="2:18" ht="18" customHeight="1">
      <c r="B31" s="2484"/>
      <c r="C31" s="219"/>
      <c r="D31" s="219"/>
      <c r="E31" s="219"/>
      <c r="F31" s="219"/>
      <c r="G31" s="2481" t="s">
        <v>1113</v>
      </c>
      <c r="H31" s="2486" t="s">
        <v>1735</v>
      </c>
      <c r="I31" s="221"/>
      <c r="J31" s="2479"/>
      <c r="K31" s="2479"/>
      <c r="L31" s="2479"/>
      <c r="M31" s="2479"/>
      <c r="N31" s="2479"/>
      <c r="O31" s="2479"/>
      <c r="P31" s="2479"/>
      <c r="Q31" s="2479"/>
      <c r="R31" s="2479"/>
    </row>
    <row r="32" spans="2:18" ht="18" customHeight="1">
      <c r="B32" s="2484"/>
      <c r="C32" s="45" t="s">
        <v>1156</v>
      </c>
      <c r="D32" s="45"/>
      <c r="E32" s="45"/>
      <c r="F32" s="45"/>
      <c r="G32" s="45"/>
      <c r="H32" s="2486" t="s">
        <v>2294</v>
      </c>
      <c r="I32" s="221"/>
      <c r="J32" s="2479"/>
      <c r="K32" s="2479"/>
      <c r="L32" s="2479"/>
      <c r="M32" s="2479"/>
      <c r="N32" s="2479"/>
      <c r="O32" s="2479"/>
      <c r="P32" s="2479"/>
      <c r="Q32" s="2479"/>
      <c r="R32" s="2479"/>
    </row>
    <row r="33" spans="2:18" ht="18" customHeight="1">
      <c r="B33" s="2484"/>
      <c r="C33" s="64" t="s">
        <v>1157</v>
      </c>
      <c r="D33" s="64"/>
      <c r="E33" s="64"/>
      <c r="F33" s="64"/>
      <c r="G33" s="2489" t="s">
        <v>1211</v>
      </c>
      <c r="H33" s="2486" t="s">
        <v>1744</v>
      </c>
      <c r="I33" s="221"/>
      <c r="J33" s="2479"/>
      <c r="K33" s="2479"/>
      <c r="L33" s="2479"/>
      <c r="M33" s="2479"/>
      <c r="N33" s="2479"/>
      <c r="O33" s="2479"/>
      <c r="P33" s="2479"/>
      <c r="Q33" s="2479"/>
      <c r="R33" s="2479"/>
    </row>
    <row r="34" spans="2:18" ht="18" customHeight="1">
      <c r="B34" s="2484"/>
      <c r="C34" s="219"/>
      <c r="D34" s="219"/>
      <c r="E34" s="219"/>
      <c r="F34" s="2492"/>
      <c r="G34" s="2481" t="s">
        <v>2442</v>
      </c>
      <c r="H34" s="2486" t="s">
        <v>1748</v>
      </c>
      <c r="I34" s="221"/>
      <c r="J34" s="2479"/>
      <c r="K34" s="2479"/>
      <c r="L34" s="2479"/>
      <c r="M34" s="2479"/>
      <c r="N34" s="2479"/>
      <c r="O34" s="2479"/>
      <c r="P34" s="2479"/>
      <c r="Q34" s="2479"/>
      <c r="R34" s="2479"/>
    </row>
    <row r="35" spans="2:18" ht="18" customHeight="1">
      <c r="B35" s="2484"/>
      <c r="C35" s="219"/>
      <c r="D35" s="219"/>
      <c r="E35" s="219"/>
      <c r="F35" s="2492"/>
      <c r="G35" s="2481" t="s">
        <v>1113</v>
      </c>
      <c r="H35" s="2486" t="s">
        <v>1764</v>
      </c>
      <c r="I35" s="221"/>
      <c r="J35" s="2479"/>
      <c r="K35" s="2479"/>
      <c r="L35" s="2479"/>
      <c r="M35" s="2479"/>
      <c r="N35" s="2479"/>
      <c r="O35" s="2479"/>
      <c r="P35" s="2479"/>
      <c r="Q35" s="2479"/>
      <c r="R35" s="2479"/>
    </row>
    <row r="36" spans="2:18" ht="18" customHeight="1">
      <c r="B36" s="2484"/>
      <c r="C36" s="64" t="s">
        <v>1158</v>
      </c>
      <c r="D36" s="64"/>
      <c r="E36" s="64"/>
      <c r="F36" s="64"/>
      <c r="G36" s="64"/>
      <c r="H36" s="2486" t="s">
        <v>1768</v>
      </c>
      <c r="I36" s="221"/>
      <c r="J36" s="2479"/>
      <c r="K36" s="2479"/>
      <c r="L36" s="2479"/>
      <c r="M36" s="2479"/>
      <c r="N36" s="2479"/>
      <c r="O36" s="2479"/>
      <c r="P36" s="2479"/>
      <c r="Q36" s="2479"/>
      <c r="R36" s="2479"/>
    </row>
    <row r="37" spans="2:18" ht="18" customHeight="1">
      <c r="B37" s="2484"/>
      <c r="C37" s="46" t="s">
        <v>1159</v>
      </c>
      <c r="D37" s="46"/>
      <c r="E37" s="46"/>
      <c r="F37" s="4521" t="s">
        <v>1211</v>
      </c>
      <c r="G37" s="4521"/>
      <c r="H37" s="2486" t="s">
        <v>2443</v>
      </c>
      <c r="I37" s="221"/>
      <c r="J37" s="2479"/>
      <c r="K37" s="2479"/>
      <c r="L37" s="2479"/>
      <c r="M37" s="2479"/>
      <c r="N37" s="2479"/>
      <c r="O37" s="2479"/>
      <c r="P37" s="2479"/>
      <c r="Q37" s="2479"/>
      <c r="R37" s="2479"/>
    </row>
    <row r="38" spans="2:18" ht="18" customHeight="1">
      <c r="B38" s="218"/>
      <c r="C38" s="219"/>
      <c r="D38" s="2492"/>
      <c r="E38" s="224"/>
      <c r="F38" s="4521" t="s">
        <v>2442</v>
      </c>
      <c r="G38" s="4521"/>
      <c r="H38" s="2486" t="s">
        <v>2444</v>
      </c>
      <c r="I38" s="221"/>
      <c r="J38" s="2479"/>
      <c r="K38" s="2479"/>
      <c r="L38" s="2479"/>
      <c r="M38" s="2479"/>
      <c r="N38" s="2479"/>
      <c r="O38" s="2479"/>
      <c r="P38" s="2479"/>
      <c r="Q38" s="2479"/>
      <c r="R38" s="2479"/>
    </row>
    <row r="39" spans="2:18" ht="18" customHeight="1">
      <c r="B39" s="218"/>
      <c r="C39" s="219"/>
      <c r="D39" s="2492"/>
      <c r="E39" s="224"/>
      <c r="F39" s="4521" t="s">
        <v>1113</v>
      </c>
      <c r="G39" s="4521"/>
      <c r="H39" s="2486" t="s">
        <v>2445</v>
      </c>
      <c r="I39" s="221"/>
      <c r="J39" s="2479"/>
      <c r="K39" s="2479"/>
      <c r="L39" s="2479"/>
      <c r="M39" s="2479"/>
      <c r="N39" s="2479"/>
      <c r="O39" s="2479"/>
      <c r="P39" s="2479"/>
      <c r="Q39" s="2479"/>
      <c r="R39" s="2479"/>
    </row>
    <row r="40" spans="2:18" ht="18" customHeight="1">
      <c r="B40" s="39" t="s">
        <v>1279</v>
      </c>
      <c r="C40" s="63"/>
      <c r="D40" s="63"/>
      <c r="E40" s="63"/>
      <c r="F40" s="63"/>
      <c r="G40" s="63"/>
      <c r="H40" s="2486" t="s">
        <v>2171</v>
      </c>
      <c r="I40" s="221"/>
      <c r="J40" s="2479"/>
      <c r="K40" s="2479"/>
      <c r="L40" s="2479"/>
      <c r="M40" s="2479"/>
      <c r="N40" s="2479"/>
      <c r="O40" s="2479"/>
      <c r="P40" s="2479"/>
      <c r="Q40" s="2479"/>
      <c r="R40" s="2479"/>
    </row>
    <row r="41" spans="2:18" ht="18" customHeight="1">
      <c r="B41" s="4510" t="s">
        <v>1161</v>
      </c>
      <c r="C41" s="46"/>
      <c r="D41" s="46"/>
      <c r="E41" s="46"/>
      <c r="F41" s="46"/>
      <c r="G41" s="46"/>
      <c r="H41" s="2486" t="s">
        <v>2446</v>
      </c>
      <c r="I41" s="221"/>
      <c r="J41" s="2479"/>
      <c r="K41" s="2479"/>
      <c r="L41" s="2479"/>
      <c r="M41" s="2479"/>
      <c r="N41" s="2479"/>
      <c r="O41" s="2479"/>
      <c r="P41" s="2479"/>
      <c r="Q41" s="2479"/>
      <c r="R41" s="2479"/>
    </row>
    <row r="42" spans="2:18" ht="18" customHeight="1">
      <c r="B42" s="2484"/>
      <c r="C42" s="46" t="s">
        <v>746</v>
      </c>
      <c r="D42" s="46"/>
      <c r="E42" s="46"/>
      <c r="F42" s="46"/>
      <c r="G42" s="46"/>
      <c r="H42" s="2486" t="s">
        <v>2447</v>
      </c>
      <c r="I42" s="221"/>
      <c r="J42" s="2479"/>
      <c r="K42" s="2479"/>
      <c r="L42" s="2479"/>
      <c r="M42" s="2479"/>
      <c r="N42" s="2479"/>
      <c r="O42" s="2479"/>
      <c r="P42" s="2479"/>
      <c r="Q42" s="2479"/>
      <c r="R42" s="2479"/>
    </row>
    <row r="43" spans="2:18" ht="18" customHeight="1">
      <c r="B43" s="4510" t="s">
        <v>1162</v>
      </c>
      <c r="C43" s="46"/>
      <c r="D43" s="46"/>
      <c r="E43" s="46"/>
      <c r="F43" s="46"/>
      <c r="G43" s="46"/>
      <c r="H43" s="2486" t="s">
        <v>2448</v>
      </c>
      <c r="I43" s="221"/>
      <c r="J43" s="2479"/>
      <c r="K43" s="2479"/>
      <c r="L43" s="2479"/>
      <c r="M43" s="2479"/>
      <c r="N43" s="2479"/>
      <c r="O43" s="2479"/>
      <c r="P43" s="2479"/>
      <c r="Q43" s="2479"/>
      <c r="R43" s="2479"/>
    </row>
    <row r="44" spans="2:18" ht="18" customHeight="1">
      <c r="B44" s="4525" t="s">
        <v>1163</v>
      </c>
      <c r="C44" s="45"/>
      <c r="D44" s="45"/>
      <c r="E44" s="45"/>
      <c r="F44" s="45"/>
      <c r="G44" s="45"/>
      <c r="H44" s="2486" t="s">
        <v>1994</v>
      </c>
      <c r="I44" s="221"/>
      <c r="J44" s="2479"/>
      <c r="K44" s="2479"/>
      <c r="L44" s="2479"/>
      <c r="M44" s="2479"/>
      <c r="N44" s="2479"/>
      <c r="O44" s="2479"/>
      <c r="P44" s="2479"/>
      <c r="Q44" s="2479"/>
      <c r="R44" s="2479"/>
    </row>
    <row r="45" spans="2:18" ht="18" customHeight="1">
      <c r="B45" s="4510" t="s">
        <v>1164</v>
      </c>
      <c r="C45" s="46"/>
      <c r="D45" s="46"/>
      <c r="E45" s="46"/>
      <c r="F45" s="46"/>
      <c r="G45" s="46"/>
      <c r="H45" s="2486" t="s">
        <v>1773</v>
      </c>
      <c r="I45" s="221"/>
      <c r="J45" s="2479"/>
      <c r="K45" s="2479"/>
      <c r="L45" s="2479"/>
      <c r="M45" s="2479"/>
      <c r="N45" s="2479"/>
      <c r="O45" s="2479"/>
      <c r="P45" s="2479"/>
      <c r="Q45" s="2479"/>
      <c r="R45" s="2479"/>
    </row>
    <row r="46" spans="2:18" ht="18" customHeight="1">
      <c r="B46" s="4510" t="s">
        <v>1165</v>
      </c>
      <c r="C46" s="46"/>
      <c r="D46" s="46"/>
      <c r="E46" s="46"/>
      <c r="F46" s="46"/>
      <c r="G46" s="46"/>
      <c r="H46" s="2486" t="s">
        <v>1775</v>
      </c>
      <c r="I46" s="221"/>
      <c r="J46" s="2479"/>
      <c r="K46" s="2479"/>
      <c r="L46" s="2479"/>
      <c r="M46" s="2479"/>
      <c r="N46" s="2479"/>
      <c r="O46" s="2479"/>
      <c r="P46" s="2479"/>
      <c r="Q46" s="2479"/>
      <c r="R46" s="2479"/>
    </row>
    <row r="47" spans="2:18" ht="18" customHeight="1">
      <c r="B47" s="4510" t="s">
        <v>1166</v>
      </c>
      <c r="C47" s="46"/>
      <c r="D47" s="46"/>
      <c r="E47" s="46"/>
      <c r="F47" s="46"/>
      <c r="G47" s="46"/>
      <c r="H47" s="2486" t="s">
        <v>1777</v>
      </c>
      <c r="I47" s="221"/>
      <c r="J47" s="2479"/>
      <c r="K47" s="2479"/>
      <c r="L47" s="2479"/>
      <c r="M47" s="2479"/>
      <c r="N47" s="2479"/>
      <c r="O47" s="2479"/>
      <c r="P47" s="2479"/>
      <c r="Q47" s="2479"/>
      <c r="R47" s="2479"/>
    </row>
    <row r="48" spans="2:18" ht="18" customHeight="1">
      <c r="B48" s="4518" t="s">
        <v>2449</v>
      </c>
      <c r="C48" s="4519"/>
      <c r="D48" s="4519"/>
      <c r="E48" s="4519"/>
      <c r="F48" s="4519"/>
      <c r="G48" s="4519"/>
      <c r="H48" s="2493"/>
      <c r="I48" s="228"/>
      <c r="J48" s="2494"/>
      <c r="K48" s="2494"/>
      <c r="L48" s="2494"/>
      <c r="M48" s="2494"/>
      <c r="N48" s="2494"/>
      <c r="O48" s="2494"/>
      <c r="P48" s="2494"/>
      <c r="Q48" s="2494"/>
      <c r="R48" s="2494"/>
    </row>
    <row r="49" spans="2:18" ht="18" customHeight="1">
      <c r="B49" s="2480"/>
      <c r="C49" s="4520" t="s">
        <v>749</v>
      </c>
      <c r="D49" s="4520"/>
      <c r="E49" s="4520"/>
      <c r="F49" s="4520"/>
      <c r="G49" s="4520"/>
      <c r="H49" s="2490" t="s">
        <v>2450</v>
      </c>
      <c r="I49" s="222"/>
      <c r="J49" s="2495"/>
      <c r="K49" s="2495"/>
      <c r="L49" s="2495"/>
      <c r="M49" s="2495"/>
      <c r="N49" s="2495"/>
      <c r="O49" s="2495"/>
      <c r="P49" s="2495"/>
      <c r="Q49" s="2495"/>
      <c r="R49" s="2495"/>
    </row>
    <row r="50" spans="2:18" ht="18" customHeight="1">
      <c r="B50" s="2484"/>
      <c r="C50" s="4521" t="s">
        <v>750</v>
      </c>
      <c r="D50" s="4521"/>
      <c r="E50" s="4521"/>
      <c r="F50" s="4521"/>
      <c r="G50" s="4521"/>
      <c r="H50" s="2486" t="s">
        <v>2451</v>
      </c>
      <c r="I50" s="221"/>
      <c r="J50" s="2479"/>
      <c r="K50" s="2479"/>
      <c r="L50" s="2479"/>
      <c r="M50" s="2479"/>
      <c r="N50" s="2479"/>
      <c r="O50" s="2479"/>
      <c r="P50" s="2479"/>
      <c r="Q50" s="2479"/>
      <c r="R50" s="2479"/>
    </row>
    <row r="51" spans="2:18" ht="18" customHeight="1">
      <c r="B51" s="2484"/>
      <c r="C51" s="4521" t="s">
        <v>751</v>
      </c>
      <c r="D51" s="4521"/>
      <c r="E51" s="4521"/>
      <c r="F51" s="4521"/>
      <c r="G51" s="4521"/>
      <c r="H51" s="2486" t="s">
        <v>2452</v>
      </c>
      <c r="I51" s="221"/>
      <c r="J51" s="2479"/>
      <c r="K51" s="2479"/>
      <c r="L51" s="2479"/>
      <c r="M51" s="2479"/>
      <c r="N51" s="2479"/>
      <c r="O51" s="2479"/>
      <c r="P51" s="2479"/>
      <c r="Q51" s="2479"/>
      <c r="R51" s="2479"/>
    </row>
    <row r="52" spans="2:18" ht="18" customHeight="1">
      <c r="B52" s="2484"/>
      <c r="C52" s="4521" t="s">
        <v>752</v>
      </c>
      <c r="D52" s="4521"/>
      <c r="E52" s="4521"/>
      <c r="F52" s="4521"/>
      <c r="G52" s="4521"/>
      <c r="H52" s="2486" t="s">
        <v>1930</v>
      </c>
      <c r="I52" s="221"/>
      <c r="J52" s="2479"/>
      <c r="K52" s="2479"/>
      <c r="L52" s="2479"/>
      <c r="M52" s="2479"/>
      <c r="N52" s="2479"/>
      <c r="O52" s="2479"/>
      <c r="P52" s="2479"/>
      <c r="Q52" s="2479"/>
      <c r="R52" s="2479"/>
    </row>
    <row r="53" spans="2:18" ht="18" customHeight="1">
      <c r="B53" s="2484"/>
      <c r="C53" s="4521" t="s">
        <v>754</v>
      </c>
      <c r="D53" s="4521"/>
      <c r="E53" s="4521"/>
      <c r="F53" s="4521"/>
      <c r="G53" s="4521"/>
      <c r="H53" s="2486" t="s">
        <v>2453</v>
      </c>
      <c r="I53" s="221"/>
      <c r="J53" s="2479"/>
      <c r="K53" s="2479"/>
      <c r="L53" s="2479"/>
      <c r="M53" s="2479"/>
      <c r="N53" s="2479"/>
      <c r="O53" s="2479"/>
      <c r="P53" s="2479"/>
      <c r="Q53" s="2479"/>
      <c r="R53" s="2479"/>
    </row>
    <row r="54" spans="2:18" ht="18" customHeight="1">
      <c r="B54" s="2484"/>
      <c r="C54" s="4521" t="s">
        <v>756</v>
      </c>
      <c r="D54" s="4521"/>
      <c r="E54" s="4521"/>
      <c r="F54" s="4521"/>
      <c r="G54" s="4521"/>
      <c r="H54" s="2486" t="s">
        <v>2454</v>
      </c>
      <c r="I54" s="221"/>
      <c r="J54" s="2479"/>
      <c r="K54" s="2479"/>
      <c r="L54" s="2479"/>
      <c r="M54" s="2479"/>
      <c r="N54" s="2479"/>
      <c r="O54" s="2479"/>
      <c r="P54" s="2479"/>
      <c r="Q54" s="2479"/>
      <c r="R54" s="2479"/>
    </row>
    <row r="55" spans="2:18" ht="18" customHeight="1">
      <c r="B55" s="2484"/>
      <c r="C55" s="4521" t="s">
        <v>758</v>
      </c>
      <c r="D55" s="4521"/>
      <c r="E55" s="4521"/>
      <c r="F55" s="4521"/>
      <c r="G55" s="4521"/>
      <c r="H55" s="2486" t="s">
        <v>2455</v>
      </c>
      <c r="I55" s="221"/>
      <c r="J55" s="2479"/>
      <c r="K55" s="2479"/>
      <c r="L55" s="2479"/>
      <c r="M55" s="2479"/>
      <c r="N55" s="2479"/>
      <c r="O55" s="2479"/>
      <c r="P55" s="2479"/>
      <c r="Q55" s="2479"/>
      <c r="R55" s="2479"/>
    </row>
    <row r="56" spans="2:18" ht="18" customHeight="1">
      <c r="B56" s="2484"/>
      <c r="C56" s="4521" t="s">
        <v>760</v>
      </c>
      <c r="D56" s="4521"/>
      <c r="E56" s="4521"/>
      <c r="F56" s="4521"/>
      <c r="G56" s="4521"/>
      <c r="H56" s="2486" t="s">
        <v>1783</v>
      </c>
      <c r="I56" s="221"/>
      <c r="J56" s="2479"/>
      <c r="K56" s="2479"/>
      <c r="L56" s="2479"/>
      <c r="M56" s="2479"/>
      <c r="N56" s="2479"/>
      <c r="O56" s="2479"/>
      <c r="P56" s="2479"/>
      <c r="Q56" s="2479"/>
      <c r="R56" s="2479"/>
    </row>
    <row r="57" spans="2:18" ht="18" customHeight="1">
      <c r="B57" s="2484"/>
      <c r="C57" s="4521" t="s">
        <v>762</v>
      </c>
      <c r="D57" s="4521"/>
      <c r="E57" s="4521"/>
      <c r="F57" s="4521"/>
      <c r="G57" s="4521"/>
      <c r="H57" s="2486" t="s">
        <v>1785</v>
      </c>
      <c r="I57" s="221"/>
      <c r="J57" s="2479"/>
      <c r="K57" s="2479"/>
      <c r="L57" s="2479"/>
      <c r="M57" s="2479"/>
      <c r="N57" s="2479"/>
      <c r="O57" s="2479"/>
      <c r="P57" s="2479"/>
      <c r="Q57" s="2479"/>
      <c r="R57" s="2479"/>
    </row>
    <row r="58" spans="2:18" ht="18" customHeight="1">
      <c r="B58" s="39" t="s">
        <v>2456</v>
      </c>
      <c r="C58" s="63"/>
      <c r="D58" s="63"/>
      <c r="E58" s="63"/>
      <c r="F58" s="63"/>
      <c r="G58" s="63"/>
      <c r="H58" s="2486" t="s">
        <v>1974</v>
      </c>
      <c r="I58" s="221"/>
      <c r="J58" s="2479"/>
      <c r="K58" s="2479"/>
      <c r="L58" s="2479"/>
      <c r="M58" s="2479"/>
      <c r="N58" s="2479"/>
      <c r="O58" s="2479"/>
      <c r="P58" s="2479"/>
      <c r="Q58" s="2479"/>
      <c r="R58" s="2479"/>
    </row>
    <row r="59" spans="2:18" ht="18" customHeight="1">
      <c r="B59" s="4510" t="s">
        <v>1169</v>
      </c>
      <c r="C59" s="46"/>
      <c r="D59" s="46"/>
      <c r="E59" s="46"/>
      <c r="F59" s="46"/>
      <c r="G59" s="46"/>
      <c r="H59" s="2486" t="s">
        <v>1789</v>
      </c>
      <c r="I59" s="221"/>
      <c r="J59" s="2479"/>
      <c r="K59" s="2479"/>
      <c r="L59" s="2479"/>
      <c r="M59" s="2479"/>
      <c r="N59" s="2479"/>
      <c r="O59" s="2479"/>
      <c r="P59" s="2479"/>
      <c r="Q59" s="2479"/>
      <c r="R59" s="2479"/>
    </row>
    <row r="60" spans="2:18" ht="18" customHeight="1">
      <c r="B60" s="4525" t="s">
        <v>1170</v>
      </c>
      <c r="C60" s="45"/>
      <c r="D60" s="45"/>
      <c r="E60" s="45"/>
      <c r="F60" s="45"/>
      <c r="G60" s="45"/>
      <c r="H60" s="2486" t="s">
        <v>1791</v>
      </c>
      <c r="I60" s="221"/>
      <c r="J60" s="2479"/>
      <c r="K60" s="2479"/>
      <c r="L60" s="2479"/>
      <c r="M60" s="2479"/>
      <c r="N60" s="2479"/>
      <c r="O60" s="2479"/>
      <c r="P60" s="2479"/>
      <c r="Q60" s="2479"/>
      <c r="R60" s="2479"/>
    </row>
    <row r="61" spans="2:18" ht="18" customHeight="1">
      <c r="B61" s="4518" t="s">
        <v>2457</v>
      </c>
      <c r="C61" s="4519"/>
      <c r="D61" s="4519"/>
      <c r="E61" s="4519"/>
      <c r="F61" s="4519"/>
      <c r="G61" s="4519"/>
      <c r="H61" s="2493"/>
      <c r="I61" s="228"/>
      <c r="J61" s="2494"/>
      <c r="K61" s="2494"/>
      <c r="L61" s="2494"/>
      <c r="M61" s="2494"/>
      <c r="N61" s="2494"/>
      <c r="O61" s="2494"/>
      <c r="P61" s="2494"/>
      <c r="Q61" s="2494"/>
      <c r="R61" s="2494"/>
    </row>
    <row r="62" spans="2:18" ht="18" customHeight="1">
      <c r="B62" s="2480"/>
      <c r="C62" s="4520" t="s">
        <v>766</v>
      </c>
      <c r="D62" s="4520"/>
      <c r="E62" s="4520"/>
      <c r="F62" s="4520"/>
      <c r="G62" s="4520"/>
      <c r="H62" s="2490" t="s">
        <v>2011</v>
      </c>
      <c r="I62" s="222"/>
      <c r="J62" s="2495"/>
      <c r="K62" s="2495"/>
      <c r="L62" s="2495"/>
      <c r="M62" s="2495"/>
      <c r="N62" s="2495"/>
      <c r="O62" s="2495"/>
      <c r="P62" s="2495"/>
      <c r="Q62" s="2495"/>
      <c r="R62" s="2495"/>
    </row>
    <row r="63" spans="2:18" ht="18" customHeight="1">
      <c r="B63" s="2484"/>
      <c r="C63" s="4521" t="s">
        <v>767</v>
      </c>
      <c r="D63" s="4521"/>
      <c r="E63" s="4521"/>
      <c r="F63" s="4521"/>
      <c r="G63" s="4521"/>
      <c r="H63" s="2486" t="s">
        <v>2458</v>
      </c>
      <c r="I63" s="221"/>
      <c r="J63" s="2479"/>
      <c r="K63" s="2479"/>
      <c r="L63" s="2479"/>
      <c r="M63" s="2479"/>
      <c r="N63" s="2479"/>
      <c r="O63" s="2479"/>
      <c r="P63" s="2479"/>
      <c r="Q63" s="2479"/>
      <c r="R63" s="2479"/>
    </row>
    <row r="64" spans="2:18" ht="18" customHeight="1">
      <c r="B64" s="39" t="s">
        <v>2459</v>
      </c>
      <c r="C64" s="63"/>
      <c r="D64" s="63"/>
      <c r="E64" s="63"/>
      <c r="F64" s="63"/>
      <c r="G64" s="63"/>
      <c r="H64" s="2486" t="s">
        <v>2460</v>
      </c>
      <c r="I64" s="221"/>
      <c r="J64" s="2479"/>
      <c r="K64" s="2479"/>
      <c r="L64" s="2479"/>
      <c r="M64" s="2479"/>
      <c r="N64" s="2479"/>
      <c r="O64" s="2479"/>
      <c r="P64" s="2479"/>
      <c r="Q64" s="2479"/>
      <c r="R64" s="2479"/>
    </row>
    <row r="65" spans="2:18" ht="18" customHeight="1">
      <c r="B65" s="4510" t="s">
        <v>1173</v>
      </c>
      <c r="C65" s="46"/>
      <c r="D65" s="46"/>
      <c r="E65" s="46"/>
      <c r="F65" s="46"/>
      <c r="G65" s="46"/>
      <c r="H65" s="2486" t="s">
        <v>2461</v>
      </c>
      <c r="I65" s="221"/>
      <c r="J65" s="2479"/>
      <c r="K65" s="2479"/>
      <c r="L65" s="2479"/>
      <c r="M65" s="2479"/>
      <c r="N65" s="2479"/>
      <c r="O65" s="2479"/>
      <c r="P65" s="2479"/>
      <c r="Q65" s="2479"/>
      <c r="R65" s="2479"/>
    </row>
    <row r="66" spans="2:18" ht="18" customHeight="1">
      <c r="B66" s="4510" t="s">
        <v>1174</v>
      </c>
      <c r="C66" s="46"/>
      <c r="D66" s="46"/>
      <c r="E66" s="46"/>
      <c r="F66" s="46"/>
      <c r="G66" s="46"/>
      <c r="H66" s="2486" t="s">
        <v>2462</v>
      </c>
      <c r="I66" s="221"/>
      <c r="J66" s="2479"/>
      <c r="K66" s="2479"/>
      <c r="L66" s="2479"/>
      <c r="M66" s="2479"/>
      <c r="N66" s="2479"/>
      <c r="O66" s="2479"/>
      <c r="P66" s="2479"/>
      <c r="Q66" s="2479"/>
      <c r="R66" s="2479"/>
    </row>
    <row r="67" spans="2:18" ht="18" customHeight="1">
      <c r="B67" s="4511" t="s">
        <v>1175</v>
      </c>
      <c r="C67" s="4512"/>
      <c r="D67" s="4512"/>
      <c r="E67" s="4512"/>
      <c r="F67" s="4512"/>
      <c r="G67" s="4512"/>
      <c r="H67" s="2496" t="s">
        <v>1795</v>
      </c>
      <c r="I67" s="2495"/>
      <c r="J67" s="2495"/>
      <c r="K67" s="2495"/>
      <c r="L67" s="2495"/>
      <c r="M67" s="2495"/>
      <c r="N67" s="2495"/>
      <c r="O67" s="2495"/>
      <c r="P67" s="2495"/>
      <c r="Q67" s="2495"/>
      <c r="R67" s="2495"/>
    </row>
    <row r="68" spans="2:18" ht="18" customHeight="1">
      <c r="B68" s="4513" t="s">
        <v>1176</v>
      </c>
      <c r="C68" s="4514"/>
      <c r="D68" s="4514"/>
      <c r="E68" s="4514"/>
      <c r="F68" s="4514"/>
      <c r="G68" s="4514"/>
      <c r="H68" s="2497" t="s">
        <v>1805</v>
      </c>
      <c r="I68" s="2495"/>
      <c r="J68" s="2495"/>
      <c r="K68" s="2495"/>
      <c r="L68" s="2495"/>
      <c r="M68" s="2495"/>
      <c r="N68" s="2495"/>
      <c r="O68" s="2495"/>
      <c r="P68" s="2495"/>
      <c r="Q68" s="2495"/>
      <c r="R68" s="2495"/>
    </row>
    <row r="69" spans="2:18" ht="18" customHeight="1">
      <c r="B69" s="4515"/>
      <c r="C69" s="4515"/>
      <c r="D69" s="4515"/>
      <c r="E69" s="4515"/>
      <c r="F69" s="4515"/>
      <c r="G69" s="4515"/>
      <c r="H69" s="2498"/>
    </row>
    <row r="70" spans="2:18" ht="18" customHeight="1">
      <c r="B70" s="4516" t="s">
        <v>1177</v>
      </c>
      <c r="C70" s="4517"/>
      <c r="D70" s="4517"/>
      <c r="E70" s="4517"/>
      <c r="F70" s="4517"/>
      <c r="G70" s="4517"/>
      <c r="H70" s="2497" t="s">
        <v>1807</v>
      </c>
      <c r="I70" s="2499"/>
      <c r="J70" s="2499"/>
      <c r="K70" s="2499"/>
      <c r="L70" s="221"/>
      <c r="M70" s="221"/>
      <c r="N70" s="2499"/>
      <c r="O70" s="2499"/>
      <c r="P70" s="2499"/>
      <c r="Q70" s="2499"/>
      <c r="R70" s="2500"/>
    </row>
    <row r="72" spans="2:18">
      <c r="R72" s="230"/>
    </row>
    <row r="73" spans="2:18">
      <c r="R73" s="231"/>
    </row>
  </sheetData>
  <mergeCells count="64">
    <mergeCell ref="B2:F2"/>
    <mergeCell ref="B9:H9"/>
    <mergeCell ref="I8:K8"/>
    <mergeCell ref="L8:N8"/>
    <mergeCell ref="O8:R8"/>
    <mergeCell ref="B17:C17"/>
    <mergeCell ref="D17:G17"/>
    <mergeCell ref="C28:G28"/>
    <mergeCell ref="E18:G18"/>
    <mergeCell ref="E19:G19"/>
    <mergeCell ref="D20:G20"/>
    <mergeCell ref="D21:G21"/>
    <mergeCell ref="B22:G22"/>
    <mergeCell ref="B23:G23"/>
    <mergeCell ref="B24:G24"/>
    <mergeCell ref="C25:E25"/>
    <mergeCell ref="F25:G25"/>
    <mergeCell ref="F26:G26"/>
    <mergeCell ref="F27:G27"/>
    <mergeCell ref="C29:F29"/>
    <mergeCell ref="C32:G32"/>
    <mergeCell ref="C33:F33"/>
    <mergeCell ref="C36:G36"/>
    <mergeCell ref="C37:E37"/>
    <mergeCell ref="F37:G37"/>
    <mergeCell ref="B58:G58"/>
    <mergeCell ref="B59:G59"/>
    <mergeCell ref="F38:G38"/>
    <mergeCell ref="F39:G39"/>
    <mergeCell ref="B40:G40"/>
    <mergeCell ref="B41:G41"/>
    <mergeCell ref="C52:G52"/>
    <mergeCell ref="C53:G53"/>
    <mergeCell ref="C42:G42"/>
    <mergeCell ref="B43:G43"/>
    <mergeCell ref="B44:G44"/>
    <mergeCell ref="B45:G45"/>
    <mergeCell ref="I4:R4"/>
    <mergeCell ref="I5:R5"/>
    <mergeCell ref="I6:R6"/>
    <mergeCell ref="B4:E4"/>
    <mergeCell ref="B5:E5"/>
    <mergeCell ref="B70:G70"/>
    <mergeCell ref="B61:G61"/>
    <mergeCell ref="C62:G62"/>
    <mergeCell ref="C63:G63"/>
    <mergeCell ref="B64:G64"/>
    <mergeCell ref="B65:G65"/>
    <mergeCell ref="B6:E6"/>
    <mergeCell ref="B66:G66"/>
    <mergeCell ref="B67:G67"/>
    <mergeCell ref="B68:G68"/>
    <mergeCell ref="B69:G69"/>
    <mergeCell ref="B60:G60"/>
    <mergeCell ref="B48:G48"/>
    <mergeCell ref="C49:G49"/>
    <mergeCell ref="C50:G50"/>
    <mergeCell ref="C51:G51"/>
    <mergeCell ref="B46:G46"/>
    <mergeCell ref="B47:G47"/>
    <mergeCell ref="C54:G54"/>
    <mergeCell ref="C55:G55"/>
    <mergeCell ref="C56:G56"/>
    <mergeCell ref="C57:G57"/>
  </mergeCells>
  <printOptions horizontalCentered="1"/>
  <pageMargins left="0.196850393700787" right="0.196850393700787" top="0.59055118110236204" bottom="0.39370078740157499" header="0.39370078740157499" footer="0.39370078740157499"/>
  <pageSetup paperSize="5" scale="10" orientation="landscape" horizontalDpi="300" verticalDpi="30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B2:V38"/>
  <sheetViews>
    <sheetView showGridLines="0" zoomScale="90" zoomScaleNormal="90" workbookViewId="0"/>
  </sheetViews>
  <sheetFormatPr defaultColWidth="7.5546875" defaultRowHeight="15.3"/>
  <cols>
    <col min="1" max="1" width="1.44140625" style="2503" customWidth="1"/>
    <col min="2" max="2" width="7.83203125" style="2503" customWidth="1"/>
    <col min="3" max="3" width="6.83203125" style="2503" customWidth="1"/>
    <col min="4" max="4" width="39.27734375" style="2503" customWidth="1"/>
    <col min="5" max="5" width="5.27734375" style="2555" customWidth="1"/>
    <col min="6" max="14" width="13.5546875" style="2503" customWidth="1"/>
    <col min="15" max="15" width="16.44140625" style="2503" customWidth="1"/>
    <col min="16" max="16" width="13.83203125" style="2503" customWidth="1"/>
    <col min="17" max="17" width="13.5546875" style="2503" customWidth="1"/>
    <col min="18" max="18" width="20.83203125" style="2503" customWidth="1"/>
    <col min="19" max="19" width="7.5546875" style="2503" customWidth="1"/>
    <col min="20" max="16384" width="7.5546875" style="2503"/>
  </cols>
  <sheetData>
    <row r="2" spans="2:22">
      <c r="B2" s="4549" t="s">
        <v>478</v>
      </c>
      <c r="C2" s="4539"/>
      <c r="D2" s="4539"/>
      <c r="E2" s="4550"/>
      <c r="F2" s="4539"/>
    </row>
    <row r="4" spans="2:22">
      <c r="B4" s="4538" t="s">
        <v>2491</v>
      </c>
      <c r="C4" s="4539"/>
      <c r="E4" s="2503"/>
      <c r="F4" s="4535" t="s">
        <v>852</v>
      </c>
      <c r="G4" s="4535"/>
      <c r="H4" s="4535"/>
      <c r="I4" s="4535"/>
      <c r="J4" s="4535"/>
      <c r="K4" s="4535"/>
      <c r="L4" s="4535"/>
      <c r="M4" s="4535"/>
      <c r="N4" s="2504"/>
      <c r="O4" s="2504"/>
      <c r="P4" s="2504"/>
      <c r="Q4" s="2504"/>
      <c r="R4" s="2504"/>
      <c r="S4" s="2504"/>
      <c r="T4" s="2504"/>
      <c r="U4" s="2504"/>
      <c r="V4" s="2504"/>
    </row>
    <row r="5" spans="2:22">
      <c r="B5" s="4539"/>
      <c r="C5" s="4539"/>
      <c r="E5" s="2503"/>
      <c r="F5" s="4536" t="s">
        <v>2492</v>
      </c>
      <c r="G5" s="4536"/>
      <c r="H5" s="4536"/>
      <c r="I5" s="4536"/>
      <c r="J5" s="4536"/>
      <c r="K5" s="4536"/>
      <c r="L5" s="4536"/>
      <c r="M5" s="4536"/>
      <c r="N5" s="2505"/>
      <c r="O5" s="2505"/>
      <c r="P5" s="2505"/>
      <c r="Q5" s="2505"/>
      <c r="R5" s="2505"/>
      <c r="S5" s="2505"/>
      <c r="T5" s="2505"/>
      <c r="U5" s="2505"/>
      <c r="V5" s="2505"/>
    </row>
    <row r="6" spans="2:22">
      <c r="B6" s="4538" t="s">
        <v>538</v>
      </c>
      <c r="C6" s="4539"/>
      <c r="E6" s="2503"/>
      <c r="F6" s="4537" t="s">
        <v>1555</v>
      </c>
      <c r="G6" s="4537"/>
      <c r="H6" s="4537"/>
      <c r="I6" s="4537"/>
      <c r="J6" s="4537"/>
      <c r="K6" s="4537"/>
      <c r="L6" s="4537"/>
      <c r="M6" s="4537"/>
      <c r="N6" s="2505"/>
      <c r="O6" s="2505"/>
      <c r="P6" s="2505"/>
      <c r="Q6" s="2505"/>
      <c r="R6" s="2505"/>
      <c r="S6" s="2505"/>
      <c r="T6" s="2505"/>
      <c r="U6" s="2505"/>
      <c r="V6" s="2505"/>
    </row>
    <row r="8" spans="2:22" ht="15" customHeight="1">
      <c r="B8" s="2506"/>
      <c r="C8" s="2507"/>
      <c r="D8" s="2507"/>
      <c r="E8" s="2508"/>
      <c r="F8" s="4543" t="s">
        <v>2493</v>
      </c>
      <c r="G8" s="4544"/>
      <c r="H8" s="4544"/>
      <c r="I8" s="4544"/>
      <c r="J8" s="4544"/>
      <c r="K8" s="4544"/>
      <c r="L8" s="4544"/>
      <c r="M8" s="4544"/>
      <c r="N8" s="4544"/>
      <c r="O8" s="4545"/>
      <c r="P8" s="2509" t="s">
        <v>2494</v>
      </c>
      <c r="Q8" s="2509" t="s">
        <v>2495</v>
      </c>
      <c r="R8" s="2509" t="s">
        <v>2496</v>
      </c>
    </row>
    <row r="9" spans="2:22" ht="15" customHeight="1">
      <c r="B9" s="2510"/>
      <c r="C9" s="2511"/>
      <c r="D9" s="2511"/>
      <c r="E9" s="2512"/>
      <c r="F9" s="2513">
        <v>2014</v>
      </c>
      <c r="G9" s="2513">
        <v>2015</v>
      </c>
      <c r="H9" s="2513">
        <v>2016</v>
      </c>
      <c r="I9" s="2513">
        <v>2017</v>
      </c>
      <c r="J9" s="2513">
        <v>2018</v>
      </c>
      <c r="K9" s="2513">
        <v>2019</v>
      </c>
      <c r="L9" s="2513">
        <v>2020</v>
      </c>
      <c r="M9" s="2513">
        <v>2021</v>
      </c>
      <c r="N9" s="2513">
        <v>2022</v>
      </c>
      <c r="O9" s="2513">
        <v>2023</v>
      </c>
      <c r="P9" s="2514" t="s">
        <v>2497</v>
      </c>
      <c r="Q9" s="2514" t="s">
        <v>2498</v>
      </c>
      <c r="R9" s="2514" t="s">
        <v>2499</v>
      </c>
    </row>
    <row r="10" spans="2:22" ht="15" customHeight="1">
      <c r="B10" s="2510"/>
      <c r="C10" s="2511"/>
      <c r="D10" s="2511"/>
      <c r="E10" s="2512"/>
      <c r="F10" s="2515"/>
      <c r="G10" s="2516"/>
      <c r="H10" s="2516"/>
      <c r="I10" s="2516"/>
      <c r="J10" s="2516"/>
      <c r="K10" s="2516"/>
      <c r="L10" s="2516"/>
      <c r="M10" s="2516"/>
      <c r="N10" s="2516"/>
      <c r="O10" s="2516"/>
      <c r="P10" s="2514" t="s">
        <v>1823</v>
      </c>
      <c r="Q10" s="2514" t="s">
        <v>1823</v>
      </c>
      <c r="R10" s="2514" t="s">
        <v>2500</v>
      </c>
    </row>
    <row r="11" spans="2:22" ht="15" customHeight="1">
      <c r="B11" s="2510"/>
      <c r="C11" s="2511"/>
      <c r="D11" s="2511"/>
      <c r="E11" s="2512"/>
      <c r="F11" s="2515"/>
      <c r="G11" s="2516"/>
      <c r="H11" s="2516"/>
      <c r="I11" s="2516"/>
      <c r="J11" s="2516"/>
      <c r="K11" s="2516"/>
      <c r="L11" s="2516"/>
      <c r="M11" s="2516"/>
      <c r="N11" s="2516"/>
      <c r="O11" s="2516"/>
      <c r="P11" s="2514" t="s">
        <v>2501</v>
      </c>
      <c r="Q11" s="2514" t="s">
        <v>512</v>
      </c>
    </row>
    <row r="12" spans="2:22" ht="15" customHeight="1">
      <c r="B12" s="2517"/>
      <c r="C12" s="2518"/>
      <c r="D12" s="2518"/>
      <c r="E12" s="2519"/>
      <c r="F12" s="2520" t="s">
        <v>125</v>
      </c>
      <c r="G12" s="2521" t="s">
        <v>126</v>
      </c>
      <c r="H12" s="2521" t="s">
        <v>127</v>
      </c>
      <c r="I12" s="2521" t="s">
        <v>139</v>
      </c>
      <c r="J12" s="2521" t="s">
        <v>140</v>
      </c>
      <c r="K12" s="2521" t="s">
        <v>141</v>
      </c>
      <c r="L12" s="2521" t="s">
        <v>166</v>
      </c>
      <c r="M12" s="2521" t="s">
        <v>167</v>
      </c>
      <c r="N12" s="2521" t="s">
        <v>168</v>
      </c>
      <c r="O12" s="2521" t="s">
        <v>74</v>
      </c>
      <c r="P12" s="2520" t="s">
        <v>734</v>
      </c>
      <c r="Q12" s="2520" t="s">
        <v>1011</v>
      </c>
      <c r="R12" s="2520" t="s">
        <v>1589</v>
      </c>
    </row>
    <row r="13" spans="2:22" ht="20.100000000000001" customHeight="1">
      <c r="B13" s="2510" t="s">
        <v>2502</v>
      </c>
      <c r="C13" s="2507"/>
      <c r="D13" s="2507"/>
      <c r="E13" s="2522"/>
      <c r="F13" s="2523"/>
      <c r="G13" s="2523"/>
      <c r="H13" s="2523"/>
      <c r="I13" s="2523"/>
      <c r="J13" s="2523"/>
      <c r="K13" s="2523"/>
      <c r="L13" s="2523"/>
      <c r="M13" s="2523"/>
      <c r="N13" s="2523"/>
      <c r="O13" s="2523"/>
      <c r="P13" s="2523"/>
      <c r="Q13" s="2523"/>
      <c r="R13" s="2523"/>
    </row>
    <row r="14" spans="2:22" ht="20.100000000000001" customHeight="1">
      <c r="B14" s="2524"/>
      <c r="C14" s="2525" t="s">
        <v>2503</v>
      </c>
      <c r="D14" s="2526"/>
      <c r="E14" s="2527" t="s">
        <v>1837</v>
      </c>
      <c r="F14" s="2528"/>
      <c r="G14" s="2528"/>
      <c r="H14" s="2528"/>
      <c r="I14" s="2528"/>
      <c r="J14" s="2528"/>
      <c r="K14" s="2528"/>
      <c r="L14" s="2528"/>
      <c r="M14" s="2528"/>
      <c r="N14" s="2528"/>
      <c r="O14" s="2528"/>
      <c r="P14" s="2529"/>
      <c r="Q14" s="2530"/>
      <c r="R14" s="2530"/>
    </row>
    <row r="15" spans="2:22" ht="20.100000000000001" customHeight="1">
      <c r="B15" s="2531"/>
      <c r="C15" s="2532">
        <v>2014</v>
      </c>
      <c r="D15" s="2533"/>
      <c r="E15" s="2534" t="s">
        <v>1840</v>
      </c>
      <c r="F15" s="2528"/>
      <c r="G15" s="2528"/>
      <c r="H15" s="2528"/>
      <c r="I15" s="2528"/>
      <c r="J15" s="2528"/>
      <c r="K15" s="2528"/>
      <c r="L15" s="2528"/>
      <c r="M15" s="2528"/>
      <c r="N15" s="2528"/>
      <c r="O15" s="2528"/>
      <c r="P15" s="2528"/>
      <c r="Q15" s="2535"/>
      <c r="R15" s="2536"/>
    </row>
    <row r="16" spans="2:22" ht="20.100000000000001" customHeight="1">
      <c r="B16" s="2531"/>
      <c r="C16" s="2532">
        <v>2015</v>
      </c>
      <c r="D16" s="2533"/>
      <c r="E16" s="2534" t="s">
        <v>1726</v>
      </c>
      <c r="G16" s="2537"/>
      <c r="H16" s="2538"/>
      <c r="I16" s="2538"/>
      <c r="J16" s="2538"/>
      <c r="K16" s="2538"/>
      <c r="L16" s="2538"/>
      <c r="M16" s="2538"/>
      <c r="N16" s="2538"/>
      <c r="O16" s="2538"/>
      <c r="P16" s="2537"/>
      <c r="Q16" s="2539"/>
      <c r="R16" s="2536"/>
    </row>
    <row r="17" spans="2:18" ht="20.100000000000001" customHeight="1">
      <c r="B17" s="2531"/>
      <c r="C17" s="2532">
        <v>2016</v>
      </c>
      <c r="D17" s="2533"/>
      <c r="E17" s="2534" t="s">
        <v>1727</v>
      </c>
      <c r="H17" s="2537"/>
      <c r="I17" s="2537"/>
      <c r="J17" s="2537"/>
      <c r="K17" s="2537"/>
      <c r="L17" s="2537"/>
      <c r="M17" s="2537"/>
      <c r="N17" s="2537"/>
      <c r="O17" s="2537"/>
      <c r="P17" s="2537"/>
      <c r="Q17" s="2539"/>
      <c r="R17" s="2536"/>
    </row>
    <row r="18" spans="2:18" ht="20.100000000000001" customHeight="1">
      <c r="B18" s="2531"/>
      <c r="C18" s="2532">
        <v>2017</v>
      </c>
      <c r="D18" s="2533"/>
      <c r="E18" s="2534" t="s">
        <v>1728</v>
      </c>
      <c r="I18" s="2537"/>
      <c r="J18" s="2537"/>
      <c r="K18" s="2537"/>
      <c r="L18" s="2537"/>
      <c r="M18" s="2537"/>
      <c r="N18" s="2537"/>
      <c r="O18" s="2537"/>
      <c r="P18" s="2537"/>
      <c r="Q18" s="2539"/>
      <c r="R18" s="2536"/>
    </row>
    <row r="19" spans="2:18" ht="20.100000000000001" customHeight="1">
      <c r="B19" s="2531"/>
      <c r="C19" s="2532">
        <v>2018</v>
      </c>
      <c r="D19" s="2533"/>
      <c r="E19" s="2534" t="s">
        <v>1730</v>
      </c>
      <c r="J19" s="2537"/>
      <c r="K19" s="2537"/>
      <c r="L19" s="2537"/>
      <c r="M19" s="2537"/>
      <c r="N19" s="2537"/>
      <c r="O19" s="2537"/>
      <c r="P19" s="2537"/>
      <c r="Q19" s="2539"/>
      <c r="R19" s="2536"/>
    </row>
    <row r="20" spans="2:18" ht="20.100000000000001" customHeight="1">
      <c r="B20" s="2531"/>
      <c r="C20" s="2532">
        <v>2019</v>
      </c>
      <c r="D20" s="2533"/>
      <c r="E20" s="2534" t="s">
        <v>1732</v>
      </c>
      <c r="K20" s="2537"/>
      <c r="L20" s="2537"/>
      <c r="M20" s="2537"/>
      <c r="N20" s="2537"/>
      <c r="O20" s="2537"/>
      <c r="P20" s="2537"/>
      <c r="Q20" s="2539"/>
      <c r="R20" s="2536"/>
    </row>
    <row r="21" spans="2:18" ht="20.100000000000001" customHeight="1">
      <c r="B21" s="2531"/>
      <c r="C21" s="2532">
        <v>2020</v>
      </c>
      <c r="D21" s="2533"/>
      <c r="E21" s="2534" t="s">
        <v>1752</v>
      </c>
      <c r="L21" s="2537"/>
      <c r="M21" s="2537"/>
      <c r="N21" s="2537"/>
      <c r="O21" s="2537"/>
      <c r="P21" s="2537"/>
      <c r="Q21" s="2539"/>
      <c r="R21" s="2536"/>
    </row>
    <row r="22" spans="2:18" ht="20.100000000000001" customHeight="1">
      <c r="B22" s="2531"/>
      <c r="C22" s="2532">
        <v>2021</v>
      </c>
      <c r="D22" s="2533"/>
      <c r="E22" s="2534" t="s">
        <v>1754</v>
      </c>
      <c r="M22" s="2537"/>
      <c r="N22" s="2537"/>
      <c r="O22" s="2537"/>
      <c r="P22" s="2537"/>
      <c r="Q22" s="2539"/>
      <c r="R22" s="2536"/>
    </row>
    <row r="23" spans="2:18" ht="20.100000000000001" customHeight="1">
      <c r="B23" s="2531"/>
      <c r="C23" s="2532">
        <v>2022</v>
      </c>
      <c r="D23" s="2533"/>
      <c r="E23" s="2534" t="s">
        <v>1761</v>
      </c>
      <c r="N23" s="2537"/>
      <c r="O23" s="2537"/>
      <c r="P23" s="2537"/>
      <c r="Q23" s="2539"/>
      <c r="R23" s="2536"/>
    </row>
    <row r="24" spans="2:18" ht="20.100000000000001" customHeight="1">
      <c r="B24" s="2531"/>
      <c r="C24" s="2532">
        <v>2023</v>
      </c>
      <c r="D24" s="2533"/>
      <c r="E24" s="2534" t="s">
        <v>1755</v>
      </c>
      <c r="O24" s="2537"/>
      <c r="P24" s="2537"/>
      <c r="Q24" s="2539"/>
      <c r="R24" s="2540"/>
    </row>
    <row r="25" spans="2:18" ht="20.100000000000001" customHeight="1">
      <c r="B25" s="4546" t="s">
        <v>131</v>
      </c>
      <c r="C25" s="4547"/>
      <c r="D25" s="4547"/>
      <c r="E25" s="2534" t="s">
        <v>1768</v>
      </c>
      <c r="F25" s="2541"/>
      <c r="G25" s="2541"/>
      <c r="H25" s="2541"/>
      <c r="I25" s="2541"/>
      <c r="J25" s="2541"/>
      <c r="K25" s="2541"/>
      <c r="L25" s="2541"/>
      <c r="M25" s="2541"/>
      <c r="N25" s="2541"/>
      <c r="O25" s="2541"/>
      <c r="P25" s="2539"/>
      <c r="Q25" s="2539"/>
      <c r="R25" s="2539"/>
    </row>
    <row r="26" spans="2:18" ht="20.100000000000001" customHeight="1">
      <c r="B26" s="2542"/>
      <c r="C26" s="4548" t="s">
        <v>2504</v>
      </c>
      <c r="D26" s="4548"/>
      <c r="E26" s="2534" t="s">
        <v>1850</v>
      </c>
      <c r="F26" s="2541"/>
      <c r="G26" s="2541"/>
      <c r="H26" s="2541"/>
      <c r="I26" s="2541"/>
      <c r="J26" s="2541"/>
      <c r="K26" s="2541"/>
      <c r="L26" s="2541"/>
      <c r="M26" s="2541"/>
      <c r="N26" s="2541"/>
      <c r="O26" s="2541"/>
      <c r="P26" s="2541"/>
      <c r="Q26" s="2528"/>
      <c r="R26" s="2544"/>
    </row>
    <row r="27" spans="2:18" ht="20.100000000000001" customHeight="1">
      <c r="B27" s="2542"/>
      <c r="C27" s="4548" t="s">
        <v>2505</v>
      </c>
      <c r="D27" s="4548"/>
      <c r="E27" s="2534" t="s">
        <v>1899</v>
      </c>
      <c r="F27" s="2541"/>
      <c r="G27" s="2541"/>
      <c r="H27" s="2541"/>
      <c r="I27" s="2541"/>
      <c r="J27" s="2541"/>
      <c r="K27" s="2541"/>
      <c r="L27" s="2541"/>
      <c r="M27" s="2541"/>
      <c r="N27" s="2541"/>
      <c r="O27" s="2541"/>
      <c r="P27" s="2541"/>
      <c r="Q27" s="2537"/>
      <c r="R27" s="2544"/>
    </row>
    <row r="28" spans="2:18" ht="20.100000000000001" customHeight="1">
      <c r="B28" s="4546" t="s">
        <v>2506</v>
      </c>
      <c r="C28" s="4547"/>
      <c r="D28" s="4547"/>
      <c r="E28" s="2534" t="s">
        <v>1770</v>
      </c>
      <c r="F28" s="2541"/>
      <c r="G28" s="2541"/>
      <c r="H28" s="2541"/>
      <c r="I28" s="2541"/>
      <c r="J28" s="2541"/>
      <c r="K28" s="2541"/>
      <c r="L28" s="2541"/>
      <c r="M28" s="2541"/>
      <c r="N28" s="2541"/>
      <c r="O28" s="2541"/>
      <c r="P28" s="2541"/>
      <c r="Q28" s="2545"/>
      <c r="R28" s="2540"/>
    </row>
    <row r="29" spans="2:18" ht="20.100000000000001" customHeight="1">
      <c r="B29" s="2510"/>
      <c r="C29" s="2503" t="s">
        <v>630</v>
      </c>
      <c r="E29" s="2546"/>
      <c r="Q29" s="2545"/>
      <c r="R29" s="2547"/>
    </row>
    <row r="30" spans="2:18" ht="20.100000000000001" customHeight="1">
      <c r="B30" s="2548"/>
      <c r="C30" s="2549"/>
      <c r="D30" s="2549" t="s">
        <v>2507</v>
      </c>
      <c r="E30" s="2527" t="s">
        <v>1773</v>
      </c>
      <c r="Q30" s="2550"/>
      <c r="R30" s="2551"/>
    </row>
    <row r="31" spans="2:18" ht="20.100000000000001" customHeight="1">
      <c r="B31" s="2542"/>
      <c r="C31" s="2543"/>
      <c r="D31" s="2543" t="s">
        <v>2508</v>
      </c>
      <c r="E31" s="2534" t="s">
        <v>1775</v>
      </c>
      <c r="Q31" s="2545"/>
      <c r="R31" s="2540"/>
    </row>
    <row r="32" spans="2:18" ht="20.100000000000001" customHeight="1">
      <c r="B32" s="2542"/>
      <c r="C32" s="2543"/>
      <c r="D32" s="2543" t="s">
        <v>2509</v>
      </c>
      <c r="E32" s="2534" t="s">
        <v>1777</v>
      </c>
      <c r="Q32" s="2545"/>
      <c r="R32" s="2540"/>
    </row>
    <row r="33" spans="2:18" ht="20.100000000000001" customHeight="1">
      <c r="B33" s="2510" t="s">
        <v>2510</v>
      </c>
      <c r="D33" s="2552"/>
      <c r="E33" s="2546"/>
      <c r="Q33" s="2545"/>
      <c r="R33" s="2551"/>
    </row>
    <row r="34" spans="2:18" ht="15" customHeight="1">
      <c r="B34" s="4540" t="s">
        <v>2511</v>
      </c>
      <c r="C34" s="4541"/>
      <c r="D34" s="4541"/>
      <c r="E34" s="2553" t="s">
        <v>1815</v>
      </c>
      <c r="F34" s="2518"/>
      <c r="G34" s="2518"/>
      <c r="H34" s="2518"/>
      <c r="I34" s="2518"/>
      <c r="J34" s="2518"/>
      <c r="K34" s="2518"/>
      <c r="L34" s="2518"/>
      <c r="M34" s="2518"/>
      <c r="N34" s="2518"/>
      <c r="O34" s="2518"/>
      <c r="P34" s="2518"/>
      <c r="Q34" s="2539"/>
      <c r="R34" s="2551"/>
    </row>
    <row r="36" spans="2:18" ht="36" customHeight="1">
      <c r="B36" s="4542"/>
      <c r="C36" s="4542"/>
      <c r="D36" s="4542"/>
      <c r="E36" s="4542"/>
      <c r="F36" s="4542"/>
      <c r="G36" s="4542"/>
      <c r="H36" s="4542"/>
      <c r="I36" s="4542"/>
      <c r="J36" s="4542"/>
      <c r="K36" s="4542"/>
      <c r="L36" s="4542"/>
      <c r="M36" s="4542"/>
      <c r="N36" s="4542"/>
      <c r="O36" s="4542"/>
      <c r="P36" s="4542"/>
      <c r="Q36" s="4542"/>
      <c r="R36" s="2554"/>
    </row>
    <row r="37" spans="2:18">
      <c r="R37" s="1632"/>
    </row>
    <row r="38" spans="2:18">
      <c r="R38" s="1633"/>
    </row>
  </sheetData>
  <mergeCells count="14">
    <mergeCell ref="B2:F2"/>
    <mergeCell ref="B34:D34"/>
    <mergeCell ref="B36:Q36"/>
    <mergeCell ref="F8:O8"/>
    <mergeCell ref="B25:D25"/>
    <mergeCell ref="C26:D26"/>
    <mergeCell ref="C27:D27"/>
    <mergeCell ref="B28:D28"/>
    <mergeCell ref="F4:M4"/>
    <mergeCell ref="F5:M5"/>
    <mergeCell ref="F6:M6"/>
    <mergeCell ref="B4:C4"/>
    <mergeCell ref="B5:C5"/>
    <mergeCell ref="B6:C6"/>
  </mergeCells>
  <pageMargins left="0.7" right="0.7" top="0.75" bottom="0.75" header="0.3" footer="0.3"/>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B2:U49"/>
  <sheetViews>
    <sheetView showGridLines="0" workbookViewId="0"/>
  </sheetViews>
  <sheetFormatPr defaultColWidth="7.5546875" defaultRowHeight="14.1"/>
  <cols>
    <col min="1" max="1" width="1.44140625" style="2602" customWidth="1"/>
    <col min="2" max="2" width="3.27734375" style="2602" customWidth="1"/>
    <col min="3" max="3" width="3.27734375" style="2603" customWidth="1"/>
    <col min="4" max="4" width="46" style="2603" customWidth="1"/>
    <col min="5" max="5" width="4.44140625" style="2604" customWidth="1"/>
    <col min="6" max="17" width="12.5546875" style="2602" customWidth="1"/>
    <col min="18" max="18" width="7.5546875" style="2602" customWidth="1"/>
    <col min="19" max="16384" width="7.5546875" style="2602"/>
  </cols>
  <sheetData>
    <row r="2" spans="2:21">
      <c r="B2" s="4568" t="s">
        <v>478</v>
      </c>
      <c r="C2" s="4569"/>
      <c r="D2" s="4569"/>
      <c r="E2" s="4570"/>
      <c r="F2" s="4553"/>
    </row>
    <row r="4" spans="2:21" s="2556" customFormat="1" ht="15.3">
      <c r="B4" s="4556" t="s">
        <v>2512</v>
      </c>
      <c r="C4" s="4557"/>
      <c r="D4" s="4557"/>
      <c r="F4" s="4554" t="s">
        <v>852</v>
      </c>
      <c r="G4" s="4554"/>
      <c r="H4" s="4554"/>
      <c r="I4" s="4554"/>
      <c r="J4" s="4554"/>
      <c r="K4" s="4554"/>
      <c r="L4" s="4554"/>
      <c r="M4" s="4554"/>
      <c r="N4" s="4554"/>
      <c r="O4" s="2557"/>
      <c r="P4" s="2557"/>
      <c r="Q4" s="2557"/>
      <c r="R4" s="2557"/>
      <c r="S4" s="2557"/>
      <c r="T4" s="2557"/>
      <c r="U4" s="2557"/>
    </row>
    <row r="5" spans="2:21" s="2556" customFormat="1" ht="15.3">
      <c r="B5" s="4557"/>
      <c r="C5" s="4557"/>
      <c r="D5" s="4557"/>
      <c r="F5" s="4554"/>
      <c r="G5" s="4554"/>
      <c r="H5" s="4554"/>
      <c r="I5" s="4554"/>
      <c r="J5" s="4554"/>
      <c r="K5" s="4554"/>
      <c r="L5" s="4554"/>
      <c r="M5" s="4554"/>
      <c r="N5" s="4554"/>
      <c r="O5" s="2557"/>
      <c r="P5" s="2557"/>
      <c r="Q5" s="2557"/>
      <c r="R5" s="2557"/>
      <c r="S5" s="2557"/>
      <c r="T5" s="2557"/>
      <c r="U5" s="2557"/>
    </row>
    <row r="6" spans="2:21" s="2556" customFormat="1" ht="15.3">
      <c r="B6" s="4556" t="s">
        <v>538</v>
      </c>
      <c r="C6" s="4557"/>
      <c r="D6" s="4557"/>
      <c r="F6" s="4555" t="s">
        <v>2513</v>
      </c>
      <c r="G6" s="4555"/>
      <c r="H6" s="4555"/>
      <c r="I6" s="4555"/>
      <c r="J6" s="4555"/>
      <c r="K6" s="4555"/>
      <c r="L6" s="4555"/>
      <c r="M6" s="4555"/>
      <c r="N6" s="4555"/>
      <c r="O6" s="2558"/>
      <c r="P6" s="2558"/>
      <c r="Q6" s="2558"/>
      <c r="R6" s="2558"/>
      <c r="S6" s="2558"/>
      <c r="T6" s="2558"/>
      <c r="U6" s="2558"/>
    </row>
    <row r="7" spans="2:21" s="2556" customFormat="1" ht="15.3">
      <c r="F7" s="4555" t="s">
        <v>1555</v>
      </c>
      <c r="G7" s="4555"/>
      <c r="H7" s="4555"/>
      <c r="I7" s="4555"/>
      <c r="J7" s="4555"/>
      <c r="K7" s="4555"/>
      <c r="L7" s="4555"/>
      <c r="M7" s="4555"/>
      <c r="N7" s="4555"/>
      <c r="O7" s="2558"/>
      <c r="P7" s="2558"/>
      <c r="Q7" s="2558"/>
      <c r="R7" s="2558"/>
      <c r="S7" s="2558"/>
      <c r="T7" s="2558"/>
      <c r="U7" s="2558"/>
    </row>
    <row r="8" spans="2:21" s="2556" customFormat="1" ht="15.3">
      <c r="B8" s="2559"/>
      <c r="C8" s="2560"/>
      <c r="D8" s="2560"/>
      <c r="E8" s="2561"/>
      <c r="F8" s="2559"/>
      <c r="G8" s="2559"/>
      <c r="H8" s="2559"/>
      <c r="I8" s="2559"/>
      <c r="J8" s="2559"/>
      <c r="K8" s="2559"/>
      <c r="L8" s="2559"/>
      <c r="M8" s="2559"/>
      <c r="N8" s="2559"/>
      <c r="O8" s="2559"/>
      <c r="P8" s="2559"/>
    </row>
    <row r="9" spans="2:21" s="2556" customFormat="1" ht="15.3">
      <c r="B9" s="2562"/>
      <c r="C9" s="2563"/>
      <c r="D9" s="2563"/>
      <c r="E9" s="2564"/>
      <c r="F9" s="4564" t="s">
        <v>1608</v>
      </c>
      <c r="G9" s="4565"/>
      <c r="H9" s="4565"/>
      <c r="I9" s="4565"/>
      <c r="J9" s="4565"/>
      <c r="K9" s="4566"/>
      <c r="L9" s="4564" t="s">
        <v>399</v>
      </c>
      <c r="M9" s="4565"/>
      <c r="N9" s="4565"/>
      <c r="O9" s="4565"/>
      <c r="P9" s="4565"/>
      <c r="Q9" s="4566"/>
    </row>
    <row r="10" spans="2:21" ht="15" customHeight="1">
      <c r="B10" s="2565"/>
      <c r="D10" s="2566" t="s">
        <v>2514</v>
      </c>
      <c r="E10" s="2567"/>
      <c r="F10" s="2568" t="s">
        <v>2515</v>
      </c>
      <c r="G10" s="2568" t="s">
        <v>2516</v>
      </c>
      <c r="H10" s="2568" t="s">
        <v>2517</v>
      </c>
      <c r="I10" s="2568" t="s">
        <v>2518</v>
      </c>
      <c r="J10" s="2568" t="s">
        <v>2519</v>
      </c>
      <c r="K10" s="2568" t="s">
        <v>131</v>
      </c>
      <c r="L10" s="2568" t="s">
        <v>2515</v>
      </c>
      <c r="M10" s="2568" t="s">
        <v>2516</v>
      </c>
      <c r="N10" s="2568" t="s">
        <v>2517</v>
      </c>
      <c r="O10" s="2568" t="s">
        <v>2520</v>
      </c>
      <c r="P10" s="2568" t="s">
        <v>2521</v>
      </c>
      <c r="Q10" s="2568" t="s">
        <v>131</v>
      </c>
    </row>
    <row r="11" spans="2:21" ht="15" customHeight="1">
      <c r="B11" s="2565"/>
      <c r="E11" s="2567"/>
      <c r="F11" s="2568" t="s">
        <v>1202</v>
      </c>
      <c r="G11" s="2568" t="s">
        <v>2522</v>
      </c>
      <c r="H11" s="2568" t="s">
        <v>2522</v>
      </c>
      <c r="I11" s="2568" t="s">
        <v>2522</v>
      </c>
      <c r="J11" s="2568" t="s">
        <v>2522</v>
      </c>
      <c r="K11" s="2568"/>
      <c r="L11" s="2568" t="s">
        <v>1202</v>
      </c>
      <c r="M11" s="2568" t="s">
        <v>2522</v>
      </c>
      <c r="N11" s="2568" t="s">
        <v>2522</v>
      </c>
      <c r="O11" s="2568" t="s">
        <v>2522</v>
      </c>
      <c r="P11" s="2568" t="s">
        <v>2522</v>
      </c>
      <c r="Q11" s="2568"/>
    </row>
    <row r="12" spans="2:21">
      <c r="B12" s="2569"/>
      <c r="C12" s="2570"/>
      <c r="D12" s="2570"/>
      <c r="E12" s="2571"/>
      <c r="F12" s="2572" t="s">
        <v>140</v>
      </c>
      <c r="G12" s="2572" t="s">
        <v>74</v>
      </c>
      <c r="H12" s="2572" t="s">
        <v>941</v>
      </c>
      <c r="I12" s="2572" t="s">
        <v>734</v>
      </c>
      <c r="J12" s="2572" t="s">
        <v>1206</v>
      </c>
      <c r="K12" s="2572" t="s">
        <v>736</v>
      </c>
      <c r="L12" s="2572" t="s">
        <v>2152</v>
      </c>
      <c r="M12" s="2572" t="s">
        <v>1589</v>
      </c>
      <c r="N12" s="2572" t="s">
        <v>2153</v>
      </c>
      <c r="O12" s="2572" t="s">
        <v>2154</v>
      </c>
      <c r="P12" s="2572" t="s">
        <v>816</v>
      </c>
      <c r="Q12" s="2572" t="s">
        <v>2523</v>
      </c>
    </row>
    <row r="13" spans="2:21" ht="18" customHeight="1">
      <c r="B13" s="4567" t="s">
        <v>2524</v>
      </c>
      <c r="C13" s="4567"/>
      <c r="D13" s="4567"/>
      <c r="E13" s="2567"/>
      <c r="F13" s="2573"/>
      <c r="G13" s="2573"/>
      <c r="H13" s="2573"/>
      <c r="I13" s="2573"/>
      <c r="J13" s="2573"/>
      <c r="K13" s="2573"/>
      <c r="L13" s="2573"/>
      <c r="M13" s="2573"/>
      <c r="N13" s="2573"/>
      <c r="O13" s="2573"/>
      <c r="P13" s="2573"/>
      <c r="Q13" s="2573"/>
    </row>
    <row r="14" spans="2:21" ht="18" customHeight="1">
      <c r="B14" s="2574"/>
      <c r="C14" s="4563" t="s">
        <v>737</v>
      </c>
      <c r="D14" s="4563"/>
      <c r="E14" s="2575" t="s">
        <v>1837</v>
      </c>
      <c r="F14" s="2576"/>
      <c r="G14" s="2576"/>
      <c r="H14" s="2576"/>
      <c r="I14" s="2576"/>
      <c r="J14" s="2576"/>
      <c r="K14" s="2576"/>
      <c r="L14" s="2576"/>
      <c r="M14" s="2576"/>
      <c r="N14" s="2576"/>
      <c r="O14" s="2576"/>
      <c r="P14" s="2576"/>
      <c r="Q14" s="2576"/>
    </row>
    <row r="15" spans="2:21" ht="18" customHeight="1">
      <c r="B15" s="2577"/>
      <c r="C15" s="2578"/>
      <c r="D15" s="2579" t="s">
        <v>738</v>
      </c>
      <c r="E15" s="2580" t="s">
        <v>1840</v>
      </c>
      <c r="F15" s="2581"/>
      <c r="G15" s="2581"/>
      <c r="H15" s="2581"/>
      <c r="I15" s="2581"/>
      <c r="J15" s="2581"/>
      <c r="K15" s="2581"/>
      <c r="L15" s="2581"/>
      <c r="M15" s="2581"/>
      <c r="N15" s="2581"/>
      <c r="O15" s="2581"/>
      <c r="P15" s="2581"/>
      <c r="Q15" s="2576"/>
    </row>
    <row r="16" spans="2:21" ht="18" customHeight="1">
      <c r="B16" s="2577"/>
      <c r="C16" s="2578"/>
      <c r="D16" s="2579" t="s">
        <v>739</v>
      </c>
      <c r="E16" s="2580" t="s">
        <v>1726</v>
      </c>
      <c r="F16" s="2581"/>
      <c r="G16" s="2581"/>
      <c r="H16" s="2581"/>
      <c r="I16" s="2581"/>
      <c r="J16" s="2581"/>
      <c r="K16" s="2581"/>
      <c r="L16" s="2581"/>
      <c r="M16" s="2581"/>
      <c r="N16" s="2581"/>
      <c r="O16" s="2581"/>
      <c r="P16" s="2581"/>
      <c r="Q16" s="2576"/>
    </row>
    <row r="17" spans="2:17" ht="18" customHeight="1">
      <c r="C17" s="2578"/>
      <c r="D17" s="2579" t="s">
        <v>740</v>
      </c>
      <c r="E17" s="2580" t="s">
        <v>2402</v>
      </c>
      <c r="F17" s="2581"/>
      <c r="G17" s="2581"/>
      <c r="H17" s="2581"/>
      <c r="I17" s="2581"/>
      <c r="J17" s="2581"/>
      <c r="K17" s="2581"/>
      <c r="L17" s="2581"/>
      <c r="M17" s="2581"/>
      <c r="N17" s="2581"/>
      <c r="O17" s="2581"/>
      <c r="P17" s="2581"/>
      <c r="Q17" s="2581"/>
    </row>
    <row r="18" spans="2:17" ht="18" customHeight="1">
      <c r="B18" s="2582"/>
      <c r="C18" s="4551" t="s">
        <v>741</v>
      </c>
      <c r="D18" s="4551"/>
      <c r="E18" s="2580" t="s">
        <v>1727</v>
      </c>
      <c r="F18" s="2581"/>
      <c r="G18" s="2581"/>
      <c r="H18" s="2581"/>
      <c r="I18" s="2581"/>
      <c r="J18" s="2581"/>
      <c r="K18" s="2581"/>
      <c r="L18" s="2581"/>
      <c r="M18" s="2581"/>
      <c r="N18" s="2581"/>
      <c r="O18" s="2581"/>
      <c r="P18" s="2581"/>
      <c r="Q18" s="2581"/>
    </row>
    <row r="19" spans="2:17" ht="18" customHeight="1">
      <c r="B19" s="2574"/>
      <c r="C19" s="4551" t="s">
        <v>183</v>
      </c>
      <c r="D19" s="4551"/>
      <c r="E19" s="2580" t="s">
        <v>1728</v>
      </c>
      <c r="F19" s="2583"/>
      <c r="G19" s="2581"/>
      <c r="H19" s="2581"/>
      <c r="I19" s="2581"/>
      <c r="J19" s="2581"/>
      <c r="K19" s="2583"/>
      <c r="L19" s="2583"/>
      <c r="M19" s="2581"/>
      <c r="N19" s="2581"/>
      <c r="O19" s="2581"/>
      <c r="P19" s="2581"/>
      <c r="Q19" s="2581"/>
    </row>
    <row r="20" spans="2:17" ht="18" customHeight="1">
      <c r="B20" s="2584"/>
      <c r="C20" s="4551" t="s">
        <v>2525</v>
      </c>
      <c r="D20" s="4551"/>
      <c r="E20" s="2580" t="s">
        <v>1730</v>
      </c>
      <c r="F20" s="2581"/>
      <c r="G20" s="2581"/>
      <c r="H20" s="2581"/>
      <c r="I20" s="2581"/>
      <c r="J20" s="2581"/>
      <c r="K20" s="2581"/>
      <c r="L20" s="2581"/>
      <c r="M20" s="2581"/>
      <c r="N20" s="2581"/>
      <c r="O20" s="2581"/>
      <c r="P20" s="2581"/>
      <c r="Q20" s="2581"/>
    </row>
    <row r="21" spans="2:17" ht="18" customHeight="1">
      <c r="B21" s="2584"/>
      <c r="C21" s="4551" t="s">
        <v>2526</v>
      </c>
      <c r="D21" s="4551"/>
      <c r="E21" s="2580" t="s">
        <v>1732</v>
      </c>
      <c r="F21" s="2576"/>
      <c r="G21" s="2576"/>
      <c r="H21" s="2576"/>
      <c r="I21" s="2576"/>
      <c r="J21" s="2576"/>
      <c r="K21" s="2576"/>
      <c r="L21" s="2576"/>
      <c r="M21" s="2576"/>
      <c r="N21" s="2576"/>
      <c r="O21" s="2576"/>
      <c r="P21" s="2576"/>
      <c r="Q21" s="2581"/>
    </row>
    <row r="22" spans="2:17" ht="18" customHeight="1">
      <c r="B22" s="2577"/>
      <c r="C22" s="4551" t="s">
        <v>2527</v>
      </c>
      <c r="D22" s="4551"/>
      <c r="E22" s="2580" t="s">
        <v>1752</v>
      </c>
      <c r="F22" s="2581"/>
      <c r="G22" s="2581"/>
      <c r="H22" s="2581"/>
      <c r="I22" s="2581"/>
      <c r="J22" s="2581"/>
      <c r="K22" s="2581"/>
      <c r="L22" s="2581"/>
      <c r="M22" s="2581"/>
      <c r="N22" s="2581"/>
      <c r="O22" s="2581"/>
      <c r="P22" s="2581"/>
      <c r="Q22" s="2581"/>
    </row>
    <row r="23" spans="2:17" ht="18" customHeight="1">
      <c r="B23" s="2574"/>
      <c r="C23" s="4562" t="s">
        <v>745</v>
      </c>
      <c r="D23" s="4562"/>
      <c r="E23" s="2580" t="s">
        <v>1754</v>
      </c>
      <c r="F23" s="2581"/>
      <c r="G23" s="2581"/>
      <c r="H23" s="2581"/>
      <c r="I23" s="2581"/>
      <c r="J23" s="2581"/>
      <c r="K23" s="2581"/>
      <c r="L23" s="2581"/>
      <c r="M23" s="2581"/>
      <c r="N23" s="2581"/>
      <c r="O23" s="2581"/>
      <c r="P23" s="2581"/>
      <c r="Q23" s="2581"/>
    </row>
    <row r="24" spans="2:17" ht="18" customHeight="1">
      <c r="B24" s="2585"/>
      <c r="C24" s="2578"/>
      <c r="D24" s="2579" t="s">
        <v>746</v>
      </c>
      <c r="E24" s="2580" t="s">
        <v>1761</v>
      </c>
      <c r="F24" s="2581"/>
      <c r="G24" s="2581"/>
      <c r="H24" s="2581"/>
      <c r="I24" s="2581"/>
      <c r="J24" s="2581"/>
      <c r="K24" s="2581"/>
      <c r="L24" s="2581"/>
      <c r="M24" s="2581"/>
      <c r="N24" s="2581"/>
      <c r="O24" s="2581"/>
      <c r="P24" s="2581"/>
      <c r="Q24" s="2581"/>
    </row>
    <row r="25" spans="2:17" ht="18" customHeight="1">
      <c r="B25" s="2585"/>
      <c r="C25" s="4551" t="s">
        <v>186</v>
      </c>
      <c r="D25" s="4551"/>
      <c r="E25" s="2580" t="s">
        <v>1755</v>
      </c>
      <c r="F25" s="2581"/>
      <c r="G25" s="2581"/>
      <c r="H25" s="2581"/>
      <c r="I25" s="2581"/>
      <c r="J25" s="2581"/>
      <c r="K25" s="2581"/>
      <c r="L25" s="2581"/>
      <c r="M25" s="2581"/>
      <c r="N25" s="2581"/>
      <c r="O25" s="2581"/>
      <c r="P25" s="2581"/>
      <c r="Q25" s="2581"/>
    </row>
    <row r="26" spans="2:17" ht="18" customHeight="1">
      <c r="B26" s="2585"/>
      <c r="C26" s="4551" t="s">
        <v>747</v>
      </c>
      <c r="D26" s="4551"/>
      <c r="E26" s="2580" t="s">
        <v>1757</v>
      </c>
      <c r="F26" s="2581"/>
      <c r="G26" s="2581"/>
      <c r="H26" s="2581"/>
      <c r="I26" s="2581"/>
      <c r="J26" s="2581"/>
      <c r="K26" s="2581"/>
      <c r="L26" s="2581"/>
      <c r="M26" s="2581"/>
      <c r="N26" s="2581"/>
      <c r="O26" s="2581"/>
      <c r="P26" s="2581"/>
      <c r="Q26" s="2581"/>
    </row>
    <row r="27" spans="2:17" ht="18" customHeight="1">
      <c r="B27" s="2586"/>
      <c r="C27" s="4551" t="s">
        <v>119</v>
      </c>
      <c r="D27" s="4551"/>
      <c r="E27" s="2580" t="s">
        <v>1758</v>
      </c>
      <c r="F27" s="2581"/>
      <c r="G27" s="2581"/>
      <c r="H27" s="2581"/>
      <c r="I27" s="2581"/>
      <c r="J27" s="2581"/>
      <c r="K27" s="2581"/>
      <c r="L27" s="2581"/>
      <c r="M27" s="2581"/>
      <c r="N27" s="2581"/>
      <c r="O27" s="2581"/>
      <c r="P27" s="2581"/>
      <c r="Q27" s="2581"/>
    </row>
    <row r="28" spans="2:17" ht="18" customHeight="1">
      <c r="B28" s="2586"/>
      <c r="C28" s="4551" t="s">
        <v>120</v>
      </c>
      <c r="D28" s="4551"/>
      <c r="E28" s="2580" t="s">
        <v>1760</v>
      </c>
      <c r="F28" s="2581"/>
      <c r="G28" s="2581"/>
      <c r="H28" s="2581"/>
      <c r="I28" s="2581"/>
      <c r="J28" s="2581"/>
      <c r="K28" s="2581"/>
      <c r="L28" s="2581"/>
      <c r="M28" s="2581"/>
      <c r="N28" s="2581"/>
      <c r="O28" s="2581"/>
      <c r="P28" s="2581"/>
      <c r="Q28" s="2581"/>
    </row>
    <row r="29" spans="2:17" ht="18" customHeight="1">
      <c r="B29" s="2586"/>
      <c r="C29" s="4551" t="s">
        <v>748</v>
      </c>
      <c r="D29" s="4551"/>
      <c r="E29" s="2580" t="s">
        <v>1735</v>
      </c>
      <c r="F29" s="2581"/>
      <c r="G29" s="2581"/>
      <c r="H29" s="2581"/>
      <c r="I29" s="2581"/>
      <c r="J29" s="2581"/>
      <c r="K29" s="2581"/>
      <c r="L29" s="2581"/>
      <c r="M29" s="2581"/>
      <c r="N29" s="2581"/>
      <c r="O29" s="2581"/>
      <c r="P29" s="2581"/>
      <c r="Q29" s="2581"/>
    </row>
    <row r="30" spans="2:17" ht="18" customHeight="1">
      <c r="B30" s="2586"/>
      <c r="C30" s="4551" t="s">
        <v>112</v>
      </c>
      <c r="D30" s="4551"/>
      <c r="E30" s="2580" t="s">
        <v>1739</v>
      </c>
      <c r="F30" s="2581"/>
      <c r="G30" s="2581"/>
      <c r="H30" s="2581"/>
      <c r="I30" s="2581"/>
      <c r="J30" s="2581"/>
      <c r="K30" s="2581"/>
      <c r="L30" s="2581"/>
      <c r="M30" s="2581"/>
      <c r="N30" s="2581"/>
      <c r="O30" s="2581"/>
      <c r="P30" s="2581"/>
      <c r="Q30" s="2581"/>
    </row>
    <row r="31" spans="2:17" ht="18" customHeight="1">
      <c r="B31" s="2586"/>
      <c r="C31" s="4551" t="s">
        <v>765</v>
      </c>
      <c r="D31" s="4551"/>
      <c r="E31" s="2580" t="s">
        <v>1744</v>
      </c>
      <c r="F31" s="2581"/>
      <c r="G31" s="2581"/>
      <c r="H31" s="2581"/>
      <c r="I31" s="2581"/>
      <c r="J31" s="2581"/>
      <c r="K31" s="2581"/>
      <c r="L31" s="2581"/>
      <c r="M31" s="2581"/>
      <c r="N31" s="2581"/>
      <c r="O31" s="2581"/>
      <c r="P31" s="2581"/>
      <c r="Q31" s="2581"/>
    </row>
    <row r="32" spans="2:17" ht="18" customHeight="1">
      <c r="B32" s="2586"/>
      <c r="C32" s="4561" t="s">
        <v>115</v>
      </c>
      <c r="D32" s="4561"/>
      <c r="E32" s="2587"/>
      <c r="F32" s="2588"/>
      <c r="G32" s="2588"/>
      <c r="H32" s="2588"/>
      <c r="I32" s="2588"/>
      <c r="J32" s="2588"/>
      <c r="K32" s="2588"/>
      <c r="L32" s="2588"/>
      <c r="M32" s="2588"/>
      <c r="N32" s="2588"/>
      <c r="O32" s="2588"/>
      <c r="P32" s="2588"/>
      <c r="Q32" s="2588"/>
    </row>
    <row r="33" spans="2:17" ht="18" customHeight="1">
      <c r="B33" s="2574"/>
      <c r="C33" s="2589"/>
      <c r="D33" s="2590" t="s">
        <v>766</v>
      </c>
      <c r="E33" s="2575" t="s">
        <v>1748</v>
      </c>
      <c r="F33" s="2576"/>
      <c r="G33" s="2576"/>
      <c r="H33" s="2576"/>
      <c r="I33" s="2576"/>
      <c r="J33" s="2576"/>
      <c r="K33" s="2576"/>
      <c r="L33" s="2576"/>
      <c r="M33" s="2576"/>
      <c r="N33" s="2576"/>
      <c r="O33" s="2576"/>
      <c r="P33" s="2576"/>
      <c r="Q33" s="2576"/>
    </row>
    <row r="34" spans="2:17" ht="18" customHeight="1">
      <c r="B34" s="2586"/>
      <c r="C34" s="2578"/>
      <c r="D34" s="2591" t="s">
        <v>767</v>
      </c>
      <c r="E34" s="2580" t="s">
        <v>1764</v>
      </c>
      <c r="F34" s="2583"/>
      <c r="G34" s="2581"/>
      <c r="H34" s="2581"/>
      <c r="I34" s="2581"/>
      <c r="J34" s="2581"/>
      <c r="K34" s="2583"/>
      <c r="L34" s="2583"/>
      <c r="M34" s="2581"/>
      <c r="N34" s="2581"/>
      <c r="O34" s="2581"/>
      <c r="P34" s="2581"/>
      <c r="Q34" s="2581"/>
    </row>
    <row r="35" spans="2:17" ht="18" customHeight="1">
      <c r="B35" s="2586"/>
      <c r="C35" s="4551" t="s">
        <v>768</v>
      </c>
      <c r="D35" s="4551"/>
      <c r="E35" s="2580" t="s">
        <v>1768</v>
      </c>
      <c r="F35" s="2592"/>
      <c r="G35" s="2592"/>
      <c r="H35" s="2592"/>
      <c r="I35" s="2592"/>
      <c r="J35" s="2592"/>
      <c r="K35" s="2592"/>
      <c r="L35" s="2592"/>
      <c r="M35" s="2592"/>
      <c r="N35" s="2592"/>
      <c r="O35" s="2592"/>
      <c r="P35" s="2592"/>
      <c r="Q35" s="2592"/>
    </row>
    <row r="36" spans="2:17" ht="18" customHeight="1">
      <c r="B36" s="2586"/>
      <c r="C36" s="4551" t="s">
        <v>78</v>
      </c>
      <c r="D36" s="4551"/>
      <c r="E36" s="2580" t="s">
        <v>1850</v>
      </c>
      <c r="F36" s="2576"/>
      <c r="G36" s="2576"/>
      <c r="H36" s="2576"/>
      <c r="I36" s="2576"/>
      <c r="J36" s="2576"/>
      <c r="K36" s="2576"/>
      <c r="L36" s="2576"/>
      <c r="M36" s="2576"/>
      <c r="N36" s="2576"/>
      <c r="O36" s="2576"/>
      <c r="P36" s="2576"/>
      <c r="Q36" s="2576"/>
    </row>
    <row r="37" spans="2:17" ht="18" customHeight="1">
      <c r="B37" s="2586"/>
      <c r="C37" s="4551" t="s">
        <v>73</v>
      </c>
      <c r="D37" s="4551"/>
      <c r="E37" s="2580" t="s">
        <v>1899</v>
      </c>
      <c r="F37" s="2581"/>
      <c r="G37" s="2581"/>
      <c r="H37" s="2581"/>
      <c r="I37" s="2581"/>
      <c r="J37" s="2581"/>
      <c r="K37" s="2581"/>
      <c r="L37" s="2581"/>
      <c r="M37" s="2581"/>
      <c r="N37" s="2581"/>
      <c r="O37" s="2581"/>
      <c r="P37" s="2581"/>
      <c r="Q37" s="2576"/>
    </row>
    <row r="38" spans="2:17" ht="18" customHeight="1">
      <c r="B38" s="2586"/>
      <c r="C38" s="4551" t="s">
        <v>769</v>
      </c>
      <c r="D38" s="4551"/>
      <c r="E38" s="2580" t="s">
        <v>1852</v>
      </c>
      <c r="F38" s="2581"/>
      <c r="G38" s="2581"/>
      <c r="H38" s="2581"/>
      <c r="I38" s="2581"/>
      <c r="J38" s="2581"/>
      <c r="K38" s="2581"/>
      <c r="L38" s="2581"/>
      <c r="M38" s="2581"/>
      <c r="N38" s="2581"/>
      <c r="O38" s="2581"/>
      <c r="P38" s="2581"/>
      <c r="Q38" s="2576"/>
    </row>
    <row r="39" spans="2:17" ht="18" customHeight="1">
      <c r="B39" s="2577"/>
      <c r="C39" s="4558" t="s">
        <v>2528</v>
      </c>
      <c r="D39" s="4558"/>
      <c r="E39" s="2567" t="s">
        <v>1770</v>
      </c>
      <c r="F39" s="2581"/>
      <c r="G39" s="2581"/>
      <c r="H39" s="2581"/>
      <c r="I39" s="2581"/>
      <c r="J39" s="2581"/>
      <c r="K39" s="2581"/>
      <c r="L39" s="2581"/>
      <c r="M39" s="2581"/>
      <c r="N39" s="2581"/>
      <c r="O39" s="2581"/>
      <c r="P39" s="2581"/>
      <c r="Q39" s="2581"/>
    </row>
    <row r="40" spans="2:17" ht="18" customHeight="1">
      <c r="B40" s="2586"/>
      <c r="C40" s="2593"/>
      <c r="D40" s="2594"/>
      <c r="E40" s="2595"/>
      <c r="F40" s="2588"/>
      <c r="G40" s="2588"/>
      <c r="H40" s="2588"/>
      <c r="I40" s="2588"/>
      <c r="J40" s="2588"/>
      <c r="K40" s="2588"/>
      <c r="L40" s="2588"/>
      <c r="M40" s="2588"/>
      <c r="N40" s="2588"/>
      <c r="O40" s="2588"/>
      <c r="P40" s="2588"/>
      <c r="Q40" s="2588"/>
    </row>
    <row r="41" spans="2:17" ht="18" customHeight="1">
      <c r="B41" s="4559" t="s">
        <v>2529</v>
      </c>
      <c r="C41" s="4559"/>
      <c r="D41" s="4559"/>
      <c r="E41" s="2567"/>
      <c r="F41" s="2596"/>
      <c r="G41" s="2596"/>
      <c r="H41" s="2596"/>
      <c r="I41" s="2596"/>
      <c r="J41" s="2596"/>
      <c r="K41" s="2596"/>
      <c r="L41" s="2596"/>
      <c r="M41" s="2596"/>
      <c r="N41" s="2596"/>
      <c r="O41" s="2596"/>
      <c r="P41" s="2596"/>
      <c r="Q41" s="2596"/>
    </row>
    <row r="42" spans="2:17" ht="18" customHeight="1">
      <c r="B42" s="2597"/>
      <c r="C42" s="4560" t="s">
        <v>2530</v>
      </c>
      <c r="D42" s="4560"/>
      <c r="E42" s="2598" t="s">
        <v>1796</v>
      </c>
      <c r="F42" s="2576"/>
      <c r="G42" s="2576"/>
      <c r="H42" s="2576"/>
      <c r="I42" s="2576"/>
      <c r="J42" s="2576"/>
      <c r="K42" s="2576"/>
      <c r="L42" s="2576"/>
      <c r="M42" s="2576"/>
      <c r="N42" s="2576"/>
      <c r="O42" s="2576"/>
      <c r="P42" s="2576"/>
      <c r="Q42" s="2599"/>
    </row>
    <row r="43" spans="2:17" ht="18" customHeight="1">
      <c r="B43" s="2597"/>
      <c r="C43" s="4551" t="s">
        <v>2531</v>
      </c>
      <c r="D43" s="4551"/>
      <c r="E43" s="2598" t="s">
        <v>1797</v>
      </c>
      <c r="F43" s="2581"/>
      <c r="G43" s="2581"/>
      <c r="H43" s="2581"/>
      <c r="I43" s="2581"/>
      <c r="J43" s="2581"/>
      <c r="K43" s="2581"/>
      <c r="L43" s="2581"/>
      <c r="M43" s="2581"/>
      <c r="N43" s="2581"/>
      <c r="O43" s="2581"/>
      <c r="P43" s="2581"/>
      <c r="Q43" s="2592"/>
    </row>
    <row r="44" spans="2:17" ht="18" customHeight="1">
      <c r="B44" s="2600"/>
      <c r="C44" s="4552" t="s">
        <v>2532</v>
      </c>
      <c r="D44" s="4552"/>
      <c r="E44" s="2571" t="s">
        <v>1805</v>
      </c>
      <c r="F44" s="2592"/>
      <c r="G44" s="2592"/>
      <c r="H44" s="2592"/>
      <c r="I44" s="2592"/>
      <c r="J44" s="2592"/>
      <c r="K44" s="2592"/>
      <c r="L44" s="2592"/>
      <c r="M44" s="2592"/>
      <c r="N44" s="2592"/>
      <c r="O44" s="2592"/>
      <c r="P44" s="2592"/>
      <c r="Q44" s="2592"/>
    </row>
    <row r="45" spans="2:17">
      <c r="Q45" s="2601"/>
    </row>
    <row r="46" spans="2:17">
      <c r="B46" s="4553" t="s">
        <v>2533</v>
      </c>
      <c r="C46" s="4553"/>
      <c r="D46" s="4553"/>
      <c r="E46" s="4553"/>
      <c r="F46" s="4553"/>
      <c r="G46" s="4553"/>
      <c r="H46" s="4553"/>
      <c r="I46" s="4553"/>
      <c r="J46" s="4553"/>
    </row>
    <row r="48" spans="2:17" ht="17.5" customHeight="1">
      <c r="Q48" s="1632"/>
    </row>
    <row r="49" spans="17:17">
      <c r="Q49" s="1633"/>
    </row>
  </sheetData>
  <mergeCells count="36">
    <mergeCell ref="C19:D19"/>
    <mergeCell ref="B2:F2"/>
    <mergeCell ref="C14:D14"/>
    <mergeCell ref="F9:K9"/>
    <mergeCell ref="L9:Q9"/>
    <mergeCell ref="B13:D13"/>
    <mergeCell ref="C18:D18"/>
    <mergeCell ref="C35:D35"/>
    <mergeCell ref="C20:D20"/>
    <mergeCell ref="C21:D21"/>
    <mergeCell ref="C22:D22"/>
    <mergeCell ref="C25:D25"/>
    <mergeCell ref="C26:D26"/>
    <mergeCell ref="C27:D27"/>
    <mergeCell ref="C23:D23"/>
    <mergeCell ref="C28:D28"/>
    <mergeCell ref="C29:D29"/>
    <mergeCell ref="C30:D30"/>
    <mergeCell ref="C31:D31"/>
    <mergeCell ref="C32:D32"/>
    <mergeCell ref="C43:D43"/>
    <mergeCell ref="C44:D44"/>
    <mergeCell ref="B46:J46"/>
    <mergeCell ref="F4:N4"/>
    <mergeCell ref="F5:N5"/>
    <mergeCell ref="F6:N6"/>
    <mergeCell ref="F7:N7"/>
    <mergeCell ref="B4:D4"/>
    <mergeCell ref="B5:D5"/>
    <mergeCell ref="B6:D6"/>
    <mergeCell ref="C36:D36"/>
    <mergeCell ref="C37:D37"/>
    <mergeCell ref="C38:D38"/>
    <mergeCell ref="C39:D39"/>
    <mergeCell ref="B41:D41"/>
    <mergeCell ref="C42:D42"/>
  </mergeCells>
  <printOptions horizontalCentered="1"/>
  <pageMargins left="0.39370078740157499" right="0.39370078740157499" top="0.59055118110236204" bottom="0.59055118110236204" header="0.31496062992126" footer="0.31496062992126"/>
  <pageSetup paperSize="5" scale="10"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B2:K27"/>
  <sheetViews>
    <sheetView showGridLines="0" workbookViewId="0"/>
  </sheetViews>
  <sheetFormatPr defaultColWidth="8.83203125" defaultRowHeight="14.1"/>
  <cols>
    <col min="1" max="1" width="1.44140625" style="2606" customWidth="1"/>
    <col min="2" max="2" width="52.27734375" style="2606" customWidth="1"/>
    <col min="3" max="3" width="4.5546875" style="2634" customWidth="1"/>
    <col min="4" max="5" width="13.1640625" style="2606" customWidth="1"/>
    <col min="6" max="6" width="14.27734375" style="2606" customWidth="1"/>
    <col min="7" max="8" width="13.1640625" style="2606" customWidth="1"/>
    <col min="9" max="9" width="12.27734375" style="2606" customWidth="1"/>
    <col min="10" max="10" width="8.83203125" style="2606" customWidth="1"/>
    <col min="11" max="16384" width="8.83203125" style="2606"/>
  </cols>
  <sheetData>
    <row r="2" spans="2:11">
      <c r="B2" s="4575" t="s">
        <v>478</v>
      </c>
      <c r="C2" s="4576"/>
      <c r="D2" s="4577"/>
      <c r="E2" s="4577"/>
      <c r="F2" s="4577"/>
    </row>
    <row r="4" spans="2:11" ht="24" customHeight="1">
      <c r="B4" s="2605" t="s">
        <v>2534</v>
      </c>
      <c r="C4" s="2606"/>
      <c r="D4" s="4572" t="s">
        <v>852</v>
      </c>
      <c r="E4" s="4572"/>
      <c r="F4" s="4572"/>
      <c r="G4" s="4572"/>
      <c r="H4" s="4572"/>
      <c r="I4" s="4572"/>
      <c r="J4" s="2607"/>
      <c r="K4" s="2607"/>
    </row>
    <row r="5" spans="2:11" ht="24" customHeight="1">
      <c r="B5" s="2605" t="s">
        <v>538</v>
      </c>
      <c r="C5" s="2606"/>
      <c r="D5" s="4573" t="s">
        <v>2535</v>
      </c>
      <c r="E5" s="4573"/>
      <c r="F5" s="4573"/>
      <c r="G5" s="4573"/>
      <c r="H5" s="4573"/>
      <c r="I5" s="4573"/>
      <c r="J5" s="2608"/>
      <c r="K5" s="2608"/>
    </row>
    <row r="6" spans="2:11">
      <c r="C6" s="2606"/>
      <c r="D6" s="4574" t="s">
        <v>1555</v>
      </c>
      <c r="E6" s="4574"/>
      <c r="F6" s="4574"/>
      <c r="G6" s="4574"/>
      <c r="H6" s="4574"/>
      <c r="I6" s="4574"/>
      <c r="J6" s="2609"/>
      <c r="K6" s="2609"/>
    </row>
    <row r="7" spans="2:11" ht="16.5" customHeight="1">
      <c r="B7" s="2610"/>
      <c r="C7" s="2611"/>
      <c r="D7" s="4571" t="s">
        <v>1608</v>
      </c>
      <c r="E7" s="4571"/>
      <c r="F7" s="4571"/>
      <c r="G7" s="4571" t="s">
        <v>399</v>
      </c>
      <c r="H7" s="4571"/>
      <c r="I7" s="4571"/>
    </row>
    <row r="8" spans="2:11" ht="15" customHeight="1">
      <c r="B8" s="2612"/>
      <c r="C8" s="2613"/>
      <c r="D8" s="2614" t="s">
        <v>2536</v>
      </c>
      <c r="E8" s="2614" t="s">
        <v>2434</v>
      </c>
      <c r="F8" s="2614" t="s">
        <v>919</v>
      </c>
      <c r="G8" s="2614" t="s">
        <v>2536</v>
      </c>
      <c r="H8" s="2614" t="s">
        <v>2537</v>
      </c>
      <c r="I8" s="2614" t="s">
        <v>919</v>
      </c>
    </row>
    <row r="9" spans="2:11" ht="15" customHeight="1">
      <c r="B9" s="2615" t="s">
        <v>2538</v>
      </c>
      <c r="C9" s="2613"/>
      <c r="D9" s="2616" t="s">
        <v>2411</v>
      </c>
      <c r="E9" s="2616" t="s">
        <v>2411</v>
      </c>
      <c r="F9" s="2616"/>
      <c r="G9" s="2616" t="s">
        <v>2411</v>
      </c>
      <c r="H9" s="2616" t="s">
        <v>2539</v>
      </c>
      <c r="I9" s="2616"/>
    </row>
    <row r="10" spans="2:11" ht="15" customHeight="1">
      <c r="B10" s="2612"/>
      <c r="C10" s="2613"/>
      <c r="D10" s="2616" t="s">
        <v>2540</v>
      </c>
      <c r="E10" s="2616" t="s">
        <v>2540</v>
      </c>
      <c r="F10" s="2616"/>
      <c r="G10" s="2616" t="s">
        <v>2540</v>
      </c>
      <c r="H10" s="2616" t="s">
        <v>2541</v>
      </c>
      <c r="I10" s="2616"/>
    </row>
    <row r="11" spans="2:11">
      <c r="B11" s="2617"/>
      <c r="C11" s="2618"/>
      <c r="D11" s="2619" t="s">
        <v>140</v>
      </c>
      <c r="E11" s="2619" t="s">
        <v>74</v>
      </c>
      <c r="F11" s="2619" t="s">
        <v>170</v>
      </c>
      <c r="G11" s="2619" t="s">
        <v>1206</v>
      </c>
      <c r="H11" s="2619" t="s">
        <v>1011</v>
      </c>
      <c r="I11" s="2619" t="s">
        <v>1016</v>
      </c>
    </row>
    <row r="12" spans="2:11" ht="18" customHeight="1">
      <c r="B12" s="2620" t="s">
        <v>2542</v>
      </c>
      <c r="C12" s="2621" t="s">
        <v>1837</v>
      </c>
      <c r="D12" s="2622"/>
      <c r="E12" s="2622"/>
      <c r="F12" s="2622"/>
      <c r="G12" s="2622"/>
      <c r="H12" s="2622"/>
      <c r="I12" s="2622"/>
    </row>
    <row r="13" spans="2:11" ht="18" customHeight="1">
      <c r="B13" s="2623" t="s">
        <v>2543</v>
      </c>
      <c r="C13" s="2624" t="s">
        <v>1840</v>
      </c>
      <c r="D13" s="2625"/>
      <c r="E13" s="2625"/>
      <c r="F13" s="2625"/>
      <c r="G13" s="2625"/>
      <c r="H13" s="2625"/>
      <c r="I13" s="2625"/>
    </row>
    <row r="14" spans="2:11" ht="18" customHeight="1">
      <c r="B14" s="2623" t="s">
        <v>2544</v>
      </c>
      <c r="C14" s="2624" t="s">
        <v>1726</v>
      </c>
      <c r="D14" s="2625"/>
      <c r="E14" s="2625"/>
      <c r="F14" s="2625"/>
      <c r="G14" s="2625"/>
      <c r="H14" s="2625"/>
      <c r="I14" s="2625"/>
    </row>
    <row r="15" spans="2:11" ht="18" customHeight="1">
      <c r="B15" s="2623" t="s">
        <v>2545</v>
      </c>
      <c r="C15" s="2624" t="s">
        <v>1727</v>
      </c>
      <c r="D15" s="2625"/>
      <c r="E15" s="2625"/>
      <c r="F15" s="2625"/>
      <c r="G15" s="2625"/>
      <c r="H15" s="2625"/>
      <c r="I15" s="2625"/>
    </row>
    <row r="16" spans="2:11" ht="18" customHeight="1">
      <c r="B16" s="2623" t="s">
        <v>2546</v>
      </c>
      <c r="C16" s="2624" t="s">
        <v>1728</v>
      </c>
      <c r="D16" s="2625"/>
      <c r="E16" s="2625"/>
      <c r="F16" s="2625"/>
      <c r="G16" s="2625"/>
      <c r="H16" s="2625"/>
      <c r="I16" s="2625"/>
    </row>
    <row r="17" spans="2:9" ht="18" customHeight="1">
      <c r="B17" s="2626" t="s">
        <v>2547</v>
      </c>
      <c r="C17" s="2624" t="s">
        <v>1842</v>
      </c>
      <c r="D17" s="2625"/>
      <c r="E17" s="2625"/>
      <c r="F17" s="2625"/>
      <c r="G17" s="2625"/>
      <c r="H17" s="2625"/>
      <c r="I17" s="2625"/>
    </row>
    <row r="18" spans="2:9" ht="18" customHeight="1">
      <c r="B18" s="2627"/>
      <c r="C18" s="2613"/>
      <c r="D18" s="2628"/>
      <c r="E18" s="2628"/>
      <c r="F18" s="2628"/>
      <c r="G18" s="2628"/>
      <c r="H18" s="2628"/>
      <c r="I18" s="2628"/>
    </row>
    <row r="19" spans="2:9" ht="18" customHeight="1">
      <c r="B19" s="2629" t="s">
        <v>2548</v>
      </c>
      <c r="C19" s="2630" t="s">
        <v>1755</v>
      </c>
      <c r="D19" s="2631"/>
      <c r="E19" s="2631"/>
      <c r="F19" s="2631"/>
      <c r="G19" s="2631"/>
      <c r="H19" s="2631"/>
      <c r="I19" s="2631"/>
    </row>
    <row r="20" spans="2:9" ht="21.75" customHeight="1">
      <c r="B20" s="2623" t="s">
        <v>2543</v>
      </c>
      <c r="C20" s="2624" t="s">
        <v>1757</v>
      </c>
      <c r="D20" s="2625"/>
      <c r="E20" s="2625"/>
      <c r="F20" s="2625"/>
      <c r="G20" s="2625"/>
      <c r="H20" s="2625"/>
      <c r="I20" s="2625"/>
    </row>
    <row r="21" spans="2:9" ht="18" customHeight="1">
      <c r="B21" s="2623" t="s">
        <v>2544</v>
      </c>
      <c r="C21" s="2624" t="s">
        <v>1758</v>
      </c>
      <c r="D21" s="2625"/>
      <c r="E21" s="2625"/>
      <c r="F21" s="2625"/>
      <c r="G21" s="2625"/>
      <c r="H21" s="2625"/>
      <c r="I21" s="2625"/>
    </row>
    <row r="22" spans="2:9" ht="18" customHeight="1">
      <c r="B22" s="2623" t="s">
        <v>2545</v>
      </c>
      <c r="C22" s="2624" t="s">
        <v>1760</v>
      </c>
      <c r="D22" s="2632"/>
      <c r="E22" s="2632"/>
      <c r="F22" s="2632"/>
      <c r="G22" s="2632"/>
      <c r="H22" s="2632"/>
      <c r="I22" s="2632"/>
    </row>
    <row r="23" spans="2:9" ht="18" customHeight="1">
      <c r="B23" s="2623" t="s">
        <v>2546</v>
      </c>
      <c r="C23" s="2624" t="s">
        <v>1735</v>
      </c>
      <c r="D23" s="2632"/>
      <c r="E23" s="2632"/>
      <c r="F23" s="2632"/>
      <c r="G23" s="2632"/>
      <c r="H23" s="2632"/>
      <c r="I23" s="2632"/>
    </row>
    <row r="24" spans="2:9" ht="18" customHeight="1">
      <c r="B24" s="2633" t="s">
        <v>2547</v>
      </c>
      <c r="C24" s="2618" t="s">
        <v>1768</v>
      </c>
      <c r="D24" s="2632"/>
      <c r="E24" s="2625"/>
      <c r="F24" s="2632"/>
      <c r="G24" s="2632"/>
      <c r="H24" s="2632"/>
      <c r="I24" s="2632"/>
    </row>
    <row r="26" spans="2:9">
      <c r="I26" s="1632"/>
    </row>
    <row r="27" spans="2:9">
      <c r="I27" s="1633"/>
    </row>
  </sheetData>
  <mergeCells count="6">
    <mergeCell ref="B2:F2"/>
    <mergeCell ref="D7:F7"/>
    <mergeCell ref="G7:I7"/>
    <mergeCell ref="D4:I4"/>
    <mergeCell ref="D5:I5"/>
    <mergeCell ref="D6:I6"/>
  </mergeCells>
  <printOptions horizontalCentered="1"/>
  <pageMargins left="0.39370078740157499" right="0.39370078740157499" top="0.59055118110236204" bottom="0.39370078740157499" header="0.31496062992126" footer="0.31496062992126"/>
  <pageSetup paperSize="5"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B2:L43"/>
  <sheetViews>
    <sheetView showGridLines="0" workbookViewId="0"/>
  </sheetViews>
  <sheetFormatPr defaultColWidth="8.44140625" defaultRowHeight="14.1"/>
  <cols>
    <col min="1" max="1" width="1.71875" style="2686" customWidth="1"/>
    <col min="2" max="2" width="3.5546875" style="2686" customWidth="1"/>
    <col min="3" max="3" width="6.83203125" style="2687" customWidth="1"/>
    <col min="4" max="4" width="55.1640625" style="2687" customWidth="1"/>
    <col min="5" max="5" width="4.71875" style="2688" customWidth="1"/>
    <col min="6" max="6" width="17.71875" style="2686" customWidth="1"/>
    <col min="7" max="8" width="15.44140625" style="2686" customWidth="1"/>
    <col min="9" max="9" width="8.44140625" style="2686" customWidth="1"/>
    <col min="10" max="16384" width="8.44140625" style="2686"/>
  </cols>
  <sheetData>
    <row r="2" spans="2:12">
      <c r="B2" s="4589" t="s">
        <v>478</v>
      </c>
      <c r="C2" s="4590"/>
      <c r="D2" s="4590"/>
      <c r="E2" s="4591"/>
      <c r="F2" s="4592"/>
    </row>
    <row r="4" spans="2:12" s="2635" customFormat="1" ht="15.3">
      <c r="B4" s="4584" t="s">
        <v>2549</v>
      </c>
      <c r="C4" s="4584"/>
      <c r="D4" s="2636"/>
      <c r="F4" s="4587" t="s">
        <v>852</v>
      </c>
      <c r="G4" s="4587"/>
      <c r="H4" s="4587"/>
      <c r="I4" s="2637"/>
      <c r="J4" s="2637"/>
      <c r="K4" s="2637"/>
      <c r="L4" s="2637"/>
    </row>
    <row r="5" spans="2:12" s="2635" customFormat="1" ht="15.3">
      <c r="B5" s="4585"/>
      <c r="C5" s="4585"/>
      <c r="D5" s="2636"/>
      <c r="F5" s="4587"/>
      <c r="G5" s="4587"/>
      <c r="H5" s="4587"/>
      <c r="I5" s="2637"/>
      <c r="J5" s="2637"/>
      <c r="K5" s="2637"/>
      <c r="L5" s="2637"/>
    </row>
    <row r="6" spans="2:12" s="2635" customFormat="1" ht="15.3">
      <c r="B6" s="4584" t="s">
        <v>538</v>
      </c>
      <c r="C6" s="4584"/>
      <c r="D6" s="2636"/>
      <c r="F6" s="4588" t="s">
        <v>293</v>
      </c>
      <c r="G6" s="4588"/>
      <c r="H6" s="4588"/>
      <c r="I6" s="2638"/>
      <c r="J6" s="2638"/>
      <c r="K6" s="2638"/>
      <c r="L6" s="2638"/>
    </row>
    <row r="7" spans="2:12" s="2635" customFormat="1" ht="15.3">
      <c r="B7" s="2639"/>
      <c r="C7" s="2640"/>
      <c r="D7" s="2640"/>
      <c r="E7" s="2641"/>
      <c r="F7" s="2639"/>
      <c r="G7" s="2639"/>
    </row>
    <row r="8" spans="2:12" s="2642" customFormat="1" ht="15" customHeight="1">
      <c r="B8" s="2643"/>
      <c r="C8" s="2644"/>
      <c r="D8" s="2645" t="s">
        <v>2550</v>
      </c>
      <c r="E8" s="2646"/>
      <c r="F8" s="2647" t="s">
        <v>2414</v>
      </c>
      <c r="G8" s="2647" t="s">
        <v>1945</v>
      </c>
      <c r="H8" s="2647" t="s">
        <v>2434</v>
      </c>
    </row>
    <row r="9" spans="2:12" s="2642" customFormat="1" ht="15" customHeight="1">
      <c r="B9" s="2648"/>
      <c r="C9" s="2649"/>
      <c r="D9" s="2649"/>
      <c r="E9" s="2650"/>
      <c r="F9" s="2651" t="s">
        <v>2551</v>
      </c>
      <c r="G9" s="2651" t="s">
        <v>2552</v>
      </c>
      <c r="H9" s="2651" t="s">
        <v>2411</v>
      </c>
    </row>
    <row r="10" spans="2:12" s="2642" customFormat="1" ht="15" customHeight="1">
      <c r="B10" s="2648"/>
      <c r="C10" s="2649"/>
      <c r="D10" s="2649" t="s">
        <v>2553</v>
      </c>
      <c r="E10" s="2650"/>
      <c r="F10" s="2651" t="s">
        <v>2554</v>
      </c>
      <c r="G10" s="2651" t="s">
        <v>2555</v>
      </c>
      <c r="H10" s="2651" t="s">
        <v>2556</v>
      </c>
    </row>
    <row r="11" spans="2:12" s="2642" customFormat="1" ht="15" customHeight="1">
      <c r="B11" s="2648"/>
      <c r="C11" s="2649"/>
      <c r="D11" s="2649"/>
      <c r="E11" s="2650"/>
      <c r="F11" s="2651" t="s">
        <v>2469</v>
      </c>
      <c r="G11" s="2651" t="s">
        <v>2557</v>
      </c>
      <c r="H11" s="2651"/>
    </row>
    <row r="12" spans="2:12" s="2642" customFormat="1" ht="15" customHeight="1">
      <c r="B12" s="2648"/>
      <c r="C12" s="2649"/>
      <c r="D12" s="2649"/>
      <c r="E12" s="2650"/>
      <c r="F12" s="2651" t="s">
        <v>2558</v>
      </c>
      <c r="G12" s="2651" t="s">
        <v>2559</v>
      </c>
      <c r="H12" s="2651"/>
    </row>
    <row r="13" spans="2:12" s="2642" customFormat="1" ht="15" customHeight="1">
      <c r="B13" s="2652"/>
      <c r="C13" s="2653"/>
      <c r="D13" s="2653"/>
      <c r="E13" s="2654"/>
      <c r="F13" s="2655" t="s">
        <v>140</v>
      </c>
      <c r="G13" s="2655" t="s">
        <v>74</v>
      </c>
      <c r="H13" s="2655" t="s">
        <v>941</v>
      </c>
    </row>
    <row r="14" spans="2:12" s="2642" customFormat="1" ht="15" customHeight="1">
      <c r="B14" s="2656"/>
      <c r="C14" s="4586" t="s">
        <v>737</v>
      </c>
      <c r="D14" s="4586"/>
      <c r="E14" s="2657" t="s">
        <v>1837</v>
      </c>
      <c r="F14" s="2658"/>
      <c r="G14" s="2658"/>
      <c r="H14" s="2658"/>
    </row>
    <row r="15" spans="2:12" s="2642" customFormat="1" ht="15" customHeight="1">
      <c r="B15" s="2659"/>
      <c r="C15" s="2660"/>
      <c r="D15" s="2661" t="s">
        <v>738</v>
      </c>
      <c r="E15" s="2662" t="s">
        <v>1840</v>
      </c>
      <c r="F15" s="2658"/>
      <c r="G15" s="2658"/>
      <c r="H15" s="2658"/>
    </row>
    <row r="16" spans="2:12" s="2642" customFormat="1" ht="15" customHeight="1">
      <c r="B16" s="2659"/>
      <c r="C16" s="2660"/>
      <c r="D16" s="2661" t="s">
        <v>739</v>
      </c>
      <c r="E16" s="2662" t="s">
        <v>1726</v>
      </c>
      <c r="F16" s="2658"/>
      <c r="G16" s="2658"/>
      <c r="H16" s="2658"/>
    </row>
    <row r="17" spans="2:8" s="2642" customFormat="1" ht="15" customHeight="1">
      <c r="B17" s="2663"/>
      <c r="C17" s="2660"/>
      <c r="D17" s="2661" t="s">
        <v>740</v>
      </c>
      <c r="E17" s="2662" t="s">
        <v>2402</v>
      </c>
      <c r="F17" s="2658"/>
      <c r="G17" s="2658"/>
      <c r="H17" s="2658"/>
    </row>
    <row r="18" spans="2:8" s="2642" customFormat="1" ht="15" customHeight="1">
      <c r="B18" s="2664"/>
      <c r="C18" s="4580" t="s">
        <v>741</v>
      </c>
      <c r="D18" s="4580"/>
      <c r="E18" s="2662" t="s">
        <v>1727</v>
      </c>
      <c r="F18" s="2658"/>
      <c r="G18" s="2658"/>
      <c r="H18" s="2658"/>
    </row>
    <row r="19" spans="2:8" s="2642" customFormat="1" ht="15" customHeight="1">
      <c r="B19" s="2659"/>
      <c r="C19" s="4580" t="s">
        <v>183</v>
      </c>
      <c r="D19" s="4580"/>
      <c r="E19" s="2662" t="s">
        <v>1728</v>
      </c>
      <c r="F19" s="2658"/>
      <c r="G19" s="2658"/>
      <c r="H19" s="2658"/>
    </row>
    <row r="20" spans="2:8" s="2642" customFormat="1" ht="15" customHeight="1">
      <c r="B20" s="2665"/>
      <c r="C20" s="4580" t="s">
        <v>2525</v>
      </c>
      <c r="D20" s="4580"/>
      <c r="E20" s="2662" t="s">
        <v>1730</v>
      </c>
      <c r="F20" s="2658"/>
      <c r="G20" s="2658"/>
      <c r="H20" s="2658"/>
    </row>
    <row r="21" spans="2:8" s="2642" customFormat="1" ht="15" customHeight="1">
      <c r="B21" s="2665"/>
      <c r="C21" s="4580" t="s">
        <v>2526</v>
      </c>
      <c r="D21" s="4580"/>
      <c r="E21" s="2662" t="s">
        <v>1732</v>
      </c>
      <c r="F21" s="2658"/>
      <c r="G21" s="2658"/>
      <c r="H21" s="2658"/>
    </row>
    <row r="22" spans="2:8" s="2642" customFormat="1" ht="15" customHeight="1">
      <c r="B22" s="2659"/>
      <c r="C22" s="4580" t="s">
        <v>2527</v>
      </c>
      <c r="D22" s="4580"/>
      <c r="E22" s="2662" t="s">
        <v>1752</v>
      </c>
      <c r="F22" s="2658"/>
      <c r="G22" s="2658"/>
      <c r="H22" s="2658"/>
    </row>
    <row r="23" spans="2:8" s="2642" customFormat="1" ht="15" customHeight="1">
      <c r="B23" s="2659"/>
      <c r="C23" s="4583" t="s">
        <v>745</v>
      </c>
      <c r="D23" s="4583"/>
      <c r="E23" s="2662" t="s">
        <v>1754</v>
      </c>
      <c r="F23" s="2658"/>
      <c r="G23" s="2658"/>
      <c r="H23" s="2658"/>
    </row>
    <row r="24" spans="2:8" s="2642" customFormat="1" ht="15" customHeight="1">
      <c r="B24" s="2665"/>
      <c r="C24" s="2660"/>
      <c r="D24" s="2661" t="s">
        <v>746</v>
      </c>
      <c r="E24" s="2662" t="s">
        <v>1761</v>
      </c>
      <c r="F24" s="2658"/>
      <c r="G24" s="2658"/>
      <c r="H24" s="2658"/>
    </row>
    <row r="25" spans="2:8" s="2642" customFormat="1" ht="15" customHeight="1">
      <c r="B25" s="2665"/>
      <c r="C25" s="4580" t="s">
        <v>186</v>
      </c>
      <c r="D25" s="4580"/>
      <c r="E25" s="2662" t="s">
        <v>1755</v>
      </c>
      <c r="F25" s="2658"/>
      <c r="G25" s="2658"/>
      <c r="H25" s="2658"/>
    </row>
    <row r="26" spans="2:8" s="2642" customFormat="1" ht="15" customHeight="1">
      <c r="B26" s="2665"/>
      <c r="C26" s="4580" t="s">
        <v>747</v>
      </c>
      <c r="D26" s="4580"/>
      <c r="E26" s="2662" t="s">
        <v>1757</v>
      </c>
      <c r="F26" s="2658"/>
      <c r="G26" s="2658"/>
      <c r="H26" s="2658"/>
    </row>
    <row r="27" spans="2:8" s="2642" customFormat="1" ht="15" customHeight="1">
      <c r="B27" s="2659"/>
      <c r="C27" s="4580" t="s">
        <v>119</v>
      </c>
      <c r="D27" s="4580"/>
      <c r="E27" s="2662" t="s">
        <v>1758</v>
      </c>
      <c r="F27" s="2658"/>
      <c r="G27" s="2658"/>
      <c r="H27" s="2658"/>
    </row>
    <row r="28" spans="2:8" s="2642" customFormat="1" ht="15" customHeight="1">
      <c r="B28" s="2659"/>
      <c r="C28" s="4580" t="s">
        <v>120</v>
      </c>
      <c r="D28" s="4580"/>
      <c r="E28" s="2662" t="s">
        <v>1760</v>
      </c>
      <c r="F28" s="2658"/>
      <c r="G28" s="2658"/>
      <c r="H28" s="2658"/>
    </row>
    <row r="29" spans="2:8" s="2642" customFormat="1" ht="15" customHeight="1">
      <c r="B29" s="2659"/>
      <c r="C29" s="4580" t="s">
        <v>748</v>
      </c>
      <c r="D29" s="4580"/>
      <c r="E29" s="2662" t="s">
        <v>1735</v>
      </c>
      <c r="F29" s="2658"/>
      <c r="G29" s="2658"/>
      <c r="H29" s="2658"/>
    </row>
    <row r="30" spans="2:8" s="2642" customFormat="1" ht="15" customHeight="1">
      <c r="B30" s="2659"/>
      <c r="C30" s="4580" t="s">
        <v>112</v>
      </c>
      <c r="D30" s="4580"/>
      <c r="E30" s="2662" t="s">
        <v>1739</v>
      </c>
      <c r="F30" s="2658"/>
      <c r="G30" s="2658"/>
      <c r="H30" s="2658"/>
    </row>
    <row r="31" spans="2:8" s="2642" customFormat="1" ht="15" customHeight="1">
      <c r="B31" s="2666"/>
      <c r="C31" s="4581" t="s">
        <v>765</v>
      </c>
      <c r="D31" s="4581"/>
      <c r="E31" s="2667" t="s">
        <v>1744</v>
      </c>
      <c r="F31" s="2658"/>
      <c r="G31" s="2658"/>
      <c r="H31" s="2658"/>
    </row>
    <row r="32" spans="2:8" s="2642" customFormat="1" ht="15" customHeight="1">
      <c r="B32" s="2668"/>
      <c r="C32" s="4582" t="s">
        <v>115</v>
      </c>
      <c r="D32" s="4582"/>
      <c r="E32" s="2669"/>
      <c r="F32" s="2670"/>
      <c r="G32" s="2670"/>
      <c r="H32" s="2670"/>
    </row>
    <row r="33" spans="2:8" s="2642" customFormat="1" ht="15" customHeight="1">
      <c r="B33" s="2671"/>
      <c r="C33" s="2672"/>
      <c r="D33" s="2673" t="s">
        <v>766</v>
      </c>
      <c r="E33" s="2674" t="s">
        <v>1748</v>
      </c>
      <c r="F33" s="2675"/>
      <c r="G33" s="2675"/>
      <c r="H33" s="2675"/>
    </row>
    <row r="34" spans="2:8" s="2642" customFormat="1" ht="15" customHeight="1">
      <c r="B34" s="2668"/>
      <c r="C34" s="2676"/>
      <c r="D34" s="2677" t="s">
        <v>767</v>
      </c>
      <c r="E34" s="2678" t="s">
        <v>1764</v>
      </c>
      <c r="F34" s="2658"/>
      <c r="G34" s="2658"/>
      <c r="H34" s="2658"/>
    </row>
    <row r="35" spans="2:8" s="2642" customFormat="1" ht="15" customHeight="1">
      <c r="B35" s="2668"/>
      <c r="C35" s="4578" t="s">
        <v>768</v>
      </c>
      <c r="D35" s="4578"/>
      <c r="E35" s="2678" t="s">
        <v>1768</v>
      </c>
      <c r="F35" s="2658"/>
      <c r="G35" s="2658"/>
      <c r="H35" s="2658"/>
    </row>
    <row r="36" spans="2:8" s="2642" customFormat="1" ht="15" customHeight="1">
      <c r="B36" s="2668"/>
      <c r="C36" s="4578" t="s">
        <v>78</v>
      </c>
      <c r="D36" s="4578"/>
      <c r="E36" s="2678" t="s">
        <v>1850</v>
      </c>
      <c r="F36" s="2658"/>
      <c r="G36" s="2658"/>
      <c r="H36" s="2658"/>
    </row>
    <row r="37" spans="2:8" s="2642" customFormat="1" ht="15" customHeight="1">
      <c r="B37" s="2668"/>
      <c r="C37" s="4578" t="s">
        <v>73</v>
      </c>
      <c r="D37" s="4578"/>
      <c r="E37" s="2678" t="s">
        <v>1899</v>
      </c>
      <c r="F37" s="2658"/>
      <c r="G37" s="2658"/>
      <c r="H37" s="2658"/>
    </row>
    <row r="38" spans="2:8" s="2642" customFormat="1" ht="15" customHeight="1">
      <c r="B38" s="2668"/>
      <c r="C38" s="4578" t="s">
        <v>769</v>
      </c>
      <c r="D38" s="4578"/>
      <c r="E38" s="2678" t="s">
        <v>1852</v>
      </c>
      <c r="F38" s="2658"/>
      <c r="G38" s="2658"/>
      <c r="H38" s="2658"/>
    </row>
    <row r="39" spans="2:8" s="2642" customFormat="1" ht="15" customHeight="1">
      <c r="B39" s="2679"/>
      <c r="C39" s="4579" t="s">
        <v>131</v>
      </c>
      <c r="D39" s="4579"/>
      <c r="E39" s="2680" t="s">
        <v>1770</v>
      </c>
      <c r="F39" s="2658"/>
      <c r="G39" s="2658"/>
      <c r="H39" s="2658"/>
    </row>
    <row r="40" spans="2:8" s="2642" customFormat="1" ht="15" customHeight="1">
      <c r="B40" s="2681"/>
      <c r="C40" s="2682"/>
      <c r="D40" s="2683"/>
      <c r="E40" s="2684"/>
    </row>
    <row r="41" spans="2:8" s="2642" customFormat="1" ht="15" customHeight="1">
      <c r="B41" s="65" t="s">
        <v>105</v>
      </c>
      <c r="C41" s="65"/>
      <c r="D41" s="65"/>
      <c r="E41" s="65"/>
      <c r="F41" s="65"/>
      <c r="G41" s="65"/>
      <c r="H41" s="65"/>
    </row>
    <row r="42" spans="2:8" s="2642" customFormat="1" ht="15" customHeight="1">
      <c r="B42" s="4054" t="s">
        <v>477</v>
      </c>
      <c r="C42" s="4054"/>
      <c r="D42" s="4054"/>
      <c r="E42" s="4054"/>
      <c r="F42" s="4054"/>
      <c r="G42" s="4054"/>
      <c r="H42" s="4054"/>
    </row>
    <row r="43" spans="2:8" s="2642" customFormat="1" ht="12" customHeight="1">
      <c r="C43" s="2685"/>
      <c r="D43" s="2685"/>
      <c r="E43" s="2684"/>
      <c r="H43" s="2192"/>
    </row>
  </sheetData>
  <mergeCells count="29">
    <mergeCell ref="B2:F2"/>
    <mergeCell ref="C18:D18"/>
    <mergeCell ref="C28:D28"/>
    <mergeCell ref="C29:D29"/>
    <mergeCell ref="C20:D20"/>
    <mergeCell ref="C21:D21"/>
    <mergeCell ref="C22:D22"/>
    <mergeCell ref="C25:D25"/>
    <mergeCell ref="C26:D26"/>
    <mergeCell ref="C27:D27"/>
    <mergeCell ref="B4:C4"/>
    <mergeCell ref="B5:C5"/>
    <mergeCell ref="B6:C6"/>
    <mergeCell ref="C14:D14"/>
    <mergeCell ref="F4:H4"/>
    <mergeCell ref="F5:H5"/>
    <mergeCell ref="F6:H6"/>
    <mergeCell ref="B41:H41"/>
    <mergeCell ref="B42:H42"/>
    <mergeCell ref="C37:D37"/>
    <mergeCell ref="C38:D38"/>
    <mergeCell ref="C19:D19"/>
    <mergeCell ref="C23:D23"/>
    <mergeCell ref="C36:D36"/>
    <mergeCell ref="C39:D39"/>
    <mergeCell ref="C30:D30"/>
    <mergeCell ref="C31:D31"/>
    <mergeCell ref="C32:D32"/>
    <mergeCell ref="C35:D35"/>
  </mergeCells>
  <hyperlinks>
    <hyperlink ref="B42" r:id="rId1" xr:uid="{00000000-0004-0000-5700-000000000000}"/>
  </hyperlinks>
  <printOptions horizontalCentered="1"/>
  <pageMargins left="0.39370078740157499" right="0.39370078740157499" top="0.59055118110236204" bottom="0.75196850393700798" header="0.31496062992126" footer="0.31496062992126"/>
  <pageSetup paperSize="5" orientation="portrait"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B2:AN54"/>
  <sheetViews>
    <sheetView showGridLines="0" workbookViewId="0"/>
  </sheetViews>
  <sheetFormatPr defaultColWidth="8.1640625" defaultRowHeight="14.1"/>
  <cols>
    <col min="1" max="1" width="1.83203125" style="206" customWidth="1"/>
    <col min="2" max="2" width="3.71875" style="206" customWidth="1"/>
    <col min="3" max="3" width="5.71875" style="206" customWidth="1"/>
    <col min="4" max="4" width="3.71875" style="206" customWidth="1"/>
    <col min="5" max="5" width="11.5546875" style="206" customWidth="1"/>
    <col min="6" max="6" width="10.44140625" style="206" customWidth="1"/>
    <col min="7" max="7" width="31.83203125" style="206" customWidth="1"/>
    <col min="8" max="8" width="5.44140625" style="2707" customWidth="1"/>
    <col min="9" max="16" width="13.71875" style="206" customWidth="1"/>
    <col min="17" max="17" width="14" style="206" customWidth="1"/>
    <col min="18" max="24" width="13.71875" style="206" customWidth="1"/>
    <col min="25" max="25" width="14.1640625" style="206" customWidth="1"/>
    <col min="26" max="32" width="13.71875" style="206" customWidth="1"/>
    <col min="33" max="33" width="8.1640625" style="206" customWidth="1"/>
    <col min="34" max="16384" width="8.1640625" style="206"/>
  </cols>
  <sheetData>
    <row r="2" spans="2:40">
      <c r="B2" s="58" t="s">
        <v>478</v>
      </c>
      <c r="C2" s="52"/>
      <c r="D2" s="52"/>
      <c r="E2" s="52"/>
      <c r="F2" s="52"/>
    </row>
    <row r="4" spans="2:40" ht="18.600000000000001" customHeight="1">
      <c r="B4" s="33" t="s">
        <v>2560</v>
      </c>
      <c r="C4" s="52"/>
      <c r="D4" s="52"/>
      <c r="E4" s="52"/>
      <c r="H4" s="206"/>
      <c r="J4" s="4593" t="s">
        <v>852</v>
      </c>
      <c r="K4" s="4593"/>
      <c r="L4" s="4593"/>
      <c r="M4" s="4593"/>
      <c r="N4" s="4593"/>
      <c r="O4" s="2689"/>
      <c r="P4" s="2689"/>
      <c r="Q4" s="2689"/>
      <c r="R4" s="2689"/>
      <c r="S4" s="2689"/>
      <c r="T4" s="2689"/>
      <c r="U4" s="2689"/>
      <c r="V4" s="2689"/>
      <c r="W4" s="2689"/>
      <c r="X4" s="2689"/>
      <c r="Y4" s="2689"/>
      <c r="Z4" s="2689"/>
      <c r="AA4" s="2689"/>
      <c r="AB4" s="2689"/>
      <c r="AC4" s="2689"/>
      <c r="AD4" s="2689"/>
      <c r="AE4" s="2689"/>
      <c r="AF4" s="2689"/>
      <c r="AG4" s="2689"/>
      <c r="AH4" s="2689"/>
      <c r="AI4" s="2689"/>
      <c r="AJ4" s="2689"/>
      <c r="AK4" s="2689"/>
      <c r="AL4" s="2689"/>
      <c r="AM4" s="2689"/>
      <c r="AN4" s="2689"/>
    </row>
    <row r="5" spans="2:40" ht="19.75" customHeight="1">
      <c r="B5" s="33" t="s">
        <v>538</v>
      </c>
      <c r="C5" s="52"/>
      <c r="D5" s="52"/>
      <c r="E5" s="52"/>
      <c r="H5" s="206"/>
      <c r="J5" s="4594" t="s">
        <v>2561</v>
      </c>
      <c r="K5" s="4594"/>
      <c r="L5" s="4594"/>
      <c r="M5" s="4594"/>
      <c r="N5" s="4594"/>
      <c r="O5" s="2690"/>
      <c r="P5" s="2690"/>
      <c r="Q5" s="2690"/>
      <c r="R5" s="2690"/>
      <c r="S5" s="2690"/>
      <c r="T5" s="2690"/>
      <c r="U5" s="2690"/>
      <c r="V5" s="2690"/>
      <c r="W5" s="2690"/>
      <c r="X5" s="2690"/>
      <c r="Y5" s="2690"/>
      <c r="Z5" s="2690"/>
      <c r="AA5" s="2690"/>
      <c r="AB5" s="2690"/>
      <c r="AC5" s="2690"/>
      <c r="AD5" s="2690"/>
      <c r="AE5" s="2690"/>
      <c r="AF5" s="2690"/>
      <c r="AG5" s="2690"/>
      <c r="AH5" s="2690"/>
      <c r="AI5" s="2690"/>
      <c r="AJ5" s="2690"/>
      <c r="AK5" s="2690"/>
      <c r="AL5" s="2690"/>
      <c r="AM5" s="2690"/>
      <c r="AN5" s="2690"/>
    </row>
    <row r="6" spans="2:40" ht="9" customHeight="1">
      <c r="C6" s="2467"/>
      <c r="D6" s="2467"/>
      <c r="E6" s="2467"/>
      <c r="F6" s="2467"/>
      <c r="G6" s="2467"/>
      <c r="H6" s="2691"/>
      <c r="I6" s="2467"/>
      <c r="J6" s="2467"/>
      <c r="K6" s="2467"/>
      <c r="L6" s="2467"/>
      <c r="M6" s="2467"/>
      <c r="N6" s="2467"/>
      <c r="O6" s="2467"/>
      <c r="P6" s="2467"/>
      <c r="Q6" s="2467"/>
      <c r="R6" s="2467"/>
      <c r="S6" s="2467"/>
      <c r="T6" s="2467"/>
      <c r="U6" s="2467"/>
      <c r="V6" s="2467"/>
      <c r="W6" s="2467"/>
      <c r="X6" s="2467"/>
      <c r="Y6" s="2467"/>
      <c r="Z6" s="2467"/>
      <c r="AA6" s="2467"/>
      <c r="AB6" s="2467"/>
      <c r="AC6" s="2467"/>
      <c r="AD6" s="2467"/>
      <c r="AE6" s="2467"/>
      <c r="AF6" s="2467"/>
    </row>
    <row r="7" spans="2:40">
      <c r="B7" s="2692"/>
      <c r="C7" s="2693"/>
      <c r="D7" s="2693"/>
      <c r="E7" s="2693"/>
      <c r="F7" s="2693"/>
      <c r="G7" s="2693"/>
      <c r="H7" s="2694"/>
      <c r="I7" s="4595" t="s">
        <v>2562</v>
      </c>
      <c r="J7" s="4596"/>
      <c r="K7" s="4596"/>
      <c r="L7" s="4596"/>
      <c r="M7" s="4596"/>
      <c r="N7" s="4596"/>
      <c r="O7" s="4596"/>
      <c r="P7" s="4596"/>
      <c r="Q7" s="4596"/>
      <c r="R7" s="4596"/>
      <c r="S7" s="4596"/>
      <c r="T7" s="4596"/>
      <c r="U7" s="4596"/>
      <c r="V7" s="4596"/>
      <c r="W7" s="4596"/>
      <c r="X7" s="4596"/>
      <c r="Y7" s="4596"/>
      <c r="Z7" s="4596"/>
      <c r="AA7" s="4596"/>
      <c r="AB7" s="4596"/>
      <c r="AC7" s="4596"/>
      <c r="AD7" s="4596"/>
      <c r="AE7" s="4596"/>
      <c r="AF7" s="4597"/>
    </row>
    <row r="8" spans="2:40">
      <c r="B8" s="2695"/>
      <c r="C8" s="2470"/>
      <c r="D8" s="2470"/>
      <c r="E8" s="2470"/>
      <c r="F8" s="2470"/>
      <c r="G8" s="2470"/>
      <c r="H8" s="2696"/>
      <c r="I8" s="4595" t="s">
        <v>2563</v>
      </c>
      <c r="J8" s="4596"/>
      <c r="K8" s="4596"/>
      <c r="L8" s="4596"/>
      <c r="M8" s="4596"/>
      <c r="N8" s="4596"/>
      <c r="O8" s="4596"/>
      <c r="P8" s="4596"/>
      <c r="Q8" s="4595" t="s">
        <v>2529</v>
      </c>
      <c r="R8" s="4596"/>
      <c r="S8" s="4596"/>
      <c r="T8" s="4596"/>
      <c r="U8" s="4596"/>
      <c r="V8" s="4596"/>
      <c r="W8" s="4596"/>
      <c r="X8" s="4597"/>
      <c r="Y8" s="4595" t="s">
        <v>2564</v>
      </c>
      <c r="Z8" s="4596"/>
      <c r="AA8" s="4596"/>
      <c r="AB8" s="4596"/>
      <c r="AC8" s="4596"/>
      <c r="AD8" s="4596"/>
      <c r="AE8" s="4596"/>
      <c r="AF8" s="4597"/>
    </row>
    <row r="9" spans="2:40" ht="41.5" customHeight="1">
      <c r="B9" s="4598" t="s">
        <v>1146</v>
      </c>
      <c r="C9" s="4599"/>
      <c r="D9" s="4599"/>
      <c r="E9" s="4599"/>
      <c r="F9" s="4599"/>
      <c r="G9" s="4599"/>
      <c r="H9" s="4600"/>
      <c r="I9" s="4595" t="s">
        <v>2565</v>
      </c>
      <c r="J9" s="4596"/>
      <c r="K9" s="4596"/>
      <c r="L9" s="4596"/>
      <c r="M9" s="4596"/>
      <c r="N9" s="4596"/>
      <c r="O9" s="4596"/>
      <c r="P9" s="4597"/>
      <c r="Q9" s="4595" t="s">
        <v>2565</v>
      </c>
      <c r="R9" s="4596"/>
      <c r="S9" s="4596"/>
      <c r="T9" s="4596"/>
      <c r="U9" s="4596"/>
      <c r="V9" s="4596"/>
      <c r="W9" s="4596"/>
      <c r="X9" s="4597"/>
      <c r="Y9" s="4595" t="s">
        <v>2565</v>
      </c>
      <c r="Z9" s="4596"/>
      <c r="AA9" s="4596"/>
      <c r="AB9" s="4596"/>
      <c r="AC9" s="4596"/>
      <c r="AD9" s="4596"/>
      <c r="AE9" s="4596"/>
      <c r="AF9" s="4597"/>
    </row>
    <row r="10" spans="2:40" ht="22.35" customHeight="1">
      <c r="B10" s="2697"/>
      <c r="C10" s="227"/>
      <c r="D10" s="227"/>
      <c r="E10" s="227"/>
      <c r="F10" s="227"/>
      <c r="G10" s="227"/>
      <c r="H10" s="2498"/>
      <c r="I10" s="2698">
        <v>2024</v>
      </c>
      <c r="J10" s="2698">
        <v>2025</v>
      </c>
      <c r="K10" s="2698">
        <v>2026</v>
      </c>
      <c r="L10" s="2698">
        <v>2027</v>
      </c>
      <c r="M10" s="2698">
        <v>2028</v>
      </c>
      <c r="N10" s="2698">
        <v>2029</v>
      </c>
      <c r="O10" s="2698">
        <v>2030</v>
      </c>
      <c r="P10" s="2471" t="s">
        <v>2566</v>
      </c>
      <c r="Q10" s="2698">
        <v>2024</v>
      </c>
      <c r="R10" s="2698">
        <v>2025</v>
      </c>
      <c r="S10" s="2698">
        <v>2026</v>
      </c>
      <c r="T10" s="2698">
        <v>2027</v>
      </c>
      <c r="U10" s="2698">
        <v>2028</v>
      </c>
      <c r="V10" s="2698">
        <v>2029</v>
      </c>
      <c r="W10" s="2698">
        <v>2030</v>
      </c>
      <c r="X10" s="2471" t="s">
        <v>2566</v>
      </c>
      <c r="Y10" s="2698">
        <v>2024</v>
      </c>
      <c r="Z10" s="2698">
        <v>2025</v>
      </c>
      <c r="AA10" s="2698">
        <v>2026</v>
      </c>
      <c r="AB10" s="2698">
        <v>2027</v>
      </c>
      <c r="AC10" s="2698">
        <v>2028</v>
      </c>
      <c r="AD10" s="2698">
        <v>2029</v>
      </c>
      <c r="AE10" s="2698">
        <v>2030</v>
      </c>
      <c r="AF10" s="2471" t="s">
        <v>2566</v>
      </c>
    </row>
    <row r="11" spans="2:40">
      <c r="B11" s="209"/>
      <c r="C11" s="210"/>
      <c r="D11" s="210"/>
      <c r="E11" s="210"/>
      <c r="F11" s="210"/>
      <c r="G11" s="210"/>
      <c r="H11" s="2699"/>
      <c r="I11" s="2700" t="s">
        <v>126</v>
      </c>
      <c r="J11" s="2701" t="s">
        <v>139</v>
      </c>
      <c r="K11" s="2700" t="s">
        <v>141</v>
      </c>
      <c r="L11" s="2700" t="s">
        <v>167</v>
      </c>
      <c r="M11" s="2700" t="s">
        <v>74</v>
      </c>
      <c r="N11" s="2700" t="s">
        <v>81</v>
      </c>
      <c r="O11" s="2700" t="s">
        <v>91</v>
      </c>
      <c r="P11" s="2700" t="s">
        <v>733</v>
      </c>
      <c r="Q11" s="2700" t="s">
        <v>735</v>
      </c>
      <c r="R11" s="2700" t="s">
        <v>1010</v>
      </c>
      <c r="S11" s="2700" t="s">
        <v>1895</v>
      </c>
      <c r="T11" s="2700" t="s">
        <v>2104</v>
      </c>
      <c r="U11" s="2700" t="s">
        <v>1011</v>
      </c>
      <c r="V11" s="2700" t="s">
        <v>1013</v>
      </c>
      <c r="W11" s="2700" t="s">
        <v>1015</v>
      </c>
      <c r="X11" s="2700" t="s">
        <v>1831</v>
      </c>
      <c r="Y11" s="2700" t="s">
        <v>2385</v>
      </c>
      <c r="Z11" s="2700" t="s">
        <v>1832</v>
      </c>
      <c r="AA11" s="2700" t="s">
        <v>2567</v>
      </c>
      <c r="AB11" s="2700" t="s">
        <v>1833</v>
      </c>
      <c r="AC11" s="2700" t="s">
        <v>2154</v>
      </c>
      <c r="AD11" s="2700" t="s">
        <v>2386</v>
      </c>
      <c r="AE11" s="2700" t="s">
        <v>2568</v>
      </c>
      <c r="AF11" s="2702" t="s">
        <v>2569</v>
      </c>
    </row>
    <row r="12" spans="2:40" ht="17.100000000000001" customHeight="1">
      <c r="B12" s="4601" t="s">
        <v>22</v>
      </c>
      <c r="C12" s="4602"/>
      <c r="D12" s="4533" t="s">
        <v>1148</v>
      </c>
      <c r="E12" s="4533"/>
      <c r="F12" s="4533"/>
      <c r="G12" s="4533"/>
      <c r="H12" s="2478" t="s">
        <v>1837</v>
      </c>
      <c r="I12" s="2703"/>
      <c r="J12" s="2703"/>
      <c r="K12" s="2703"/>
      <c r="L12" s="2703"/>
      <c r="M12" s="2703"/>
      <c r="N12" s="2703"/>
      <c r="O12" s="2703"/>
      <c r="P12" s="2703"/>
      <c r="Q12" s="2703"/>
      <c r="R12" s="2703"/>
      <c r="S12" s="2703"/>
      <c r="T12" s="2703"/>
      <c r="U12" s="2703"/>
      <c r="V12" s="2703"/>
      <c r="W12" s="2703"/>
      <c r="X12" s="2703"/>
      <c r="Y12" s="2703"/>
      <c r="Z12" s="2703"/>
      <c r="AA12" s="2703"/>
      <c r="AB12" s="2703"/>
      <c r="AC12" s="2703"/>
      <c r="AD12" s="2703"/>
      <c r="AE12" s="2703"/>
      <c r="AF12" s="221"/>
    </row>
    <row r="13" spans="2:40" ht="17.100000000000001" customHeight="1">
      <c r="B13" s="215"/>
      <c r="C13" s="216"/>
      <c r="D13" s="223"/>
      <c r="E13" s="4521" t="s">
        <v>738</v>
      </c>
      <c r="F13" s="4521"/>
      <c r="G13" s="4521"/>
      <c r="H13" s="2482" t="s">
        <v>1840</v>
      </c>
      <c r="I13" s="2704"/>
      <c r="J13" s="2704"/>
      <c r="K13" s="2704"/>
      <c r="L13" s="2704"/>
      <c r="M13" s="2704"/>
      <c r="N13" s="2704"/>
      <c r="O13" s="2704"/>
      <c r="P13" s="2704"/>
      <c r="Q13" s="2704"/>
      <c r="R13" s="2704"/>
      <c r="S13" s="2704"/>
      <c r="T13" s="2704"/>
      <c r="U13" s="2704"/>
      <c r="V13" s="2704"/>
      <c r="W13" s="2704"/>
      <c r="X13" s="2704"/>
      <c r="Y13" s="2704"/>
      <c r="Z13" s="2704"/>
      <c r="AA13" s="2704"/>
      <c r="AB13" s="2704"/>
      <c r="AC13" s="2704"/>
      <c r="AD13" s="2704"/>
      <c r="AE13" s="2704"/>
      <c r="AF13" s="214"/>
    </row>
    <row r="14" spans="2:40" ht="17.100000000000001" customHeight="1">
      <c r="B14" s="2484"/>
      <c r="C14" s="224"/>
      <c r="D14" s="219"/>
      <c r="E14" s="46" t="s">
        <v>739</v>
      </c>
      <c r="F14" s="46"/>
      <c r="G14" s="46"/>
      <c r="H14" s="2485" t="s">
        <v>1726</v>
      </c>
      <c r="I14" s="2703"/>
      <c r="J14" s="2703"/>
      <c r="K14" s="2703"/>
      <c r="L14" s="2703"/>
      <c r="M14" s="2703"/>
      <c r="N14" s="2703"/>
      <c r="O14" s="2703"/>
      <c r="P14" s="2703"/>
      <c r="Q14" s="2703"/>
      <c r="R14" s="2703"/>
      <c r="S14" s="2703"/>
      <c r="T14" s="2703"/>
      <c r="U14" s="2703"/>
      <c r="V14" s="2703"/>
      <c r="W14" s="2703"/>
      <c r="X14" s="2703"/>
      <c r="Y14" s="2703"/>
      <c r="Z14" s="2703"/>
      <c r="AA14" s="2703"/>
      <c r="AB14" s="2703"/>
      <c r="AC14" s="2703"/>
      <c r="AD14" s="2703"/>
      <c r="AE14" s="2703"/>
      <c r="AF14" s="221"/>
    </row>
    <row r="15" spans="2:40" ht="17.100000000000001" customHeight="1">
      <c r="B15" s="218"/>
      <c r="C15" s="219"/>
      <c r="D15" s="46" t="s">
        <v>1236</v>
      </c>
      <c r="E15" s="46"/>
      <c r="F15" s="46"/>
      <c r="G15" s="46"/>
      <c r="H15" s="2485" t="s">
        <v>1728</v>
      </c>
      <c r="I15" s="2703"/>
      <c r="J15" s="2703"/>
      <c r="K15" s="2703"/>
      <c r="L15" s="2703"/>
      <c r="M15" s="2703"/>
      <c r="N15" s="2703"/>
      <c r="O15" s="2703"/>
      <c r="P15" s="2703"/>
      <c r="Q15" s="2703"/>
      <c r="R15" s="2703"/>
      <c r="S15" s="2703"/>
      <c r="T15" s="2703"/>
      <c r="U15" s="2703"/>
      <c r="V15" s="2703"/>
      <c r="W15" s="2703"/>
      <c r="X15" s="2703"/>
      <c r="Y15" s="2703"/>
      <c r="Z15" s="2703"/>
      <c r="AA15" s="2703"/>
      <c r="AB15" s="2703"/>
      <c r="AC15" s="2703"/>
      <c r="AD15" s="2703"/>
      <c r="AE15" s="2703"/>
      <c r="AF15" s="221"/>
    </row>
    <row r="16" spans="2:40" ht="17.100000000000001" customHeight="1">
      <c r="B16" s="4510" t="s">
        <v>183</v>
      </c>
      <c r="C16" s="46"/>
      <c r="D16" s="46"/>
      <c r="E16" s="46"/>
      <c r="F16" s="46"/>
      <c r="G16" s="46"/>
      <c r="H16" s="2486" t="s">
        <v>1730</v>
      </c>
      <c r="I16" s="2705"/>
      <c r="J16" s="2705"/>
      <c r="K16" s="2705"/>
      <c r="L16" s="2705"/>
      <c r="M16" s="2705"/>
      <c r="N16" s="2705"/>
      <c r="O16" s="2705"/>
      <c r="P16" s="2705"/>
      <c r="Q16" s="2705"/>
      <c r="R16" s="2705"/>
      <c r="S16" s="2705"/>
      <c r="T16" s="2705"/>
      <c r="U16" s="2705"/>
      <c r="V16" s="2705"/>
      <c r="W16" s="2705"/>
      <c r="X16" s="2705"/>
      <c r="Y16" s="2705"/>
      <c r="Z16" s="2705"/>
      <c r="AA16" s="2705"/>
      <c r="AB16" s="2705"/>
      <c r="AC16" s="2705"/>
      <c r="AD16" s="2705"/>
      <c r="AE16" s="2705"/>
      <c r="AF16" s="222"/>
    </row>
    <row r="17" spans="2:32" ht="17.100000000000001" customHeight="1">
      <c r="B17" s="4526" t="s">
        <v>1210</v>
      </c>
      <c r="C17" s="4527"/>
      <c r="D17" s="4527"/>
      <c r="E17" s="4527"/>
      <c r="F17" s="4527"/>
      <c r="G17" s="4527"/>
      <c r="H17" s="2498"/>
      <c r="I17" s="2704"/>
      <c r="J17" s="2704"/>
      <c r="K17" s="2704"/>
      <c r="L17" s="2704"/>
      <c r="M17" s="2704"/>
      <c r="N17" s="2704"/>
      <c r="O17" s="2704"/>
      <c r="P17" s="2704"/>
      <c r="Q17" s="2704"/>
      <c r="R17" s="2704"/>
      <c r="S17" s="2704"/>
      <c r="T17" s="2704"/>
      <c r="U17" s="2704"/>
      <c r="V17" s="2704"/>
      <c r="W17" s="2704"/>
      <c r="X17" s="2704"/>
      <c r="Y17" s="2704"/>
      <c r="Z17" s="2704"/>
      <c r="AA17" s="2704"/>
      <c r="AB17" s="2704"/>
      <c r="AC17" s="2704"/>
      <c r="AD17" s="2704"/>
      <c r="AE17" s="2704"/>
      <c r="AF17" s="214"/>
    </row>
    <row r="18" spans="2:32" ht="17.100000000000001" customHeight="1">
      <c r="B18" s="2488"/>
      <c r="C18" s="1" t="s">
        <v>1153</v>
      </c>
      <c r="D18" s="1"/>
      <c r="E18" s="1"/>
      <c r="F18" s="4520" t="s">
        <v>1211</v>
      </c>
      <c r="G18" s="4520"/>
      <c r="H18" s="2490" t="s">
        <v>1732</v>
      </c>
      <c r="I18" s="2704"/>
      <c r="J18" s="2704"/>
      <c r="K18" s="2704"/>
      <c r="L18" s="2704"/>
      <c r="M18" s="2704"/>
      <c r="N18" s="2704"/>
      <c r="O18" s="2704"/>
      <c r="P18" s="2704"/>
      <c r="Q18" s="2704"/>
      <c r="R18" s="2704"/>
      <c r="S18" s="2704"/>
      <c r="T18" s="2704"/>
      <c r="U18" s="2704"/>
      <c r="V18" s="2704"/>
      <c r="W18" s="2704"/>
      <c r="X18" s="2704"/>
      <c r="Y18" s="2704"/>
      <c r="Z18" s="2704"/>
      <c r="AA18" s="2704"/>
      <c r="AB18" s="2704"/>
      <c r="AC18" s="2704"/>
      <c r="AD18" s="2704"/>
      <c r="AE18" s="2704"/>
      <c r="AF18" s="214"/>
    </row>
    <row r="19" spans="2:32" ht="17.100000000000001" customHeight="1">
      <c r="B19" s="2484"/>
      <c r="C19" s="219"/>
      <c r="D19" s="219"/>
      <c r="E19" s="219"/>
      <c r="F19" s="4521" t="s">
        <v>2442</v>
      </c>
      <c r="G19" s="4521"/>
      <c r="H19" s="2486" t="s">
        <v>1752</v>
      </c>
      <c r="I19" s="2703"/>
      <c r="J19" s="2703"/>
      <c r="K19" s="2703"/>
      <c r="L19" s="2703"/>
      <c r="M19" s="2703"/>
      <c r="N19" s="2703"/>
      <c r="O19" s="2703"/>
      <c r="P19" s="2703"/>
      <c r="Q19" s="2703"/>
      <c r="R19" s="2703"/>
      <c r="S19" s="2703"/>
      <c r="T19" s="2703"/>
      <c r="U19" s="2703"/>
      <c r="V19" s="2703"/>
      <c r="W19" s="2703"/>
      <c r="X19" s="2703"/>
      <c r="Y19" s="2703"/>
      <c r="Z19" s="2703"/>
      <c r="AA19" s="2703"/>
      <c r="AB19" s="2703"/>
      <c r="AC19" s="2703"/>
      <c r="AD19" s="2703"/>
      <c r="AE19" s="2703"/>
      <c r="AF19" s="221"/>
    </row>
    <row r="20" spans="2:32" ht="17.100000000000001" customHeight="1">
      <c r="B20" s="2484"/>
      <c r="C20" s="219"/>
      <c r="D20" s="219"/>
      <c r="E20" s="219"/>
      <c r="F20" s="4521" t="s">
        <v>1113</v>
      </c>
      <c r="G20" s="4521"/>
      <c r="H20" s="2486" t="s">
        <v>1754</v>
      </c>
      <c r="I20" s="2703"/>
      <c r="J20" s="2703"/>
      <c r="K20" s="2703"/>
      <c r="L20" s="2703"/>
      <c r="M20" s="2703"/>
      <c r="N20" s="2703"/>
      <c r="O20" s="2703"/>
      <c r="P20" s="2703"/>
      <c r="Q20" s="2703"/>
      <c r="R20" s="2703"/>
      <c r="S20" s="2703"/>
      <c r="T20" s="2703"/>
      <c r="U20" s="2703"/>
      <c r="V20" s="2703"/>
      <c r="W20" s="2703"/>
      <c r="X20" s="2703"/>
      <c r="Y20" s="2703"/>
      <c r="Z20" s="2703"/>
      <c r="AA20" s="2703"/>
      <c r="AB20" s="2703"/>
      <c r="AC20" s="2703"/>
      <c r="AD20" s="2703"/>
      <c r="AE20" s="2703"/>
      <c r="AF20" s="221"/>
    </row>
    <row r="21" spans="2:32" ht="17.100000000000001" customHeight="1">
      <c r="B21" s="2491"/>
      <c r="C21" s="45" t="s">
        <v>1155</v>
      </c>
      <c r="D21" s="45"/>
      <c r="E21" s="45"/>
      <c r="F21" s="45"/>
      <c r="G21" s="2489" t="s">
        <v>1211</v>
      </c>
      <c r="H21" s="2486" t="s">
        <v>1755</v>
      </c>
      <c r="I21" s="2704"/>
      <c r="J21" s="2704"/>
      <c r="K21" s="2704"/>
      <c r="L21" s="2704"/>
      <c r="M21" s="2704"/>
      <c r="N21" s="2704"/>
      <c r="O21" s="2704"/>
      <c r="P21" s="2704"/>
      <c r="Q21" s="2704"/>
      <c r="R21" s="2704"/>
      <c r="S21" s="2704"/>
      <c r="T21" s="2704"/>
      <c r="U21" s="2704"/>
      <c r="V21" s="2704"/>
      <c r="W21" s="2704"/>
      <c r="X21" s="2704"/>
      <c r="Y21" s="2704"/>
      <c r="Z21" s="2704"/>
      <c r="AA21" s="2704"/>
      <c r="AB21" s="2704"/>
      <c r="AC21" s="2704"/>
      <c r="AD21" s="2704"/>
      <c r="AE21" s="2704"/>
      <c r="AF21" s="214"/>
    </row>
    <row r="22" spans="2:32" ht="17.100000000000001" customHeight="1">
      <c r="B22" s="2491"/>
      <c r="C22" s="219"/>
      <c r="D22" s="219"/>
      <c r="E22" s="219"/>
      <c r="F22" s="219"/>
      <c r="G22" s="2481" t="s">
        <v>2442</v>
      </c>
      <c r="H22" s="2486" t="s">
        <v>1757</v>
      </c>
      <c r="I22" s="2703"/>
      <c r="J22" s="2703"/>
      <c r="K22" s="2703"/>
      <c r="L22" s="2703"/>
      <c r="M22" s="2703"/>
      <c r="N22" s="2703"/>
      <c r="O22" s="2703"/>
      <c r="P22" s="2703"/>
      <c r="Q22" s="2703"/>
      <c r="R22" s="2703"/>
      <c r="S22" s="2703"/>
      <c r="T22" s="2703"/>
      <c r="U22" s="2703"/>
      <c r="V22" s="2703"/>
      <c r="W22" s="2703"/>
      <c r="X22" s="2703"/>
      <c r="Y22" s="2703"/>
      <c r="Z22" s="2703"/>
      <c r="AA22" s="2703"/>
      <c r="AB22" s="2703"/>
      <c r="AC22" s="2703"/>
      <c r="AD22" s="2703"/>
      <c r="AE22" s="2703"/>
      <c r="AF22" s="221"/>
    </row>
    <row r="23" spans="2:32" ht="17.100000000000001" customHeight="1">
      <c r="B23" s="2484"/>
      <c r="C23" s="219"/>
      <c r="D23" s="219"/>
      <c r="E23" s="219"/>
      <c r="F23" s="219"/>
      <c r="G23" s="2481" t="s">
        <v>1113</v>
      </c>
      <c r="H23" s="2486" t="s">
        <v>1758</v>
      </c>
      <c r="I23" s="2703"/>
      <c r="J23" s="2703"/>
      <c r="K23" s="2703"/>
      <c r="L23" s="2703"/>
      <c r="M23" s="2703"/>
      <c r="N23" s="2703"/>
      <c r="O23" s="2703"/>
      <c r="P23" s="2703"/>
      <c r="Q23" s="2703"/>
      <c r="R23" s="2703"/>
      <c r="S23" s="2703"/>
      <c r="T23" s="2703"/>
      <c r="U23" s="2703"/>
      <c r="V23" s="2703"/>
      <c r="W23" s="2703"/>
      <c r="X23" s="2703"/>
      <c r="Y23" s="2703"/>
      <c r="Z23" s="2703"/>
      <c r="AA23" s="2703"/>
      <c r="AB23" s="2703"/>
      <c r="AC23" s="2703"/>
      <c r="AD23" s="2703"/>
      <c r="AE23" s="2703"/>
      <c r="AF23" s="221"/>
    </row>
    <row r="24" spans="2:32" ht="17.100000000000001" customHeight="1">
      <c r="B24" s="2484"/>
      <c r="C24" s="64" t="s">
        <v>1157</v>
      </c>
      <c r="D24" s="64"/>
      <c r="E24" s="64"/>
      <c r="F24" s="64"/>
      <c r="G24" s="2489" t="s">
        <v>1211</v>
      </c>
      <c r="H24" s="2486" t="s">
        <v>1760</v>
      </c>
      <c r="I24" s="2704"/>
      <c r="J24" s="2704"/>
      <c r="K24" s="2704"/>
      <c r="L24" s="2704"/>
      <c r="M24" s="2704"/>
      <c r="N24" s="2704"/>
      <c r="O24" s="2704"/>
      <c r="P24" s="2704"/>
      <c r="Q24" s="2704"/>
      <c r="R24" s="2704"/>
      <c r="S24" s="2704"/>
      <c r="T24" s="2704"/>
      <c r="U24" s="2704"/>
      <c r="V24" s="2704"/>
      <c r="W24" s="2704"/>
      <c r="X24" s="2704"/>
      <c r="Y24" s="2704"/>
      <c r="Z24" s="2704"/>
      <c r="AA24" s="2704"/>
      <c r="AB24" s="2704"/>
      <c r="AC24" s="2704"/>
      <c r="AD24" s="2704"/>
      <c r="AE24" s="2704"/>
      <c r="AF24" s="214"/>
    </row>
    <row r="25" spans="2:32" ht="17.100000000000001" customHeight="1">
      <c r="B25" s="2484"/>
      <c r="C25" s="219"/>
      <c r="D25" s="219"/>
      <c r="E25" s="219"/>
      <c r="F25" s="219"/>
      <c r="G25" s="2481" t="s">
        <v>2442</v>
      </c>
      <c r="H25" s="2486" t="s">
        <v>1735</v>
      </c>
      <c r="I25" s="2703"/>
      <c r="J25" s="2703"/>
      <c r="K25" s="2703"/>
      <c r="L25" s="2703"/>
      <c r="M25" s="2703"/>
      <c r="N25" s="2703"/>
      <c r="O25" s="2703"/>
      <c r="P25" s="2703"/>
      <c r="Q25" s="2703"/>
      <c r="R25" s="2703"/>
      <c r="S25" s="2703"/>
      <c r="T25" s="2703"/>
      <c r="U25" s="2703"/>
      <c r="V25" s="2703"/>
      <c r="W25" s="2703"/>
      <c r="X25" s="2703"/>
      <c r="Y25" s="2703"/>
      <c r="Z25" s="2703"/>
      <c r="AA25" s="2703"/>
      <c r="AB25" s="2703"/>
      <c r="AC25" s="2703"/>
      <c r="AD25" s="2703"/>
      <c r="AE25" s="2703"/>
      <c r="AF25" s="221"/>
    </row>
    <row r="26" spans="2:32" ht="17.100000000000001" customHeight="1">
      <c r="B26" s="2484"/>
      <c r="C26" s="219"/>
      <c r="D26" s="219"/>
      <c r="E26" s="219"/>
      <c r="F26" s="219"/>
      <c r="G26" s="2481" t="s">
        <v>1113</v>
      </c>
      <c r="H26" s="2486" t="s">
        <v>1739</v>
      </c>
      <c r="I26" s="2703"/>
      <c r="J26" s="2703"/>
      <c r="K26" s="2703"/>
      <c r="L26" s="2703"/>
      <c r="M26" s="2703"/>
      <c r="N26" s="2703"/>
      <c r="O26" s="2703"/>
      <c r="P26" s="2703"/>
      <c r="Q26" s="2703"/>
      <c r="R26" s="2703"/>
      <c r="S26" s="2703"/>
      <c r="T26" s="2703"/>
      <c r="U26" s="2703"/>
      <c r="V26" s="2703"/>
      <c r="W26" s="2703"/>
      <c r="X26" s="2703"/>
      <c r="Y26" s="2703"/>
      <c r="Z26" s="2703"/>
      <c r="AA26" s="2703"/>
      <c r="AB26" s="2703"/>
      <c r="AC26" s="2703"/>
      <c r="AD26" s="2703"/>
      <c r="AE26" s="2703"/>
      <c r="AF26" s="221"/>
    </row>
    <row r="27" spans="2:32" ht="17.100000000000001" customHeight="1">
      <c r="B27" s="4510" t="s">
        <v>1326</v>
      </c>
      <c r="C27" s="46"/>
      <c r="D27" s="46"/>
      <c r="E27" s="46"/>
      <c r="F27" s="46"/>
      <c r="G27" s="46"/>
      <c r="H27" s="2486" t="s">
        <v>1850</v>
      </c>
      <c r="I27" s="2704"/>
      <c r="J27" s="2704"/>
      <c r="K27" s="2704"/>
      <c r="L27" s="2704"/>
      <c r="M27" s="2704"/>
      <c r="N27" s="2704"/>
      <c r="O27" s="2704"/>
      <c r="P27" s="2704"/>
      <c r="Q27" s="2704"/>
      <c r="R27" s="2704"/>
      <c r="S27" s="2704"/>
      <c r="T27" s="2704"/>
      <c r="U27" s="2704"/>
      <c r="V27" s="2704"/>
      <c r="W27" s="2704"/>
      <c r="X27" s="2704"/>
      <c r="Y27" s="2704"/>
      <c r="Z27" s="2704"/>
      <c r="AA27" s="2704"/>
      <c r="AB27" s="2704"/>
      <c r="AC27" s="2704"/>
      <c r="AD27" s="2704"/>
      <c r="AE27" s="2704"/>
      <c r="AF27" s="214"/>
    </row>
    <row r="28" spans="2:32" ht="17.100000000000001" customHeight="1">
      <c r="B28" s="2484"/>
      <c r="C28" s="46" t="s">
        <v>746</v>
      </c>
      <c r="D28" s="46"/>
      <c r="E28" s="46"/>
      <c r="F28" s="46"/>
      <c r="G28" s="46"/>
      <c r="H28" s="2486" t="s">
        <v>1899</v>
      </c>
      <c r="I28" s="2703"/>
      <c r="J28" s="2703"/>
      <c r="K28" s="2703"/>
      <c r="L28" s="2703"/>
      <c r="M28" s="2703"/>
      <c r="N28" s="2703"/>
      <c r="O28" s="2703"/>
      <c r="P28" s="2703"/>
      <c r="Q28" s="2703"/>
      <c r="R28" s="2703"/>
      <c r="S28" s="2703"/>
      <c r="T28" s="2703"/>
      <c r="U28" s="2703"/>
      <c r="V28" s="2703"/>
      <c r="W28" s="2703"/>
      <c r="X28" s="2703"/>
      <c r="Y28" s="2703"/>
      <c r="Z28" s="2703"/>
      <c r="AA28" s="2703"/>
      <c r="AB28" s="2703"/>
      <c r="AC28" s="2703"/>
      <c r="AD28" s="2703"/>
      <c r="AE28" s="2703"/>
      <c r="AF28" s="221"/>
    </row>
    <row r="29" spans="2:32" ht="17.100000000000001" customHeight="1">
      <c r="B29" s="4510" t="s">
        <v>186</v>
      </c>
      <c r="C29" s="46"/>
      <c r="D29" s="46"/>
      <c r="E29" s="46"/>
      <c r="F29" s="46"/>
      <c r="G29" s="46"/>
      <c r="H29" s="2486" t="s">
        <v>1852</v>
      </c>
      <c r="I29" s="2703"/>
      <c r="J29" s="2703"/>
      <c r="K29" s="2703"/>
      <c r="L29" s="2703"/>
      <c r="M29" s="2703"/>
      <c r="N29" s="2703"/>
      <c r="O29" s="2703"/>
      <c r="P29" s="2703"/>
      <c r="Q29" s="2703"/>
      <c r="R29" s="2703"/>
      <c r="S29" s="2703"/>
      <c r="T29" s="2703"/>
      <c r="U29" s="2703"/>
      <c r="V29" s="2703"/>
      <c r="W29" s="2703"/>
      <c r="X29" s="2703"/>
      <c r="Y29" s="2703"/>
      <c r="Z29" s="2703"/>
      <c r="AA29" s="2703"/>
      <c r="AB29" s="2703"/>
      <c r="AC29" s="2703"/>
      <c r="AD29" s="2703"/>
      <c r="AE29" s="2703"/>
      <c r="AF29" s="221"/>
    </row>
    <row r="30" spans="2:32" ht="17.100000000000001" customHeight="1">
      <c r="B30" s="4525" t="s">
        <v>747</v>
      </c>
      <c r="C30" s="45"/>
      <c r="D30" s="45"/>
      <c r="E30" s="45"/>
      <c r="F30" s="45"/>
      <c r="G30" s="45"/>
      <c r="H30" s="2486" t="s">
        <v>1854</v>
      </c>
      <c r="I30" s="2703"/>
      <c r="J30" s="2703"/>
      <c r="K30" s="2703"/>
      <c r="L30" s="2703"/>
      <c r="M30" s="2703"/>
      <c r="N30" s="2703"/>
      <c r="O30" s="2703"/>
      <c r="P30" s="2703"/>
      <c r="Q30" s="2703"/>
      <c r="R30" s="2703"/>
      <c r="S30" s="2703"/>
      <c r="T30" s="2703"/>
      <c r="U30" s="2703"/>
      <c r="V30" s="2703"/>
      <c r="W30" s="2703"/>
      <c r="X30" s="2703"/>
      <c r="Y30" s="2703"/>
      <c r="Z30" s="2703"/>
      <c r="AA30" s="2703"/>
      <c r="AB30" s="2703"/>
      <c r="AC30" s="2703"/>
      <c r="AD30" s="2703"/>
      <c r="AE30" s="2703"/>
      <c r="AF30" s="221"/>
    </row>
    <row r="31" spans="2:32" ht="17.100000000000001" customHeight="1">
      <c r="B31" s="4510" t="s">
        <v>119</v>
      </c>
      <c r="C31" s="46"/>
      <c r="D31" s="46"/>
      <c r="E31" s="46"/>
      <c r="F31" s="46"/>
      <c r="G31" s="46"/>
      <c r="H31" s="2486" t="s">
        <v>1993</v>
      </c>
      <c r="I31" s="2703"/>
      <c r="J31" s="2703"/>
      <c r="K31" s="2703"/>
      <c r="L31" s="2703"/>
      <c r="M31" s="2703"/>
      <c r="N31" s="2703"/>
      <c r="O31" s="2703"/>
      <c r="P31" s="2703"/>
      <c r="Q31" s="2703"/>
      <c r="R31" s="2703"/>
      <c r="S31" s="2703"/>
      <c r="T31" s="2703"/>
      <c r="U31" s="2703"/>
      <c r="V31" s="2703"/>
      <c r="W31" s="2703"/>
      <c r="X31" s="2703"/>
      <c r="Y31" s="2703"/>
      <c r="Z31" s="2703"/>
      <c r="AA31" s="2703"/>
      <c r="AB31" s="2703"/>
      <c r="AC31" s="2703"/>
      <c r="AD31" s="2703"/>
      <c r="AE31" s="2703"/>
      <c r="AF31" s="221"/>
    </row>
    <row r="32" spans="2:32" ht="17.100000000000001" customHeight="1">
      <c r="B32" s="4510" t="s">
        <v>120</v>
      </c>
      <c r="C32" s="46"/>
      <c r="D32" s="46"/>
      <c r="E32" s="46"/>
      <c r="F32" s="46"/>
      <c r="G32" s="46"/>
      <c r="H32" s="2486" t="s">
        <v>2570</v>
      </c>
      <c r="I32" s="2703"/>
      <c r="J32" s="2703"/>
      <c r="K32" s="2703"/>
      <c r="L32" s="2703"/>
      <c r="M32" s="2703"/>
      <c r="N32" s="2703"/>
      <c r="O32" s="2703"/>
      <c r="P32" s="2703"/>
      <c r="Q32" s="2703"/>
      <c r="R32" s="2703"/>
      <c r="S32" s="2703"/>
      <c r="T32" s="2703"/>
      <c r="U32" s="2703"/>
      <c r="V32" s="2703"/>
      <c r="W32" s="2703"/>
      <c r="X32" s="2703"/>
      <c r="Y32" s="2703"/>
      <c r="Z32" s="2703"/>
      <c r="AA32" s="2703"/>
      <c r="AB32" s="2703"/>
      <c r="AC32" s="2703"/>
      <c r="AD32" s="2703"/>
      <c r="AE32" s="2703"/>
      <c r="AF32" s="221"/>
    </row>
    <row r="33" spans="2:32" ht="17.100000000000001" customHeight="1">
      <c r="B33" s="4510" t="s">
        <v>748</v>
      </c>
      <c r="C33" s="46"/>
      <c r="D33" s="46"/>
      <c r="E33" s="46"/>
      <c r="F33" s="46"/>
      <c r="G33" s="46"/>
      <c r="H33" s="2486" t="s">
        <v>2446</v>
      </c>
      <c r="I33" s="2703"/>
      <c r="J33" s="2703"/>
      <c r="K33" s="2703"/>
      <c r="L33" s="2703"/>
      <c r="M33" s="2703"/>
      <c r="N33" s="2703"/>
      <c r="O33" s="2703"/>
      <c r="P33" s="2703"/>
      <c r="Q33" s="2703"/>
      <c r="R33" s="2703"/>
      <c r="S33" s="2703"/>
      <c r="T33" s="2703"/>
      <c r="U33" s="2703"/>
      <c r="V33" s="2703"/>
      <c r="W33" s="2703"/>
      <c r="X33" s="2703"/>
      <c r="Y33" s="2703"/>
      <c r="Z33" s="2703"/>
      <c r="AA33" s="2703"/>
      <c r="AB33" s="2703"/>
      <c r="AC33" s="2703"/>
      <c r="AD33" s="2703"/>
      <c r="AE33" s="2703"/>
      <c r="AF33" s="221"/>
    </row>
    <row r="34" spans="2:32" ht="17.100000000000001" customHeight="1">
      <c r="B34" s="4518" t="s">
        <v>2571</v>
      </c>
      <c r="C34" s="4519"/>
      <c r="D34" s="4519"/>
      <c r="E34" s="4519"/>
      <c r="F34" s="4519"/>
      <c r="G34" s="4519"/>
      <c r="H34" s="2493"/>
      <c r="I34" s="2706"/>
      <c r="J34" s="2706"/>
      <c r="K34" s="2706"/>
      <c r="L34" s="2706"/>
      <c r="M34" s="2706"/>
      <c r="N34" s="2706"/>
      <c r="O34" s="2706"/>
      <c r="P34" s="2706"/>
      <c r="Q34" s="2706"/>
      <c r="R34" s="2706"/>
      <c r="S34" s="2706"/>
      <c r="T34" s="2706"/>
      <c r="U34" s="2706"/>
      <c r="V34" s="2706"/>
      <c r="W34" s="2706"/>
      <c r="X34" s="2706"/>
      <c r="Y34" s="2706"/>
      <c r="Z34" s="2706"/>
      <c r="AA34" s="2706"/>
      <c r="AB34" s="2706"/>
      <c r="AC34" s="2706"/>
      <c r="AD34" s="2706"/>
      <c r="AE34" s="2706"/>
      <c r="AF34" s="228"/>
    </row>
    <row r="35" spans="2:32" ht="17.100000000000001" customHeight="1">
      <c r="B35" s="2480"/>
      <c r="C35" s="4520" t="s">
        <v>749</v>
      </c>
      <c r="D35" s="4520"/>
      <c r="E35" s="4520"/>
      <c r="F35" s="4520"/>
      <c r="G35" s="4520"/>
      <c r="H35" s="2490" t="s">
        <v>2447</v>
      </c>
      <c r="I35" s="2705"/>
      <c r="J35" s="2705"/>
      <c r="K35" s="2705"/>
      <c r="L35" s="2705"/>
      <c r="M35" s="2705"/>
      <c r="N35" s="2705"/>
      <c r="O35" s="2705"/>
      <c r="P35" s="2705"/>
      <c r="Q35" s="2705"/>
      <c r="R35" s="2705"/>
      <c r="S35" s="2705"/>
      <c r="T35" s="2705"/>
      <c r="U35" s="2705"/>
      <c r="V35" s="2705"/>
      <c r="W35" s="2705"/>
      <c r="X35" s="2705"/>
      <c r="Y35" s="2705"/>
      <c r="Z35" s="2705"/>
      <c r="AA35" s="2705"/>
      <c r="AB35" s="2705"/>
      <c r="AC35" s="2705"/>
      <c r="AD35" s="2705"/>
      <c r="AE35" s="2705"/>
      <c r="AF35" s="222"/>
    </row>
    <row r="36" spans="2:32" ht="17.100000000000001" customHeight="1">
      <c r="B36" s="2484"/>
      <c r="C36" s="4521" t="s">
        <v>750</v>
      </c>
      <c r="D36" s="4521"/>
      <c r="E36" s="4521"/>
      <c r="F36" s="4521"/>
      <c r="G36" s="4521"/>
      <c r="H36" s="2486" t="s">
        <v>2448</v>
      </c>
      <c r="I36" s="2703"/>
      <c r="J36" s="2703"/>
      <c r="K36" s="2703"/>
      <c r="L36" s="2703"/>
      <c r="M36" s="2703"/>
      <c r="N36" s="2703"/>
      <c r="O36" s="2703"/>
      <c r="P36" s="2703"/>
      <c r="Q36" s="2703"/>
      <c r="R36" s="2703"/>
      <c r="S36" s="2703"/>
      <c r="T36" s="2703"/>
      <c r="U36" s="2703"/>
      <c r="V36" s="2703"/>
      <c r="W36" s="2703"/>
      <c r="X36" s="2703"/>
      <c r="Y36" s="2703"/>
      <c r="Z36" s="2703"/>
      <c r="AA36" s="2703"/>
      <c r="AB36" s="2703"/>
      <c r="AC36" s="2703"/>
      <c r="AD36" s="2703"/>
      <c r="AE36" s="2703"/>
      <c r="AF36" s="221"/>
    </row>
    <row r="37" spans="2:32" ht="17.100000000000001" customHeight="1">
      <c r="B37" s="2484"/>
      <c r="C37" s="4521" t="s">
        <v>751</v>
      </c>
      <c r="D37" s="4521"/>
      <c r="E37" s="4521"/>
      <c r="F37" s="4521"/>
      <c r="G37" s="4521"/>
      <c r="H37" s="2486" t="s">
        <v>1994</v>
      </c>
      <c r="I37" s="2703"/>
      <c r="J37" s="2703"/>
      <c r="K37" s="2703"/>
      <c r="L37" s="2703"/>
      <c r="M37" s="2703"/>
      <c r="N37" s="2703"/>
      <c r="O37" s="2703"/>
      <c r="P37" s="2703"/>
      <c r="Q37" s="2703"/>
      <c r="R37" s="2703"/>
      <c r="S37" s="2703"/>
      <c r="T37" s="2703"/>
      <c r="U37" s="2703"/>
      <c r="V37" s="2703"/>
      <c r="W37" s="2703"/>
      <c r="X37" s="2703"/>
      <c r="Y37" s="2703"/>
      <c r="Z37" s="2703"/>
      <c r="AA37" s="2703"/>
      <c r="AB37" s="2703"/>
      <c r="AC37" s="2703"/>
      <c r="AD37" s="2703"/>
      <c r="AE37" s="2703"/>
      <c r="AF37" s="221"/>
    </row>
    <row r="38" spans="2:32" ht="17.100000000000001" customHeight="1">
      <c r="B38" s="2484"/>
      <c r="C38" s="4521" t="s">
        <v>752</v>
      </c>
      <c r="D38" s="4521"/>
      <c r="E38" s="4521"/>
      <c r="F38" s="4521"/>
      <c r="G38" s="4521"/>
      <c r="H38" s="2486" t="s">
        <v>1773</v>
      </c>
      <c r="I38" s="2703"/>
      <c r="J38" s="2703"/>
      <c r="K38" s="2703"/>
      <c r="L38" s="2703"/>
      <c r="M38" s="2703"/>
      <c r="N38" s="2703"/>
      <c r="O38" s="2703"/>
      <c r="P38" s="2703"/>
      <c r="Q38" s="2703"/>
      <c r="R38" s="2703"/>
      <c r="S38" s="2703"/>
      <c r="T38" s="2703"/>
      <c r="U38" s="2703"/>
      <c r="V38" s="2703"/>
      <c r="W38" s="2703"/>
      <c r="X38" s="2703"/>
      <c r="Y38" s="2703"/>
      <c r="Z38" s="2703"/>
      <c r="AA38" s="2703"/>
      <c r="AB38" s="2703"/>
      <c r="AC38" s="2703"/>
      <c r="AD38" s="2703"/>
      <c r="AE38" s="2703"/>
      <c r="AF38" s="221"/>
    </row>
    <row r="39" spans="2:32" ht="17.100000000000001" customHeight="1">
      <c r="B39" s="2484"/>
      <c r="C39" s="4521" t="s">
        <v>754</v>
      </c>
      <c r="D39" s="4521"/>
      <c r="E39" s="4521"/>
      <c r="F39" s="4521"/>
      <c r="G39" s="4521"/>
      <c r="H39" s="2486" t="s">
        <v>1775</v>
      </c>
      <c r="I39" s="2703"/>
      <c r="J39" s="2703"/>
      <c r="K39" s="2703"/>
      <c r="L39" s="2703"/>
      <c r="M39" s="2703"/>
      <c r="N39" s="2703"/>
      <c r="O39" s="2703"/>
      <c r="P39" s="2703"/>
      <c r="Q39" s="2703"/>
      <c r="R39" s="2703"/>
      <c r="S39" s="2703"/>
      <c r="T39" s="2703"/>
      <c r="U39" s="2703"/>
      <c r="V39" s="2703"/>
      <c r="W39" s="2703"/>
      <c r="X39" s="2703"/>
      <c r="Y39" s="2703"/>
      <c r="Z39" s="2703"/>
      <c r="AA39" s="2703"/>
      <c r="AB39" s="2703"/>
      <c r="AC39" s="2703"/>
      <c r="AD39" s="2703"/>
      <c r="AE39" s="2703"/>
      <c r="AF39" s="221"/>
    </row>
    <row r="40" spans="2:32" ht="17.100000000000001" customHeight="1">
      <c r="B40" s="2484"/>
      <c r="C40" s="4521" t="s">
        <v>756</v>
      </c>
      <c r="D40" s="4521"/>
      <c r="E40" s="4521"/>
      <c r="F40" s="4521"/>
      <c r="G40" s="4521"/>
      <c r="H40" s="2486" t="s">
        <v>1777</v>
      </c>
      <c r="I40" s="2703"/>
      <c r="J40" s="2703"/>
      <c r="K40" s="2703"/>
      <c r="L40" s="2703"/>
      <c r="M40" s="2703"/>
      <c r="N40" s="2703"/>
      <c r="O40" s="2703"/>
      <c r="P40" s="2703"/>
      <c r="Q40" s="2703"/>
      <c r="R40" s="2703"/>
      <c r="S40" s="2703"/>
      <c r="T40" s="2703"/>
      <c r="U40" s="2703"/>
      <c r="V40" s="2703"/>
      <c r="W40" s="2703"/>
      <c r="X40" s="2703"/>
      <c r="Y40" s="2703"/>
      <c r="Z40" s="2703"/>
      <c r="AA40" s="2703"/>
      <c r="AB40" s="2703"/>
      <c r="AC40" s="2703"/>
      <c r="AD40" s="2703"/>
      <c r="AE40" s="2703"/>
      <c r="AF40" s="221"/>
    </row>
    <row r="41" spans="2:32" ht="17.100000000000001" customHeight="1">
      <c r="B41" s="2484"/>
      <c r="C41" s="4521" t="s">
        <v>758</v>
      </c>
      <c r="D41" s="4521"/>
      <c r="E41" s="4521"/>
      <c r="F41" s="4521"/>
      <c r="G41" s="4521"/>
      <c r="H41" s="2486" t="s">
        <v>2450</v>
      </c>
      <c r="I41" s="2703"/>
      <c r="J41" s="2703"/>
      <c r="K41" s="2703"/>
      <c r="L41" s="2703"/>
      <c r="M41" s="2703"/>
      <c r="N41" s="2703"/>
      <c r="O41" s="2703"/>
      <c r="P41" s="2703"/>
      <c r="Q41" s="2703"/>
      <c r="R41" s="2703"/>
      <c r="S41" s="2703"/>
      <c r="T41" s="2703"/>
      <c r="U41" s="2703"/>
      <c r="V41" s="2703"/>
      <c r="W41" s="2703"/>
      <c r="X41" s="2703"/>
      <c r="Y41" s="2703"/>
      <c r="Z41" s="2703"/>
      <c r="AA41" s="2703"/>
      <c r="AB41" s="2703"/>
      <c r="AC41" s="2703"/>
      <c r="AD41" s="2703"/>
      <c r="AE41" s="2703"/>
      <c r="AF41" s="221"/>
    </row>
    <row r="42" spans="2:32" ht="17.100000000000001" customHeight="1">
      <c r="B42" s="2484"/>
      <c r="C42" s="4521" t="s">
        <v>760</v>
      </c>
      <c r="D42" s="4521"/>
      <c r="E42" s="4521"/>
      <c r="F42" s="4521"/>
      <c r="G42" s="4521"/>
      <c r="H42" s="2486" t="s">
        <v>2451</v>
      </c>
      <c r="I42" s="2703"/>
      <c r="J42" s="2703"/>
      <c r="K42" s="2703"/>
      <c r="L42" s="2703"/>
      <c r="M42" s="2703"/>
      <c r="N42" s="2703"/>
      <c r="O42" s="2703"/>
      <c r="P42" s="2703"/>
      <c r="Q42" s="2703"/>
      <c r="R42" s="2703"/>
      <c r="S42" s="2703"/>
      <c r="T42" s="2703"/>
      <c r="U42" s="2703"/>
      <c r="V42" s="2703"/>
      <c r="W42" s="2703"/>
      <c r="X42" s="2703"/>
      <c r="Y42" s="2703"/>
      <c r="Z42" s="2703"/>
      <c r="AA42" s="2703"/>
      <c r="AB42" s="2703"/>
      <c r="AC42" s="2703"/>
      <c r="AD42" s="2703"/>
      <c r="AE42" s="2703"/>
      <c r="AF42" s="221"/>
    </row>
    <row r="43" spans="2:32" ht="17.100000000000001" customHeight="1">
      <c r="B43" s="2484"/>
      <c r="C43" s="4521" t="s">
        <v>762</v>
      </c>
      <c r="D43" s="4521"/>
      <c r="E43" s="4521"/>
      <c r="F43" s="4521"/>
      <c r="G43" s="4521"/>
      <c r="H43" s="2486" t="s">
        <v>2452</v>
      </c>
      <c r="I43" s="2703"/>
      <c r="J43" s="2703"/>
      <c r="K43" s="2703"/>
      <c r="L43" s="2703"/>
      <c r="M43" s="2703"/>
      <c r="N43" s="2703"/>
      <c r="O43" s="2703"/>
      <c r="P43" s="2703"/>
      <c r="Q43" s="2703"/>
      <c r="R43" s="2703"/>
      <c r="S43" s="2703"/>
      <c r="T43" s="2703"/>
      <c r="U43" s="2703"/>
      <c r="V43" s="2703"/>
      <c r="W43" s="2703"/>
      <c r="X43" s="2703"/>
      <c r="Y43" s="2703"/>
      <c r="Z43" s="2703"/>
      <c r="AA43" s="2703"/>
      <c r="AB43" s="2703"/>
      <c r="AC43" s="2703"/>
      <c r="AD43" s="2703"/>
      <c r="AE43" s="2703"/>
      <c r="AF43" s="221"/>
    </row>
    <row r="44" spans="2:32" ht="17.100000000000001" customHeight="1">
      <c r="B44" s="4510" t="s">
        <v>113</v>
      </c>
      <c r="C44" s="46"/>
      <c r="D44" s="46"/>
      <c r="E44" s="46"/>
      <c r="F44" s="46"/>
      <c r="G44" s="46"/>
      <c r="H44" s="2486" t="s">
        <v>1930</v>
      </c>
      <c r="I44" s="2703"/>
      <c r="J44" s="2703"/>
      <c r="K44" s="2703"/>
      <c r="L44" s="2703"/>
      <c r="M44" s="2703"/>
      <c r="N44" s="2703"/>
      <c r="O44" s="2703"/>
      <c r="P44" s="2703"/>
      <c r="Q44" s="2703"/>
      <c r="R44" s="2703"/>
      <c r="S44" s="2703"/>
      <c r="T44" s="2703"/>
      <c r="U44" s="2703"/>
      <c r="V44" s="2703"/>
      <c r="W44" s="2703"/>
      <c r="X44" s="2703"/>
      <c r="Y44" s="2703"/>
      <c r="Z44" s="2703"/>
      <c r="AA44" s="2703"/>
      <c r="AB44" s="2703"/>
      <c r="AC44" s="2703"/>
      <c r="AD44" s="2703"/>
      <c r="AE44" s="2703"/>
      <c r="AF44" s="221"/>
    </row>
    <row r="45" spans="2:32" ht="17.100000000000001" customHeight="1">
      <c r="B45" s="4525" t="s">
        <v>765</v>
      </c>
      <c r="C45" s="45"/>
      <c r="D45" s="45"/>
      <c r="E45" s="45"/>
      <c r="F45" s="45"/>
      <c r="G45" s="45"/>
      <c r="H45" s="2486" t="s">
        <v>2453</v>
      </c>
      <c r="I45" s="2703"/>
      <c r="J45" s="2703"/>
      <c r="K45" s="2703"/>
      <c r="L45" s="2703"/>
      <c r="M45" s="2703"/>
      <c r="N45" s="2703"/>
      <c r="O45" s="2703"/>
      <c r="P45" s="2703"/>
      <c r="Q45" s="2703"/>
      <c r="R45" s="2703"/>
      <c r="S45" s="2703"/>
      <c r="T45" s="2703"/>
      <c r="U45" s="2703"/>
      <c r="V45" s="2703"/>
      <c r="W45" s="2703"/>
      <c r="X45" s="2703"/>
      <c r="Y45" s="2703"/>
      <c r="Z45" s="2703"/>
      <c r="AA45" s="2703"/>
      <c r="AB45" s="2703"/>
      <c r="AC45" s="2703"/>
      <c r="AD45" s="2703"/>
      <c r="AE45" s="2703"/>
      <c r="AF45" s="221"/>
    </row>
    <row r="46" spans="2:32" ht="17.100000000000001" customHeight="1">
      <c r="B46" s="4518" t="s">
        <v>2572</v>
      </c>
      <c r="C46" s="4519"/>
      <c r="D46" s="4519"/>
      <c r="E46" s="4519"/>
      <c r="F46" s="4519"/>
      <c r="G46" s="4519"/>
      <c r="H46" s="2493"/>
      <c r="I46" s="2706"/>
      <c r="J46" s="2706"/>
      <c r="K46" s="2706"/>
      <c r="L46" s="2706"/>
      <c r="M46" s="2706"/>
      <c r="N46" s="2706"/>
      <c r="O46" s="2706"/>
      <c r="P46" s="2706"/>
      <c r="Q46" s="2706"/>
      <c r="R46" s="2706"/>
      <c r="S46" s="2706"/>
      <c r="T46" s="2706"/>
      <c r="U46" s="2706"/>
      <c r="V46" s="2706"/>
      <c r="W46" s="2706"/>
      <c r="X46" s="2706"/>
      <c r="Y46" s="2706"/>
      <c r="Z46" s="2706"/>
      <c r="AA46" s="2706"/>
      <c r="AB46" s="2706"/>
      <c r="AC46" s="2706"/>
      <c r="AD46" s="2706"/>
      <c r="AE46" s="2706"/>
      <c r="AF46" s="228"/>
    </row>
    <row r="47" spans="2:32" ht="17.100000000000001" customHeight="1">
      <c r="B47" s="2480"/>
      <c r="C47" s="4520" t="s">
        <v>766</v>
      </c>
      <c r="D47" s="4520"/>
      <c r="E47" s="4520"/>
      <c r="F47" s="4520"/>
      <c r="G47" s="4520"/>
      <c r="H47" s="2490" t="s">
        <v>2454</v>
      </c>
      <c r="I47" s="2705"/>
      <c r="J47" s="2705"/>
      <c r="K47" s="2705"/>
      <c r="L47" s="2705"/>
      <c r="M47" s="2705"/>
      <c r="N47" s="2705"/>
      <c r="O47" s="2705"/>
      <c r="P47" s="2705"/>
      <c r="Q47" s="2705"/>
      <c r="R47" s="2705"/>
      <c r="S47" s="2705"/>
      <c r="T47" s="2705"/>
      <c r="U47" s="2705"/>
      <c r="V47" s="2705"/>
      <c r="W47" s="2705"/>
      <c r="X47" s="2705"/>
      <c r="Y47" s="2705"/>
      <c r="Z47" s="2705"/>
      <c r="AA47" s="2705"/>
      <c r="AB47" s="2705"/>
      <c r="AC47" s="2705"/>
      <c r="AD47" s="2705"/>
      <c r="AE47" s="2705"/>
      <c r="AF47" s="222"/>
    </row>
    <row r="48" spans="2:32" ht="17.100000000000001" customHeight="1">
      <c r="B48" s="2484"/>
      <c r="C48" s="4521" t="s">
        <v>767</v>
      </c>
      <c r="D48" s="4521"/>
      <c r="E48" s="4521"/>
      <c r="F48" s="4521"/>
      <c r="G48" s="4521"/>
      <c r="H48" s="2486" t="s">
        <v>2455</v>
      </c>
      <c r="I48" s="2703"/>
      <c r="J48" s="2703"/>
      <c r="K48" s="2703"/>
      <c r="L48" s="2703"/>
      <c r="M48" s="2703"/>
      <c r="N48" s="2703"/>
      <c r="O48" s="2703"/>
      <c r="P48" s="2703"/>
      <c r="Q48" s="2703"/>
      <c r="R48" s="2703"/>
      <c r="S48" s="2703"/>
      <c r="T48" s="2703"/>
      <c r="U48" s="2703"/>
      <c r="V48" s="2703"/>
      <c r="W48" s="2703"/>
      <c r="X48" s="2703"/>
      <c r="Y48" s="2703"/>
      <c r="Z48" s="2703"/>
      <c r="AA48" s="2703"/>
      <c r="AB48" s="2703"/>
      <c r="AC48" s="2703"/>
      <c r="AD48" s="2703"/>
      <c r="AE48" s="2703"/>
      <c r="AF48" s="221"/>
    </row>
    <row r="49" spans="2:32" ht="17.100000000000001" customHeight="1">
      <c r="B49" s="4510" t="s">
        <v>78</v>
      </c>
      <c r="C49" s="46"/>
      <c r="D49" s="46"/>
      <c r="E49" s="46"/>
      <c r="F49" s="46"/>
      <c r="G49" s="46"/>
      <c r="H49" s="2486" t="s">
        <v>1783</v>
      </c>
      <c r="I49" s="2703"/>
      <c r="J49" s="2703"/>
      <c r="K49" s="2703"/>
      <c r="L49" s="2703"/>
      <c r="M49" s="2703"/>
      <c r="N49" s="2703"/>
      <c r="O49" s="2703"/>
      <c r="P49" s="2703"/>
      <c r="Q49" s="2703"/>
      <c r="R49" s="2703"/>
      <c r="S49" s="2703"/>
      <c r="T49" s="2703"/>
      <c r="U49" s="2703"/>
      <c r="V49" s="2703"/>
      <c r="W49" s="2703"/>
      <c r="X49" s="2703"/>
      <c r="Y49" s="2703"/>
      <c r="Z49" s="2703"/>
      <c r="AA49" s="2703"/>
      <c r="AB49" s="2703"/>
      <c r="AC49" s="2703"/>
      <c r="AD49" s="2703"/>
      <c r="AE49" s="2703"/>
      <c r="AF49" s="221"/>
    </row>
    <row r="50" spans="2:32" ht="17.100000000000001" customHeight="1">
      <c r="B50" s="4510" t="s">
        <v>73</v>
      </c>
      <c r="C50" s="46"/>
      <c r="D50" s="46"/>
      <c r="E50" s="46"/>
      <c r="F50" s="46"/>
      <c r="G50" s="46"/>
      <c r="H50" s="2486" t="s">
        <v>1785</v>
      </c>
      <c r="I50" s="2703"/>
      <c r="J50" s="2703"/>
      <c r="K50" s="2703"/>
      <c r="L50" s="2703"/>
      <c r="M50" s="2703"/>
      <c r="N50" s="2703"/>
      <c r="O50" s="2703"/>
      <c r="P50" s="2703"/>
      <c r="Q50" s="2703"/>
      <c r="R50" s="2703"/>
      <c r="S50" s="2703"/>
      <c r="T50" s="2703"/>
      <c r="U50" s="2703"/>
      <c r="V50" s="2703"/>
      <c r="W50" s="2703"/>
      <c r="X50" s="2703"/>
      <c r="Y50" s="2703"/>
      <c r="Z50" s="2703"/>
      <c r="AA50" s="2703"/>
      <c r="AB50" s="2703"/>
      <c r="AC50" s="2703"/>
      <c r="AD50" s="2703"/>
      <c r="AE50" s="2703"/>
      <c r="AF50" s="221"/>
    </row>
    <row r="51" spans="2:32" ht="17.100000000000001" customHeight="1">
      <c r="B51" s="4511" t="s">
        <v>769</v>
      </c>
      <c r="C51" s="4512"/>
      <c r="D51" s="4512"/>
      <c r="E51" s="4512"/>
      <c r="F51" s="4512"/>
      <c r="G51" s="4512"/>
      <c r="H51" s="2496" t="s">
        <v>1787</v>
      </c>
      <c r="I51" s="2705"/>
      <c r="J51" s="2705"/>
      <c r="K51" s="2705"/>
      <c r="L51" s="2705"/>
      <c r="M51" s="2705"/>
      <c r="N51" s="2705"/>
      <c r="O51" s="2705"/>
      <c r="P51" s="2705"/>
      <c r="Q51" s="2705"/>
      <c r="R51" s="2705"/>
      <c r="S51" s="2705"/>
      <c r="T51" s="2705"/>
      <c r="U51" s="2705"/>
      <c r="V51" s="2705"/>
      <c r="W51" s="2705"/>
      <c r="X51" s="2705"/>
      <c r="Y51" s="2705"/>
      <c r="Z51" s="2705"/>
      <c r="AA51" s="2705"/>
      <c r="AB51" s="2705"/>
      <c r="AC51" s="2705"/>
      <c r="AD51" s="2705"/>
      <c r="AE51" s="2705"/>
      <c r="AF51" s="222"/>
    </row>
    <row r="53" spans="2:32">
      <c r="AF53" s="1807"/>
    </row>
    <row r="54" spans="2:32">
      <c r="AF54" s="1905"/>
    </row>
  </sheetData>
  <mergeCells count="51">
    <mergeCell ref="I7:AF7"/>
    <mergeCell ref="B12:C12"/>
    <mergeCell ref="D12:G12"/>
    <mergeCell ref="B2:F2"/>
    <mergeCell ref="E13:G13"/>
    <mergeCell ref="E14:G14"/>
    <mergeCell ref="D15:G15"/>
    <mergeCell ref="Y8:AF8"/>
    <mergeCell ref="B9:H9"/>
    <mergeCell ref="I9:P9"/>
    <mergeCell ref="Q9:X9"/>
    <mergeCell ref="I8:P8"/>
    <mergeCell ref="Q8:X8"/>
    <mergeCell ref="Y9:AF9"/>
    <mergeCell ref="B30:G30"/>
    <mergeCell ref="B16:G16"/>
    <mergeCell ref="B17:G17"/>
    <mergeCell ref="C18:E18"/>
    <mergeCell ref="F18:G18"/>
    <mergeCell ref="F19:G19"/>
    <mergeCell ref="F20:G20"/>
    <mergeCell ref="C21:F21"/>
    <mergeCell ref="C24:F24"/>
    <mergeCell ref="B27:G27"/>
    <mergeCell ref="C28:G28"/>
    <mergeCell ref="B29:G29"/>
    <mergeCell ref="C40:G40"/>
    <mergeCell ref="C41:G41"/>
    <mergeCell ref="C42:G42"/>
    <mergeCell ref="B31:G31"/>
    <mergeCell ref="B32:G32"/>
    <mergeCell ref="B33:G33"/>
    <mergeCell ref="B34:G34"/>
    <mergeCell ref="C35:G35"/>
    <mergeCell ref="C36:G36"/>
    <mergeCell ref="B49:G49"/>
    <mergeCell ref="B50:G50"/>
    <mergeCell ref="B51:G51"/>
    <mergeCell ref="J4:N4"/>
    <mergeCell ref="J5:N5"/>
    <mergeCell ref="B4:E4"/>
    <mergeCell ref="B5:E5"/>
    <mergeCell ref="C43:G43"/>
    <mergeCell ref="B44:G44"/>
    <mergeCell ref="B45:G45"/>
    <mergeCell ref="B46:G46"/>
    <mergeCell ref="C47:G47"/>
    <mergeCell ref="C48:G48"/>
    <mergeCell ref="C37:G37"/>
    <mergeCell ref="C38:G38"/>
    <mergeCell ref="C39:G39"/>
  </mergeCells>
  <printOptions horizontalCentered="1"/>
  <pageMargins left="0.39370078740157499" right="0.39370078740157499" top="0.59055118110236204" bottom="0.39370078740157499" header="0.39370078740157499" footer="0.39370078740157499"/>
  <pageSetup paperSize="5" scale="10" orientation="landscape"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pageSetUpPr fitToPage="1"/>
  </sheetPr>
  <dimension ref="B2:K69"/>
  <sheetViews>
    <sheetView showGridLines="0" workbookViewId="0"/>
  </sheetViews>
  <sheetFormatPr defaultColWidth="9.1640625" defaultRowHeight="12" customHeight="1"/>
  <cols>
    <col min="1" max="1" width="1.71875" style="276" customWidth="1"/>
    <col min="2" max="2" width="13.44140625" style="276" customWidth="1"/>
    <col min="3" max="3" width="6" style="276" customWidth="1"/>
    <col min="4" max="4" width="67" style="276" customWidth="1"/>
    <col min="5" max="5" width="3.83203125" style="276" customWidth="1"/>
    <col min="6" max="6" width="20.83203125" style="276" customWidth="1"/>
    <col min="7" max="7" width="9.1640625" style="276" customWidth="1"/>
    <col min="8" max="16384" width="9.1640625" style="276"/>
  </cols>
  <sheetData>
    <row r="2" spans="2:6" ht="12" customHeight="1">
      <c r="B2" s="3750" t="s">
        <v>478</v>
      </c>
      <c r="C2" s="3751"/>
      <c r="D2" s="3751"/>
      <c r="E2" s="3751"/>
      <c r="F2" s="3751"/>
    </row>
    <row r="3" spans="2:6" ht="12" customHeight="1">
      <c r="B3" s="277"/>
      <c r="C3" s="277"/>
      <c r="D3" s="278"/>
      <c r="E3" s="279"/>
      <c r="F3" s="280"/>
    </row>
    <row r="4" spans="2:6" ht="12" customHeight="1">
      <c r="B4" s="281" t="s">
        <v>575</v>
      </c>
      <c r="C4" s="282"/>
      <c r="D4" s="283" t="s">
        <v>576</v>
      </c>
      <c r="E4" s="282"/>
      <c r="F4" s="282"/>
    </row>
    <row r="5" spans="2:6" ht="12" customHeight="1">
      <c r="B5" s="284"/>
      <c r="C5" s="282"/>
      <c r="D5" s="283" t="s">
        <v>577</v>
      </c>
      <c r="E5" s="282"/>
      <c r="F5" s="282"/>
    </row>
    <row r="6" spans="2:6" ht="12" customHeight="1">
      <c r="B6" s="285">
        <v>2023.4</v>
      </c>
      <c r="C6" s="286"/>
      <c r="D6" s="286"/>
      <c r="E6" s="286"/>
      <c r="F6" s="286"/>
    </row>
    <row r="7" spans="2:6" ht="12" customHeight="1">
      <c r="B7" s="287"/>
      <c r="C7" s="287"/>
      <c r="D7" s="287"/>
      <c r="E7" s="287"/>
      <c r="F7" s="287"/>
    </row>
    <row r="8" spans="2:6" ht="12" customHeight="1">
      <c r="B8" s="288"/>
      <c r="C8" s="289"/>
      <c r="D8" s="289"/>
      <c r="E8" s="290"/>
      <c r="F8" s="291" t="s">
        <v>578</v>
      </c>
    </row>
    <row r="9" spans="2:6" ht="12" customHeight="1">
      <c r="B9" s="292"/>
      <c r="C9" s="293"/>
      <c r="D9" s="293"/>
      <c r="E9" s="279"/>
      <c r="F9" s="294" t="s">
        <v>125</v>
      </c>
    </row>
    <row r="10" spans="2:6" ht="12" customHeight="1">
      <c r="B10" s="3735" t="s">
        <v>579</v>
      </c>
      <c r="C10" s="3736"/>
      <c r="D10" s="293"/>
      <c r="E10" s="279"/>
      <c r="F10" s="296"/>
    </row>
    <row r="11" spans="2:6" ht="12" customHeight="1">
      <c r="B11" s="297"/>
      <c r="C11" s="3743" t="s">
        <v>580</v>
      </c>
      <c r="D11" s="3743"/>
      <c r="E11" s="299" t="s">
        <v>403</v>
      </c>
      <c r="F11" s="300">
        <v>96995</v>
      </c>
    </row>
    <row r="12" spans="2:6" ht="12" customHeight="1">
      <c r="B12" s="301"/>
      <c r="C12" s="3744"/>
      <c r="D12" s="3744"/>
      <c r="E12" s="302"/>
      <c r="F12" s="300"/>
    </row>
    <row r="13" spans="2:6" ht="12" customHeight="1">
      <c r="B13" s="3732" t="s">
        <v>581</v>
      </c>
      <c r="C13" s="3733"/>
      <c r="D13" s="3733"/>
      <c r="E13" s="303" t="s">
        <v>102</v>
      </c>
      <c r="F13" s="304">
        <v>96995</v>
      </c>
    </row>
    <row r="14" spans="2:6" ht="12" customHeight="1">
      <c r="B14" s="305"/>
      <c r="C14" s="285"/>
      <c r="D14" s="293"/>
      <c r="E14" s="306"/>
      <c r="F14" s="307"/>
    </row>
    <row r="15" spans="2:6" ht="12" customHeight="1">
      <c r="B15" s="3735" t="s">
        <v>582</v>
      </c>
      <c r="C15" s="3736"/>
      <c r="D15" s="3736"/>
      <c r="E15" s="306"/>
      <c r="F15" s="307"/>
    </row>
    <row r="16" spans="2:6" ht="12" customHeight="1">
      <c r="B16" s="297"/>
      <c r="C16" s="3741" t="s">
        <v>583</v>
      </c>
      <c r="D16" s="3741"/>
      <c r="E16" s="309" t="s">
        <v>422</v>
      </c>
      <c r="F16" s="310"/>
    </row>
    <row r="17" spans="2:6" ht="12" customHeight="1">
      <c r="B17" s="311"/>
      <c r="C17" s="3742"/>
      <c r="D17" s="3742"/>
      <c r="E17" s="312"/>
      <c r="F17" s="313"/>
    </row>
    <row r="18" spans="2:6" ht="12" customHeight="1">
      <c r="B18" s="3739" t="s">
        <v>584</v>
      </c>
      <c r="C18" s="3740"/>
      <c r="D18" s="3740"/>
      <c r="E18" s="314" t="s">
        <v>108</v>
      </c>
      <c r="F18" s="313"/>
    </row>
    <row r="19" spans="2:6" ht="12" customHeight="1">
      <c r="B19" s="305"/>
      <c r="C19" s="285"/>
      <c r="D19" s="293"/>
      <c r="E19" s="315"/>
      <c r="F19" s="307"/>
    </row>
    <row r="20" spans="2:6" ht="12" customHeight="1">
      <c r="B20" s="3725" t="s">
        <v>585</v>
      </c>
      <c r="C20" s="3726"/>
      <c r="D20" s="3726"/>
      <c r="E20" s="315"/>
      <c r="F20" s="307"/>
    </row>
    <row r="21" spans="2:6" ht="12" customHeight="1">
      <c r="B21" s="3737" t="s">
        <v>586</v>
      </c>
      <c r="C21" s="3738"/>
      <c r="D21" s="3738"/>
      <c r="E21" s="315"/>
      <c r="F21" s="307"/>
    </row>
    <row r="22" spans="2:6" ht="12" customHeight="1">
      <c r="B22" s="316"/>
      <c r="C22" s="317"/>
      <c r="D22" s="298" t="s">
        <v>587</v>
      </c>
      <c r="E22" s="318" t="s">
        <v>109</v>
      </c>
      <c r="F22" s="319">
        <v>14672</v>
      </c>
    </row>
    <row r="23" spans="2:6" ht="12" customHeight="1">
      <c r="B23" s="320"/>
      <c r="C23" s="321"/>
      <c r="D23" s="322" t="s">
        <v>588</v>
      </c>
      <c r="E23" s="323" t="s">
        <v>442</v>
      </c>
      <c r="F23" s="319">
        <v>298</v>
      </c>
    </row>
    <row r="24" spans="2:6" ht="12" customHeight="1">
      <c r="B24" s="320"/>
      <c r="C24" s="321"/>
      <c r="D24" s="324" t="s">
        <v>589</v>
      </c>
      <c r="E24" s="323" t="s">
        <v>446</v>
      </c>
      <c r="F24" s="304">
        <v>0</v>
      </c>
    </row>
    <row r="25" spans="2:6" ht="12" customHeight="1">
      <c r="B25" s="320"/>
      <c r="C25" s="321"/>
      <c r="D25" s="324" t="s">
        <v>590</v>
      </c>
      <c r="E25" s="323" t="s">
        <v>450</v>
      </c>
      <c r="F25" s="304">
        <v>0</v>
      </c>
    </row>
    <row r="26" spans="2:6" ht="12" customHeight="1">
      <c r="B26" s="320"/>
      <c r="C26" s="3724" t="s">
        <v>591</v>
      </c>
      <c r="D26" s="3724"/>
      <c r="E26" s="323" t="s">
        <v>194</v>
      </c>
      <c r="F26" s="304">
        <v>14970</v>
      </c>
    </row>
    <row r="27" spans="2:6" ht="12" customHeight="1">
      <c r="B27" s="3727" t="s">
        <v>592</v>
      </c>
      <c r="C27" s="3728"/>
      <c r="D27" s="3728"/>
      <c r="E27" s="325"/>
      <c r="F27" s="307"/>
    </row>
    <row r="28" spans="2:6" ht="12" customHeight="1">
      <c r="B28" s="297"/>
      <c r="C28" s="298"/>
      <c r="D28" s="326" t="s">
        <v>593</v>
      </c>
      <c r="E28" s="299" t="s">
        <v>594</v>
      </c>
      <c r="F28" s="319">
        <v>1871</v>
      </c>
    </row>
    <row r="29" spans="2:6" ht="12" customHeight="1">
      <c r="B29" s="327"/>
      <c r="C29" s="322"/>
      <c r="D29" s="328" t="s">
        <v>595</v>
      </c>
      <c r="E29" s="329" t="s">
        <v>15</v>
      </c>
      <c r="F29" s="304">
        <v>0</v>
      </c>
    </row>
    <row r="30" spans="2:6" ht="12" customHeight="1">
      <c r="B30" s="327"/>
      <c r="C30" s="322"/>
      <c r="D30" s="322" t="s">
        <v>596</v>
      </c>
      <c r="E30" s="330" t="s">
        <v>16</v>
      </c>
      <c r="F30" s="304">
        <v>0</v>
      </c>
    </row>
    <row r="31" spans="2:6" ht="12" customHeight="1">
      <c r="B31" s="327"/>
      <c r="C31" s="322"/>
      <c r="D31" s="322" t="s">
        <v>597</v>
      </c>
      <c r="E31" s="330" t="s">
        <v>71</v>
      </c>
      <c r="F31" s="304">
        <v>0</v>
      </c>
    </row>
    <row r="32" spans="2:6" ht="12" customHeight="1">
      <c r="B32" s="327"/>
      <c r="C32" s="322"/>
      <c r="D32" s="322" t="s">
        <v>598</v>
      </c>
      <c r="E32" s="330" t="s">
        <v>72</v>
      </c>
      <c r="F32" s="319">
        <v>0</v>
      </c>
    </row>
    <row r="33" spans="2:6" ht="12" customHeight="1">
      <c r="B33" s="327"/>
      <c r="C33" s="3724" t="s">
        <v>599</v>
      </c>
      <c r="D33" s="3724"/>
      <c r="E33" s="330" t="s">
        <v>514</v>
      </c>
      <c r="F33" s="319">
        <v>1871</v>
      </c>
    </row>
    <row r="34" spans="2:6" ht="12" customHeight="1">
      <c r="B34" s="3729" t="s">
        <v>600</v>
      </c>
      <c r="C34" s="3730"/>
      <c r="D34" s="3730"/>
      <c r="E34" s="331"/>
      <c r="F34" s="307"/>
    </row>
    <row r="35" spans="2:6" ht="12" customHeight="1">
      <c r="B35" s="297"/>
      <c r="C35" s="298"/>
      <c r="D35" s="332" t="s">
        <v>601</v>
      </c>
      <c r="E35" s="299" t="s">
        <v>193</v>
      </c>
      <c r="F35" s="307">
        <v>1270</v>
      </c>
    </row>
    <row r="36" spans="2:6" ht="12" customHeight="1">
      <c r="B36" s="327"/>
      <c r="C36" s="322"/>
      <c r="D36" s="324" t="s">
        <v>602</v>
      </c>
      <c r="E36" s="329" t="s">
        <v>460</v>
      </c>
      <c r="F36" s="304">
        <v>0</v>
      </c>
    </row>
    <row r="37" spans="2:6" ht="12" customHeight="1">
      <c r="B37" s="327"/>
      <c r="C37" s="322"/>
      <c r="D37" s="324" t="s">
        <v>603</v>
      </c>
      <c r="E37" s="329" t="s">
        <v>464</v>
      </c>
      <c r="F37" s="304">
        <v>0</v>
      </c>
    </row>
    <row r="38" spans="2:6" ht="12" customHeight="1">
      <c r="B38" s="327"/>
      <c r="C38" s="3724" t="s">
        <v>604</v>
      </c>
      <c r="D38" s="3724"/>
      <c r="E38" s="330" t="s">
        <v>475</v>
      </c>
      <c r="F38" s="304">
        <v>1270</v>
      </c>
    </row>
    <row r="39" spans="2:6" ht="12" customHeight="1">
      <c r="B39" s="3731" t="s">
        <v>605</v>
      </c>
      <c r="C39" s="3724"/>
      <c r="D39" s="3724"/>
      <c r="E39" s="330" t="s">
        <v>528</v>
      </c>
      <c r="F39" s="319">
        <v>4530</v>
      </c>
    </row>
    <row r="40" spans="2:6" ht="12" customHeight="1">
      <c r="B40" s="3746" t="s">
        <v>606</v>
      </c>
      <c r="C40" s="3744"/>
      <c r="D40" s="3744"/>
      <c r="E40" s="333" t="s">
        <v>607</v>
      </c>
      <c r="F40" s="319">
        <v>1348</v>
      </c>
    </row>
    <row r="41" spans="2:6" ht="12" customHeight="1">
      <c r="B41" s="3732" t="s">
        <v>608</v>
      </c>
      <c r="C41" s="3733"/>
      <c r="D41" s="3733"/>
      <c r="E41" s="334" t="s">
        <v>136</v>
      </c>
      <c r="F41" s="304">
        <v>21293</v>
      </c>
    </row>
    <row r="42" spans="2:6" ht="12" customHeight="1">
      <c r="B42" s="297"/>
      <c r="C42" s="3734" t="s">
        <v>609</v>
      </c>
      <c r="D42" s="3734"/>
      <c r="E42" s="335" t="s">
        <v>610</v>
      </c>
      <c r="F42" s="336">
        <v>14195</v>
      </c>
    </row>
    <row r="43" spans="2:6" ht="12" customHeight="1">
      <c r="B43" s="337"/>
      <c r="C43" s="3749"/>
      <c r="D43" s="3749"/>
      <c r="E43" s="338"/>
      <c r="F43" s="339"/>
    </row>
    <row r="44" spans="2:6" ht="12" customHeight="1">
      <c r="B44" s="3732" t="s">
        <v>612</v>
      </c>
      <c r="C44" s="3733"/>
      <c r="D44" s="3733"/>
      <c r="E44" s="340" t="s">
        <v>613</v>
      </c>
      <c r="F44" s="339">
        <v>14195</v>
      </c>
    </row>
    <row r="45" spans="2:6" ht="12" customHeight="1">
      <c r="B45" s="3732" t="s">
        <v>614</v>
      </c>
      <c r="C45" s="3733"/>
      <c r="D45" s="3733"/>
      <c r="E45" s="340" t="s">
        <v>70</v>
      </c>
      <c r="F45" s="341">
        <v>82800</v>
      </c>
    </row>
    <row r="46" spans="2:6" ht="12" customHeight="1">
      <c r="B46" s="3747" t="s">
        <v>615</v>
      </c>
      <c r="C46" s="3748"/>
      <c r="D46" s="3748"/>
      <c r="E46" s="342" t="s">
        <v>564</v>
      </c>
      <c r="F46" s="343">
        <v>683.3</v>
      </c>
    </row>
    <row r="48" spans="2:6" ht="12" customHeight="1">
      <c r="B48" s="3745" t="s">
        <v>616</v>
      </c>
      <c r="C48" s="3745"/>
      <c r="D48" s="3745"/>
      <c r="E48" s="279"/>
      <c r="F48" s="280"/>
    </row>
    <row r="49" spans="2:11" ht="12" customHeight="1">
      <c r="B49" s="344"/>
      <c r="C49" s="293"/>
      <c r="D49" s="293"/>
      <c r="E49" s="279"/>
      <c r="F49" s="280"/>
    </row>
    <row r="50" spans="2:11" ht="12" customHeight="1">
      <c r="B50" s="65" t="s">
        <v>105</v>
      </c>
      <c r="C50" s="65"/>
      <c r="D50" s="65"/>
      <c r="E50" s="65"/>
      <c r="F50" s="65"/>
      <c r="G50" s="65"/>
      <c r="H50" s="65"/>
      <c r="I50" s="65"/>
      <c r="J50" s="65"/>
      <c r="K50" s="65"/>
    </row>
    <row r="51" spans="2:11" ht="12" customHeight="1">
      <c r="B51" s="44" t="s">
        <v>477</v>
      </c>
      <c r="C51" s="44"/>
      <c r="D51" s="44"/>
      <c r="E51" s="44"/>
      <c r="F51" s="44"/>
      <c r="G51" s="44"/>
      <c r="H51" s="44"/>
      <c r="I51" s="44"/>
      <c r="J51" s="44"/>
      <c r="K51" s="44"/>
    </row>
    <row r="52" spans="2:11" ht="12" customHeight="1">
      <c r="B52" s="293"/>
      <c r="C52" s="295"/>
      <c r="D52" s="293"/>
      <c r="E52" s="279"/>
      <c r="F52" s="280"/>
    </row>
    <row r="53" spans="2:11" ht="12" customHeight="1">
      <c r="B53" s="293"/>
      <c r="C53" s="293"/>
      <c r="D53" s="293"/>
      <c r="E53" s="279"/>
      <c r="F53" s="280"/>
    </row>
    <row r="54" spans="2:11" ht="12" customHeight="1">
      <c r="B54" s="293"/>
      <c r="C54" s="293"/>
      <c r="D54" s="293"/>
      <c r="E54" s="279"/>
      <c r="F54" s="280"/>
    </row>
    <row r="55" spans="2:11" ht="12" customHeight="1">
      <c r="B55" s="293"/>
      <c r="C55" s="293"/>
      <c r="D55" s="293"/>
      <c r="E55" s="279"/>
      <c r="F55" s="280"/>
    </row>
    <row r="56" spans="2:11" ht="12" customHeight="1">
      <c r="B56" s="293"/>
      <c r="C56" s="293"/>
      <c r="D56" s="293"/>
      <c r="E56" s="279"/>
      <c r="F56" s="280"/>
    </row>
    <row r="57" spans="2:11" ht="12" customHeight="1">
      <c r="B57" s="293"/>
      <c r="C57" s="293"/>
      <c r="D57" s="293"/>
      <c r="E57" s="279"/>
      <c r="F57" s="280"/>
    </row>
    <row r="58" spans="2:11" ht="12" customHeight="1">
      <c r="B58" s="293"/>
      <c r="C58" s="293"/>
      <c r="D58" s="293"/>
      <c r="E58" s="279"/>
      <c r="F58" s="280"/>
    </row>
    <row r="59" spans="2:11" ht="12" customHeight="1">
      <c r="B59" s="293"/>
      <c r="C59" s="293"/>
      <c r="D59" s="293"/>
      <c r="E59" s="293"/>
      <c r="F59" s="280"/>
    </row>
    <row r="60" spans="2:11" ht="12" customHeight="1">
      <c r="B60" s="293"/>
      <c r="C60" s="293"/>
      <c r="D60" s="293"/>
      <c r="E60" s="293"/>
      <c r="F60" s="280"/>
    </row>
    <row r="61" spans="2:11" ht="12" customHeight="1">
      <c r="B61" s="293"/>
      <c r="C61" s="293"/>
      <c r="D61" s="293"/>
      <c r="E61" s="279"/>
      <c r="F61" s="280"/>
    </row>
    <row r="62" spans="2:11" ht="12" customHeight="1">
      <c r="B62" s="293"/>
      <c r="C62" s="293"/>
      <c r="D62" s="293"/>
      <c r="E62" s="345"/>
      <c r="F62" s="280"/>
    </row>
    <row r="63" spans="2:11" ht="12" customHeight="1">
      <c r="B63" s="293"/>
      <c r="C63" s="293"/>
      <c r="D63" s="293"/>
      <c r="E63" s="279"/>
      <c r="F63" s="280"/>
    </row>
    <row r="64" spans="2:11" ht="12" customHeight="1">
      <c r="B64" s="293"/>
      <c r="C64" s="293"/>
      <c r="D64" s="293"/>
      <c r="E64" s="345"/>
      <c r="F64" s="280"/>
    </row>
    <row r="65" spans="2:6" ht="12" customHeight="1">
      <c r="B65" s="293"/>
      <c r="C65" s="293"/>
      <c r="D65" s="293"/>
      <c r="E65" s="345"/>
      <c r="F65" s="280"/>
    </row>
    <row r="66" spans="2:6" ht="12" customHeight="1">
      <c r="B66" s="293"/>
      <c r="C66" s="346"/>
      <c r="D66" s="293"/>
      <c r="E66" s="347"/>
      <c r="F66" s="280"/>
    </row>
    <row r="67" spans="2:6" ht="12" customHeight="1">
      <c r="B67" s="293"/>
      <c r="C67" s="344"/>
      <c r="D67" s="293"/>
      <c r="E67" s="347"/>
      <c r="F67" s="280"/>
    </row>
    <row r="68" spans="2:6" ht="12" customHeight="1">
      <c r="B68" s="293"/>
      <c r="C68" s="344"/>
      <c r="D68" s="293"/>
      <c r="E68" s="279"/>
      <c r="F68" s="280"/>
    </row>
    <row r="69" spans="2:6" ht="12" customHeight="1">
      <c r="B69" s="293"/>
      <c r="C69" s="293"/>
      <c r="D69" s="293"/>
      <c r="E69" s="279"/>
      <c r="F69" s="280"/>
    </row>
  </sheetData>
  <mergeCells count="27">
    <mergeCell ref="B2:F2"/>
    <mergeCell ref="B51:K51"/>
    <mergeCell ref="B48:D48"/>
    <mergeCell ref="B40:D40"/>
    <mergeCell ref="B41:D41"/>
    <mergeCell ref="B44:D44"/>
    <mergeCell ref="B46:D46"/>
    <mergeCell ref="C43:D43"/>
    <mergeCell ref="B10:C10"/>
    <mergeCell ref="B13:D13"/>
    <mergeCell ref="B15:D15"/>
    <mergeCell ref="B21:D21"/>
    <mergeCell ref="B18:D18"/>
    <mergeCell ref="C16:D16"/>
    <mergeCell ref="C17:D17"/>
    <mergeCell ref="C11:D11"/>
    <mergeCell ref="C12:D12"/>
    <mergeCell ref="C26:D26"/>
    <mergeCell ref="C33:D33"/>
    <mergeCell ref="B20:D20"/>
    <mergeCell ref="B50:K50"/>
    <mergeCell ref="B27:D27"/>
    <mergeCell ref="B34:D34"/>
    <mergeCell ref="B39:D39"/>
    <mergeCell ref="C38:D38"/>
    <mergeCell ref="B45:D45"/>
    <mergeCell ref="C42:D42"/>
  </mergeCells>
  <hyperlinks>
    <hyperlink ref="B51" r:id="rId1" xr:uid="{00000000-0004-0000-0800-000000000000}"/>
  </hyperlinks>
  <pageMargins left="0.7" right="0.7" top="0.75" bottom="0.75" header="0.3" footer="0.3"/>
  <pageSetup orientation="landscape"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pageSetUpPr fitToPage="1"/>
  </sheetPr>
  <dimension ref="B2:AN54"/>
  <sheetViews>
    <sheetView showGridLines="0" workbookViewId="0"/>
  </sheetViews>
  <sheetFormatPr defaultColWidth="8.1640625" defaultRowHeight="14.1"/>
  <cols>
    <col min="1" max="1" width="1.83203125" style="206" customWidth="1"/>
    <col min="2" max="2" width="3.71875" style="206" customWidth="1"/>
    <col min="3" max="3" width="5.71875" style="206" customWidth="1"/>
    <col min="4" max="4" width="3.71875" style="206" customWidth="1"/>
    <col min="5" max="5" width="11.83203125" style="206" customWidth="1"/>
    <col min="6" max="6" width="12.5546875" style="206" customWidth="1"/>
    <col min="7" max="7" width="31.83203125" style="206" customWidth="1"/>
    <col min="8" max="8" width="5.44140625" style="2707" customWidth="1"/>
    <col min="9" max="16" width="13.71875" style="206" customWidth="1"/>
    <col min="17" max="17" width="14" style="206" customWidth="1"/>
    <col min="18" max="24" width="13.71875" style="206" customWidth="1"/>
    <col min="25" max="25" width="14" style="206" customWidth="1"/>
    <col min="26" max="32" width="13.71875" style="206" customWidth="1"/>
    <col min="33" max="33" width="8.1640625" style="206" customWidth="1"/>
    <col min="34" max="16384" width="8.1640625" style="206"/>
  </cols>
  <sheetData>
    <row r="2" spans="2:40">
      <c r="B2" s="58" t="s">
        <v>478</v>
      </c>
      <c r="C2" s="52"/>
      <c r="D2" s="52"/>
      <c r="E2" s="52"/>
      <c r="F2" s="52"/>
    </row>
    <row r="4" spans="2:40" ht="18.600000000000001" customHeight="1">
      <c r="B4" s="33" t="s">
        <v>2573</v>
      </c>
      <c r="C4" s="52"/>
      <c r="D4" s="52"/>
      <c r="E4" s="52"/>
      <c r="J4" s="4593" t="s">
        <v>852</v>
      </c>
      <c r="K4" s="4593"/>
      <c r="L4" s="4593"/>
      <c r="M4" s="2689"/>
      <c r="N4" s="2689"/>
      <c r="O4" s="2689"/>
      <c r="P4" s="2689"/>
      <c r="Q4" s="2689"/>
      <c r="R4" s="2689"/>
      <c r="S4" s="2689"/>
      <c r="T4" s="2689"/>
      <c r="U4" s="2689"/>
      <c r="V4" s="2689"/>
      <c r="W4" s="2689"/>
      <c r="X4" s="2689"/>
      <c r="Y4" s="2689"/>
      <c r="Z4" s="2689"/>
      <c r="AA4" s="2689"/>
      <c r="AB4" s="2689"/>
      <c r="AC4" s="2689"/>
      <c r="AD4" s="2689"/>
      <c r="AE4" s="2689"/>
      <c r="AF4" s="2689"/>
      <c r="AG4" s="2689"/>
      <c r="AH4" s="2689"/>
      <c r="AI4" s="2689"/>
      <c r="AJ4" s="2689"/>
      <c r="AK4" s="2689"/>
      <c r="AL4" s="2689"/>
      <c r="AM4" s="2689"/>
      <c r="AN4" s="2689"/>
    </row>
    <row r="5" spans="2:40" ht="19.75" customHeight="1">
      <c r="B5" s="33" t="s">
        <v>538</v>
      </c>
      <c r="C5" s="52"/>
      <c r="D5" s="52"/>
      <c r="E5" s="52"/>
      <c r="J5" s="4594" t="s">
        <v>2561</v>
      </c>
      <c r="K5" s="4594"/>
      <c r="L5" s="4594"/>
      <c r="M5" s="2690"/>
      <c r="N5" s="2690"/>
      <c r="O5" s="2690"/>
      <c r="P5" s="2690"/>
      <c r="Q5" s="2690"/>
      <c r="R5" s="2690"/>
      <c r="S5" s="2690"/>
      <c r="T5" s="2690"/>
      <c r="U5" s="2690"/>
      <c r="V5" s="2690"/>
      <c r="W5" s="2690"/>
      <c r="X5" s="2690"/>
      <c r="Y5" s="2690"/>
      <c r="Z5" s="2690"/>
      <c r="AA5" s="2690"/>
      <c r="AB5" s="2690"/>
      <c r="AC5" s="2690"/>
      <c r="AD5" s="2690"/>
      <c r="AE5" s="2690"/>
      <c r="AF5" s="2690"/>
      <c r="AG5" s="2690"/>
      <c r="AH5" s="2690"/>
      <c r="AI5" s="2690"/>
      <c r="AJ5" s="2690"/>
      <c r="AK5" s="2690"/>
      <c r="AL5" s="2690"/>
      <c r="AM5" s="2690"/>
      <c r="AN5" s="2690"/>
    </row>
    <row r="6" spans="2:40" ht="9" customHeight="1">
      <c r="C6" s="2467"/>
      <c r="D6" s="2467"/>
      <c r="E6" s="2467"/>
      <c r="F6" s="2467"/>
      <c r="G6" s="2467"/>
      <c r="H6" s="2691"/>
      <c r="I6" s="2467"/>
      <c r="J6" s="2467"/>
      <c r="K6" s="2467"/>
      <c r="L6" s="2467"/>
      <c r="M6" s="2467"/>
      <c r="N6" s="2467"/>
      <c r="O6" s="2467"/>
      <c r="P6" s="2467"/>
      <c r="Q6" s="2467"/>
      <c r="R6" s="2467"/>
      <c r="S6" s="2467"/>
      <c r="T6" s="2467"/>
      <c r="U6" s="2467"/>
      <c r="V6" s="2467"/>
      <c r="W6" s="2467"/>
      <c r="X6" s="2467"/>
      <c r="Y6" s="2467"/>
      <c r="Z6" s="2467"/>
      <c r="AA6" s="2467"/>
      <c r="AB6" s="2467"/>
      <c r="AC6" s="2467"/>
      <c r="AD6" s="2467"/>
      <c r="AE6" s="2467"/>
      <c r="AF6" s="2467"/>
    </row>
    <row r="7" spans="2:40" ht="20.5" customHeight="1">
      <c r="B7" s="2692"/>
      <c r="C7" s="2693"/>
      <c r="D7" s="2693"/>
      <c r="E7" s="2693"/>
      <c r="F7" s="2693"/>
      <c r="G7" s="2693"/>
      <c r="H7" s="2694"/>
      <c r="I7" s="4595" t="s">
        <v>2574</v>
      </c>
      <c r="J7" s="4596"/>
      <c r="K7" s="4596"/>
      <c r="L7" s="4596"/>
      <c r="M7" s="4596"/>
      <c r="N7" s="4596"/>
      <c r="O7" s="4596"/>
      <c r="P7" s="4596"/>
      <c r="Q7" s="4596"/>
      <c r="R7" s="4596"/>
      <c r="S7" s="4596"/>
      <c r="T7" s="4596"/>
      <c r="U7" s="4596"/>
      <c r="V7" s="4596"/>
      <c r="W7" s="4596"/>
      <c r="X7" s="4596"/>
      <c r="Y7" s="4596"/>
      <c r="Z7" s="4596"/>
      <c r="AA7" s="4596"/>
      <c r="AB7" s="4596"/>
      <c r="AC7" s="4596"/>
      <c r="AD7" s="4596"/>
      <c r="AE7" s="4596"/>
      <c r="AF7" s="4597"/>
    </row>
    <row r="8" spans="2:40">
      <c r="B8" s="2695"/>
      <c r="C8" s="2470"/>
      <c r="D8" s="2470"/>
      <c r="E8" s="2470"/>
      <c r="F8" s="2470"/>
      <c r="G8" s="2470"/>
      <c r="H8" s="2696"/>
      <c r="I8" s="4595" t="s">
        <v>2563</v>
      </c>
      <c r="J8" s="4596"/>
      <c r="K8" s="4596"/>
      <c r="L8" s="4596"/>
      <c r="M8" s="4596"/>
      <c r="N8" s="4596"/>
      <c r="O8" s="4596"/>
      <c r="P8" s="4596"/>
      <c r="Q8" s="4595" t="s">
        <v>2529</v>
      </c>
      <c r="R8" s="4596"/>
      <c r="S8" s="4596"/>
      <c r="T8" s="4596"/>
      <c r="U8" s="4596"/>
      <c r="V8" s="4596"/>
      <c r="W8" s="4596"/>
      <c r="X8" s="4597"/>
      <c r="Y8" s="4595" t="s">
        <v>2564</v>
      </c>
      <c r="Z8" s="4596"/>
      <c r="AA8" s="4596"/>
      <c r="AB8" s="4596"/>
      <c r="AC8" s="4596"/>
      <c r="AD8" s="4596"/>
      <c r="AE8" s="4596"/>
      <c r="AF8" s="4597"/>
    </row>
    <row r="9" spans="2:40" ht="33.6" customHeight="1">
      <c r="B9" s="4598" t="s">
        <v>1146</v>
      </c>
      <c r="C9" s="4599"/>
      <c r="D9" s="4599"/>
      <c r="E9" s="4599"/>
      <c r="F9" s="4599"/>
      <c r="G9" s="4599"/>
      <c r="H9" s="4600"/>
      <c r="I9" s="4603" t="s">
        <v>2565</v>
      </c>
      <c r="J9" s="4604"/>
      <c r="K9" s="4604"/>
      <c r="L9" s="4604"/>
      <c r="M9" s="4604"/>
      <c r="N9" s="4604"/>
      <c r="O9" s="4604"/>
      <c r="P9" s="4605"/>
      <c r="Q9" s="4603" t="s">
        <v>2565</v>
      </c>
      <c r="R9" s="4604"/>
      <c r="S9" s="4604"/>
      <c r="T9" s="4604"/>
      <c r="U9" s="4604"/>
      <c r="V9" s="4604"/>
      <c r="W9" s="4604"/>
      <c r="X9" s="4605"/>
      <c r="Y9" s="4603" t="s">
        <v>2565</v>
      </c>
      <c r="Z9" s="4604"/>
      <c r="AA9" s="4604"/>
      <c r="AB9" s="4604"/>
      <c r="AC9" s="4604"/>
      <c r="AD9" s="4604"/>
      <c r="AE9" s="4604"/>
      <c r="AF9" s="4605"/>
    </row>
    <row r="10" spans="2:40" ht="17.5" customHeight="1">
      <c r="B10" s="2697"/>
      <c r="C10" s="227"/>
      <c r="D10" s="227"/>
      <c r="E10" s="227"/>
      <c r="F10" s="227"/>
      <c r="G10" s="227"/>
      <c r="H10" s="2498"/>
      <c r="I10" s="2708">
        <v>2024</v>
      </c>
      <c r="J10" s="2708">
        <v>2025</v>
      </c>
      <c r="K10" s="2708">
        <v>2026</v>
      </c>
      <c r="L10" s="2708">
        <v>2027</v>
      </c>
      <c r="M10" s="2708">
        <v>2028</v>
      </c>
      <c r="N10" s="2708">
        <v>2029</v>
      </c>
      <c r="O10" s="2708">
        <v>2030</v>
      </c>
      <c r="P10" s="2709" t="s">
        <v>2575</v>
      </c>
      <c r="Q10" s="2708">
        <v>2024</v>
      </c>
      <c r="R10" s="2708">
        <v>2025</v>
      </c>
      <c r="S10" s="2708">
        <v>2026</v>
      </c>
      <c r="T10" s="2708">
        <v>2027</v>
      </c>
      <c r="U10" s="2708">
        <v>2028</v>
      </c>
      <c r="V10" s="2708">
        <v>2029</v>
      </c>
      <c r="W10" s="2708">
        <v>2030</v>
      </c>
      <c r="X10" s="2709" t="s">
        <v>2575</v>
      </c>
      <c r="Y10" s="2708">
        <v>2024</v>
      </c>
      <c r="Z10" s="2708">
        <v>2025</v>
      </c>
      <c r="AA10" s="2708">
        <v>2026</v>
      </c>
      <c r="AB10" s="2708">
        <v>2027</v>
      </c>
      <c r="AC10" s="2708">
        <v>2028</v>
      </c>
      <c r="AD10" s="2708">
        <v>2029</v>
      </c>
      <c r="AE10" s="2708">
        <v>2030</v>
      </c>
      <c r="AF10" s="2709" t="s">
        <v>2575</v>
      </c>
    </row>
    <row r="11" spans="2:40">
      <c r="B11" s="209"/>
      <c r="C11" s="210"/>
      <c r="D11" s="210"/>
      <c r="E11" s="210"/>
      <c r="F11" s="210"/>
      <c r="G11" s="210"/>
      <c r="H11" s="2699"/>
      <c r="I11" s="2700" t="s">
        <v>126</v>
      </c>
      <c r="J11" s="2701" t="s">
        <v>139</v>
      </c>
      <c r="K11" s="2700" t="s">
        <v>141</v>
      </c>
      <c r="L11" s="2700" t="s">
        <v>167</v>
      </c>
      <c r="M11" s="2700" t="s">
        <v>74</v>
      </c>
      <c r="N11" s="2700" t="s">
        <v>81</v>
      </c>
      <c r="O11" s="2700" t="s">
        <v>91</v>
      </c>
      <c r="P11" s="2700" t="s">
        <v>733</v>
      </c>
      <c r="Q11" s="2700" t="s">
        <v>735</v>
      </c>
      <c r="R11" s="2700" t="s">
        <v>1010</v>
      </c>
      <c r="S11" s="2700" t="s">
        <v>1895</v>
      </c>
      <c r="T11" s="2700" t="s">
        <v>2104</v>
      </c>
      <c r="U11" s="2700" t="s">
        <v>1011</v>
      </c>
      <c r="V11" s="2700" t="s">
        <v>1013</v>
      </c>
      <c r="W11" s="2700" t="s">
        <v>1015</v>
      </c>
      <c r="X11" s="2700" t="s">
        <v>1831</v>
      </c>
      <c r="Y11" s="2700" t="s">
        <v>2385</v>
      </c>
      <c r="Z11" s="2700" t="s">
        <v>1832</v>
      </c>
      <c r="AA11" s="2700" t="s">
        <v>2567</v>
      </c>
      <c r="AB11" s="2700" t="s">
        <v>1833</v>
      </c>
      <c r="AC11" s="2700" t="s">
        <v>2154</v>
      </c>
      <c r="AD11" s="2700" t="s">
        <v>2386</v>
      </c>
      <c r="AE11" s="2700" t="s">
        <v>2568</v>
      </c>
      <c r="AF11" s="2702" t="s">
        <v>2569</v>
      </c>
    </row>
    <row r="12" spans="2:40" ht="17.100000000000001" customHeight="1">
      <c r="B12" s="4601" t="s">
        <v>22</v>
      </c>
      <c r="C12" s="4602"/>
      <c r="D12" s="4533" t="s">
        <v>1148</v>
      </c>
      <c r="E12" s="4533"/>
      <c r="F12" s="4533"/>
      <c r="G12" s="4533"/>
      <c r="H12" s="2478" t="s">
        <v>1837</v>
      </c>
      <c r="I12" s="2703"/>
      <c r="J12" s="2703"/>
      <c r="K12" s="2703"/>
      <c r="L12" s="2703"/>
      <c r="M12" s="2703"/>
      <c r="N12" s="2703"/>
      <c r="O12" s="2703"/>
      <c r="P12" s="2703"/>
      <c r="Q12" s="2703"/>
      <c r="R12" s="2703"/>
      <c r="S12" s="2703"/>
      <c r="T12" s="2703"/>
      <c r="U12" s="2703"/>
      <c r="V12" s="2703"/>
      <c r="W12" s="2703"/>
      <c r="X12" s="2703"/>
      <c r="Y12" s="2703"/>
      <c r="Z12" s="2703"/>
      <c r="AA12" s="2703"/>
      <c r="AB12" s="2703"/>
      <c r="AC12" s="2703"/>
      <c r="AD12" s="2703"/>
      <c r="AE12" s="2703"/>
      <c r="AF12" s="221"/>
    </row>
    <row r="13" spans="2:40" ht="17.100000000000001" customHeight="1">
      <c r="B13" s="215"/>
      <c r="C13" s="216"/>
      <c r="D13" s="223"/>
      <c r="E13" s="4521" t="s">
        <v>738</v>
      </c>
      <c r="F13" s="4521"/>
      <c r="G13" s="4521"/>
      <c r="H13" s="2482" t="s">
        <v>1840</v>
      </c>
      <c r="I13" s="2704"/>
      <c r="J13" s="2704"/>
      <c r="K13" s="2704"/>
      <c r="L13" s="2704"/>
      <c r="M13" s="2704"/>
      <c r="N13" s="2704"/>
      <c r="O13" s="2704"/>
      <c r="P13" s="2704"/>
      <c r="Q13" s="2704"/>
      <c r="R13" s="2704"/>
      <c r="S13" s="2704"/>
      <c r="T13" s="2704"/>
      <c r="U13" s="2704"/>
      <c r="V13" s="2704"/>
      <c r="W13" s="2704"/>
      <c r="X13" s="2704"/>
      <c r="Y13" s="2704"/>
      <c r="Z13" s="2704"/>
      <c r="AA13" s="2704"/>
      <c r="AB13" s="2704"/>
      <c r="AC13" s="2704"/>
      <c r="AD13" s="2704"/>
      <c r="AE13" s="2704"/>
      <c r="AF13" s="214"/>
    </row>
    <row r="14" spans="2:40" ht="17.100000000000001" customHeight="1">
      <c r="B14" s="2484"/>
      <c r="C14" s="224"/>
      <c r="D14" s="219"/>
      <c r="E14" s="46" t="s">
        <v>739</v>
      </c>
      <c r="F14" s="46"/>
      <c r="G14" s="46"/>
      <c r="H14" s="2485" t="s">
        <v>1726</v>
      </c>
      <c r="I14" s="2703"/>
      <c r="J14" s="2703"/>
      <c r="K14" s="2703"/>
      <c r="L14" s="2703"/>
      <c r="M14" s="2703"/>
      <c r="N14" s="2703"/>
      <c r="O14" s="2703"/>
      <c r="P14" s="2703"/>
      <c r="Q14" s="2703"/>
      <c r="R14" s="2703"/>
      <c r="S14" s="2703"/>
      <c r="T14" s="2703"/>
      <c r="U14" s="2703"/>
      <c r="V14" s="2703"/>
      <c r="W14" s="2703"/>
      <c r="X14" s="2703"/>
      <c r="Y14" s="2703"/>
      <c r="Z14" s="2703"/>
      <c r="AA14" s="2703"/>
      <c r="AB14" s="2703"/>
      <c r="AC14" s="2703"/>
      <c r="AD14" s="2703"/>
      <c r="AE14" s="2703"/>
      <c r="AF14" s="221"/>
    </row>
    <row r="15" spans="2:40" ht="17.100000000000001" customHeight="1">
      <c r="B15" s="218"/>
      <c r="C15" s="219"/>
      <c r="D15" s="46" t="s">
        <v>1236</v>
      </c>
      <c r="E15" s="46"/>
      <c r="F15" s="46"/>
      <c r="G15" s="46"/>
      <c r="H15" s="2485" t="s">
        <v>1728</v>
      </c>
      <c r="I15" s="2703"/>
      <c r="J15" s="2703"/>
      <c r="K15" s="2703"/>
      <c r="L15" s="2703"/>
      <c r="M15" s="2703"/>
      <c r="N15" s="2703"/>
      <c r="O15" s="2703"/>
      <c r="P15" s="2703"/>
      <c r="Q15" s="2703"/>
      <c r="R15" s="2703"/>
      <c r="S15" s="2703"/>
      <c r="T15" s="2703"/>
      <c r="U15" s="2703"/>
      <c r="V15" s="2703"/>
      <c r="W15" s="2703"/>
      <c r="X15" s="2703"/>
      <c r="Y15" s="2703"/>
      <c r="Z15" s="2703"/>
      <c r="AA15" s="2703"/>
      <c r="AB15" s="2703"/>
      <c r="AC15" s="2703"/>
      <c r="AD15" s="2703"/>
      <c r="AE15" s="2703"/>
      <c r="AF15" s="221"/>
    </row>
    <row r="16" spans="2:40" ht="17.100000000000001" customHeight="1">
      <c r="B16" s="4510" t="s">
        <v>183</v>
      </c>
      <c r="C16" s="46"/>
      <c r="D16" s="46"/>
      <c r="E16" s="46"/>
      <c r="F16" s="46"/>
      <c r="G16" s="46"/>
      <c r="H16" s="2486" t="s">
        <v>1730</v>
      </c>
      <c r="I16" s="2705"/>
      <c r="J16" s="2705"/>
      <c r="K16" s="2705"/>
      <c r="L16" s="2705"/>
      <c r="M16" s="2705"/>
      <c r="N16" s="2705"/>
      <c r="O16" s="2705"/>
      <c r="P16" s="2705"/>
      <c r="Q16" s="2705"/>
      <c r="R16" s="2705"/>
      <c r="S16" s="2705"/>
      <c r="T16" s="2705"/>
      <c r="U16" s="2705"/>
      <c r="V16" s="2705"/>
      <c r="W16" s="2705"/>
      <c r="X16" s="2705"/>
      <c r="Y16" s="2705"/>
      <c r="Z16" s="2705"/>
      <c r="AA16" s="2705"/>
      <c r="AB16" s="2705"/>
      <c r="AC16" s="2705"/>
      <c r="AD16" s="2705"/>
      <c r="AE16" s="2705"/>
      <c r="AF16" s="222"/>
    </row>
    <row r="17" spans="2:32" ht="17.100000000000001" customHeight="1">
      <c r="B17" s="4526" t="s">
        <v>1210</v>
      </c>
      <c r="C17" s="4527"/>
      <c r="D17" s="4527"/>
      <c r="E17" s="4527"/>
      <c r="F17" s="4527"/>
      <c r="G17" s="4527"/>
      <c r="H17" s="2498"/>
      <c r="I17" s="2704"/>
      <c r="J17" s="2704"/>
      <c r="K17" s="2704"/>
      <c r="L17" s="2704"/>
      <c r="M17" s="2704"/>
      <c r="N17" s="2704"/>
      <c r="O17" s="2704"/>
      <c r="P17" s="2704"/>
      <c r="Q17" s="2704"/>
      <c r="R17" s="2704"/>
      <c r="S17" s="2704"/>
      <c r="T17" s="2704"/>
      <c r="U17" s="2704"/>
      <c r="V17" s="2704"/>
      <c r="W17" s="2704"/>
      <c r="X17" s="2704"/>
      <c r="Y17" s="2704"/>
      <c r="Z17" s="2704"/>
      <c r="AA17" s="2704"/>
      <c r="AB17" s="2704"/>
      <c r="AC17" s="2704"/>
      <c r="AD17" s="2704"/>
      <c r="AE17" s="2704"/>
      <c r="AF17" s="214"/>
    </row>
    <row r="18" spans="2:32" ht="17.100000000000001" customHeight="1">
      <c r="B18" s="2488"/>
      <c r="C18" s="1" t="s">
        <v>1153</v>
      </c>
      <c r="D18" s="1"/>
      <c r="E18" s="1"/>
      <c r="F18" s="4520" t="s">
        <v>1211</v>
      </c>
      <c r="G18" s="4520"/>
      <c r="H18" s="2490" t="s">
        <v>1732</v>
      </c>
      <c r="I18" s="2704"/>
      <c r="J18" s="2704"/>
      <c r="K18" s="2704"/>
      <c r="L18" s="2704"/>
      <c r="M18" s="2704"/>
      <c r="N18" s="2704"/>
      <c r="O18" s="2704"/>
      <c r="P18" s="2704"/>
      <c r="Q18" s="2704"/>
      <c r="R18" s="2704"/>
      <c r="S18" s="2704"/>
      <c r="T18" s="2704"/>
      <c r="U18" s="2704"/>
      <c r="V18" s="2704"/>
      <c r="W18" s="2704"/>
      <c r="X18" s="2704"/>
      <c r="Y18" s="2704"/>
      <c r="Z18" s="2704"/>
      <c r="AA18" s="2704"/>
      <c r="AB18" s="2704"/>
      <c r="AC18" s="2704"/>
      <c r="AD18" s="2704"/>
      <c r="AE18" s="2704"/>
      <c r="AF18" s="214"/>
    </row>
    <row r="19" spans="2:32" ht="17.100000000000001" customHeight="1">
      <c r="B19" s="2484"/>
      <c r="C19" s="219"/>
      <c r="D19" s="219"/>
      <c r="E19" s="219"/>
      <c r="F19" s="4521" t="s">
        <v>2442</v>
      </c>
      <c r="G19" s="4521"/>
      <c r="H19" s="2486" t="s">
        <v>1752</v>
      </c>
      <c r="I19" s="2703"/>
      <c r="J19" s="2703"/>
      <c r="K19" s="2703"/>
      <c r="L19" s="2703"/>
      <c r="M19" s="2703"/>
      <c r="N19" s="2703"/>
      <c r="O19" s="2703"/>
      <c r="P19" s="2703"/>
      <c r="Q19" s="2703"/>
      <c r="R19" s="2703"/>
      <c r="S19" s="2703"/>
      <c r="T19" s="2703"/>
      <c r="U19" s="2703"/>
      <c r="V19" s="2703"/>
      <c r="W19" s="2703"/>
      <c r="X19" s="2703"/>
      <c r="Y19" s="2703"/>
      <c r="Z19" s="2703"/>
      <c r="AA19" s="2703"/>
      <c r="AB19" s="2703"/>
      <c r="AC19" s="2703"/>
      <c r="AD19" s="2703"/>
      <c r="AE19" s="2703"/>
      <c r="AF19" s="221"/>
    </row>
    <row r="20" spans="2:32" ht="17.100000000000001" customHeight="1">
      <c r="B20" s="2484"/>
      <c r="C20" s="219"/>
      <c r="D20" s="219"/>
      <c r="E20" s="219"/>
      <c r="F20" s="4521" t="s">
        <v>1113</v>
      </c>
      <c r="G20" s="4521"/>
      <c r="H20" s="2486" t="s">
        <v>1754</v>
      </c>
      <c r="I20" s="2703"/>
      <c r="J20" s="2703"/>
      <c r="K20" s="2703"/>
      <c r="L20" s="2703"/>
      <c r="M20" s="2703"/>
      <c r="N20" s="2703"/>
      <c r="O20" s="2703"/>
      <c r="P20" s="2703"/>
      <c r="Q20" s="2703"/>
      <c r="R20" s="2703"/>
      <c r="S20" s="2703"/>
      <c r="T20" s="2703"/>
      <c r="U20" s="2703"/>
      <c r="V20" s="2703"/>
      <c r="W20" s="2703"/>
      <c r="X20" s="2703"/>
      <c r="Y20" s="2703"/>
      <c r="Z20" s="2703"/>
      <c r="AA20" s="2703"/>
      <c r="AB20" s="2703"/>
      <c r="AC20" s="2703"/>
      <c r="AD20" s="2703"/>
      <c r="AE20" s="2703"/>
      <c r="AF20" s="221"/>
    </row>
    <row r="21" spans="2:32" ht="17.100000000000001" customHeight="1">
      <c r="B21" s="2491"/>
      <c r="C21" s="45" t="s">
        <v>1155</v>
      </c>
      <c r="D21" s="45"/>
      <c r="E21" s="45"/>
      <c r="F21" s="45"/>
      <c r="G21" s="2489" t="s">
        <v>1211</v>
      </c>
      <c r="H21" s="2486" t="s">
        <v>1755</v>
      </c>
      <c r="I21" s="2704"/>
      <c r="J21" s="2704"/>
      <c r="K21" s="2704"/>
      <c r="L21" s="2704"/>
      <c r="M21" s="2704"/>
      <c r="N21" s="2704"/>
      <c r="O21" s="2704"/>
      <c r="P21" s="2704"/>
      <c r="Q21" s="2704"/>
      <c r="R21" s="2704"/>
      <c r="S21" s="2704"/>
      <c r="T21" s="2704"/>
      <c r="U21" s="2704"/>
      <c r="V21" s="2704"/>
      <c r="W21" s="2704"/>
      <c r="X21" s="2704"/>
      <c r="Y21" s="2704"/>
      <c r="Z21" s="2704"/>
      <c r="AA21" s="2704"/>
      <c r="AB21" s="2704"/>
      <c r="AC21" s="2704"/>
      <c r="AD21" s="2704"/>
      <c r="AE21" s="2704"/>
      <c r="AF21" s="214"/>
    </row>
    <row r="22" spans="2:32" ht="17.100000000000001" customHeight="1">
      <c r="B22" s="2491"/>
      <c r="C22" s="219"/>
      <c r="D22" s="219"/>
      <c r="E22" s="219"/>
      <c r="F22" s="219"/>
      <c r="G22" s="2481" t="s">
        <v>2442</v>
      </c>
      <c r="H22" s="2486" t="s">
        <v>1757</v>
      </c>
      <c r="I22" s="2703"/>
      <c r="J22" s="2703"/>
      <c r="K22" s="2703"/>
      <c r="L22" s="2703"/>
      <c r="M22" s="2703"/>
      <c r="N22" s="2703"/>
      <c r="O22" s="2703"/>
      <c r="P22" s="2703"/>
      <c r="Q22" s="2703"/>
      <c r="R22" s="2703"/>
      <c r="S22" s="2703"/>
      <c r="T22" s="2703"/>
      <c r="U22" s="2703"/>
      <c r="V22" s="2703"/>
      <c r="W22" s="2703"/>
      <c r="X22" s="2703"/>
      <c r="Y22" s="2703"/>
      <c r="Z22" s="2703"/>
      <c r="AA22" s="2703"/>
      <c r="AB22" s="2703"/>
      <c r="AC22" s="2703"/>
      <c r="AD22" s="2703"/>
      <c r="AE22" s="2703"/>
      <c r="AF22" s="221"/>
    </row>
    <row r="23" spans="2:32" ht="17.100000000000001" customHeight="1">
      <c r="B23" s="2484"/>
      <c r="C23" s="219"/>
      <c r="D23" s="219"/>
      <c r="E23" s="219"/>
      <c r="F23" s="219"/>
      <c r="G23" s="2481" t="s">
        <v>1113</v>
      </c>
      <c r="H23" s="2486" t="s">
        <v>1758</v>
      </c>
      <c r="I23" s="2703"/>
      <c r="J23" s="2703"/>
      <c r="K23" s="2703"/>
      <c r="L23" s="2703"/>
      <c r="M23" s="2703"/>
      <c r="N23" s="2703"/>
      <c r="O23" s="2703"/>
      <c r="P23" s="2703"/>
      <c r="Q23" s="2703"/>
      <c r="R23" s="2703"/>
      <c r="S23" s="2703"/>
      <c r="T23" s="2703"/>
      <c r="U23" s="2703"/>
      <c r="V23" s="2703"/>
      <c r="W23" s="2703"/>
      <c r="X23" s="2703"/>
      <c r="Y23" s="2703"/>
      <c r="Z23" s="2703"/>
      <c r="AA23" s="2703"/>
      <c r="AB23" s="2703"/>
      <c r="AC23" s="2703"/>
      <c r="AD23" s="2703"/>
      <c r="AE23" s="2703"/>
      <c r="AF23" s="221"/>
    </row>
    <row r="24" spans="2:32" ht="17.100000000000001" customHeight="1">
      <c r="B24" s="2484"/>
      <c r="C24" s="64" t="s">
        <v>1157</v>
      </c>
      <c r="D24" s="64"/>
      <c r="E24" s="64"/>
      <c r="F24" s="64"/>
      <c r="G24" s="2489" t="s">
        <v>1211</v>
      </c>
      <c r="H24" s="2486" t="s">
        <v>1760</v>
      </c>
      <c r="I24" s="2704"/>
      <c r="J24" s="2704"/>
      <c r="K24" s="2704"/>
      <c r="L24" s="2704"/>
      <c r="M24" s="2704"/>
      <c r="N24" s="2704"/>
      <c r="O24" s="2704"/>
      <c r="P24" s="2704"/>
      <c r="Q24" s="2704"/>
      <c r="R24" s="2704"/>
      <c r="S24" s="2704"/>
      <c r="T24" s="2704"/>
      <c r="U24" s="2704"/>
      <c r="V24" s="2704"/>
      <c r="W24" s="2704"/>
      <c r="X24" s="2704"/>
      <c r="Y24" s="2704"/>
      <c r="Z24" s="2704"/>
      <c r="AA24" s="2704"/>
      <c r="AB24" s="2704"/>
      <c r="AC24" s="2704"/>
      <c r="AD24" s="2704"/>
      <c r="AE24" s="2704"/>
      <c r="AF24" s="214"/>
    </row>
    <row r="25" spans="2:32" ht="17.100000000000001" customHeight="1">
      <c r="B25" s="2484"/>
      <c r="C25" s="219"/>
      <c r="D25" s="219"/>
      <c r="E25" s="219"/>
      <c r="F25" s="219"/>
      <c r="G25" s="2481" t="s">
        <v>2442</v>
      </c>
      <c r="H25" s="2486" t="s">
        <v>1735</v>
      </c>
      <c r="I25" s="2703"/>
      <c r="J25" s="2703"/>
      <c r="K25" s="2703"/>
      <c r="L25" s="2703"/>
      <c r="M25" s="2703"/>
      <c r="N25" s="2703"/>
      <c r="O25" s="2703"/>
      <c r="P25" s="2703"/>
      <c r="Q25" s="2703"/>
      <c r="R25" s="2703"/>
      <c r="S25" s="2703"/>
      <c r="T25" s="2703"/>
      <c r="U25" s="2703"/>
      <c r="V25" s="2703"/>
      <c r="W25" s="2703"/>
      <c r="X25" s="2703"/>
      <c r="Y25" s="2703"/>
      <c r="Z25" s="2703"/>
      <c r="AA25" s="2703"/>
      <c r="AB25" s="2703"/>
      <c r="AC25" s="2703"/>
      <c r="AD25" s="2703"/>
      <c r="AE25" s="2703"/>
      <c r="AF25" s="221"/>
    </row>
    <row r="26" spans="2:32" ht="17.100000000000001" customHeight="1">
      <c r="B26" s="2484"/>
      <c r="C26" s="219"/>
      <c r="D26" s="219"/>
      <c r="E26" s="219"/>
      <c r="F26" s="219"/>
      <c r="G26" s="2481" t="s">
        <v>1113</v>
      </c>
      <c r="H26" s="2486" t="s">
        <v>1739</v>
      </c>
      <c r="I26" s="2703"/>
      <c r="J26" s="2703"/>
      <c r="K26" s="2703"/>
      <c r="L26" s="2703"/>
      <c r="M26" s="2703"/>
      <c r="N26" s="2703"/>
      <c r="O26" s="2703"/>
      <c r="P26" s="2703"/>
      <c r="Q26" s="2703"/>
      <c r="R26" s="2703"/>
      <c r="S26" s="2703"/>
      <c r="T26" s="2703"/>
      <c r="U26" s="2703"/>
      <c r="V26" s="2703"/>
      <c r="W26" s="2703"/>
      <c r="X26" s="2703"/>
      <c r="Y26" s="2703"/>
      <c r="Z26" s="2703"/>
      <c r="AA26" s="2703"/>
      <c r="AB26" s="2703"/>
      <c r="AC26" s="2703"/>
      <c r="AD26" s="2703"/>
      <c r="AE26" s="2703"/>
      <c r="AF26" s="221"/>
    </row>
    <row r="27" spans="2:32" ht="17.100000000000001" customHeight="1">
      <c r="B27" s="4510" t="s">
        <v>1326</v>
      </c>
      <c r="C27" s="46"/>
      <c r="D27" s="46"/>
      <c r="E27" s="46"/>
      <c r="F27" s="46"/>
      <c r="G27" s="46"/>
      <c r="H27" s="2486" t="s">
        <v>1850</v>
      </c>
      <c r="I27" s="2704"/>
      <c r="J27" s="2704"/>
      <c r="K27" s="2704"/>
      <c r="L27" s="2704"/>
      <c r="M27" s="2704"/>
      <c r="N27" s="2704"/>
      <c r="O27" s="2704"/>
      <c r="P27" s="2704"/>
      <c r="Q27" s="2704"/>
      <c r="R27" s="2704"/>
      <c r="S27" s="2704"/>
      <c r="T27" s="2704"/>
      <c r="U27" s="2704"/>
      <c r="V27" s="2704"/>
      <c r="W27" s="2704"/>
      <c r="X27" s="2704"/>
      <c r="Y27" s="2704"/>
      <c r="Z27" s="2704"/>
      <c r="AA27" s="2704"/>
      <c r="AB27" s="2704"/>
      <c r="AC27" s="2704"/>
      <c r="AD27" s="2704"/>
      <c r="AE27" s="2704"/>
      <c r="AF27" s="214"/>
    </row>
    <row r="28" spans="2:32" ht="17.100000000000001" customHeight="1">
      <c r="B28" s="2484"/>
      <c r="C28" s="46" t="s">
        <v>746</v>
      </c>
      <c r="D28" s="46"/>
      <c r="E28" s="46"/>
      <c r="F28" s="46"/>
      <c r="G28" s="46"/>
      <c r="H28" s="2486" t="s">
        <v>1899</v>
      </c>
      <c r="I28" s="2703"/>
      <c r="J28" s="2703"/>
      <c r="K28" s="2703"/>
      <c r="L28" s="2703"/>
      <c r="M28" s="2703"/>
      <c r="N28" s="2703"/>
      <c r="O28" s="2703"/>
      <c r="P28" s="2703"/>
      <c r="Q28" s="2703"/>
      <c r="R28" s="2703"/>
      <c r="S28" s="2703"/>
      <c r="T28" s="2703"/>
      <c r="U28" s="2703"/>
      <c r="V28" s="2703"/>
      <c r="W28" s="2703"/>
      <c r="X28" s="2703"/>
      <c r="Y28" s="2703"/>
      <c r="Z28" s="2703"/>
      <c r="AA28" s="2703"/>
      <c r="AB28" s="2703"/>
      <c r="AC28" s="2703"/>
      <c r="AD28" s="2703"/>
      <c r="AE28" s="2703"/>
      <c r="AF28" s="221"/>
    </row>
    <row r="29" spans="2:32" ht="17.100000000000001" customHeight="1">
      <c r="B29" s="4510" t="s">
        <v>186</v>
      </c>
      <c r="C29" s="46"/>
      <c r="D29" s="46"/>
      <c r="E29" s="46"/>
      <c r="F29" s="46"/>
      <c r="G29" s="46"/>
      <c r="H29" s="2486" t="s">
        <v>1852</v>
      </c>
      <c r="I29" s="2703"/>
      <c r="J29" s="2703"/>
      <c r="K29" s="2703"/>
      <c r="L29" s="2703"/>
      <c r="M29" s="2703"/>
      <c r="N29" s="2703"/>
      <c r="O29" s="2703"/>
      <c r="P29" s="2703"/>
      <c r="Q29" s="2703"/>
      <c r="R29" s="2703"/>
      <c r="S29" s="2703"/>
      <c r="T29" s="2703"/>
      <c r="U29" s="2703"/>
      <c r="V29" s="2703"/>
      <c r="W29" s="2703"/>
      <c r="X29" s="2703"/>
      <c r="Y29" s="2703"/>
      <c r="Z29" s="2703"/>
      <c r="AA29" s="2703"/>
      <c r="AB29" s="2703"/>
      <c r="AC29" s="2703"/>
      <c r="AD29" s="2703"/>
      <c r="AE29" s="2703"/>
      <c r="AF29" s="221"/>
    </row>
    <row r="30" spans="2:32" ht="17.100000000000001" customHeight="1">
      <c r="B30" s="4525" t="s">
        <v>747</v>
      </c>
      <c r="C30" s="45"/>
      <c r="D30" s="45"/>
      <c r="E30" s="45"/>
      <c r="F30" s="45"/>
      <c r="G30" s="45"/>
      <c r="H30" s="2486" t="s">
        <v>1854</v>
      </c>
      <c r="I30" s="2703"/>
      <c r="J30" s="2703"/>
      <c r="K30" s="2703"/>
      <c r="L30" s="2703"/>
      <c r="M30" s="2703"/>
      <c r="N30" s="2703"/>
      <c r="O30" s="2703"/>
      <c r="P30" s="2703"/>
      <c r="Q30" s="2703"/>
      <c r="R30" s="2703"/>
      <c r="S30" s="2703"/>
      <c r="T30" s="2703"/>
      <c r="U30" s="2703"/>
      <c r="V30" s="2703"/>
      <c r="W30" s="2703"/>
      <c r="X30" s="2703"/>
      <c r="Y30" s="2703"/>
      <c r="Z30" s="2703"/>
      <c r="AA30" s="2703"/>
      <c r="AB30" s="2703"/>
      <c r="AC30" s="2703"/>
      <c r="AD30" s="2703"/>
      <c r="AE30" s="2703"/>
      <c r="AF30" s="221"/>
    </row>
    <row r="31" spans="2:32" ht="17.100000000000001" customHeight="1">
      <c r="B31" s="4510" t="s">
        <v>119</v>
      </c>
      <c r="C31" s="46"/>
      <c r="D31" s="46"/>
      <c r="E31" s="46"/>
      <c r="F31" s="46"/>
      <c r="G31" s="46"/>
      <c r="H31" s="2486" t="s">
        <v>1993</v>
      </c>
      <c r="I31" s="2703"/>
      <c r="J31" s="2703"/>
      <c r="K31" s="2703"/>
      <c r="L31" s="2703"/>
      <c r="M31" s="2703"/>
      <c r="N31" s="2703"/>
      <c r="O31" s="2703"/>
      <c r="P31" s="2703"/>
      <c r="Q31" s="2703"/>
      <c r="R31" s="2703"/>
      <c r="S31" s="2703"/>
      <c r="T31" s="2703"/>
      <c r="U31" s="2703"/>
      <c r="V31" s="2703"/>
      <c r="W31" s="2703"/>
      <c r="X31" s="2703"/>
      <c r="Y31" s="2703"/>
      <c r="Z31" s="2703"/>
      <c r="AA31" s="2703"/>
      <c r="AB31" s="2703"/>
      <c r="AC31" s="2703"/>
      <c r="AD31" s="2703"/>
      <c r="AE31" s="2703"/>
      <c r="AF31" s="221"/>
    </row>
    <row r="32" spans="2:32" ht="17.100000000000001" customHeight="1">
      <c r="B32" s="4510" t="s">
        <v>120</v>
      </c>
      <c r="C32" s="46"/>
      <c r="D32" s="46"/>
      <c r="E32" s="46"/>
      <c r="F32" s="46"/>
      <c r="G32" s="46"/>
      <c r="H32" s="2486" t="s">
        <v>2570</v>
      </c>
      <c r="I32" s="2703"/>
      <c r="J32" s="2703"/>
      <c r="K32" s="2703"/>
      <c r="L32" s="2703"/>
      <c r="M32" s="2703"/>
      <c r="N32" s="2703"/>
      <c r="O32" s="2703"/>
      <c r="P32" s="2703"/>
      <c r="Q32" s="2703"/>
      <c r="R32" s="2703"/>
      <c r="S32" s="2703"/>
      <c r="T32" s="2703"/>
      <c r="U32" s="2703"/>
      <c r="V32" s="2703"/>
      <c r="W32" s="2703"/>
      <c r="X32" s="2703"/>
      <c r="Y32" s="2703"/>
      <c r="Z32" s="2703"/>
      <c r="AA32" s="2703"/>
      <c r="AB32" s="2703"/>
      <c r="AC32" s="2703"/>
      <c r="AD32" s="2703"/>
      <c r="AE32" s="2703"/>
      <c r="AF32" s="221"/>
    </row>
    <row r="33" spans="2:32" ht="17.100000000000001" customHeight="1">
      <c r="B33" s="4510" t="s">
        <v>748</v>
      </c>
      <c r="C33" s="46"/>
      <c r="D33" s="46"/>
      <c r="E33" s="46"/>
      <c r="F33" s="46"/>
      <c r="G33" s="46"/>
      <c r="H33" s="2486" t="s">
        <v>2446</v>
      </c>
      <c r="I33" s="2703"/>
      <c r="J33" s="2703"/>
      <c r="K33" s="2703"/>
      <c r="L33" s="2703"/>
      <c r="M33" s="2703"/>
      <c r="N33" s="2703"/>
      <c r="O33" s="2703"/>
      <c r="P33" s="2703"/>
      <c r="Q33" s="2703"/>
      <c r="R33" s="2703"/>
      <c r="S33" s="2703"/>
      <c r="T33" s="2703"/>
      <c r="U33" s="2703"/>
      <c r="V33" s="2703"/>
      <c r="W33" s="2703"/>
      <c r="X33" s="2703"/>
      <c r="Y33" s="2703"/>
      <c r="Z33" s="2703"/>
      <c r="AA33" s="2703"/>
      <c r="AB33" s="2703"/>
      <c r="AC33" s="2703"/>
      <c r="AD33" s="2703"/>
      <c r="AE33" s="2703"/>
      <c r="AF33" s="221"/>
    </row>
    <row r="34" spans="2:32" ht="17.100000000000001" customHeight="1">
      <c r="B34" s="4518" t="s">
        <v>2571</v>
      </c>
      <c r="C34" s="4519"/>
      <c r="D34" s="4519"/>
      <c r="E34" s="4519"/>
      <c r="F34" s="4519"/>
      <c r="G34" s="4519"/>
      <c r="H34" s="2493"/>
      <c r="I34" s="2706"/>
      <c r="J34" s="2706"/>
      <c r="K34" s="2706"/>
      <c r="L34" s="2706"/>
      <c r="M34" s="2706"/>
      <c r="N34" s="2706"/>
      <c r="O34" s="2706"/>
      <c r="P34" s="2706"/>
      <c r="Q34" s="2706"/>
      <c r="R34" s="2706"/>
      <c r="S34" s="2706"/>
      <c r="T34" s="2706"/>
      <c r="U34" s="2706"/>
      <c r="V34" s="2706"/>
      <c r="W34" s="2706"/>
      <c r="X34" s="2706"/>
      <c r="Y34" s="2706"/>
      <c r="Z34" s="2706"/>
      <c r="AA34" s="2706"/>
      <c r="AB34" s="2706"/>
      <c r="AC34" s="2706"/>
      <c r="AD34" s="2706"/>
      <c r="AE34" s="2706"/>
      <c r="AF34" s="228"/>
    </row>
    <row r="35" spans="2:32" ht="17.100000000000001" customHeight="1">
      <c r="B35" s="2480"/>
      <c r="C35" s="4520" t="s">
        <v>749</v>
      </c>
      <c r="D35" s="4520"/>
      <c r="E35" s="4520"/>
      <c r="F35" s="4520"/>
      <c r="G35" s="4520"/>
      <c r="H35" s="2490" t="s">
        <v>2447</v>
      </c>
      <c r="I35" s="2705"/>
      <c r="J35" s="2705"/>
      <c r="K35" s="2705"/>
      <c r="L35" s="2705"/>
      <c r="M35" s="2705"/>
      <c r="N35" s="2705"/>
      <c r="O35" s="2705"/>
      <c r="P35" s="2705"/>
      <c r="Q35" s="2705"/>
      <c r="R35" s="2705"/>
      <c r="S35" s="2705"/>
      <c r="T35" s="2705"/>
      <c r="U35" s="2705"/>
      <c r="V35" s="2705"/>
      <c r="W35" s="2705"/>
      <c r="X35" s="2705"/>
      <c r="Y35" s="2705"/>
      <c r="Z35" s="2705"/>
      <c r="AA35" s="2705"/>
      <c r="AB35" s="2705"/>
      <c r="AC35" s="2705"/>
      <c r="AD35" s="2705"/>
      <c r="AE35" s="2705"/>
      <c r="AF35" s="222"/>
    </row>
    <row r="36" spans="2:32" ht="17.100000000000001" customHeight="1">
      <c r="B36" s="2484"/>
      <c r="C36" s="4521" t="s">
        <v>750</v>
      </c>
      <c r="D36" s="4521"/>
      <c r="E36" s="4521"/>
      <c r="F36" s="4521"/>
      <c r="G36" s="4521"/>
      <c r="H36" s="2486" t="s">
        <v>2448</v>
      </c>
      <c r="I36" s="2703"/>
      <c r="J36" s="2703"/>
      <c r="K36" s="2703"/>
      <c r="L36" s="2703"/>
      <c r="M36" s="2703"/>
      <c r="N36" s="2703"/>
      <c r="O36" s="2703"/>
      <c r="P36" s="2703"/>
      <c r="Q36" s="2703"/>
      <c r="R36" s="2703"/>
      <c r="S36" s="2703"/>
      <c r="T36" s="2703"/>
      <c r="U36" s="2703"/>
      <c r="V36" s="2703"/>
      <c r="W36" s="2703"/>
      <c r="X36" s="2703"/>
      <c r="Y36" s="2703"/>
      <c r="Z36" s="2703"/>
      <c r="AA36" s="2703"/>
      <c r="AB36" s="2703"/>
      <c r="AC36" s="2703"/>
      <c r="AD36" s="2703"/>
      <c r="AE36" s="2703"/>
      <c r="AF36" s="221"/>
    </row>
    <row r="37" spans="2:32" ht="17.100000000000001" customHeight="1">
      <c r="B37" s="2484"/>
      <c r="C37" s="4521" t="s">
        <v>751</v>
      </c>
      <c r="D37" s="4521"/>
      <c r="E37" s="4521"/>
      <c r="F37" s="4521"/>
      <c r="G37" s="4521"/>
      <c r="H37" s="2486" t="s">
        <v>1994</v>
      </c>
      <c r="I37" s="2703"/>
      <c r="J37" s="2703"/>
      <c r="K37" s="2703"/>
      <c r="L37" s="2703"/>
      <c r="M37" s="2703"/>
      <c r="N37" s="2703"/>
      <c r="O37" s="2703"/>
      <c r="P37" s="2703"/>
      <c r="Q37" s="2703"/>
      <c r="R37" s="2703"/>
      <c r="S37" s="2703"/>
      <c r="T37" s="2703"/>
      <c r="U37" s="2703"/>
      <c r="V37" s="2703"/>
      <c r="W37" s="2703"/>
      <c r="X37" s="2703"/>
      <c r="Y37" s="2703"/>
      <c r="Z37" s="2703"/>
      <c r="AA37" s="2703"/>
      <c r="AB37" s="2703"/>
      <c r="AC37" s="2703"/>
      <c r="AD37" s="2703"/>
      <c r="AE37" s="2703"/>
      <c r="AF37" s="221"/>
    </row>
    <row r="38" spans="2:32" ht="17.100000000000001" customHeight="1">
      <c r="B38" s="2484"/>
      <c r="C38" s="4521" t="s">
        <v>752</v>
      </c>
      <c r="D38" s="4521"/>
      <c r="E38" s="4521"/>
      <c r="F38" s="4521"/>
      <c r="G38" s="4521"/>
      <c r="H38" s="2486" t="s">
        <v>1773</v>
      </c>
      <c r="I38" s="2703"/>
      <c r="J38" s="2703"/>
      <c r="K38" s="2703"/>
      <c r="L38" s="2703"/>
      <c r="M38" s="2703"/>
      <c r="N38" s="2703"/>
      <c r="O38" s="2703"/>
      <c r="P38" s="2703"/>
      <c r="Q38" s="2703"/>
      <c r="R38" s="2703"/>
      <c r="S38" s="2703"/>
      <c r="T38" s="2703"/>
      <c r="U38" s="2703"/>
      <c r="V38" s="2703"/>
      <c r="W38" s="2703"/>
      <c r="X38" s="2703"/>
      <c r="Y38" s="2703"/>
      <c r="Z38" s="2703"/>
      <c r="AA38" s="2703"/>
      <c r="AB38" s="2703"/>
      <c r="AC38" s="2703"/>
      <c r="AD38" s="2703"/>
      <c r="AE38" s="2703"/>
      <c r="AF38" s="221"/>
    </row>
    <row r="39" spans="2:32" ht="17.100000000000001" customHeight="1">
      <c r="B39" s="2484"/>
      <c r="C39" s="4521" t="s">
        <v>754</v>
      </c>
      <c r="D39" s="4521"/>
      <c r="E39" s="4521"/>
      <c r="F39" s="4521"/>
      <c r="G39" s="4521"/>
      <c r="H39" s="2486" t="s">
        <v>1775</v>
      </c>
      <c r="I39" s="2703"/>
      <c r="J39" s="2703"/>
      <c r="K39" s="2703"/>
      <c r="L39" s="2703"/>
      <c r="M39" s="2703"/>
      <c r="N39" s="2703"/>
      <c r="O39" s="2703"/>
      <c r="P39" s="2703"/>
      <c r="Q39" s="2703"/>
      <c r="R39" s="2703"/>
      <c r="S39" s="2703"/>
      <c r="T39" s="2703"/>
      <c r="U39" s="2703"/>
      <c r="V39" s="2703"/>
      <c r="W39" s="2703"/>
      <c r="X39" s="2703"/>
      <c r="Y39" s="2703"/>
      <c r="Z39" s="2703"/>
      <c r="AA39" s="2703"/>
      <c r="AB39" s="2703"/>
      <c r="AC39" s="2703"/>
      <c r="AD39" s="2703"/>
      <c r="AE39" s="2703"/>
      <c r="AF39" s="221"/>
    </row>
    <row r="40" spans="2:32" ht="17.100000000000001" customHeight="1">
      <c r="B40" s="2484"/>
      <c r="C40" s="4521" t="s">
        <v>756</v>
      </c>
      <c r="D40" s="4521"/>
      <c r="E40" s="4521"/>
      <c r="F40" s="4521"/>
      <c r="G40" s="4521"/>
      <c r="H40" s="2486" t="s">
        <v>1777</v>
      </c>
      <c r="I40" s="2703"/>
      <c r="J40" s="2703"/>
      <c r="K40" s="2703"/>
      <c r="L40" s="2703"/>
      <c r="M40" s="2703"/>
      <c r="N40" s="2703"/>
      <c r="O40" s="2703"/>
      <c r="P40" s="2703"/>
      <c r="Q40" s="2703"/>
      <c r="R40" s="2703"/>
      <c r="S40" s="2703"/>
      <c r="T40" s="2703"/>
      <c r="U40" s="2703"/>
      <c r="V40" s="2703"/>
      <c r="W40" s="2703"/>
      <c r="X40" s="2703"/>
      <c r="Y40" s="2703"/>
      <c r="Z40" s="2703"/>
      <c r="AA40" s="2703"/>
      <c r="AB40" s="2703"/>
      <c r="AC40" s="2703"/>
      <c r="AD40" s="2703"/>
      <c r="AE40" s="2703"/>
      <c r="AF40" s="221"/>
    </row>
    <row r="41" spans="2:32" ht="17.100000000000001" customHeight="1">
      <c r="B41" s="2484"/>
      <c r="C41" s="4521" t="s">
        <v>758</v>
      </c>
      <c r="D41" s="4521"/>
      <c r="E41" s="4521"/>
      <c r="F41" s="4521"/>
      <c r="G41" s="4521"/>
      <c r="H41" s="2486" t="s">
        <v>2450</v>
      </c>
      <c r="I41" s="2703"/>
      <c r="J41" s="2703"/>
      <c r="K41" s="2703"/>
      <c r="L41" s="2703"/>
      <c r="M41" s="2703"/>
      <c r="N41" s="2703"/>
      <c r="O41" s="2703"/>
      <c r="P41" s="2703"/>
      <c r="Q41" s="2703"/>
      <c r="R41" s="2703"/>
      <c r="S41" s="2703"/>
      <c r="T41" s="2703"/>
      <c r="U41" s="2703"/>
      <c r="V41" s="2703"/>
      <c r="W41" s="2703"/>
      <c r="X41" s="2703"/>
      <c r="Y41" s="2703"/>
      <c r="Z41" s="2703"/>
      <c r="AA41" s="2703"/>
      <c r="AB41" s="2703"/>
      <c r="AC41" s="2703"/>
      <c r="AD41" s="2703"/>
      <c r="AE41" s="2703"/>
      <c r="AF41" s="221"/>
    </row>
    <row r="42" spans="2:32" ht="17.100000000000001" customHeight="1">
      <c r="B42" s="2484"/>
      <c r="C42" s="4521" t="s">
        <v>760</v>
      </c>
      <c r="D42" s="4521"/>
      <c r="E42" s="4521"/>
      <c r="F42" s="4521"/>
      <c r="G42" s="4521"/>
      <c r="H42" s="2486" t="s">
        <v>2451</v>
      </c>
      <c r="I42" s="2703"/>
      <c r="J42" s="2703"/>
      <c r="K42" s="2703"/>
      <c r="L42" s="2703"/>
      <c r="M42" s="2703"/>
      <c r="N42" s="2703"/>
      <c r="O42" s="2703"/>
      <c r="P42" s="2703"/>
      <c r="Q42" s="2703"/>
      <c r="R42" s="2703"/>
      <c r="S42" s="2703"/>
      <c r="T42" s="2703"/>
      <c r="U42" s="2703"/>
      <c r="V42" s="2703"/>
      <c r="W42" s="2703"/>
      <c r="X42" s="2703"/>
      <c r="Y42" s="2703"/>
      <c r="Z42" s="2703"/>
      <c r="AA42" s="2703"/>
      <c r="AB42" s="2703"/>
      <c r="AC42" s="2703"/>
      <c r="AD42" s="2703"/>
      <c r="AE42" s="2703"/>
      <c r="AF42" s="221"/>
    </row>
    <row r="43" spans="2:32" ht="17.100000000000001" customHeight="1">
      <c r="B43" s="2484"/>
      <c r="C43" s="4521" t="s">
        <v>762</v>
      </c>
      <c r="D43" s="4521"/>
      <c r="E43" s="4521"/>
      <c r="F43" s="4521"/>
      <c r="G43" s="4521"/>
      <c r="H43" s="2486" t="s">
        <v>2452</v>
      </c>
      <c r="I43" s="2703"/>
      <c r="J43" s="2703"/>
      <c r="K43" s="2703"/>
      <c r="L43" s="2703"/>
      <c r="M43" s="2703"/>
      <c r="N43" s="2703"/>
      <c r="O43" s="2703"/>
      <c r="P43" s="2703"/>
      <c r="Q43" s="2703"/>
      <c r="R43" s="2703"/>
      <c r="S43" s="2703"/>
      <c r="T43" s="2703"/>
      <c r="U43" s="2703"/>
      <c r="V43" s="2703"/>
      <c r="W43" s="2703"/>
      <c r="X43" s="2703"/>
      <c r="Y43" s="2703"/>
      <c r="Z43" s="2703"/>
      <c r="AA43" s="2703"/>
      <c r="AB43" s="2703"/>
      <c r="AC43" s="2703"/>
      <c r="AD43" s="2703"/>
      <c r="AE43" s="2703"/>
      <c r="AF43" s="221"/>
    </row>
    <row r="44" spans="2:32" ht="17.100000000000001" customHeight="1">
      <c r="B44" s="4510" t="s">
        <v>113</v>
      </c>
      <c r="C44" s="46"/>
      <c r="D44" s="46"/>
      <c r="E44" s="46"/>
      <c r="F44" s="46"/>
      <c r="G44" s="46"/>
      <c r="H44" s="2486" t="s">
        <v>1930</v>
      </c>
      <c r="I44" s="2703"/>
      <c r="J44" s="2703"/>
      <c r="K44" s="2703"/>
      <c r="L44" s="2703"/>
      <c r="M44" s="2703"/>
      <c r="N44" s="2703"/>
      <c r="O44" s="2703"/>
      <c r="P44" s="2703"/>
      <c r="Q44" s="2703"/>
      <c r="R44" s="2703"/>
      <c r="S44" s="2703"/>
      <c r="T44" s="2703"/>
      <c r="U44" s="2703"/>
      <c r="V44" s="2703"/>
      <c r="W44" s="2703"/>
      <c r="X44" s="2703"/>
      <c r="Y44" s="2703"/>
      <c r="Z44" s="2703"/>
      <c r="AA44" s="2703"/>
      <c r="AB44" s="2703"/>
      <c r="AC44" s="2703"/>
      <c r="AD44" s="2703"/>
      <c r="AE44" s="2703"/>
      <c r="AF44" s="221"/>
    </row>
    <row r="45" spans="2:32" ht="17.100000000000001" customHeight="1">
      <c r="B45" s="4525" t="s">
        <v>765</v>
      </c>
      <c r="C45" s="45"/>
      <c r="D45" s="45"/>
      <c r="E45" s="45"/>
      <c r="F45" s="45"/>
      <c r="G45" s="45"/>
      <c r="H45" s="2486" t="s">
        <v>2453</v>
      </c>
      <c r="I45" s="2703"/>
      <c r="J45" s="2703"/>
      <c r="K45" s="2703"/>
      <c r="L45" s="2703"/>
      <c r="M45" s="2703"/>
      <c r="N45" s="2703"/>
      <c r="O45" s="2703"/>
      <c r="P45" s="2703"/>
      <c r="Q45" s="2703"/>
      <c r="R45" s="2703"/>
      <c r="S45" s="2703"/>
      <c r="T45" s="2703"/>
      <c r="U45" s="2703"/>
      <c r="V45" s="2703"/>
      <c r="W45" s="2703"/>
      <c r="X45" s="2703"/>
      <c r="Y45" s="2703"/>
      <c r="Z45" s="2703"/>
      <c r="AA45" s="2703"/>
      <c r="AB45" s="2703"/>
      <c r="AC45" s="2703"/>
      <c r="AD45" s="2703"/>
      <c r="AE45" s="2703"/>
      <c r="AF45" s="221"/>
    </row>
    <row r="46" spans="2:32" ht="17.100000000000001" customHeight="1">
      <c r="B46" s="4518" t="s">
        <v>2572</v>
      </c>
      <c r="C46" s="4519"/>
      <c r="D46" s="4519"/>
      <c r="E46" s="4519"/>
      <c r="F46" s="4519"/>
      <c r="G46" s="4519"/>
      <c r="H46" s="2493"/>
      <c r="I46" s="2706"/>
      <c r="J46" s="2706"/>
      <c r="K46" s="2706"/>
      <c r="L46" s="2706"/>
      <c r="M46" s="2706"/>
      <c r="N46" s="2706"/>
      <c r="O46" s="2706"/>
      <c r="P46" s="2706"/>
      <c r="Q46" s="2706"/>
      <c r="R46" s="2706"/>
      <c r="S46" s="2706"/>
      <c r="T46" s="2706"/>
      <c r="U46" s="2706"/>
      <c r="V46" s="2706"/>
      <c r="W46" s="2706"/>
      <c r="X46" s="2706"/>
      <c r="Y46" s="2706"/>
      <c r="Z46" s="2706"/>
      <c r="AA46" s="2706"/>
      <c r="AB46" s="2706"/>
      <c r="AC46" s="2706"/>
      <c r="AD46" s="2706"/>
      <c r="AE46" s="2706"/>
      <c r="AF46" s="228"/>
    </row>
    <row r="47" spans="2:32" ht="17.100000000000001" customHeight="1">
      <c r="B47" s="2480"/>
      <c r="C47" s="4520" t="s">
        <v>766</v>
      </c>
      <c r="D47" s="4520"/>
      <c r="E47" s="4520"/>
      <c r="F47" s="4520"/>
      <c r="G47" s="4520"/>
      <c r="H47" s="2490" t="s">
        <v>2454</v>
      </c>
      <c r="I47" s="2705"/>
      <c r="J47" s="2705"/>
      <c r="K47" s="2705"/>
      <c r="L47" s="2705"/>
      <c r="M47" s="2705"/>
      <c r="N47" s="2705"/>
      <c r="O47" s="2705"/>
      <c r="P47" s="2705"/>
      <c r="Q47" s="2705"/>
      <c r="R47" s="2705"/>
      <c r="S47" s="2705"/>
      <c r="T47" s="2705"/>
      <c r="U47" s="2705"/>
      <c r="V47" s="2705"/>
      <c r="W47" s="2705"/>
      <c r="X47" s="2705"/>
      <c r="Y47" s="2705"/>
      <c r="Z47" s="2705"/>
      <c r="AA47" s="2705"/>
      <c r="AB47" s="2705"/>
      <c r="AC47" s="2705"/>
      <c r="AD47" s="2705"/>
      <c r="AE47" s="2705"/>
      <c r="AF47" s="222"/>
    </row>
    <row r="48" spans="2:32" ht="17.100000000000001" customHeight="1">
      <c r="B48" s="2484"/>
      <c r="C48" s="4521" t="s">
        <v>767</v>
      </c>
      <c r="D48" s="4521"/>
      <c r="E48" s="4521"/>
      <c r="F48" s="4521"/>
      <c r="G48" s="4521"/>
      <c r="H48" s="2486" t="s">
        <v>2455</v>
      </c>
      <c r="I48" s="2703"/>
      <c r="J48" s="2703"/>
      <c r="K48" s="2703"/>
      <c r="L48" s="2703"/>
      <c r="M48" s="2703"/>
      <c r="N48" s="2703"/>
      <c r="O48" s="2703"/>
      <c r="P48" s="2703"/>
      <c r="Q48" s="2703"/>
      <c r="R48" s="2703"/>
      <c r="S48" s="2703"/>
      <c r="T48" s="2703"/>
      <c r="U48" s="2703"/>
      <c r="V48" s="2703"/>
      <c r="W48" s="2703"/>
      <c r="X48" s="2703"/>
      <c r="Y48" s="2703"/>
      <c r="Z48" s="2703"/>
      <c r="AA48" s="2703"/>
      <c r="AB48" s="2703"/>
      <c r="AC48" s="2703"/>
      <c r="AD48" s="2703"/>
      <c r="AE48" s="2703"/>
      <c r="AF48" s="221"/>
    </row>
    <row r="49" spans="2:32" ht="17.100000000000001" customHeight="1">
      <c r="B49" s="4510" t="s">
        <v>78</v>
      </c>
      <c r="C49" s="46"/>
      <c r="D49" s="46"/>
      <c r="E49" s="46"/>
      <c r="F49" s="46"/>
      <c r="G49" s="46"/>
      <c r="H49" s="2486" t="s">
        <v>1783</v>
      </c>
      <c r="I49" s="2703"/>
      <c r="J49" s="2703"/>
      <c r="K49" s="2703"/>
      <c r="L49" s="2703"/>
      <c r="M49" s="2703"/>
      <c r="N49" s="2703"/>
      <c r="O49" s="2703"/>
      <c r="P49" s="2703"/>
      <c r="Q49" s="2703"/>
      <c r="R49" s="2703"/>
      <c r="S49" s="2703"/>
      <c r="T49" s="2703"/>
      <c r="U49" s="2703"/>
      <c r="V49" s="2703"/>
      <c r="W49" s="2703"/>
      <c r="X49" s="2703"/>
      <c r="Y49" s="2703"/>
      <c r="Z49" s="2703"/>
      <c r="AA49" s="2703"/>
      <c r="AB49" s="2703"/>
      <c r="AC49" s="2703"/>
      <c r="AD49" s="2703"/>
      <c r="AE49" s="2703"/>
      <c r="AF49" s="221"/>
    </row>
    <row r="50" spans="2:32" ht="17.100000000000001" customHeight="1">
      <c r="B50" s="4510" t="s">
        <v>73</v>
      </c>
      <c r="C50" s="46"/>
      <c r="D50" s="46"/>
      <c r="E50" s="46"/>
      <c r="F50" s="46"/>
      <c r="G50" s="46"/>
      <c r="H50" s="2486" t="s">
        <v>1785</v>
      </c>
      <c r="I50" s="2703"/>
      <c r="J50" s="2703"/>
      <c r="K50" s="2703"/>
      <c r="L50" s="2703"/>
      <c r="M50" s="2703"/>
      <c r="N50" s="2703"/>
      <c r="O50" s="2703"/>
      <c r="P50" s="2703"/>
      <c r="Q50" s="2703"/>
      <c r="R50" s="2703"/>
      <c r="S50" s="2703"/>
      <c r="T50" s="2703"/>
      <c r="U50" s="2703"/>
      <c r="V50" s="2703"/>
      <c r="W50" s="2703"/>
      <c r="X50" s="2703"/>
      <c r="Y50" s="2703"/>
      <c r="Z50" s="2703"/>
      <c r="AA50" s="2703"/>
      <c r="AB50" s="2703"/>
      <c r="AC50" s="2703"/>
      <c r="AD50" s="2703"/>
      <c r="AE50" s="2703"/>
      <c r="AF50" s="221"/>
    </row>
    <row r="51" spans="2:32" ht="17.100000000000001" customHeight="1">
      <c r="B51" s="4511" t="s">
        <v>769</v>
      </c>
      <c r="C51" s="4512"/>
      <c r="D51" s="4512"/>
      <c r="E51" s="4512"/>
      <c r="F51" s="4512"/>
      <c r="G51" s="4512"/>
      <c r="H51" s="2496" t="s">
        <v>1787</v>
      </c>
      <c r="I51" s="2705"/>
      <c r="J51" s="2705"/>
      <c r="K51" s="2705"/>
      <c r="L51" s="2705"/>
      <c r="M51" s="2705"/>
      <c r="N51" s="2705"/>
      <c r="O51" s="2705"/>
      <c r="P51" s="2705"/>
      <c r="Q51" s="2705"/>
      <c r="R51" s="2705"/>
      <c r="S51" s="2705"/>
      <c r="T51" s="2705"/>
      <c r="U51" s="2705"/>
      <c r="V51" s="2705"/>
      <c r="W51" s="2705"/>
      <c r="X51" s="2705"/>
      <c r="Y51" s="2705"/>
      <c r="Z51" s="2705"/>
      <c r="AA51" s="2705"/>
      <c r="AB51" s="2705"/>
      <c r="AC51" s="2705"/>
      <c r="AD51" s="2705"/>
      <c r="AE51" s="2705"/>
      <c r="AF51" s="222"/>
    </row>
    <row r="53" spans="2:32">
      <c r="AF53" s="1807"/>
    </row>
    <row r="54" spans="2:32">
      <c r="AF54" s="1905"/>
    </row>
  </sheetData>
  <mergeCells count="51">
    <mergeCell ref="B2:F2"/>
    <mergeCell ref="Y8:AF8"/>
    <mergeCell ref="B9:H9"/>
    <mergeCell ref="I9:P9"/>
    <mergeCell ref="Q9:X9"/>
    <mergeCell ref="I7:AF7"/>
    <mergeCell ref="I8:P8"/>
    <mergeCell ref="Y9:AF9"/>
    <mergeCell ref="Q8:X8"/>
    <mergeCell ref="C21:F21"/>
    <mergeCell ref="B12:C12"/>
    <mergeCell ref="D12:G12"/>
    <mergeCell ref="E13:G13"/>
    <mergeCell ref="E14:G14"/>
    <mergeCell ref="D15:G15"/>
    <mergeCell ref="B16:G16"/>
    <mergeCell ref="B17:G17"/>
    <mergeCell ref="C18:E18"/>
    <mergeCell ref="F18:G18"/>
    <mergeCell ref="F19:G19"/>
    <mergeCell ref="F20:G20"/>
    <mergeCell ref="B46:G46"/>
    <mergeCell ref="C24:F24"/>
    <mergeCell ref="B27:G27"/>
    <mergeCell ref="C28:G28"/>
    <mergeCell ref="B29:G29"/>
    <mergeCell ref="B30:G30"/>
    <mergeCell ref="B31:G31"/>
    <mergeCell ref="C41:G41"/>
    <mergeCell ref="C42:G42"/>
    <mergeCell ref="B32:G32"/>
    <mergeCell ref="B33:G33"/>
    <mergeCell ref="B34:G34"/>
    <mergeCell ref="C35:G35"/>
    <mergeCell ref="C36:G36"/>
    <mergeCell ref="B49:G49"/>
    <mergeCell ref="B50:G50"/>
    <mergeCell ref="B51:G51"/>
    <mergeCell ref="J4:L4"/>
    <mergeCell ref="J5:L5"/>
    <mergeCell ref="B4:E4"/>
    <mergeCell ref="B5:E5"/>
    <mergeCell ref="C43:G43"/>
    <mergeCell ref="B44:G44"/>
    <mergeCell ref="B45:G45"/>
    <mergeCell ref="C47:G47"/>
    <mergeCell ref="C48:G48"/>
    <mergeCell ref="C37:G37"/>
    <mergeCell ref="C38:G38"/>
    <mergeCell ref="C39:G39"/>
    <mergeCell ref="C40:G40"/>
  </mergeCells>
  <printOptions horizontalCentered="1"/>
  <pageMargins left="0.39370078740157499" right="0.39370078740157499" top="0.59055118110236204" bottom="0.39370078740157499" header="0.39370078740157499" footer="0.39370078740157499"/>
  <pageSetup paperSize="5" scale="10" orientation="landscape" horizontalDpi="300" verticalDpi="30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fitToPage="1"/>
  </sheetPr>
  <dimension ref="B2:AD68"/>
  <sheetViews>
    <sheetView showGridLines="0" workbookViewId="0"/>
  </sheetViews>
  <sheetFormatPr defaultColWidth="8.71875" defaultRowHeight="12.6"/>
  <cols>
    <col min="1" max="1" width="1.71875" style="2773" customWidth="1"/>
    <col min="2" max="2" width="4" style="2241" customWidth="1"/>
    <col min="3" max="3" width="6.27734375" style="2241" customWidth="1"/>
    <col min="4" max="4" width="4" style="2241" customWidth="1"/>
    <col min="5" max="5" width="13.27734375" style="2241" customWidth="1"/>
    <col min="6" max="6" width="11.44140625" style="2241" customWidth="1"/>
    <col min="7" max="7" width="30.44140625" style="2241" customWidth="1"/>
    <col min="8" max="8" width="5" style="2774" customWidth="1"/>
    <col min="9" max="14" width="13.1640625" style="2773" customWidth="1"/>
    <col min="15" max="23" width="13.1640625" style="2775" customWidth="1"/>
    <col min="24" max="24" width="8.71875" style="2773" customWidth="1"/>
    <col min="25" max="16384" width="8.71875" style="2773"/>
  </cols>
  <sheetData>
    <row r="2" spans="2:30">
      <c r="B2" s="4439" t="s">
        <v>478</v>
      </c>
      <c r="C2" s="4440"/>
      <c r="D2" s="4440"/>
      <c r="E2" s="4440"/>
      <c r="F2" s="4440"/>
    </row>
    <row r="4" spans="2:30" s="2710" customFormat="1" ht="16.5" customHeight="1">
      <c r="B4" s="4624" t="s">
        <v>2576</v>
      </c>
      <c r="C4" s="4625"/>
      <c r="D4" s="4625"/>
      <c r="E4" s="4625"/>
      <c r="I4" s="4629" t="s">
        <v>852</v>
      </c>
      <c r="J4" s="4629"/>
      <c r="K4" s="4629"/>
      <c r="L4" s="4629"/>
      <c r="M4" s="4629"/>
      <c r="N4" s="4629"/>
      <c r="O4" s="4629"/>
      <c r="P4" s="4629"/>
      <c r="Q4" s="4629"/>
      <c r="R4" s="2711"/>
      <c r="S4" s="2711"/>
      <c r="T4" s="2711"/>
      <c r="U4" s="2711"/>
      <c r="V4" s="2711"/>
      <c r="W4" s="2711"/>
      <c r="X4" s="2711"/>
      <c r="Y4" s="2711"/>
      <c r="Z4" s="2711"/>
      <c r="AA4" s="2711"/>
      <c r="AB4" s="2711"/>
      <c r="AC4" s="2711"/>
      <c r="AD4" s="2711"/>
    </row>
    <row r="5" spans="2:30" s="2710" customFormat="1" ht="14.1">
      <c r="B5" s="4624" t="s">
        <v>538</v>
      </c>
      <c r="C5" s="4625"/>
      <c r="D5" s="4625"/>
      <c r="E5" s="4625"/>
      <c r="I5" s="4628" t="s">
        <v>294</v>
      </c>
      <c r="J5" s="4628"/>
      <c r="K5" s="4628"/>
      <c r="L5" s="4628"/>
      <c r="M5" s="4628"/>
      <c r="N5" s="4628"/>
      <c r="O5" s="4628"/>
      <c r="P5" s="4628"/>
      <c r="Q5" s="4628"/>
      <c r="R5" s="2712"/>
      <c r="S5" s="2712"/>
      <c r="T5" s="2712"/>
      <c r="U5" s="2712"/>
      <c r="V5" s="2712"/>
      <c r="W5" s="2712"/>
      <c r="X5" s="2712"/>
      <c r="Y5" s="2712"/>
      <c r="Z5" s="2712"/>
      <c r="AA5" s="2712"/>
      <c r="AB5" s="2712"/>
      <c r="AC5" s="2712"/>
      <c r="AD5" s="2712"/>
    </row>
    <row r="6" spans="2:30" s="2710" customFormat="1" ht="14.1">
      <c r="B6" s="4628" t="s">
        <v>1555</v>
      </c>
      <c r="C6" s="4628"/>
      <c r="D6" s="4628"/>
      <c r="E6" s="4628"/>
      <c r="F6" s="4628"/>
      <c r="G6" s="4628"/>
      <c r="H6" s="4628"/>
      <c r="I6" s="4628"/>
      <c r="J6" s="4628"/>
      <c r="K6" s="4628"/>
      <c r="L6" s="4628"/>
      <c r="M6" s="4628"/>
      <c r="N6" s="4628"/>
      <c r="O6" s="4628"/>
      <c r="P6" s="4628"/>
      <c r="Q6" s="4628"/>
      <c r="R6" s="4628"/>
      <c r="S6" s="4628"/>
      <c r="T6" s="4628"/>
      <c r="U6" s="4628"/>
      <c r="V6" s="4628"/>
      <c r="W6" s="4628"/>
    </row>
    <row r="7" spans="2:30" s="1797" customFormat="1" ht="15" customHeight="1">
      <c r="B7" s="4626" t="s">
        <v>1146</v>
      </c>
      <c r="C7" s="4627"/>
      <c r="D7" s="4627"/>
      <c r="E7" s="4627"/>
      <c r="F7" s="4627"/>
      <c r="G7" s="4627"/>
      <c r="H7" s="4627"/>
      <c r="I7" s="2713" t="s">
        <v>45</v>
      </c>
      <c r="J7" s="2713" t="s">
        <v>2577</v>
      </c>
      <c r="K7" s="2713" t="s">
        <v>47</v>
      </c>
      <c r="L7" s="2713" t="s">
        <v>2578</v>
      </c>
      <c r="M7" s="2713" t="s">
        <v>49</v>
      </c>
      <c r="N7" s="2713" t="s">
        <v>50</v>
      </c>
      <c r="O7" s="2714" t="s">
        <v>51</v>
      </c>
      <c r="P7" s="2714" t="s">
        <v>52</v>
      </c>
      <c r="Q7" s="2714" t="s">
        <v>83</v>
      </c>
      <c r="R7" s="2715" t="s">
        <v>2579</v>
      </c>
      <c r="S7" s="2714" t="s">
        <v>85</v>
      </c>
      <c r="T7" s="2714" t="s">
        <v>2580</v>
      </c>
      <c r="U7" s="2715" t="s">
        <v>87</v>
      </c>
      <c r="V7" s="2714" t="s">
        <v>36</v>
      </c>
      <c r="W7" s="2716" t="s">
        <v>131</v>
      </c>
    </row>
    <row r="8" spans="2:30" s="1797" customFormat="1" ht="15" customHeight="1">
      <c r="B8" s="2717"/>
      <c r="C8" s="2718"/>
      <c r="D8" s="2718"/>
      <c r="E8" s="2718"/>
      <c r="F8" s="2718"/>
      <c r="G8" s="2718"/>
      <c r="H8" s="2718"/>
      <c r="I8" s="2719" t="s">
        <v>2581</v>
      </c>
      <c r="J8" s="2719" t="s">
        <v>90</v>
      </c>
      <c r="K8" s="2719"/>
      <c r="L8" s="2719" t="s">
        <v>48</v>
      </c>
      <c r="M8" s="2719"/>
      <c r="N8" s="2719"/>
      <c r="O8" s="2720"/>
      <c r="P8" s="2720"/>
      <c r="Q8" s="2720"/>
      <c r="R8" s="2721" t="s">
        <v>84</v>
      </c>
      <c r="S8" s="2720"/>
      <c r="T8" s="2720" t="s">
        <v>86</v>
      </c>
      <c r="U8" s="2721"/>
      <c r="V8" s="2720"/>
      <c r="W8" s="2722"/>
    </row>
    <row r="9" spans="2:30" s="1797" customFormat="1" ht="15" customHeight="1">
      <c r="B9" s="2723"/>
      <c r="C9" s="2724"/>
      <c r="D9" s="2724"/>
      <c r="E9" s="2724"/>
      <c r="F9" s="2724"/>
      <c r="G9" s="2724"/>
      <c r="H9" s="2725"/>
      <c r="I9" s="2726" t="s">
        <v>125</v>
      </c>
      <c r="J9" s="2726" t="s">
        <v>126</v>
      </c>
      <c r="K9" s="2726" t="s">
        <v>127</v>
      </c>
      <c r="L9" s="2726" t="s">
        <v>139</v>
      </c>
      <c r="M9" s="2726" t="s">
        <v>140</v>
      </c>
      <c r="N9" s="2726" t="s">
        <v>141</v>
      </c>
      <c r="O9" s="2727" t="s">
        <v>166</v>
      </c>
      <c r="P9" s="2727" t="s">
        <v>167</v>
      </c>
      <c r="Q9" s="2727" t="s">
        <v>168</v>
      </c>
      <c r="R9" s="2727" t="s">
        <v>74</v>
      </c>
      <c r="S9" s="2727" t="s">
        <v>75</v>
      </c>
      <c r="T9" s="2727" t="s">
        <v>81</v>
      </c>
      <c r="U9" s="2727" t="s">
        <v>91</v>
      </c>
      <c r="V9" s="2727" t="s">
        <v>92</v>
      </c>
      <c r="W9" s="2728" t="s">
        <v>170</v>
      </c>
    </row>
    <row r="10" spans="2:30" s="2729" customFormat="1" ht="15" customHeight="1">
      <c r="B10" s="4630" t="s">
        <v>1323</v>
      </c>
      <c r="C10" s="4631"/>
      <c r="D10" s="4631"/>
      <c r="E10" s="4631"/>
      <c r="F10" s="4631"/>
      <c r="G10" s="4631"/>
      <c r="H10" s="2730" t="s">
        <v>2582</v>
      </c>
      <c r="I10" s="2731"/>
      <c r="J10" s="2731"/>
      <c r="K10" s="2731"/>
      <c r="L10" s="2731"/>
      <c r="M10" s="2731"/>
      <c r="N10" s="2731"/>
      <c r="O10" s="2732"/>
      <c r="P10" s="2732"/>
      <c r="Q10" s="2732"/>
      <c r="R10" s="2732"/>
      <c r="S10" s="2732"/>
      <c r="T10" s="2732"/>
      <c r="U10" s="2732"/>
      <c r="V10" s="2732"/>
      <c r="W10" s="2733"/>
    </row>
    <row r="11" spans="2:30" s="2734" customFormat="1" ht="15" customHeight="1">
      <c r="B11" s="4632" t="s">
        <v>22</v>
      </c>
      <c r="C11" s="4620"/>
      <c r="D11" s="4607" t="s">
        <v>1148</v>
      </c>
      <c r="E11" s="4607"/>
      <c r="F11" s="4607"/>
      <c r="G11" s="4607"/>
      <c r="H11" s="2738" t="s">
        <v>1837</v>
      </c>
      <c r="I11" s="2739"/>
      <c r="J11" s="2739"/>
      <c r="K11" s="2739"/>
      <c r="L11" s="2739"/>
      <c r="M11" s="2739"/>
      <c r="N11" s="2739"/>
      <c r="O11" s="2739"/>
      <c r="P11" s="2739"/>
      <c r="Q11" s="2739"/>
      <c r="R11" s="2739"/>
      <c r="S11" s="2739"/>
      <c r="T11" s="2739"/>
      <c r="U11" s="2739"/>
      <c r="V11" s="2739"/>
      <c r="W11" s="2740"/>
    </row>
    <row r="12" spans="2:30" s="2734" customFormat="1" ht="15" customHeight="1">
      <c r="B12" s="2741"/>
      <c r="C12" s="2742"/>
      <c r="D12" s="2743"/>
      <c r="E12" s="4615" t="s">
        <v>738</v>
      </c>
      <c r="F12" s="4615"/>
      <c r="G12" s="4615"/>
      <c r="H12" s="2738" t="s">
        <v>1840</v>
      </c>
      <c r="I12" s="2745"/>
      <c r="J12" s="2745"/>
      <c r="K12" s="2745"/>
      <c r="L12" s="2745"/>
      <c r="M12" s="2746"/>
      <c r="N12" s="2745"/>
      <c r="O12" s="2745"/>
      <c r="P12" s="2745"/>
      <c r="Q12" s="2745"/>
      <c r="R12" s="2745"/>
      <c r="S12" s="2745"/>
      <c r="T12" s="2745"/>
      <c r="U12" s="2745"/>
      <c r="V12" s="2745"/>
      <c r="W12" s="2747"/>
    </row>
    <row r="13" spans="2:30" s="2734" customFormat="1" ht="15" customHeight="1">
      <c r="B13" s="2748"/>
      <c r="C13" s="2737"/>
      <c r="D13" s="2736"/>
      <c r="E13" s="4607" t="s">
        <v>739</v>
      </c>
      <c r="F13" s="4607"/>
      <c r="G13" s="4607"/>
      <c r="H13" s="2749" t="s">
        <v>1726</v>
      </c>
      <c r="I13" s="2739"/>
      <c r="J13" s="2739"/>
      <c r="K13" s="2739"/>
      <c r="L13" s="2739"/>
      <c r="M13" s="2750"/>
      <c r="N13" s="2739"/>
      <c r="O13" s="2739"/>
      <c r="P13" s="2739"/>
      <c r="Q13" s="2739"/>
      <c r="R13" s="2739"/>
      <c r="S13" s="2739"/>
      <c r="T13" s="2739"/>
      <c r="U13" s="2739"/>
      <c r="V13" s="2739"/>
      <c r="W13" s="2740"/>
    </row>
    <row r="14" spans="2:30" s="2734" customFormat="1" ht="15" customHeight="1">
      <c r="B14" s="2748"/>
      <c r="C14" s="2737"/>
      <c r="D14" s="4620" t="s">
        <v>740</v>
      </c>
      <c r="E14" s="4620"/>
      <c r="F14" s="4620"/>
      <c r="G14" s="4620"/>
      <c r="H14" s="2749" t="s">
        <v>2402</v>
      </c>
      <c r="I14" s="2739"/>
      <c r="J14" s="2739"/>
      <c r="K14" s="2739"/>
      <c r="L14" s="2739"/>
      <c r="M14" s="2750"/>
      <c r="N14" s="2739"/>
      <c r="O14" s="2739"/>
      <c r="P14" s="2739"/>
      <c r="Q14" s="2739"/>
      <c r="R14" s="2739"/>
      <c r="S14" s="2739"/>
      <c r="T14" s="2739"/>
      <c r="U14" s="2739"/>
      <c r="V14" s="2739"/>
      <c r="W14" s="2740"/>
    </row>
    <row r="15" spans="2:30" s="2734" customFormat="1" ht="15" customHeight="1">
      <c r="B15" s="2735"/>
      <c r="C15" s="2736"/>
      <c r="D15" s="4607" t="s">
        <v>1236</v>
      </c>
      <c r="E15" s="4607"/>
      <c r="F15" s="4607"/>
      <c r="G15" s="4607"/>
      <c r="H15" s="2749" t="s">
        <v>1728</v>
      </c>
      <c r="I15" s="2739"/>
      <c r="J15" s="2739"/>
      <c r="K15" s="2739"/>
      <c r="L15" s="2739"/>
      <c r="M15" s="2739"/>
      <c r="N15" s="2739"/>
      <c r="O15" s="2739"/>
      <c r="P15" s="2739"/>
      <c r="Q15" s="2739"/>
      <c r="R15" s="2739"/>
      <c r="S15" s="2739"/>
      <c r="T15" s="2739"/>
      <c r="U15" s="2739"/>
      <c r="V15" s="2739"/>
      <c r="W15" s="2740"/>
    </row>
    <row r="16" spans="2:30" s="2734" customFormat="1" ht="15" customHeight="1">
      <c r="B16" s="4608" t="s">
        <v>1324</v>
      </c>
      <c r="C16" s="4609"/>
      <c r="D16" s="4609"/>
      <c r="E16" s="4609"/>
      <c r="F16" s="4609"/>
      <c r="G16" s="4609"/>
      <c r="H16" s="2749" t="s">
        <v>2441</v>
      </c>
      <c r="I16" s="2739"/>
      <c r="J16" s="2739"/>
      <c r="K16" s="2739"/>
      <c r="L16" s="2739"/>
      <c r="M16" s="2739"/>
      <c r="N16" s="2739"/>
      <c r="O16" s="2739"/>
      <c r="P16" s="2739"/>
      <c r="Q16" s="2739"/>
      <c r="R16" s="2739"/>
      <c r="S16" s="2739"/>
      <c r="T16" s="2739"/>
      <c r="U16" s="2739"/>
      <c r="V16" s="2739"/>
      <c r="W16" s="2740"/>
    </row>
    <row r="17" spans="2:23" s="2734" customFormat="1" ht="15" customHeight="1">
      <c r="B17" s="4606" t="s">
        <v>183</v>
      </c>
      <c r="C17" s="4607"/>
      <c r="D17" s="4607"/>
      <c r="E17" s="4607"/>
      <c r="F17" s="4607"/>
      <c r="G17" s="4607"/>
      <c r="H17" s="2751" t="s">
        <v>1732</v>
      </c>
      <c r="I17" s="2752"/>
      <c r="J17" s="2752"/>
      <c r="K17" s="2752"/>
      <c r="L17" s="2752"/>
      <c r="M17" s="2752"/>
      <c r="N17" s="2752"/>
      <c r="O17" s="2752"/>
      <c r="P17" s="2752"/>
      <c r="Q17" s="2752"/>
      <c r="R17" s="2752"/>
      <c r="S17" s="2752"/>
      <c r="T17" s="2752"/>
      <c r="U17" s="2752"/>
      <c r="V17" s="2752"/>
      <c r="W17" s="2753"/>
    </row>
    <row r="18" spans="2:23" s="2734" customFormat="1" ht="15" customHeight="1">
      <c r="B18" s="4621" t="s">
        <v>1210</v>
      </c>
      <c r="C18" s="4622"/>
      <c r="D18" s="4622"/>
      <c r="E18" s="4622"/>
      <c r="F18" s="4622"/>
      <c r="G18" s="4622"/>
      <c r="H18" s="2754"/>
      <c r="I18" s="2745"/>
      <c r="J18" s="2745"/>
      <c r="K18" s="2745"/>
      <c r="L18" s="2745"/>
      <c r="M18" s="2745"/>
      <c r="N18" s="2745"/>
      <c r="O18" s="2745"/>
      <c r="P18" s="2745"/>
      <c r="Q18" s="2745"/>
      <c r="R18" s="2745"/>
      <c r="S18" s="2745"/>
      <c r="T18" s="2745"/>
      <c r="U18" s="2745"/>
      <c r="V18" s="2745"/>
      <c r="W18" s="2747"/>
    </row>
    <row r="19" spans="2:23" s="2734" customFormat="1" ht="15" customHeight="1">
      <c r="B19" s="2755"/>
      <c r="C19" s="4623" t="s">
        <v>1153</v>
      </c>
      <c r="D19" s="4623"/>
      <c r="E19" s="4623"/>
      <c r="F19" s="4614" t="s">
        <v>1211</v>
      </c>
      <c r="G19" s="4614"/>
      <c r="H19" s="2757" t="s">
        <v>1752</v>
      </c>
      <c r="I19" s="2745"/>
      <c r="J19" s="2745"/>
      <c r="K19" s="2745"/>
      <c r="L19" s="2745"/>
      <c r="M19" s="2745"/>
      <c r="N19" s="2745"/>
      <c r="O19" s="2745"/>
      <c r="P19" s="2745"/>
      <c r="Q19" s="2745"/>
      <c r="R19" s="2745"/>
      <c r="S19" s="2745"/>
      <c r="T19" s="2745"/>
      <c r="U19" s="2745"/>
      <c r="V19" s="2745"/>
      <c r="W19" s="2747"/>
    </row>
    <row r="20" spans="2:23" s="2734" customFormat="1" ht="15" customHeight="1">
      <c r="B20" s="2748"/>
      <c r="C20" s="2736"/>
      <c r="D20" s="2736"/>
      <c r="E20" s="2736"/>
      <c r="F20" s="4615" t="s">
        <v>2442</v>
      </c>
      <c r="G20" s="4615"/>
      <c r="H20" s="2751" t="s">
        <v>1754</v>
      </c>
      <c r="I20" s="2739"/>
      <c r="J20" s="2739"/>
      <c r="K20" s="2739"/>
      <c r="L20" s="2739"/>
      <c r="M20" s="2739"/>
      <c r="N20" s="2739"/>
      <c r="O20" s="2739"/>
      <c r="P20" s="2739"/>
      <c r="Q20" s="2739"/>
      <c r="R20" s="2739"/>
      <c r="S20" s="2739"/>
      <c r="T20" s="2739"/>
      <c r="U20" s="2739"/>
      <c r="V20" s="2739"/>
      <c r="W20" s="2740"/>
    </row>
    <row r="21" spans="2:23" s="2734" customFormat="1" ht="15" customHeight="1">
      <c r="B21" s="2748"/>
      <c r="C21" s="2736"/>
      <c r="D21" s="2736"/>
      <c r="E21" s="2736"/>
      <c r="F21" s="4615" t="s">
        <v>1113</v>
      </c>
      <c r="G21" s="4615"/>
      <c r="H21" s="2751" t="s">
        <v>1761</v>
      </c>
      <c r="I21" s="2745"/>
      <c r="J21" s="2745"/>
      <c r="K21" s="2745"/>
      <c r="L21" s="2745"/>
      <c r="M21" s="2745"/>
      <c r="N21" s="2745"/>
      <c r="O21" s="2745"/>
      <c r="P21" s="2745"/>
      <c r="Q21" s="2745"/>
      <c r="R21" s="2745"/>
      <c r="S21" s="2745"/>
      <c r="T21" s="2745"/>
      <c r="U21" s="2745"/>
      <c r="V21" s="2745"/>
      <c r="W21" s="2747"/>
    </row>
    <row r="22" spans="2:23" s="2734" customFormat="1" ht="15" customHeight="1">
      <c r="B22" s="2758"/>
      <c r="C22" s="4611" t="s">
        <v>1154</v>
      </c>
      <c r="D22" s="4611"/>
      <c r="E22" s="4611"/>
      <c r="F22" s="4611"/>
      <c r="G22" s="4611"/>
      <c r="H22" s="2751" t="s">
        <v>1962</v>
      </c>
      <c r="I22" s="2739"/>
      <c r="J22" s="2739"/>
      <c r="K22" s="2739"/>
      <c r="L22" s="2739"/>
      <c r="M22" s="2739"/>
      <c r="N22" s="2739"/>
      <c r="O22" s="2739"/>
      <c r="P22" s="2739"/>
      <c r="Q22" s="2739"/>
      <c r="R22" s="2739"/>
      <c r="S22" s="2739"/>
      <c r="T22" s="2739"/>
      <c r="U22" s="2739"/>
      <c r="V22" s="2739"/>
      <c r="W22" s="2740"/>
    </row>
    <row r="23" spans="2:23" s="2734" customFormat="1" ht="15" customHeight="1">
      <c r="B23" s="2758"/>
      <c r="C23" s="4611" t="s">
        <v>1155</v>
      </c>
      <c r="D23" s="4611"/>
      <c r="E23" s="4611"/>
      <c r="F23" s="4611"/>
      <c r="G23" s="2756" t="s">
        <v>1211</v>
      </c>
      <c r="H23" s="2751" t="s">
        <v>1758</v>
      </c>
      <c r="I23" s="2745"/>
      <c r="J23" s="2745"/>
      <c r="K23" s="2745"/>
      <c r="L23" s="2745"/>
      <c r="M23" s="2745"/>
      <c r="N23" s="2745"/>
      <c r="O23" s="2745"/>
      <c r="P23" s="2745"/>
      <c r="Q23" s="2745"/>
      <c r="R23" s="2745"/>
      <c r="S23" s="2745"/>
      <c r="T23" s="2745"/>
      <c r="U23" s="2745"/>
      <c r="V23" s="2745"/>
      <c r="W23" s="2747"/>
    </row>
    <row r="24" spans="2:23" s="2734" customFormat="1" ht="15" customHeight="1">
      <c r="B24" s="2758"/>
      <c r="C24" s="2736"/>
      <c r="D24" s="2736"/>
      <c r="E24" s="2736"/>
      <c r="F24" s="2736"/>
      <c r="G24" s="2744" t="s">
        <v>2442</v>
      </c>
      <c r="H24" s="2751" t="s">
        <v>1760</v>
      </c>
      <c r="I24" s="2739"/>
      <c r="J24" s="2739"/>
      <c r="K24" s="2739"/>
      <c r="L24" s="2739"/>
      <c r="M24" s="2739"/>
      <c r="N24" s="2739"/>
      <c r="O24" s="2739"/>
      <c r="P24" s="2739"/>
      <c r="Q24" s="2739"/>
      <c r="R24" s="2739"/>
      <c r="S24" s="2739"/>
      <c r="T24" s="2739"/>
      <c r="U24" s="2739"/>
      <c r="V24" s="2739"/>
      <c r="W24" s="2740"/>
    </row>
    <row r="25" spans="2:23" s="2734" customFormat="1" ht="15" customHeight="1">
      <c r="B25" s="2748"/>
      <c r="C25" s="2736"/>
      <c r="D25" s="2736"/>
      <c r="E25" s="2736"/>
      <c r="F25" s="2736"/>
      <c r="G25" s="2744" t="s">
        <v>1113</v>
      </c>
      <c r="H25" s="2751" t="s">
        <v>1735</v>
      </c>
      <c r="I25" s="2745"/>
      <c r="J25" s="2745"/>
      <c r="K25" s="2745"/>
      <c r="L25" s="2745"/>
      <c r="M25" s="2745"/>
      <c r="N25" s="2745"/>
      <c r="O25" s="2745"/>
      <c r="P25" s="2745"/>
      <c r="Q25" s="2745"/>
      <c r="R25" s="2745"/>
      <c r="S25" s="2745"/>
      <c r="T25" s="2745"/>
      <c r="U25" s="2745"/>
      <c r="V25" s="2745"/>
      <c r="W25" s="2747"/>
    </row>
    <row r="26" spans="2:23" s="2734" customFormat="1" ht="15" customHeight="1">
      <c r="B26" s="2748"/>
      <c r="C26" s="4611" t="s">
        <v>1156</v>
      </c>
      <c r="D26" s="4611"/>
      <c r="E26" s="4611"/>
      <c r="F26" s="4611"/>
      <c r="G26" s="4611"/>
      <c r="H26" s="2751" t="s">
        <v>2294</v>
      </c>
      <c r="I26" s="2739"/>
      <c r="J26" s="2739"/>
      <c r="K26" s="2739"/>
      <c r="L26" s="2739"/>
      <c r="M26" s="2739"/>
      <c r="N26" s="2739"/>
      <c r="O26" s="2739"/>
      <c r="P26" s="2739"/>
      <c r="Q26" s="2739"/>
      <c r="R26" s="2739"/>
      <c r="S26" s="2739"/>
      <c r="T26" s="2739"/>
      <c r="U26" s="2739"/>
      <c r="V26" s="2739"/>
      <c r="W26" s="2740"/>
    </row>
    <row r="27" spans="2:23" s="2734" customFormat="1" ht="15" customHeight="1">
      <c r="B27" s="2748"/>
      <c r="C27" s="4620" t="s">
        <v>1157</v>
      </c>
      <c r="D27" s="4620"/>
      <c r="E27" s="4620"/>
      <c r="F27" s="4620"/>
      <c r="G27" s="2756" t="s">
        <v>1211</v>
      </c>
      <c r="H27" s="2751" t="s">
        <v>1744</v>
      </c>
      <c r="I27" s="2745"/>
      <c r="J27" s="2745"/>
      <c r="K27" s="2745"/>
      <c r="L27" s="2745"/>
      <c r="M27" s="2746"/>
      <c r="N27" s="2745"/>
      <c r="O27" s="2745"/>
      <c r="P27" s="2745"/>
      <c r="Q27" s="2745"/>
      <c r="R27" s="2746"/>
      <c r="S27" s="2745"/>
      <c r="T27" s="2745"/>
      <c r="U27" s="2745"/>
      <c r="V27" s="2745"/>
      <c r="W27" s="2747"/>
    </row>
    <row r="28" spans="2:23" s="2734" customFormat="1" ht="15" customHeight="1">
      <c r="B28" s="2748"/>
      <c r="C28" s="2736"/>
      <c r="D28" s="2736"/>
      <c r="E28" s="2736"/>
      <c r="F28" s="2736"/>
      <c r="G28" s="2744" t="s">
        <v>2442</v>
      </c>
      <c r="H28" s="2751" t="s">
        <v>1748</v>
      </c>
      <c r="I28" s="2739"/>
      <c r="J28" s="2739"/>
      <c r="K28" s="2739"/>
      <c r="L28" s="2739"/>
      <c r="M28" s="2750"/>
      <c r="N28" s="2739"/>
      <c r="O28" s="2739"/>
      <c r="P28" s="2739"/>
      <c r="Q28" s="2739"/>
      <c r="R28" s="2750"/>
      <c r="S28" s="2739"/>
      <c r="T28" s="2739"/>
      <c r="U28" s="2739"/>
      <c r="V28" s="2739"/>
      <c r="W28" s="2740"/>
    </row>
    <row r="29" spans="2:23" s="2734" customFormat="1" ht="15" customHeight="1">
      <c r="B29" s="2748"/>
      <c r="C29" s="2736"/>
      <c r="D29" s="2736"/>
      <c r="E29" s="2736"/>
      <c r="F29" s="2736"/>
      <c r="G29" s="2744" t="s">
        <v>1113</v>
      </c>
      <c r="H29" s="2751" t="s">
        <v>1764</v>
      </c>
      <c r="I29" s="2745"/>
      <c r="J29" s="2745"/>
      <c r="K29" s="2745"/>
      <c r="L29" s="2745"/>
      <c r="M29" s="2746"/>
      <c r="N29" s="2745"/>
      <c r="O29" s="2745"/>
      <c r="P29" s="2745"/>
      <c r="Q29" s="2745"/>
      <c r="R29" s="2746"/>
      <c r="S29" s="2745"/>
      <c r="T29" s="2745"/>
      <c r="U29" s="2745"/>
      <c r="V29" s="2745"/>
      <c r="W29" s="2747"/>
    </row>
    <row r="30" spans="2:23" s="2734" customFormat="1" ht="15" customHeight="1">
      <c r="B30" s="2748"/>
      <c r="C30" s="4620" t="s">
        <v>1158</v>
      </c>
      <c r="D30" s="4620"/>
      <c r="E30" s="4620"/>
      <c r="F30" s="4620"/>
      <c r="G30" s="4620"/>
      <c r="H30" s="2751" t="s">
        <v>1768</v>
      </c>
      <c r="I30" s="2739"/>
      <c r="J30" s="2739"/>
      <c r="K30" s="2739"/>
      <c r="L30" s="2739"/>
      <c r="M30" s="2750"/>
      <c r="N30" s="2739"/>
      <c r="O30" s="2739"/>
      <c r="P30" s="2739"/>
      <c r="Q30" s="2739"/>
      <c r="R30" s="2750"/>
      <c r="S30" s="2739"/>
      <c r="T30" s="2739"/>
      <c r="U30" s="2739"/>
      <c r="V30" s="2739"/>
      <c r="W30" s="2740"/>
    </row>
    <row r="31" spans="2:23" s="2734" customFormat="1" ht="15" customHeight="1">
      <c r="B31" s="2748"/>
      <c r="C31" s="4607" t="s">
        <v>1159</v>
      </c>
      <c r="D31" s="4607"/>
      <c r="E31" s="4607"/>
      <c r="F31" s="4615" t="s">
        <v>1211</v>
      </c>
      <c r="G31" s="4615"/>
      <c r="H31" s="2751" t="s">
        <v>2443</v>
      </c>
      <c r="I31" s="2745"/>
      <c r="J31" s="2745"/>
      <c r="K31" s="2745"/>
      <c r="L31" s="2745"/>
      <c r="M31" s="2745"/>
      <c r="N31" s="2745"/>
      <c r="O31" s="2745"/>
      <c r="P31" s="2745"/>
      <c r="Q31" s="2745"/>
      <c r="R31" s="2745"/>
      <c r="S31" s="2745"/>
      <c r="T31" s="2745"/>
      <c r="U31" s="2745"/>
      <c r="V31" s="2745"/>
      <c r="W31" s="2747"/>
    </row>
    <row r="32" spans="2:23" s="2734" customFormat="1" ht="15" customHeight="1">
      <c r="B32" s="2735"/>
      <c r="C32" s="2736"/>
      <c r="D32" s="2736"/>
      <c r="E32" s="2737"/>
      <c r="F32" s="4615" t="s">
        <v>2442</v>
      </c>
      <c r="G32" s="4615"/>
      <c r="H32" s="2751" t="s">
        <v>2444</v>
      </c>
      <c r="I32" s="2739"/>
      <c r="J32" s="2739"/>
      <c r="K32" s="2739"/>
      <c r="L32" s="2739"/>
      <c r="M32" s="2739"/>
      <c r="N32" s="2739"/>
      <c r="O32" s="2739"/>
      <c r="P32" s="2739"/>
      <c r="Q32" s="2739"/>
      <c r="R32" s="2739"/>
      <c r="S32" s="2739"/>
      <c r="T32" s="2739"/>
      <c r="U32" s="2739"/>
      <c r="V32" s="2739"/>
      <c r="W32" s="2740"/>
    </row>
    <row r="33" spans="2:23" s="2734" customFormat="1" ht="15" customHeight="1">
      <c r="B33" s="2735"/>
      <c r="C33" s="2736"/>
      <c r="D33" s="2736"/>
      <c r="E33" s="2737"/>
      <c r="F33" s="4615" t="s">
        <v>1113</v>
      </c>
      <c r="G33" s="4615"/>
      <c r="H33" s="2751" t="s">
        <v>2445</v>
      </c>
      <c r="I33" s="2759"/>
      <c r="J33" s="2759"/>
      <c r="K33" s="2759"/>
      <c r="L33" s="2759"/>
      <c r="M33" s="2759"/>
      <c r="N33" s="2759"/>
      <c r="O33" s="2759"/>
      <c r="P33" s="2759"/>
      <c r="Q33" s="2759"/>
      <c r="R33" s="2759"/>
      <c r="S33" s="2759"/>
      <c r="T33" s="2759"/>
      <c r="U33" s="2759"/>
      <c r="V33" s="2759"/>
      <c r="W33" s="2760"/>
    </row>
    <row r="34" spans="2:23" s="2734" customFormat="1" ht="15" customHeight="1">
      <c r="B34" s="4608" t="s">
        <v>1325</v>
      </c>
      <c r="C34" s="4609"/>
      <c r="D34" s="4609"/>
      <c r="E34" s="4609"/>
      <c r="F34" s="4609"/>
      <c r="G34" s="4609"/>
      <c r="H34" s="2751" t="s">
        <v>2171</v>
      </c>
      <c r="I34" s="2739"/>
      <c r="J34" s="2739"/>
      <c r="K34" s="2739"/>
      <c r="L34" s="2739"/>
      <c r="M34" s="2739"/>
      <c r="N34" s="2739"/>
      <c r="O34" s="2739"/>
      <c r="P34" s="2739"/>
      <c r="Q34" s="2739"/>
      <c r="R34" s="2739"/>
      <c r="S34" s="2739"/>
      <c r="T34" s="2739"/>
      <c r="U34" s="2739"/>
      <c r="V34" s="2739"/>
      <c r="W34" s="2740"/>
    </row>
    <row r="35" spans="2:23" s="2734" customFormat="1" ht="15" customHeight="1">
      <c r="B35" s="4606" t="s">
        <v>1326</v>
      </c>
      <c r="C35" s="4607"/>
      <c r="D35" s="4607"/>
      <c r="E35" s="4607"/>
      <c r="F35" s="4607"/>
      <c r="G35" s="4607"/>
      <c r="H35" s="2751" t="s">
        <v>2446</v>
      </c>
      <c r="I35" s="2745"/>
      <c r="J35" s="2745"/>
      <c r="K35" s="2745"/>
      <c r="L35" s="2745"/>
      <c r="M35" s="2745"/>
      <c r="N35" s="2745"/>
      <c r="O35" s="2745"/>
      <c r="P35" s="2745"/>
      <c r="Q35" s="2745"/>
      <c r="R35" s="2745"/>
      <c r="S35" s="2745"/>
      <c r="T35" s="2745"/>
      <c r="U35" s="2745"/>
      <c r="V35" s="2745"/>
      <c r="W35" s="2747"/>
    </row>
    <row r="36" spans="2:23" s="2734" customFormat="1" ht="15" customHeight="1">
      <c r="B36" s="2748"/>
      <c r="C36" s="4607" t="s">
        <v>746</v>
      </c>
      <c r="D36" s="4607"/>
      <c r="E36" s="4607"/>
      <c r="F36" s="4607"/>
      <c r="G36" s="4607"/>
      <c r="H36" s="2751" t="s">
        <v>2447</v>
      </c>
      <c r="I36" s="2739"/>
      <c r="J36" s="2739"/>
      <c r="K36" s="2739"/>
      <c r="L36" s="2739"/>
      <c r="M36" s="2750"/>
      <c r="N36" s="2739"/>
      <c r="O36" s="2739"/>
      <c r="P36" s="2739"/>
      <c r="Q36" s="2739"/>
      <c r="R36" s="2739"/>
      <c r="S36" s="2739"/>
      <c r="T36" s="2739"/>
      <c r="U36" s="2739"/>
      <c r="V36" s="2739"/>
      <c r="W36" s="2740"/>
    </row>
    <row r="37" spans="2:23" s="2734" customFormat="1" ht="15" customHeight="1">
      <c r="B37" s="4606" t="s">
        <v>186</v>
      </c>
      <c r="C37" s="4607"/>
      <c r="D37" s="4607"/>
      <c r="E37" s="4607"/>
      <c r="F37" s="4607"/>
      <c r="G37" s="4607"/>
      <c r="H37" s="2751" t="s">
        <v>2448</v>
      </c>
      <c r="I37" s="2739"/>
      <c r="J37" s="2739"/>
      <c r="K37" s="2739"/>
      <c r="L37" s="2739"/>
      <c r="M37" s="2739"/>
      <c r="N37" s="2739"/>
      <c r="O37" s="2739"/>
      <c r="P37" s="2739"/>
      <c r="Q37" s="2739"/>
      <c r="R37" s="2739"/>
      <c r="S37" s="2739"/>
      <c r="T37" s="2739"/>
      <c r="U37" s="2739"/>
      <c r="V37" s="2739"/>
      <c r="W37" s="2740"/>
    </row>
    <row r="38" spans="2:23" s="2734" customFormat="1" ht="15" customHeight="1">
      <c r="B38" s="4610" t="s">
        <v>747</v>
      </c>
      <c r="C38" s="4611"/>
      <c r="D38" s="4611"/>
      <c r="E38" s="4611"/>
      <c r="F38" s="4611"/>
      <c r="G38" s="4611"/>
      <c r="H38" s="2751" t="s">
        <v>1994</v>
      </c>
      <c r="I38" s="2739"/>
      <c r="J38" s="2739"/>
      <c r="K38" s="2739"/>
      <c r="L38" s="2739"/>
      <c r="M38" s="2739"/>
      <c r="N38" s="2739"/>
      <c r="O38" s="2739"/>
      <c r="P38" s="2739"/>
      <c r="Q38" s="2739"/>
      <c r="R38" s="2739"/>
      <c r="S38" s="2739"/>
      <c r="T38" s="2739"/>
      <c r="U38" s="2739"/>
      <c r="V38" s="2739"/>
      <c r="W38" s="2740"/>
    </row>
    <row r="39" spans="2:23" s="2734" customFormat="1" ht="15" customHeight="1">
      <c r="B39" s="4606" t="s">
        <v>119</v>
      </c>
      <c r="C39" s="4607"/>
      <c r="D39" s="4607"/>
      <c r="E39" s="4607"/>
      <c r="F39" s="4607"/>
      <c r="G39" s="4607"/>
      <c r="H39" s="2751" t="s">
        <v>1773</v>
      </c>
      <c r="I39" s="2739"/>
      <c r="J39" s="2739"/>
      <c r="K39" s="2739"/>
      <c r="L39" s="2739"/>
      <c r="M39" s="2739"/>
      <c r="N39" s="2739"/>
      <c r="O39" s="2739"/>
      <c r="P39" s="2739"/>
      <c r="Q39" s="2739"/>
      <c r="R39" s="2739"/>
      <c r="S39" s="2739"/>
      <c r="T39" s="2739"/>
      <c r="U39" s="2739"/>
      <c r="V39" s="2739"/>
      <c r="W39" s="2740"/>
    </row>
    <row r="40" spans="2:23" s="2734" customFormat="1" ht="15" customHeight="1">
      <c r="B40" s="4606" t="s">
        <v>120</v>
      </c>
      <c r="C40" s="4607"/>
      <c r="D40" s="4607"/>
      <c r="E40" s="4607"/>
      <c r="F40" s="4607"/>
      <c r="G40" s="4607"/>
      <c r="H40" s="2751" t="s">
        <v>1775</v>
      </c>
      <c r="I40" s="2739"/>
      <c r="J40" s="2739"/>
      <c r="K40" s="2739"/>
      <c r="L40" s="2739"/>
      <c r="M40" s="2739"/>
      <c r="N40" s="2739"/>
      <c r="O40" s="2739"/>
      <c r="P40" s="2739"/>
      <c r="Q40" s="2739"/>
      <c r="R40" s="2739"/>
      <c r="S40" s="2739"/>
      <c r="T40" s="2739"/>
      <c r="U40" s="2739"/>
      <c r="V40" s="2739"/>
      <c r="W40" s="2740"/>
    </row>
    <row r="41" spans="2:23" s="2734" customFormat="1" ht="15" customHeight="1">
      <c r="B41" s="4606" t="s">
        <v>748</v>
      </c>
      <c r="C41" s="4607"/>
      <c r="D41" s="4607"/>
      <c r="E41" s="4607"/>
      <c r="F41" s="4607"/>
      <c r="G41" s="4607"/>
      <c r="H41" s="2751" t="s">
        <v>1777</v>
      </c>
      <c r="I41" s="2739"/>
      <c r="J41" s="2739"/>
      <c r="K41" s="2739"/>
      <c r="L41" s="2739"/>
      <c r="M41" s="2739"/>
      <c r="N41" s="2739"/>
      <c r="O41" s="2739"/>
      <c r="P41" s="2739"/>
      <c r="Q41" s="2739"/>
      <c r="R41" s="2739"/>
      <c r="S41" s="2739"/>
      <c r="T41" s="2739"/>
      <c r="U41" s="2739"/>
      <c r="V41" s="2739"/>
      <c r="W41" s="2740"/>
    </row>
    <row r="42" spans="2:23" s="2734" customFormat="1" ht="15" customHeight="1">
      <c r="B42" s="4612" t="s">
        <v>2571</v>
      </c>
      <c r="C42" s="4613"/>
      <c r="D42" s="4613"/>
      <c r="E42" s="4613"/>
      <c r="F42" s="4613"/>
      <c r="G42" s="4613"/>
      <c r="H42" s="2761"/>
      <c r="I42" s="2762"/>
      <c r="J42" s="2762"/>
      <c r="K42" s="2762"/>
      <c r="L42" s="2762"/>
      <c r="M42" s="2762"/>
      <c r="N42" s="2762"/>
      <c r="O42" s="2762"/>
      <c r="P42" s="2762"/>
      <c r="Q42" s="2762"/>
      <c r="R42" s="2762"/>
      <c r="S42" s="2762"/>
      <c r="T42" s="2762"/>
      <c r="U42" s="2762"/>
      <c r="V42" s="2762"/>
      <c r="W42" s="2763"/>
    </row>
    <row r="43" spans="2:23" s="2734" customFormat="1" ht="15" customHeight="1">
      <c r="B43" s="2764"/>
      <c r="C43" s="4614" t="s">
        <v>749</v>
      </c>
      <c r="D43" s="4614"/>
      <c r="E43" s="4614"/>
      <c r="F43" s="4614"/>
      <c r="G43" s="4614"/>
      <c r="H43" s="2757" t="s">
        <v>2450</v>
      </c>
      <c r="I43" s="2752"/>
      <c r="J43" s="2752"/>
      <c r="K43" s="2752"/>
      <c r="L43" s="2752"/>
      <c r="M43" s="2752"/>
      <c r="N43" s="2752"/>
      <c r="O43" s="2752"/>
      <c r="P43" s="2752"/>
      <c r="Q43" s="2752"/>
      <c r="R43" s="2752"/>
      <c r="S43" s="2752"/>
      <c r="T43" s="2752"/>
      <c r="U43" s="2752"/>
      <c r="V43" s="2752"/>
      <c r="W43" s="2753"/>
    </row>
    <row r="44" spans="2:23" s="2734" customFormat="1" ht="15" customHeight="1">
      <c r="B44" s="2748"/>
      <c r="C44" s="4615" t="s">
        <v>750</v>
      </c>
      <c r="D44" s="4615"/>
      <c r="E44" s="4615"/>
      <c r="F44" s="4615"/>
      <c r="G44" s="4615"/>
      <c r="H44" s="2751" t="s">
        <v>2451</v>
      </c>
      <c r="I44" s="2739"/>
      <c r="J44" s="2739"/>
      <c r="K44" s="2739"/>
      <c r="L44" s="2739"/>
      <c r="M44" s="2739"/>
      <c r="N44" s="2739"/>
      <c r="O44" s="2739"/>
      <c r="P44" s="2739"/>
      <c r="Q44" s="2739"/>
      <c r="R44" s="2739"/>
      <c r="S44" s="2739"/>
      <c r="T44" s="2739"/>
      <c r="U44" s="2739"/>
      <c r="V44" s="2739"/>
      <c r="W44" s="2740"/>
    </row>
    <row r="45" spans="2:23" s="2734" customFormat="1" ht="15" customHeight="1">
      <c r="B45" s="2748"/>
      <c r="C45" s="4615" t="s">
        <v>751</v>
      </c>
      <c r="D45" s="4615"/>
      <c r="E45" s="4615"/>
      <c r="F45" s="4615"/>
      <c r="G45" s="4615"/>
      <c r="H45" s="2751" t="s">
        <v>2452</v>
      </c>
      <c r="I45" s="2739"/>
      <c r="J45" s="2739"/>
      <c r="K45" s="2739"/>
      <c r="L45" s="2739"/>
      <c r="M45" s="2739"/>
      <c r="N45" s="2739"/>
      <c r="O45" s="2739"/>
      <c r="P45" s="2739"/>
      <c r="Q45" s="2739"/>
      <c r="R45" s="2739"/>
      <c r="S45" s="2739"/>
      <c r="T45" s="2739"/>
      <c r="U45" s="2739"/>
      <c r="V45" s="2739"/>
      <c r="W45" s="2740"/>
    </row>
    <row r="46" spans="2:23" s="2734" customFormat="1" ht="15" customHeight="1">
      <c r="B46" s="2748"/>
      <c r="C46" s="4615" t="s">
        <v>752</v>
      </c>
      <c r="D46" s="4615"/>
      <c r="E46" s="4615"/>
      <c r="F46" s="4615"/>
      <c r="G46" s="4615"/>
      <c r="H46" s="2751" t="s">
        <v>1930</v>
      </c>
      <c r="I46" s="2739"/>
      <c r="J46" s="2739"/>
      <c r="K46" s="2739"/>
      <c r="L46" s="2739"/>
      <c r="M46" s="2739"/>
      <c r="N46" s="2739"/>
      <c r="O46" s="2739"/>
      <c r="P46" s="2739"/>
      <c r="Q46" s="2739"/>
      <c r="R46" s="2739"/>
      <c r="S46" s="2739"/>
      <c r="T46" s="2739"/>
      <c r="U46" s="2739"/>
      <c r="V46" s="2739"/>
      <c r="W46" s="2740"/>
    </row>
    <row r="47" spans="2:23" s="2734" customFormat="1" ht="15" customHeight="1">
      <c r="B47" s="2748"/>
      <c r="C47" s="4615" t="s">
        <v>754</v>
      </c>
      <c r="D47" s="4615"/>
      <c r="E47" s="4615"/>
      <c r="F47" s="4615"/>
      <c r="G47" s="4615"/>
      <c r="H47" s="2751" t="s">
        <v>2453</v>
      </c>
      <c r="I47" s="2739"/>
      <c r="J47" s="2739"/>
      <c r="K47" s="2739"/>
      <c r="L47" s="2739"/>
      <c r="M47" s="2739"/>
      <c r="N47" s="2739"/>
      <c r="O47" s="2739"/>
      <c r="P47" s="2739"/>
      <c r="Q47" s="2739"/>
      <c r="R47" s="2739"/>
      <c r="S47" s="2739"/>
      <c r="T47" s="2739"/>
      <c r="U47" s="2739"/>
      <c r="V47" s="2739"/>
      <c r="W47" s="2740"/>
    </row>
    <row r="48" spans="2:23" s="2734" customFormat="1" ht="15" customHeight="1">
      <c r="B48" s="2748"/>
      <c r="C48" s="4615" t="s">
        <v>756</v>
      </c>
      <c r="D48" s="4615"/>
      <c r="E48" s="4615"/>
      <c r="F48" s="4615"/>
      <c r="G48" s="4615"/>
      <c r="H48" s="2751" t="s">
        <v>2454</v>
      </c>
      <c r="I48" s="2739"/>
      <c r="J48" s="2739"/>
      <c r="K48" s="2739"/>
      <c r="L48" s="2739"/>
      <c r="M48" s="2739"/>
      <c r="N48" s="2739"/>
      <c r="O48" s="2739"/>
      <c r="P48" s="2739"/>
      <c r="Q48" s="2739"/>
      <c r="R48" s="2739"/>
      <c r="S48" s="2739"/>
      <c r="T48" s="2739"/>
      <c r="U48" s="2739"/>
      <c r="V48" s="2739"/>
      <c r="W48" s="2740"/>
    </row>
    <row r="49" spans="2:23" s="2734" customFormat="1" ht="15" customHeight="1">
      <c r="B49" s="2748"/>
      <c r="C49" s="4615" t="s">
        <v>758</v>
      </c>
      <c r="D49" s="4615"/>
      <c r="E49" s="4615"/>
      <c r="F49" s="4615"/>
      <c r="G49" s="4615"/>
      <c r="H49" s="2751" t="s">
        <v>2455</v>
      </c>
      <c r="I49" s="2739"/>
      <c r="J49" s="2739"/>
      <c r="K49" s="2739"/>
      <c r="L49" s="2739"/>
      <c r="M49" s="2739"/>
      <c r="N49" s="2739"/>
      <c r="O49" s="2739"/>
      <c r="P49" s="2739"/>
      <c r="Q49" s="2739"/>
      <c r="R49" s="2739"/>
      <c r="S49" s="2739"/>
      <c r="T49" s="2739"/>
      <c r="U49" s="2739"/>
      <c r="V49" s="2739"/>
      <c r="W49" s="2740"/>
    </row>
    <row r="50" spans="2:23" s="2734" customFormat="1" ht="15" customHeight="1">
      <c r="B50" s="2748"/>
      <c r="C50" s="4615" t="s">
        <v>760</v>
      </c>
      <c r="D50" s="4615"/>
      <c r="E50" s="4615"/>
      <c r="F50" s="4615"/>
      <c r="G50" s="4615"/>
      <c r="H50" s="2751" t="s">
        <v>1783</v>
      </c>
      <c r="I50" s="2739"/>
      <c r="J50" s="2739"/>
      <c r="K50" s="2739"/>
      <c r="L50" s="2739"/>
      <c r="M50" s="2739"/>
      <c r="N50" s="2739"/>
      <c r="O50" s="2739"/>
      <c r="P50" s="2739"/>
      <c r="Q50" s="2739"/>
      <c r="R50" s="2739"/>
      <c r="S50" s="2739"/>
      <c r="T50" s="2739"/>
      <c r="U50" s="2739"/>
      <c r="V50" s="2739"/>
      <c r="W50" s="2740"/>
    </row>
    <row r="51" spans="2:23" s="2734" customFormat="1" ht="15" customHeight="1">
      <c r="B51" s="2748"/>
      <c r="C51" s="4615" t="s">
        <v>762</v>
      </c>
      <c r="D51" s="4615"/>
      <c r="E51" s="4615"/>
      <c r="F51" s="4615"/>
      <c r="G51" s="4615"/>
      <c r="H51" s="2751" t="s">
        <v>1785</v>
      </c>
      <c r="I51" s="2739"/>
      <c r="J51" s="2739"/>
      <c r="K51" s="2739"/>
      <c r="L51" s="2739"/>
      <c r="M51" s="2739"/>
      <c r="N51" s="2739"/>
      <c r="O51" s="2739"/>
      <c r="P51" s="2739"/>
      <c r="Q51" s="2739"/>
      <c r="R51" s="2739"/>
      <c r="S51" s="2739"/>
      <c r="T51" s="2739"/>
      <c r="U51" s="2739"/>
      <c r="V51" s="2739"/>
      <c r="W51" s="2740"/>
    </row>
    <row r="52" spans="2:23" s="2734" customFormat="1" ht="15" customHeight="1">
      <c r="B52" s="4608" t="s">
        <v>764</v>
      </c>
      <c r="C52" s="4609"/>
      <c r="D52" s="4609"/>
      <c r="E52" s="4609"/>
      <c r="F52" s="4609"/>
      <c r="G52" s="4609"/>
      <c r="H52" s="2751" t="s">
        <v>1974</v>
      </c>
      <c r="I52" s="2739"/>
      <c r="J52" s="2739"/>
      <c r="K52" s="2739"/>
      <c r="L52" s="2739"/>
      <c r="M52" s="2739"/>
      <c r="N52" s="2739"/>
      <c r="O52" s="2739"/>
      <c r="P52" s="2739"/>
      <c r="Q52" s="2739"/>
      <c r="R52" s="2739"/>
      <c r="S52" s="2739"/>
      <c r="T52" s="2739"/>
      <c r="U52" s="2739"/>
      <c r="V52" s="2739"/>
      <c r="W52" s="2740"/>
    </row>
    <row r="53" spans="2:23" s="2734" customFormat="1" ht="15" customHeight="1">
      <c r="B53" s="4606" t="s">
        <v>113</v>
      </c>
      <c r="C53" s="4607"/>
      <c r="D53" s="4607"/>
      <c r="E53" s="4607"/>
      <c r="F53" s="4607"/>
      <c r="G53" s="4607"/>
      <c r="H53" s="2751" t="s">
        <v>1789</v>
      </c>
      <c r="I53" s="2739"/>
      <c r="J53" s="2739"/>
      <c r="K53" s="2739"/>
      <c r="L53" s="2739"/>
      <c r="M53" s="2739"/>
      <c r="N53" s="2739"/>
      <c r="O53" s="2739"/>
      <c r="P53" s="2739"/>
      <c r="Q53" s="2739"/>
      <c r="R53" s="2739"/>
      <c r="S53" s="2739"/>
      <c r="T53" s="2739"/>
      <c r="U53" s="2739"/>
      <c r="V53" s="2739"/>
      <c r="W53" s="2740"/>
    </row>
    <row r="54" spans="2:23" s="2734" customFormat="1" ht="15" customHeight="1">
      <c r="B54" s="4610" t="s">
        <v>765</v>
      </c>
      <c r="C54" s="4611"/>
      <c r="D54" s="4611"/>
      <c r="E54" s="4611"/>
      <c r="F54" s="4611"/>
      <c r="G54" s="4611"/>
      <c r="H54" s="2751" t="s">
        <v>1791</v>
      </c>
      <c r="I54" s="2739"/>
      <c r="J54" s="2739"/>
      <c r="K54" s="2739"/>
      <c r="L54" s="2739"/>
      <c r="M54" s="2750"/>
      <c r="N54" s="2739"/>
      <c r="O54" s="2739"/>
      <c r="P54" s="2739"/>
      <c r="Q54" s="2739"/>
      <c r="R54" s="2739"/>
      <c r="S54" s="2739"/>
      <c r="T54" s="2739"/>
      <c r="U54" s="2739"/>
      <c r="V54" s="2739"/>
      <c r="W54" s="2740"/>
    </row>
    <row r="55" spans="2:23" s="2734" customFormat="1" ht="15" customHeight="1">
      <c r="B55" s="4612" t="s">
        <v>2572</v>
      </c>
      <c r="C55" s="4613"/>
      <c r="D55" s="4613"/>
      <c r="E55" s="4613"/>
      <c r="F55" s="4613"/>
      <c r="G55" s="4613"/>
      <c r="H55" s="2761"/>
      <c r="I55" s="2762"/>
      <c r="J55" s="2762"/>
      <c r="K55" s="2762"/>
      <c r="L55" s="2762"/>
      <c r="M55" s="2762"/>
      <c r="N55" s="2762"/>
      <c r="O55" s="2762"/>
      <c r="P55" s="2762"/>
      <c r="Q55" s="2762"/>
      <c r="R55" s="2762"/>
      <c r="S55" s="2762"/>
      <c r="T55" s="2762"/>
      <c r="U55" s="2762"/>
      <c r="V55" s="2762"/>
      <c r="W55" s="2763"/>
    </row>
    <row r="56" spans="2:23" s="2734" customFormat="1" ht="15" customHeight="1">
      <c r="B56" s="2764"/>
      <c r="C56" s="4614" t="s">
        <v>766</v>
      </c>
      <c r="D56" s="4614"/>
      <c r="E56" s="4614"/>
      <c r="F56" s="4614"/>
      <c r="G56" s="4614"/>
      <c r="H56" s="2757" t="s">
        <v>2011</v>
      </c>
      <c r="I56" s="2752"/>
      <c r="J56" s="2752"/>
      <c r="K56" s="2752"/>
      <c r="L56" s="2752"/>
      <c r="M56" s="2752"/>
      <c r="N56" s="2752"/>
      <c r="O56" s="2752"/>
      <c r="P56" s="2752"/>
      <c r="Q56" s="2752"/>
      <c r="R56" s="2752"/>
      <c r="S56" s="2752"/>
      <c r="T56" s="2752"/>
      <c r="U56" s="2752"/>
      <c r="V56" s="2752"/>
      <c r="W56" s="2753"/>
    </row>
    <row r="57" spans="2:23" s="2734" customFormat="1" ht="15" customHeight="1">
      <c r="B57" s="2748"/>
      <c r="C57" s="4615" t="s">
        <v>767</v>
      </c>
      <c r="D57" s="4615"/>
      <c r="E57" s="4615"/>
      <c r="F57" s="4615"/>
      <c r="G57" s="4615"/>
      <c r="H57" s="2751" t="s">
        <v>2458</v>
      </c>
      <c r="I57" s="2739"/>
      <c r="J57" s="2739"/>
      <c r="K57" s="2739"/>
      <c r="L57" s="2739"/>
      <c r="M57" s="2739"/>
      <c r="N57" s="2739"/>
      <c r="O57" s="2739"/>
      <c r="P57" s="2739"/>
      <c r="Q57" s="2739"/>
      <c r="R57" s="2739"/>
      <c r="S57" s="2739"/>
      <c r="T57" s="2739"/>
      <c r="U57" s="2739"/>
      <c r="V57" s="2739"/>
      <c r="W57" s="2740"/>
    </row>
    <row r="58" spans="2:23" s="2734" customFormat="1" ht="15" customHeight="1">
      <c r="B58" s="4608" t="s">
        <v>768</v>
      </c>
      <c r="C58" s="4609"/>
      <c r="D58" s="4609"/>
      <c r="E58" s="4609"/>
      <c r="F58" s="4609"/>
      <c r="G58" s="4609"/>
      <c r="H58" s="2751" t="s">
        <v>2460</v>
      </c>
      <c r="I58" s="2739"/>
      <c r="J58" s="2739"/>
      <c r="K58" s="2739"/>
      <c r="L58" s="2739"/>
      <c r="M58" s="2739"/>
      <c r="N58" s="2739"/>
      <c r="O58" s="2739"/>
      <c r="P58" s="2739"/>
      <c r="Q58" s="2739"/>
      <c r="R58" s="2739"/>
      <c r="S58" s="2739"/>
      <c r="T58" s="2739"/>
      <c r="U58" s="2739"/>
      <c r="V58" s="2739"/>
      <c r="W58" s="2740"/>
    </row>
    <row r="59" spans="2:23" s="2734" customFormat="1" ht="15" customHeight="1">
      <c r="B59" s="4606" t="s">
        <v>78</v>
      </c>
      <c r="C59" s="4607"/>
      <c r="D59" s="4607"/>
      <c r="E59" s="4607"/>
      <c r="F59" s="4607"/>
      <c r="G59" s="4607"/>
      <c r="H59" s="2751" t="s">
        <v>2461</v>
      </c>
      <c r="I59" s="2739"/>
      <c r="J59" s="2739"/>
      <c r="K59" s="2739"/>
      <c r="L59" s="2739"/>
      <c r="M59" s="2739"/>
      <c r="N59" s="2739"/>
      <c r="O59" s="2739"/>
      <c r="P59" s="2739"/>
      <c r="Q59" s="2739"/>
      <c r="R59" s="2739"/>
      <c r="S59" s="2739"/>
      <c r="T59" s="2739"/>
      <c r="U59" s="2739"/>
      <c r="V59" s="2739"/>
      <c r="W59" s="2740"/>
    </row>
    <row r="60" spans="2:23" s="2734" customFormat="1" ht="15" customHeight="1">
      <c r="B60" s="4606" t="s">
        <v>73</v>
      </c>
      <c r="C60" s="4607"/>
      <c r="D60" s="4607"/>
      <c r="E60" s="4607"/>
      <c r="F60" s="4607"/>
      <c r="G60" s="4607"/>
      <c r="H60" s="2751" t="s">
        <v>2462</v>
      </c>
      <c r="I60" s="2739"/>
      <c r="J60" s="2739"/>
      <c r="K60" s="2739"/>
      <c r="L60" s="2739"/>
      <c r="M60" s="2739"/>
      <c r="N60" s="2739"/>
      <c r="O60" s="2739"/>
      <c r="P60" s="2739"/>
      <c r="Q60" s="2739"/>
      <c r="R60" s="2739"/>
      <c r="S60" s="2739"/>
      <c r="T60" s="2739"/>
      <c r="U60" s="2739"/>
      <c r="V60" s="2739"/>
      <c r="W60" s="2740"/>
    </row>
    <row r="61" spans="2:23" s="2734" customFormat="1" ht="15" customHeight="1">
      <c r="B61" s="4606" t="s">
        <v>769</v>
      </c>
      <c r="C61" s="4607"/>
      <c r="D61" s="4607"/>
      <c r="E61" s="4607"/>
      <c r="F61" s="4607"/>
      <c r="G61" s="4607"/>
      <c r="H61" s="2751" t="s">
        <v>1795</v>
      </c>
      <c r="I61" s="2752"/>
      <c r="J61" s="2752"/>
      <c r="K61" s="2752"/>
      <c r="L61" s="2752"/>
      <c r="M61" s="2752"/>
      <c r="N61" s="2752"/>
      <c r="O61" s="2752"/>
      <c r="P61" s="2752"/>
      <c r="Q61" s="2752"/>
      <c r="R61" s="2752"/>
      <c r="S61" s="2752"/>
      <c r="T61" s="2752"/>
      <c r="U61" s="2752"/>
      <c r="V61" s="2752"/>
      <c r="W61" s="2753"/>
    </row>
    <row r="62" spans="2:23" s="2734" customFormat="1" ht="15" customHeight="1">
      <c r="B62" s="4608" t="s">
        <v>2583</v>
      </c>
      <c r="C62" s="4609"/>
      <c r="D62" s="4609"/>
      <c r="E62" s="4609"/>
      <c r="F62" s="4609"/>
      <c r="G62" s="4609"/>
      <c r="H62" s="2751" t="s">
        <v>1805</v>
      </c>
      <c r="I62" s="2739"/>
      <c r="J62" s="2739"/>
      <c r="K62" s="2739"/>
      <c r="L62" s="2739"/>
      <c r="M62" s="2739"/>
      <c r="N62" s="2739"/>
      <c r="O62" s="2739"/>
      <c r="P62" s="2739"/>
      <c r="Q62" s="2739"/>
      <c r="R62" s="2739"/>
      <c r="S62" s="2739"/>
      <c r="T62" s="2739"/>
      <c r="U62" s="2739"/>
      <c r="V62" s="2739"/>
      <c r="W62" s="2740"/>
    </row>
    <row r="63" spans="2:23" s="2734" customFormat="1" ht="15" customHeight="1">
      <c r="B63" s="4608" t="s">
        <v>2584</v>
      </c>
      <c r="C63" s="4609"/>
      <c r="D63" s="4609"/>
      <c r="E63" s="4609"/>
      <c r="F63" s="4609"/>
      <c r="G63" s="4609"/>
      <c r="H63" s="2751" t="s">
        <v>1807</v>
      </c>
      <c r="I63" s="2752"/>
      <c r="J63" s="2752"/>
      <c r="K63" s="2752"/>
      <c r="L63" s="2752"/>
      <c r="M63" s="2752"/>
      <c r="N63" s="2752"/>
      <c r="O63" s="2752"/>
      <c r="P63" s="2752"/>
      <c r="Q63" s="2752"/>
      <c r="R63" s="2752"/>
      <c r="S63" s="2752"/>
      <c r="T63" s="2752"/>
      <c r="U63" s="2752"/>
      <c r="V63" s="2752"/>
      <c r="W63" s="2753"/>
    </row>
    <row r="64" spans="2:23" s="2734" customFormat="1" ht="15" customHeight="1">
      <c r="B64" s="4616" t="s">
        <v>919</v>
      </c>
      <c r="C64" s="4617"/>
      <c r="D64" s="4617"/>
      <c r="E64" s="4617"/>
      <c r="F64" s="4617"/>
      <c r="G64" s="4617"/>
      <c r="H64" s="2765" t="s">
        <v>1815</v>
      </c>
      <c r="I64" s="2752"/>
      <c r="J64" s="2752"/>
      <c r="K64" s="2752"/>
      <c r="L64" s="2752"/>
      <c r="M64" s="2752"/>
      <c r="N64" s="2752"/>
      <c r="O64" s="2752"/>
      <c r="P64" s="2752"/>
      <c r="Q64" s="2752"/>
      <c r="R64" s="2752"/>
      <c r="S64" s="2752"/>
      <c r="T64" s="2752"/>
      <c r="U64" s="2752"/>
      <c r="V64" s="2752"/>
      <c r="W64" s="2753"/>
    </row>
    <row r="65" spans="2:23" s="2766" customFormat="1" ht="15" customHeight="1">
      <c r="B65" s="4618" t="s">
        <v>1331</v>
      </c>
      <c r="C65" s="4619"/>
      <c r="D65" s="4619"/>
      <c r="E65" s="4619"/>
      <c r="F65" s="4619"/>
      <c r="G65" s="4619"/>
      <c r="H65" s="2767" t="s">
        <v>2585</v>
      </c>
      <c r="I65" s="2768"/>
      <c r="J65" s="2768"/>
      <c r="K65" s="2768"/>
      <c r="L65" s="2768"/>
      <c r="M65" s="2768"/>
      <c r="N65" s="2768"/>
      <c r="O65" s="2768"/>
      <c r="P65" s="2768"/>
      <c r="Q65" s="2768"/>
      <c r="R65" s="2768"/>
      <c r="S65" s="2768"/>
      <c r="T65" s="2768"/>
      <c r="U65" s="2768"/>
      <c r="V65" s="2768"/>
      <c r="W65" s="2769"/>
    </row>
    <row r="66" spans="2:23" s="2734" customFormat="1" ht="15" customHeight="1">
      <c r="B66" s="1797"/>
      <c r="C66" s="1797"/>
      <c r="D66" s="1797"/>
      <c r="E66" s="1797"/>
      <c r="F66" s="1797"/>
      <c r="G66" s="1797"/>
      <c r="H66" s="2770"/>
      <c r="O66" s="2771"/>
      <c r="P66" s="2771"/>
      <c r="Q66" s="2771"/>
      <c r="R66" s="2771"/>
      <c r="S66" s="2771"/>
      <c r="T66" s="2771"/>
      <c r="U66" s="2771"/>
      <c r="V66" s="2771"/>
      <c r="W66" s="2191"/>
    </row>
    <row r="67" spans="2:23" s="2734" customFormat="1" ht="15" customHeight="1">
      <c r="B67" s="65" t="s">
        <v>105</v>
      </c>
      <c r="C67" s="65"/>
      <c r="D67" s="65"/>
      <c r="E67" s="65"/>
      <c r="F67" s="65"/>
      <c r="G67" s="65"/>
      <c r="H67" s="65"/>
      <c r="I67" s="65"/>
      <c r="J67" s="65"/>
      <c r="K67" s="65"/>
      <c r="O67" s="2771"/>
      <c r="P67" s="2771"/>
      <c r="Q67" s="2771"/>
      <c r="R67" s="2771"/>
      <c r="S67" s="2771"/>
      <c r="T67" s="2771"/>
      <c r="U67" s="2771"/>
      <c r="V67" s="2771"/>
      <c r="W67" s="2772"/>
    </row>
    <row r="68" spans="2:23">
      <c r="B68" s="4054" t="s">
        <v>477</v>
      </c>
      <c r="C68" s="4054"/>
      <c r="D68" s="4054"/>
      <c r="E68" s="4054"/>
      <c r="F68" s="4054"/>
      <c r="G68" s="4054"/>
      <c r="H68" s="4054"/>
      <c r="I68" s="4054"/>
      <c r="J68" s="4054"/>
      <c r="K68" s="4054"/>
    </row>
  </sheetData>
  <mergeCells count="64">
    <mergeCell ref="B2:F2"/>
    <mergeCell ref="B67:K67"/>
    <mergeCell ref="B68:K68"/>
    <mergeCell ref="B7:H7"/>
    <mergeCell ref="B6:W6"/>
    <mergeCell ref="I4:Q4"/>
    <mergeCell ref="I5:Q5"/>
    <mergeCell ref="B10:G10"/>
    <mergeCell ref="B11:C11"/>
    <mergeCell ref="D11:G11"/>
    <mergeCell ref="B4:E4"/>
    <mergeCell ref="F21:G21"/>
    <mergeCell ref="B5:E5"/>
    <mergeCell ref="E12:G12"/>
    <mergeCell ref="E13:G13"/>
    <mergeCell ref="D14:G14"/>
    <mergeCell ref="D15:G15"/>
    <mergeCell ref="B16:G16"/>
    <mergeCell ref="B17:G17"/>
    <mergeCell ref="B18:G18"/>
    <mergeCell ref="C19:E19"/>
    <mergeCell ref="F19:G19"/>
    <mergeCell ref="F20:G20"/>
    <mergeCell ref="B37:G37"/>
    <mergeCell ref="C22:G22"/>
    <mergeCell ref="C23:F23"/>
    <mergeCell ref="C26:G26"/>
    <mergeCell ref="C27:F27"/>
    <mergeCell ref="C30:G30"/>
    <mergeCell ref="C31:E31"/>
    <mergeCell ref="F31:G31"/>
    <mergeCell ref="F32:G32"/>
    <mergeCell ref="F33:G33"/>
    <mergeCell ref="B34:G34"/>
    <mergeCell ref="B35:G35"/>
    <mergeCell ref="C36:G36"/>
    <mergeCell ref="C49:G49"/>
    <mergeCell ref="B38:G38"/>
    <mergeCell ref="B39:G39"/>
    <mergeCell ref="B40:G40"/>
    <mergeCell ref="B41:G41"/>
    <mergeCell ref="B42:G42"/>
    <mergeCell ref="C43:G43"/>
    <mergeCell ref="C44:G44"/>
    <mergeCell ref="C45:G45"/>
    <mergeCell ref="C46:G46"/>
    <mergeCell ref="C47:G47"/>
    <mergeCell ref="C48:G48"/>
    <mergeCell ref="B65:G65"/>
    <mergeCell ref="C57:G57"/>
    <mergeCell ref="B58:G58"/>
    <mergeCell ref="B59:G59"/>
    <mergeCell ref="B60:G60"/>
    <mergeCell ref="C50:G50"/>
    <mergeCell ref="C51:G51"/>
    <mergeCell ref="B62:G62"/>
    <mergeCell ref="B63:G63"/>
    <mergeCell ref="B64:G64"/>
    <mergeCell ref="B61:G61"/>
    <mergeCell ref="B52:G52"/>
    <mergeCell ref="B53:G53"/>
    <mergeCell ref="B54:G54"/>
    <mergeCell ref="B55:G55"/>
    <mergeCell ref="C56:G56"/>
  </mergeCells>
  <hyperlinks>
    <hyperlink ref="B68" r:id="rId1" xr:uid="{00000000-0004-0000-5A00-000000000000}"/>
  </hyperlinks>
  <printOptions horizontalCentered="1"/>
  <pageMargins left="0.39370078740157499" right="0.39370078740157499" top="0.59055118110236204" bottom="0.39370078740157499" header="0.39370078740157499" footer="0.39370078740157499"/>
  <pageSetup paperSize="5" scale="10" orientation="landscape" horizontalDpi="300" verticalDpi="300"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B2:AD66"/>
  <sheetViews>
    <sheetView showGridLines="0" workbookViewId="0"/>
  </sheetViews>
  <sheetFormatPr defaultColWidth="9.71875" defaultRowHeight="12.6"/>
  <cols>
    <col min="1" max="1" width="1.71875" style="2829" customWidth="1"/>
    <col min="2" max="2" width="4" style="2830" customWidth="1"/>
    <col min="3" max="3" width="7.44140625" style="2830" customWidth="1"/>
    <col min="4" max="4" width="5" style="2830" customWidth="1"/>
    <col min="5" max="5" width="7.83203125" style="2830" customWidth="1"/>
    <col min="6" max="6" width="14.27734375" style="2830" customWidth="1"/>
    <col min="7" max="7" width="30.27734375" style="2830" customWidth="1"/>
    <col min="8" max="8" width="5" style="2830" customWidth="1"/>
    <col min="9" max="9" width="17.83203125" style="2829" customWidth="1"/>
    <col min="10" max="14" width="14.44140625" style="2829" customWidth="1"/>
    <col min="15" max="23" width="14.44140625" style="2831" customWidth="1"/>
    <col min="24" max="24" width="9.71875" style="2829" customWidth="1"/>
    <col min="25" max="16384" width="9.71875" style="2829"/>
  </cols>
  <sheetData>
    <row r="2" spans="2:30">
      <c r="B2" s="4658" t="s">
        <v>478</v>
      </c>
      <c r="C2" s="4659"/>
      <c r="D2" s="4659"/>
      <c r="E2" s="4659"/>
      <c r="F2" s="4659"/>
    </row>
    <row r="4" spans="2:30" s="2776" customFormat="1" ht="16.5" customHeight="1">
      <c r="B4" s="4637" t="s">
        <v>2586</v>
      </c>
      <c r="C4" s="4638"/>
      <c r="D4" s="4638"/>
      <c r="E4" s="4638"/>
      <c r="I4" s="4635" t="s">
        <v>852</v>
      </c>
      <c r="J4" s="4635"/>
      <c r="K4" s="4635"/>
      <c r="L4" s="4635"/>
      <c r="M4" s="4635"/>
      <c r="N4" s="4635"/>
      <c r="O4" s="4635"/>
      <c r="P4" s="4635"/>
      <c r="Q4" s="2777"/>
      <c r="R4" s="2777"/>
      <c r="S4" s="2777"/>
      <c r="T4" s="2777"/>
      <c r="U4" s="2777"/>
      <c r="V4" s="2777"/>
      <c r="W4" s="2777"/>
      <c r="X4" s="2777"/>
      <c r="Y4" s="2777"/>
      <c r="Z4" s="2777"/>
      <c r="AA4" s="2777"/>
      <c r="AB4" s="2777"/>
      <c r="AC4" s="2777"/>
      <c r="AD4" s="2777"/>
    </row>
    <row r="5" spans="2:30" s="2776" customFormat="1" ht="14.1">
      <c r="B5" s="4637" t="s">
        <v>538</v>
      </c>
      <c r="C5" s="4638"/>
      <c r="D5" s="4638"/>
      <c r="E5" s="4638"/>
      <c r="I5" s="4636" t="s">
        <v>295</v>
      </c>
      <c r="J5" s="4636"/>
      <c r="K5" s="4636"/>
      <c r="L5" s="4636"/>
      <c r="M5" s="4636"/>
      <c r="N5" s="4636"/>
      <c r="O5" s="4636"/>
      <c r="P5" s="4636"/>
      <c r="Q5" s="2779"/>
      <c r="R5" s="2779"/>
      <c r="S5" s="2779"/>
      <c r="T5" s="2779"/>
      <c r="U5" s="2778"/>
      <c r="V5" s="2780"/>
      <c r="W5" s="2781"/>
      <c r="X5" s="2781"/>
      <c r="Y5" s="2781"/>
      <c r="Z5" s="2781"/>
      <c r="AA5" s="2781"/>
      <c r="AB5" s="2781"/>
      <c r="AC5" s="2781"/>
      <c r="AD5" s="2781"/>
    </row>
    <row r="6" spans="2:30" s="2776" customFormat="1" ht="14.1">
      <c r="B6" s="2782" t="s">
        <v>1555</v>
      </c>
      <c r="C6" s="2783"/>
      <c r="D6" s="2783"/>
      <c r="E6" s="2783"/>
      <c r="F6" s="2783"/>
      <c r="G6" s="2783"/>
      <c r="H6" s="2783"/>
      <c r="I6" s="2783"/>
      <c r="J6" s="2783"/>
      <c r="K6" s="2783"/>
      <c r="L6" s="2783"/>
      <c r="M6" s="2783"/>
      <c r="N6" s="2782"/>
      <c r="O6" s="2784"/>
      <c r="P6" s="2784"/>
      <c r="Q6" s="2784"/>
      <c r="R6" s="2784"/>
      <c r="S6" s="2784"/>
      <c r="T6" s="2784"/>
      <c r="U6" s="2784"/>
      <c r="V6" s="2784"/>
      <c r="W6" s="2784"/>
    </row>
    <row r="7" spans="2:30" s="2785" customFormat="1" ht="15" customHeight="1">
      <c r="B7" s="4633" t="s">
        <v>1146</v>
      </c>
      <c r="C7" s="4634"/>
      <c r="D7" s="4634"/>
      <c r="E7" s="4634"/>
      <c r="F7" s="4634"/>
      <c r="G7" s="4634"/>
      <c r="H7" s="4634"/>
      <c r="I7" s="2786" t="s">
        <v>2587</v>
      </c>
      <c r="J7" s="2786" t="s">
        <v>2588</v>
      </c>
      <c r="K7" s="2786" t="s">
        <v>47</v>
      </c>
      <c r="L7" s="2786" t="s">
        <v>133</v>
      </c>
      <c r="M7" s="2786" t="s">
        <v>49</v>
      </c>
      <c r="N7" s="2786" t="s">
        <v>50</v>
      </c>
      <c r="O7" s="237" t="s">
        <v>51</v>
      </c>
      <c r="P7" s="237" t="s">
        <v>52</v>
      </c>
      <c r="Q7" s="237" t="s">
        <v>83</v>
      </c>
      <c r="R7" s="2787" t="s">
        <v>42</v>
      </c>
      <c r="S7" s="237" t="s">
        <v>85</v>
      </c>
      <c r="T7" s="237" t="s">
        <v>2580</v>
      </c>
      <c r="U7" s="2787" t="s">
        <v>87</v>
      </c>
      <c r="V7" s="237" t="s">
        <v>36</v>
      </c>
      <c r="W7" s="2788" t="s">
        <v>131</v>
      </c>
    </row>
    <row r="8" spans="2:30" s="2785" customFormat="1" ht="15" customHeight="1">
      <c r="B8" s="2789"/>
      <c r="C8" s="235"/>
      <c r="D8" s="235"/>
      <c r="E8" s="235"/>
      <c r="F8" s="235"/>
      <c r="G8" s="235"/>
      <c r="H8" s="235"/>
      <c r="I8" s="2790" t="s">
        <v>89</v>
      </c>
      <c r="J8" s="2791" t="s">
        <v>2589</v>
      </c>
      <c r="K8" s="2791"/>
      <c r="L8" s="2791"/>
      <c r="M8" s="2791"/>
      <c r="N8" s="2791"/>
      <c r="O8" s="2792"/>
      <c r="P8" s="2792"/>
      <c r="Q8" s="2792"/>
      <c r="R8" s="2793" t="s">
        <v>2590</v>
      </c>
      <c r="S8" s="2792"/>
      <c r="T8" s="2792" t="s">
        <v>86</v>
      </c>
      <c r="U8" s="2793"/>
      <c r="V8" s="2792"/>
      <c r="W8" s="2794"/>
    </row>
    <row r="9" spans="2:30" s="2785" customFormat="1" ht="15" customHeight="1">
      <c r="B9" s="2795"/>
      <c r="C9" s="2796"/>
      <c r="D9" s="2796"/>
      <c r="E9" s="2796"/>
      <c r="F9" s="2796"/>
      <c r="G9" s="2796"/>
      <c r="H9" s="2796"/>
      <c r="I9" s="2797" t="s">
        <v>125</v>
      </c>
      <c r="J9" s="2797" t="s">
        <v>126</v>
      </c>
      <c r="K9" s="2797" t="s">
        <v>127</v>
      </c>
      <c r="L9" s="2797" t="s">
        <v>139</v>
      </c>
      <c r="M9" s="2797" t="s">
        <v>140</v>
      </c>
      <c r="N9" s="2797" t="s">
        <v>141</v>
      </c>
      <c r="O9" s="2798" t="s">
        <v>166</v>
      </c>
      <c r="P9" s="2798" t="s">
        <v>167</v>
      </c>
      <c r="Q9" s="2798" t="s">
        <v>168</v>
      </c>
      <c r="R9" s="2798" t="s">
        <v>74</v>
      </c>
      <c r="S9" s="2798" t="s">
        <v>75</v>
      </c>
      <c r="T9" s="2798" t="s">
        <v>81</v>
      </c>
      <c r="U9" s="2798" t="s">
        <v>91</v>
      </c>
      <c r="V9" s="2798" t="s">
        <v>92</v>
      </c>
      <c r="W9" s="2799" t="s">
        <v>170</v>
      </c>
    </row>
    <row r="10" spans="2:30" s="2785" customFormat="1" ht="15" customHeight="1">
      <c r="B10" s="4639" t="s">
        <v>22</v>
      </c>
      <c r="C10" s="4640"/>
      <c r="D10" s="4641" t="s">
        <v>1148</v>
      </c>
      <c r="E10" s="4641"/>
      <c r="F10" s="4641"/>
      <c r="G10" s="4641"/>
      <c r="H10" s="2800" t="s">
        <v>1837</v>
      </c>
      <c r="I10" s="2801"/>
      <c r="J10" s="2801"/>
      <c r="K10" s="2801"/>
      <c r="L10" s="2801"/>
      <c r="M10" s="2801"/>
      <c r="N10" s="2801"/>
      <c r="O10" s="2801"/>
      <c r="P10" s="2801"/>
      <c r="Q10" s="2801"/>
      <c r="R10" s="2801"/>
      <c r="S10" s="2801"/>
      <c r="T10" s="2801"/>
      <c r="U10" s="2801"/>
      <c r="V10" s="2801"/>
      <c r="W10" s="2802"/>
    </row>
    <row r="11" spans="2:30" s="2785" customFormat="1" ht="15" customHeight="1">
      <c r="B11" s="2803"/>
      <c r="C11" s="2804"/>
      <c r="D11" s="2805"/>
      <c r="E11" s="4642" t="s">
        <v>738</v>
      </c>
      <c r="F11" s="4642"/>
      <c r="G11" s="4642"/>
      <c r="H11" s="1755" t="s">
        <v>1840</v>
      </c>
      <c r="I11" s="2807"/>
      <c r="J11" s="2807"/>
      <c r="K11" s="2807"/>
      <c r="L11" s="2807"/>
      <c r="M11" s="2808"/>
      <c r="N11" s="2807"/>
      <c r="O11" s="2807"/>
      <c r="P11" s="2807"/>
      <c r="Q11" s="2807"/>
      <c r="R11" s="2807"/>
      <c r="S11" s="2807"/>
      <c r="T11" s="2807"/>
      <c r="U11" s="2807"/>
      <c r="V11" s="2807"/>
      <c r="W11" s="2809"/>
    </row>
    <row r="12" spans="2:30" s="2785" customFormat="1" ht="15" customHeight="1">
      <c r="B12" s="2810"/>
      <c r="C12" s="2811"/>
      <c r="D12" s="2812"/>
      <c r="E12" s="4643" t="s">
        <v>739</v>
      </c>
      <c r="F12" s="4643"/>
      <c r="G12" s="4643"/>
      <c r="H12" s="2813" t="s">
        <v>1726</v>
      </c>
      <c r="I12" s="2801"/>
      <c r="J12" s="2801"/>
      <c r="K12" s="2801"/>
      <c r="L12" s="2801"/>
      <c r="M12" s="2814"/>
      <c r="N12" s="2801"/>
      <c r="O12" s="2801"/>
      <c r="P12" s="2801"/>
      <c r="Q12" s="2801"/>
      <c r="R12" s="2801"/>
      <c r="S12" s="2801"/>
      <c r="T12" s="2801"/>
      <c r="U12" s="2801"/>
      <c r="V12" s="2801"/>
      <c r="W12" s="2802"/>
    </row>
    <row r="13" spans="2:30" s="2785" customFormat="1" ht="15" customHeight="1">
      <c r="B13" s="2810"/>
      <c r="C13" s="2811"/>
      <c r="D13" s="4644" t="s">
        <v>740</v>
      </c>
      <c r="E13" s="4644"/>
      <c r="F13" s="4644"/>
      <c r="G13" s="4644"/>
      <c r="H13" s="2813" t="s">
        <v>2402</v>
      </c>
      <c r="I13" s="2801"/>
      <c r="J13" s="2801"/>
      <c r="K13" s="2801"/>
      <c r="L13" s="2801"/>
      <c r="M13" s="2814"/>
      <c r="N13" s="2801"/>
      <c r="O13" s="2801"/>
      <c r="P13" s="2801"/>
      <c r="Q13" s="2801"/>
      <c r="R13" s="2801"/>
      <c r="S13" s="2801"/>
      <c r="T13" s="2801"/>
      <c r="U13" s="2801"/>
      <c r="V13" s="2801"/>
      <c r="W13" s="2802"/>
    </row>
    <row r="14" spans="2:30" s="2785" customFormat="1" ht="15" customHeight="1">
      <c r="B14" s="2815"/>
      <c r="C14" s="2812"/>
      <c r="D14" s="4643" t="s">
        <v>1236</v>
      </c>
      <c r="E14" s="4643"/>
      <c r="F14" s="4643"/>
      <c r="G14" s="4643"/>
      <c r="H14" s="2813" t="s">
        <v>1728</v>
      </c>
      <c r="I14" s="2801"/>
      <c r="J14" s="2801"/>
      <c r="K14" s="2801"/>
      <c r="L14" s="2801"/>
      <c r="M14" s="2801"/>
      <c r="N14" s="2801"/>
      <c r="O14" s="2801"/>
      <c r="P14" s="2801"/>
      <c r="Q14" s="2801"/>
      <c r="R14" s="2801"/>
      <c r="S14" s="2801"/>
      <c r="T14" s="2801"/>
      <c r="U14" s="2801"/>
      <c r="V14" s="2801"/>
      <c r="W14" s="2802"/>
    </row>
    <row r="15" spans="2:30" s="2785" customFormat="1" ht="15" customHeight="1">
      <c r="B15" s="4645" t="s">
        <v>1324</v>
      </c>
      <c r="C15" s="4646"/>
      <c r="D15" s="4646"/>
      <c r="E15" s="4646"/>
      <c r="F15" s="4646"/>
      <c r="G15" s="4646"/>
      <c r="H15" s="2813" t="s">
        <v>2441</v>
      </c>
      <c r="I15" s="2801"/>
      <c r="J15" s="2801"/>
      <c r="K15" s="2801"/>
      <c r="L15" s="2801"/>
      <c r="M15" s="2801"/>
      <c r="N15" s="2801"/>
      <c r="O15" s="2801"/>
      <c r="P15" s="2801"/>
      <c r="Q15" s="2801"/>
      <c r="R15" s="2801"/>
      <c r="S15" s="2801"/>
      <c r="T15" s="2801"/>
      <c r="U15" s="2801"/>
      <c r="V15" s="2801"/>
      <c r="W15" s="2802"/>
    </row>
    <row r="16" spans="2:30" s="2785" customFormat="1" ht="15" customHeight="1">
      <c r="B16" s="4647" t="s">
        <v>183</v>
      </c>
      <c r="C16" s="4643"/>
      <c r="D16" s="4643"/>
      <c r="E16" s="4643"/>
      <c r="F16" s="4643"/>
      <c r="G16" s="4643"/>
      <c r="H16" s="1756" t="s">
        <v>1732</v>
      </c>
      <c r="I16" s="2816"/>
      <c r="J16" s="2816"/>
      <c r="K16" s="2816"/>
      <c r="L16" s="2816"/>
      <c r="M16" s="2816"/>
      <c r="N16" s="2816"/>
      <c r="O16" s="2816"/>
      <c r="P16" s="2816"/>
      <c r="Q16" s="2816"/>
      <c r="R16" s="2816"/>
      <c r="S16" s="2816"/>
      <c r="T16" s="2816"/>
      <c r="U16" s="2816"/>
      <c r="V16" s="2816"/>
      <c r="W16" s="2817"/>
    </row>
    <row r="17" spans="2:23" s="2785" customFormat="1" ht="15" customHeight="1">
      <c r="B17" s="4648" t="s">
        <v>1210</v>
      </c>
      <c r="C17" s="4649"/>
      <c r="D17" s="4649"/>
      <c r="E17" s="4649"/>
      <c r="F17" s="4649"/>
      <c r="G17" s="4649"/>
      <c r="H17" s="1775"/>
      <c r="I17" s="2807"/>
      <c r="J17" s="2807"/>
      <c r="K17" s="2807"/>
      <c r="L17" s="2807"/>
      <c r="M17" s="2807"/>
      <c r="N17" s="2807"/>
      <c r="O17" s="2807"/>
      <c r="P17" s="2807"/>
      <c r="Q17" s="2807"/>
      <c r="R17" s="2807"/>
      <c r="S17" s="2807"/>
      <c r="T17" s="2807"/>
      <c r="U17" s="2807"/>
      <c r="V17" s="2807"/>
      <c r="W17" s="2809"/>
    </row>
    <row r="18" spans="2:23" s="2785" customFormat="1" ht="15" customHeight="1">
      <c r="B18" s="2818"/>
      <c r="C18" s="4650" t="s">
        <v>1153</v>
      </c>
      <c r="D18" s="4650"/>
      <c r="E18" s="4650"/>
      <c r="F18" s="4651" t="s">
        <v>1211</v>
      </c>
      <c r="G18" s="4651"/>
      <c r="H18" s="1757" t="s">
        <v>1752</v>
      </c>
      <c r="I18" s="2807"/>
      <c r="J18" s="2807"/>
      <c r="K18" s="2807"/>
      <c r="L18" s="2807"/>
      <c r="M18" s="2807"/>
      <c r="N18" s="2807"/>
      <c r="O18" s="2807"/>
      <c r="P18" s="2807"/>
      <c r="Q18" s="2807"/>
      <c r="R18" s="2807"/>
      <c r="S18" s="2807"/>
      <c r="T18" s="2807"/>
      <c r="U18" s="2807"/>
      <c r="V18" s="2807"/>
      <c r="W18" s="2809"/>
    </row>
    <row r="19" spans="2:23" s="2785" customFormat="1" ht="15" customHeight="1">
      <c r="B19" s="2810"/>
      <c r="C19" s="2812"/>
      <c r="D19" s="2812"/>
      <c r="E19" s="2812"/>
      <c r="F19" s="4642" t="s">
        <v>2442</v>
      </c>
      <c r="G19" s="4642"/>
      <c r="H19" s="1756" t="s">
        <v>1754</v>
      </c>
      <c r="I19" s="2801"/>
      <c r="J19" s="2801"/>
      <c r="K19" s="2801"/>
      <c r="L19" s="2801"/>
      <c r="M19" s="2801"/>
      <c r="N19" s="2801"/>
      <c r="O19" s="2801"/>
      <c r="P19" s="2801"/>
      <c r="Q19" s="2801"/>
      <c r="R19" s="2801"/>
      <c r="S19" s="2801"/>
      <c r="T19" s="2801"/>
      <c r="U19" s="2801"/>
      <c r="V19" s="2801"/>
      <c r="W19" s="2802"/>
    </row>
    <row r="20" spans="2:23" s="2785" customFormat="1" ht="15" customHeight="1">
      <c r="B20" s="2810"/>
      <c r="C20" s="2812"/>
      <c r="D20" s="2812"/>
      <c r="E20" s="2812"/>
      <c r="F20" s="4642" t="s">
        <v>1113</v>
      </c>
      <c r="G20" s="4642"/>
      <c r="H20" s="1756" t="s">
        <v>1761</v>
      </c>
      <c r="I20" s="2807"/>
      <c r="J20" s="2807"/>
      <c r="K20" s="2807"/>
      <c r="L20" s="2807"/>
      <c r="M20" s="2807"/>
      <c r="N20" s="2807"/>
      <c r="O20" s="2807"/>
      <c r="P20" s="2807"/>
      <c r="Q20" s="2807"/>
      <c r="R20" s="2807"/>
      <c r="S20" s="2807"/>
      <c r="T20" s="2807"/>
      <c r="U20" s="2807"/>
      <c r="V20" s="2807"/>
      <c r="W20" s="2809"/>
    </row>
    <row r="21" spans="2:23" s="2785" customFormat="1" ht="15" customHeight="1">
      <c r="B21" s="2820"/>
      <c r="C21" s="4652" t="s">
        <v>1154</v>
      </c>
      <c r="D21" s="4652"/>
      <c r="E21" s="4652"/>
      <c r="F21" s="4652"/>
      <c r="G21" s="4652"/>
      <c r="H21" s="1756" t="s">
        <v>1962</v>
      </c>
      <c r="I21" s="2801"/>
      <c r="J21" s="2801"/>
      <c r="K21" s="2801"/>
      <c r="L21" s="2801"/>
      <c r="M21" s="2801"/>
      <c r="N21" s="2801"/>
      <c r="O21" s="2801"/>
      <c r="P21" s="2801"/>
      <c r="Q21" s="2801"/>
      <c r="R21" s="2801"/>
      <c r="S21" s="2801"/>
      <c r="T21" s="2801"/>
      <c r="U21" s="2801"/>
      <c r="V21" s="2801"/>
      <c r="W21" s="2802"/>
    </row>
    <row r="22" spans="2:23" s="2785" customFormat="1" ht="15" customHeight="1">
      <c r="B22" s="2820"/>
      <c r="C22" s="4652" t="s">
        <v>1155</v>
      </c>
      <c r="D22" s="4652"/>
      <c r="E22" s="4652"/>
      <c r="F22" s="4652"/>
      <c r="G22" s="2819" t="s">
        <v>1211</v>
      </c>
      <c r="H22" s="1756" t="s">
        <v>1758</v>
      </c>
      <c r="I22" s="2807"/>
      <c r="J22" s="2807"/>
      <c r="K22" s="2807"/>
      <c r="L22" s="2807"/>
      <c r="M22" s="2807"/>
      <c r="N22" s="2807"/>
      <c r="O22" s="2807"/>
      <c r="P22" s="2807"/>
      <c r="Q22" s="2807"/>
      <c r="R22" s="2807"/>
      <c r="S22" s="2807"/>
      <c r="T22" s="2807"/>
      <c r="U22" s="2807"/>
      <c r="V22" s="2807"/>
      <c r="W22" s="2809"/>
    </row>
    <row r="23" spans="2:23" s="2785" customFormat="1" ht="15" customHeight="1">
      <c r="B23" s="2820"/>
      <c r="C23" s="2812"/>
      <c r="D23" s="2812"/>
      <c r="E23" s="2812"/>
      <c r="F23" s="2812"/>
      <c r="G23" s="2806" t="s">
        <v>2442</v>
      </c>
      <c r="H23" s="1756" t="s">
        <v>1760</v>
      </c>
      <c r="I23" s="2801"/>
      <c r="J23" s="2801"/>
      <c r="K23" s="2801"/>
      <c r="L23" s="2801"/>
      <c r="M23" s="2801"/>
      <c r="N23" s="2801"/>
      <c r="O23" s="2801"/>
      <c r="P23" s="2801"/>
      <c r="Q23" s="2801"/>
      <c r="R23" s="2801"/>
      <c r="S23" s="2801"/>
      <c r="T23" s="2801"/>
      <c r="U23" s="2801"/>
      <c r="V23" s="2801"/>
      <c r="W23" s="2802"/>
    </row>
    <row r="24" spans="2:23" s="2785" customFormat="1" ht="15" customHeight="1">
      <c r="B24" s="2810"/>
      <c r="C24" s="2812"/>
      <c r="D24" s="2812"/>
      <c r="E24" s="2812"/>
      <c r="F24" s="2812"/>
      <c r="G24" s="2806" t="s">
        <v>1113</v>
      </c>
      <c r="H24" s="1756" t="s">
        <v>1735</v>
      </c>
      <c r="I24" s="2807"/>
      <c r="J24" s="2807"/>
      <c r="K24" s="2807"/>
      <c r="L24" s="2807"/>
      <c r="M24" s="2807"/>
      <c r="N24" s="2807"/>
      <c r="O24" s="2807"/>
      <c r="P24" s="2807"/>
      <c r="Q24" s="2807"/>
      <c r="R24" s="2807"/>
      <c r="S24" s="2807"/>
      <c r="T24" s="2807"/>
      <c r="U24" s="2807"/>
      <c r="V24" s="2807"/>
      <c r="W24" s="2809"/>
    </row>
    <row r="25" spans="2:23" s="2785" customFormat="1" ht="15" customHeight="1">
      <c r="B25" s="2810"/>
      <c r="C25" s="4652" t="s">
        <v>1156</v>
      </c>
      <c r="D25" s="4652"/>
      <c r="E25" s="4652"/>
      <c r="F25" s="4652"/>
      <c r="G25" s="4652"/>
      <c r="H25" s="1756" t="s">
        <v>2294</v>
      </c>
      <c r="I25" s="2801"/>
      <c r="J25" s="2801"/>
      <c r="K25" s="2801"/>
      <c r="L25" s="2801"/>
      <c r="M25" s="2801"/>
      <c r="N25" s="2801"/>
      <c r="O25" s="2801"/>
      <c r="P25" s="2801"/>
      <c r="Q25" s="2801"/>
      <c r="R25" s="2801"/>
      <c r="S25" s="2801"/>
      <c r="T25" s="2801"/>
      <c r="U25" s="2801"/>
      <c r="V25" s="2801"/>
      <c r="W25" s="2802"/>
    </row>
    <row r="26" spans="2:23" s="2785" customFormat="1" ht="15" customHeight="1">
      <c r="B26" s="2810"/>
      <c r="C26" s="4644" t="s">
        <v>1157</v>
      </c>
      <c r="D26" s="4644"/>
      <c r="E26" s="4644"/>
      <c r="F26" s="4644"/>
      <c r="G26" s="2819" t="s">
        <v>1211</v>
      </c>
      <c r="H26" s="1756" t="s">
        <v>1744</v>
      </c>
      <c r="I26" s="2807"/>
      <c r="J26" s="2807"/>
      <c r="K26" s="2807"/>
      <c r="L26" s="2807"/>
      <c r="M26" s="2808"/>
      <c r="N26" s="2807"/>
      <c r="O26" s="2807"/>
      <c r="P26" s="2807"/>
      <c r="Q26" s="2807"/>
      <c r="R26" s="2808"/>
      <c r="S26" s="2807"/>
      <c r="T26" s="2807"/>
      <c r="U26" s="2807"/>
      <c r="V26" s="2807"/>
      <c r="W26" s="2809"/>
    </row>
    <row r="27" spans="2:23" s="2785" customFormat="1" ht="15" customHeight="1">
      <c r="B27" s="2810"/>
      <c r="C27" s="2812"/>
      <c r="D27" s="2812"/>
      <c r="E27" s="2812"/>
      <c r="F27" s="2812"/>
      <c r="G27" s="2806" t="s">
        <v>2442</v>
      </c>
      <c r="H27" s="1756" t="s">
        <v>1748</v>
      </c>
      <c r="I27" s="2801"/>
      <c r="J27" s="2801"/>
      <c r="K27" s="2801"/>
      <c r="L27" s="2801"/>
      <c r="M27" s="2814"/>
      <c r="N27" s="2801"/>
      <c r="O27" s="2801"/>
      <c r="P27" s="2801"/>
      <c r="Q27" s="2801"/>
      <c r="R27" s="2814"/>
      <c r="S27" s="2801"/>
      <c r="T27" s="2801"/>
      <c r="U27" s="2801"/>
      <c r="V27" s="2801"/>
      <c r="W27" s="2802"/>
    </row>
    <row r="28" spans="2:23" s="2785" customFormat="1" ht="15" customHeight="1">
      <c r="B28" s="2810"/>
      <c r="C28" s="2812"/>
      <c r="D28" s="2812"/>
      <c r="E28" s="2812"/>
      <c r="F28" s="2812"/>
      <c r="G28" s="2806" t="s">
        <v>1113</v>
      </c>
      <c r="H28" s="1756" t="s">
        <v>1764</v>
      </c>
      <c r="I28" s="2807"/>
      <c r="J28" s="2807"/>
      <c r="K28" s="2807"/>
      <c r="L28" s="2807"/>
      <c r="M28" s="2808"/>
      <c r="N28" s="2807"/>
      <c r="O28" s="2807"/>
      <c r="P28" s="2807"/>
      <c r="Q28" s="2807"/>
      <c r="R28" s="2808"/>
      <c r="S28" s="2807"/>
      <c r="T28" s="2807"/>
      <c r="U28" s="2807"/>
      <c r="V28" s="2807"/>
      <c r="W28" s="2809"/>
    </row>
    <row r="29" spans="2:23" s="2785" customFormat="1" ht="15" customHeight="1">
      <c r="B29" s="2810"/>
      <c r="C29" s="4644" t="s">
        <v>1158</v>
      </c>
      <c r="D29" s="4644"/>
      <c r="E29" s="4644"/>
      <c r="F29" s="4644"/>
      <c r="G29" s="4644"/>
      <c r="H29" s="1756" t="s">
        <v>1768</v>
      </c>
      <c r="I29" s="2801"/>
      <c r="J29" s="2801"/>
      <c r="K29" s="2801"/>
      <c r="L29" s="2801"/>
      <c r="M29" s="2814"/>
      <c r="N29" s="2801"/>
      <c r="O29" s="2801"/>
      <c r="P29" s="2801"/>
      <c r="Q29" s="2801"/>
      <c r="R29" s="2814"/>
      <c r="S29" s="2801"/>
      <c r="T29" s="2801"/>
      <c r="U29" s="2801"/>
      <c r="V29" s="2801"/>
      <c r="W29" s="2802"/>
    </row>
    <row r="30" spans="2:23" s="2785" customFormat="1" ht="15" customHeight="1">
      <c r="B30" s="2810"/>
      <c r="C30" s="4643" t="s">
        <v>1159</v>
      </c>
      <c r="D30" s="4643"/>
      <c r="E30" s="4643"/>
      <c r="F30" s="4642" t="s">
        <v>1211</v>
      </c>
      <c r="G30" s="4642"/>
      <c r="H30" s="1756" t="s">
        <v>2443</v>
      </c>
      <c r="I30" s="2807"/>
      <c r="J30" s="2807"/>
      <c r="K30" s="2807"/>
      <c r="L30" s="2807"/>
      <c r="M30" s="2807"/>
      <c r="N30" s="2807"/>
      <c r="O30" s="2807"/>
      <c r="P30" s="2807"/>
      <c r="Q30" s="2807"/>
      <c r="R30" s="2807"/>
      <c r="S30" s="2807"/>
      <c r="T30" s="2807"/>
      <c r="U30" s="2807"/>
      <c r="V30" s="2807"/>
      <c r="W30" s="2809"/>
    </row>
    <row r="31" spans="2:23" s="2785" customFormat="1" ht="15" customHeight="1">
      <c r="B31" s="2815"/>
      <c r="C31" s="2812"/>
      <c r="D31" s="2812"/>
      <c r="E31" s="2811"/>
      <c r="F31" s="4642" t="s">
        <v>2442</v>
      </c>
      <c r="G31" s="4642"/>
      <c r="H31" s="1756" t="s">
        <v>2444</v>
      </c>
      <c r="I31" s="2801"/>
      <c r="J31" s="2801"/>
      <c r="K31" s="2801"/>
      <c r="L31" s="2801"/>
      <c r="M31" s="2801"/>
      <c r="N31" s="2801"/>
      <c r="O31" s="2801"/>
      <c r="P31" s="2801"/>
      <c r="Q31" s="2801"/>
      <c r="R31" s="2801"/>
      <c r="S31" s="2801"/>
      <c r="T31" s="2801"/>
      <c r="U31" s="2801"/>
      <c r="V31" s="2801"/>
      <c r="W31" s="2802"/>
    </row>
    <row r="32" spans="2:23" s="2785" customFormat="1" ht="15" customHeight="1">
      <c r="B32" s="2815"/>
      <c r="C32" s="2812"/>
      <c r="D32" s="2812"/>
      <c r="E32" s="2811"/>
      <c r="F32" s="4642" t="s">
        <v>1113</v>
      </c>
      <c r="G32" s="4642"/>
      <c r="H32" s="1756" t="s">
        <v>2445</v>
      </c>
      <c r="I32" s="2821"/>
      <c r="J32" s="2821"/>
      <c r="K32" s="2821"/>
      <c r="L32" s="2821"/>
      <c r="M32" s="2821"/>
      <c r="N32" s="2821"/>
      <c r="O32" s="2821"/>
      <c r="P32" s="2821"/>
      <c r="Q32" s="2821"/>
      <c r="R32" s="2821"/>
      <c r="S32" s="2821"/>
      <c r="T32" s="2821"/>
      <c r="U32" s="2821"/>
      <c r="V32" s="2821"/>
      <c r="W32" s="2822"/>
    </row>
    <row r="33" spans="2:23" s="2785" customFormat="1" ht="15" customHeight="1">
      <c r="B33" s="4645" t="s">
        <v>1325</v>
      </c>
      <c r="C33" s="4646"/>
      <c r="D33" s="4646"/>
      <c r="E33" s="4646"/>
      <c r="F33" s="4646"/>
      <c r="G33" s="4646"/>
      <c r="H33" s="1756" t="s">
        <v>2171</v>
      </c>
      <c r="I33" s="2801"/>
      <c r="J33" s="2801"/>
      <c r="K33" s="2801"/>
      <c r="L33" s="2801"/>
      <c r="M33" s="2801"/>
      <c r="N33" s="2801"/>
      <c r="O33" s="2801"/>
      <c r="P33" s="2801"/>
      <c r="Q33" s="2801"/>
      <c r="R33" s="2801"/>
      <c r="S33" s="2801"/>
      <c r="T33" s="2801"/>
      <c r="U33" s="2801"/>
      <c r="V33" s="2801"/>
      <c r="W33" s="2802"/>
    </row>
    <row r="34" spans="2:23" s="2785" customFormat="1" ht="15" customHeight="1">
      <c r="B34" s="4647" t="s">
        <v>1326</v>
      </c>
      <c r="C34" s="4643"/>
      <c r="D34" s="4643"/>
      <c r="E34" s="4643"/>
      <c r="F34" s="4643"/>
      <c r="G34" s="4643"/>
      <c r="H34" s="1756" t="s">
        <v>2446</v>
      </c>
      <c r="I34" s="2807"/>
      <c r="J34" s="2807"/>
      <c r="K34" s="2807"/>
      <c r="L34" s="2807"/>
      <c r="M34" s="2807"/>
      <c r="N34" s="2807"/>
      <c r="O34" s="2807"/>
      <c r="P34" s="2807"/>
      <c r="Q34" s="2807"/>
      <c r="R34" s="2807"/>
      <c r="S34" s="2807"/>
      <c r="T34" s="2807"/>
      <c r="U34" s="2807"/>
      <c r="V34" s="2807"/>
      <c r="W34" s="2809"/>
    </row>
    <row r="35" spans="2:23" s="2785" customFormat="1" ht="15" customHeight="1">
      <c r="B35" s="2810"/>
      <c r="C35" s="4643" t="s">
        <v>746</v>
      </c>
      <c r="D35" s="4643"/>
      <c r="E35" s="4643"/>
      <c r="F35" s="4643"/>
      <c r="G35" s="4643"/>
      <c r="H35" s="1756" t="s">
        <v>2447</v>
      </c>
      <c r="I35" s="2801"/>
      <c r="J35" s="2801"/>
      <c r="K35" s="2801"/>
      <c r="L35" s="2801"/>
      <c r="M35" s="2814"/>
      <c r="N35" s="2801"/>
      <c r="O35" s="2801"/>
      <c r="P35" s="2801"/>
      <c r="Q35" s="2801"/>
      <c r="R35" s="2801"/>
      <c r="S35" s="2801"/>
      <c r="T35" s="2801"/>
      <c r="U35" s="2801"/>
      <c r="V35" s="2801"/>
      <c r="W35" s="2802"/>
    </row>
    <row r="36" spans="2:23" s="2785" customFormat="1" ht="15" customHeight="1">
      <c r="B36" s="4647" t="s">
        <v>186</v>
      </c>
      <c r="C36" s="4643"/>
      <c r="D36" s="4643"/>
      <c r="E36" s="4643"/>
      <c r="F36" s="4643"/>
      <c r="G36" s="4643"/>
      <c r="H36" s="1756" t="s">
        <v>2448</v>
      </c>
      <c r="I36" s="2801"/>
      <c r="J36" s="2801"/>
      <c r="K36" s="2801"/>
      <c r="L36" s="2801"/>
      <c r="M36" s="2801"/>
      <c r="N36" s="2801"/>
      <c r="O36" s="2801"/>
      <c r="P36" s="2801"/>
      <c r="Q36" s="2801"/>
      <c r="R36" s="2801"/>
      <c r="S36" s="2801"/>
      <c r="T36" s="2801"/>
      <c r="U36" s="2801"/>
      <c r="V36" s="2801"/>
      <c r="W36" s="2802"/>
    </row>
    <row r="37" spans="2:23" s="2785" customFormat="1" ht="15" customHeight="1">
      <c r="B37" s="4653" t="s">
        <v>747</v>
      </c>
      <c r="C37" s="4652"/>
      <c r="D37" s="4652"/>
      <c r="E37" s="4652"/>
      <c r="F37" s="4652"/>
      <c r="G37" s="4652"/>
      <c r="H37" s="1756" t="s">
        <v>1994</v>
      </c>
      <c r="I37" s="2801"/>
      <c r="J37" s="2801"/>
      <c r="K37" s="2801"/>
      <c r="L37" s="2801"/>
      <c r="M37" s="2801"/>
      <c r="N37" s="2801"/>
      <c r="O37" s="2801"/>
      <c r="P37" s="2801"/>
      <c r="Q37" s="2801"/>
      <c r="R37" s="2801"/>
      <c r="S37" s="2801"/>
      <c r="T37" s="2801"/>
      <c r="U37" s="2801"/>
      <c r="V37" s="2801"/>
      <c r="W37" s="2802"/>
    </row>
    <row r="38" spans="2:23" s="2785" customFormat="1" ht="15" customHeight="1">
      <c r="B38" s="4647" t="s">
        <v>119</v>
      </c>
      <c r="C38" s="4643"/>
      <c r="D38" s="4643"/>
      <c r="E38" s="4643"/>
      <c r="F38" s="4643"/>
      <c r="G38" s="4643"/>
      <c r="H38" s="1756" t="s">
        <v>1773</v>
      </c>
      <c r="I38" s="2801"/>
      <c r="J38" s="2801"/>
      <c r="K38" s="2801"/>
      <c r="L38" s="2801"/>
      <c r="M38" s="2801"/>
      <c r="N38" s="2801"/>
      <c r="O38" s="2801"/>
      <c r="P38" s="2801"/>
      <c r="Q38" s="2801"/>
      <c r="R38" s="2801"/>
      <c r="S38" s="2801"/>
      <c r="T38" s="2801"/>
      <c r="U38" s="2801"/>
      <c r="V38" s="2801"/>
      <c r="W38" s="2802"/>
    </row>
    <row r="39" spans="2:23" s="2785" customFormat="1" ht="15" customHeight="1">
      <c r="B39" s="4647" t="s">
        <v>120</v>
      </c>
      <c r="C39" s="4643"/>
      <c r="D39" s="4643"/>
      <c r="E39" s="4643"/>
      <c r="F39" s="4643"/>
      <c r="G39" s="4643"/>
      <c r="H39" s="1756" t="s">
        <v>1775</v>
      </c>
      <c r="I39" s="2801"/>
      <c r="J39" s="2801"/>
      <c r="K39" s="2801"/>
      <c r="L39" s="2801"/>
      <c r="M39" s="2801"/>
      <c r="N39" s="2801"/>
      <c r="O39" s="2801"/>
      <c r="P39" s="2801"/>
      <c r="Q39" s="2801"/>
      <c r="R39" s="2801"/>
      <c r="S39" s="2801"/>
      <c r="T39" s="2801"/>
      <c r="U39" s="2801"/>
      <c r="V39" s="2801"/>
      <c r="W39" s="2802"/>
    </row>
    <row r="40" spans="2:23" s="2785" customFormat="1" ht="15" customHeight="1">
      <c r="B40" s="4647" t="s">
        <v>748</v>
      </c>
      <c r="C40" s="4643"/>
      <c r="D40" s="4643"/>
      <c r="E40" s="4643"/>
      <c r="F40" s="4643"/>
      <c r="G40" s="4643"/>
      <c r="H40" s="1756" t="s">
        <v>1777</v>
      </c>
      <c r="I40" s="2801"/>
      <c r="J40" s="2801"/>
      <c r="K40" s="2801"/>
      <c r="L40" s="2801"/>
      <c r="M40" s="2801"/>
      <c r="N40" s="2801"/>
      <c r="O40" s="2801"/>
      <c r="P40" s="2801"/>
      <c r="Q40" s="2801"/>
      <c r="R40" s="2801"/>
      <c r="S40" s="2801"/>
      <c r="T40" s="2801"/>
      <c r="U40" s="2801"/>
      <c r="V40" s="2801"/>
      <c r="W40" s="2802"/>
    </row>
    <row r="41" spans="2:23" s="2785" customFormat="1" ht="15" customHeight="1">
      <c r="B41" s="4654" t="s">
        <v>2571</v>
      </c>
      <c r="C41" s="4655"/>
      <c r="D41" s="4655"/>
      <c r="E41" s="4655"/>
      <c r="F41" s="4655"/>
      <c r="G41" s="4655"/>
      <c r="H41" s="1868"/>
      <c r="I41" s="2823"/>
      <c r="J41" s="2823"/>
      <c r="K41" s="2823"/>
      <c r="L41" s="2823"/>
      <c r="M41" s="2823"/>
      <c r="N41" s="2823"/>
      <c r="O41" s="2823"/>
      <c r="P41" s="2823"/>
      <c r="Q41" s="2823"/>
      <c r="R41" s="2823"/>
      <c r="S41" s="2823"/>
      <c r="T41" s="2823"/>
      <c r="U41" s="2823"/>
      <c r="V41" s="2823"/>
      <c r="W41" s="2824"/>
    </row>
    <row r="42" spans="2:23" s="2785" customFormat="1" ht="15" customHeight="1">
      <c r="B42" s="2825"/>
      <c r="C42" s="4651" t="s">
        <v>749</v>
      </c>
      <c r="D42" s="4651"/>
      <c r="E42" s="4651"/>
      <c r="F42" s="4651"/>
      <c r="G42" s="4651"/>
      <c r="H42" s="1757" t="s">
        <v>2450</v>
      </c>
      <c r="I42" s="2816"/>
      <c r="J42" s="2816"/>
      <c r="K42" s="2816"/>
      <c r="L42" s="2816"/>
      <c r="M42" s="2816"/>
      <c r="N42" s="2816"/>
      <c r="O42" s="2816"/>
      <c r="P42" s="2816"/>
      <c r="Q42" s="2816"/>
      <c r="R42" s="2816"/>
      <c r="S42" s="2816"/>
      <c r="T42" s="2816"/>
      <c r="U42" s="2816"/>
      <c r="V42" s="2816"/>
      <c r="W42" s="2817"/>
    </row>
    <row r="43" spans="2:23" s="2785" customFormat="1" ht="15" customHeight="1">
      <c r="B43" s="2810"/>
      <c r="C43" s="4642" t="s">
        <v>750</v>
      </c>
      <c r="D43" s="4642"/>
      <c r="E43" s="4642"/>
      <c r="F43" s="4642"/>
      <c r="G43" s="4642"/>
      <c r="H43" s="1756" t="s">
        <v>2451</v>
      </c>
      <c r="I43" s="2801"/>
      <c r="J43" s="2801"/>
      <c r="K43" s="2801"/>
      <c r="L43" s="2801"/>
      <c r="M43" s="2801"/>
      <c r="N43" s="2801"/>
      <c r="O43" s="2801"/>
      <c r="P43" s="2801"/>
      <c r="Q43" s="2801"/>
      <c r="R43" s="2801"/>
      <c r="S43" s="2801"/>
      <c r="T43" s="2801"/>
      <c r="U43" s="2801"/>
      <c r="V43" s="2801"/>
      <c r="W43" s="2802"/>
    </row>
    <row r="44" spans="2:23" s="2785" customFormat="1" ht="15" customHeight="1">
      <c r="B44" s="2810"/>
      <c r="C44" s="4642" t="s">
        <v>751</v>
      </c>
      <c r="D44" s="4642"/>
      <c r="E44" s="4642"/>
      <c r="F44" s="4642"/>
      <c r="G44" s="4642"/>
      <c r="H44" s="1756" t="s">
        <v>2452</v>
      </c>
      <c r="I44" s="2801"/>
      <c r="J44" s="2801"/>
      <c r="K44" s="2801"/>
      <c r="L44" s="2801"/>
      <c r="M44" s="2801"/>
      <c r="N44" s="2801"/>
      <c r="O44" s="2801"/>
      <c r="P44" s="2801"/>
      <c r="Q44" s="2801"/>
      <c r="R44" s="2801"/>
      <c r="S44" s="2801"/>
      <c r="T44" s="2801"/>
      <c r="U44" s="2801"/>
      <c r="V44" s="2801"/>
      <c r="W44" s="2802"/>
    </row>
    <row r="45" spans="2:23" s="2785" customFormat="1" ht="15" customHeight="1">
      <c r="B45" s="2810"/>
      <c r="C45" s="4642" t="s">
        <v>752</v>
      </c>
      <c r="D45" s="4642"/>
      <c r="E45" s="4642"/>
      <c r="F45" s="4642"/>
      <c r="G45" s="4642"/>
      <c r="H45" s="1756" t="s">
        <v>1930</v>
      </c>
      <c r="I45" s="2801"/>
      <c r="J45" s="2801"/>
      <c r="K45" s="2801"/>
      <c r="L45" s="2801"/>
      <c r="M45" s="2801"/>
      <c r="N45" s="2801"/>
      <c r="O45" s="2801"/>
      <c r="P45" s="2801"/>
      <c r="Q45" s="2801"/>
      <c r="R45" s="2801"/>
      <c r="S45" s="2801"/>
      <c r="T45" s="2801"/>
      <c r="U45" s="2801"/>
      <c r="V45" s="2801"/>
      <c r="W45" s="2802"/>
    </row>
    <row r="46" spans="2:23" s="2785" customFormat="1" ht="15" customHeight="1">
      <c r="B46" s="2810"/>
      <c r="C46" s="4642" t="s">
        <v>754</v>
      </c>
      <c r="D46" s="4642"/>
      <c r="E46" s="4642"/>
      <c r="F46" s="4642"/>
      <c r="G46" s="4642"/>
      <c r="H46" s="1756" t="s">
        <v>2453</v>
      </c>
      <c r="I46" s="2801"/>
      <c r="J46" s="2801"/>
      <c r="K46" s="2801"/>
      <c r="L46" s="2801"/>
      <c r="M46" s="2801"/>
      <c r="N46" s="2801"/>
      <c r="O46" s="2801"/>
      <c r="P46" s="2801"/>
      <c r="Q46" s="2801"/>
      <c r="R46" s="2801"/>
      <c r="S46" s="2801"/>
      <c r="T46" s="2801"/>
      <c r="U46" s="2801"/>
      <c r="V46" s="2801"/>
      <c r="W46" s="2802"/>
    </row>
    <row r="47" spans="2:23" s="2785" customFormat="1" ht="15" customHeight="1">
      <c r="B47" s="2810"/>
      <c r="C47" s="4642" t="s">
        <v>756</v>
      </c>
      <c r="D47" s="4642"/>
      <c r="E47" s="4642"/>
      <c r="F47" s="4642"/>
      <c r="G47" s="4642"/>
      <c r="H47" s="1756" t="s">
        <v>2454</v>
      </c>
      <c r="I47" s="2801"/>
      <c r="J47" s="2801"/>
      <c r="K47" s="2801"/>
      <c r="L47" s="2801"/>
      <c r="M47" s="2801"/>
      <c r="N47" s="2801"/>
      <c r="O47" s="2801"/>
      <c r="P47" s="2801"/>
      <c r="Q47" s="2801"/>
      <c r="R47" s="2801"/>
      <c r="S47" s="2801"/>
      <c r="T47" s="2801"/>
      <c r="U47" s="2801"/>
      <c r="V47" s="2801"/>
      <c r="W47" s="2802"/>
    </row>
    <row r="48" spans="2:23" s="2785" customFormat="1" ht="15" customHeight="1">
      <c r="B48" s="2810"/>
      <c r="C48" s="4642" t="s">
        <v>758</v>
      </c>
      <c r="D48" s="4642"/>
      <c r="E48" s="4642"/>
      <c r="F48" s="4642"/>
      <c r="G48" s="4642"/>
      <c r="H48" s="1756" t="s">
        <v>2455</v>
      </c>
      <c r="I48" s="2801"/>
      <c r="J48" s="2801"/>
      <c r="K48" s="2801"/>
      <c r="L48" s="2801"/>
      <c r="M48" s="2801"/>
      <c r="N48" s="2801"/>
      <c r="O48" s="2801"/>
      <c r="P48" s="2801"/>
      <c r="Q48" s="2801"/>
      <c r="R48" s="2801"/>
      <c r="S48" s="2801"/>
      <c r="T48" s="2801"/>
      <c r="U48" s="2801"/>
      <c r="V48" s="2801"/>
      <c r="W48" s="2802"/>
    </row>
    <row r="49" spans="2:23" s="2785" customFormat="1" ht="15" customHeight="1">
      <c r="B49" s="2810"/>
      <c r="C49" s="4642" t="s">
        <v>760</v>
      </c>
      <c r="D49" s="4642"/>
      <c r="E49" s="4642"/>
      <c r="F49" s="4642"/>
      <c r="G49" s="4642"/>
      <c r="H49" s="1756" t="s">
        <v>1783</v>
      </c>
      <c r="I49" s="2801"/>
      <c r="J49" s="2801"/>
      <c r="K49" s="2801"/>
      <c r="L49" s="2801"/>
      <c r="M49" s="2801"/>
      <c r="N49" s="2801"/>
      <c r="O49" s="2801"/>
      <c r="P49" s="2801"/>
      <c r="Q49" s="2801"/>
      <c r="R49" s="2801"/>
      <c r="S49" s="2801"/>
      <c r="T49" s="2801"/>
      <c r="U49" s="2801"/>
      <c r="V49" s="2801"/>
      <c r="W49" s="2802"/>
    </row>
    <row r="50" spans="2:23" s="2785" customFormat="1" ht="15" customHeight="1">
      <c r="B50" s="2810"/>
      <c r="C50" s="4642" t="s">
        <v>762</v>
      </c>
      <c r="D50" s="4642"/>
      <c r="E50" s="4642"/>
      <c r="F50" s="4642"/>
      <c r="G50" s="4642"/>
      <c r="H50" s="1756" t="s">
        <v>1785</v>
      </c>
      <c r="I50" s="2801"/>
      <c r="J50" s="2801"/>
      <c r="K50" s="2801"/>
      <c r="L50" s="2801"/>
      <c r="M50" s="2801"/>
      <c r="N50" s="2801"/>
      <c r="O50" s="2801"/>
      <c r="P50" s="2801"/>
      <c r="Q50" s="2801"/>
      <c r="R50" s="2801"/>
      <c r="S50" s="2801"/>
      <c r="T50" s="2801"/>
      <c r="U50" s="2801"/>
      <c r="V50" s="2801"/>
      <c r="W50" s="2802"/>
    </row>
    <row r="51" spans="2:23" s="2785" customFormat="1" ht="15" customHeight="1">
      <c r="B51" s="4645" t="s">
        <v>764</v>
      </c>
      <c r="C51" s="4646"/>
      <c r="D51" s="4646"/>
      <c r="E51" s="4646"/>
      <c r="F51" s="4646"/>
      <c r="G51" s="4646"/>
      <c r="H51" s="1756" t="s">
        <v>1974</v>
      </c>
      <c r="I51" s="2801"/>
      <c r="J51" s="2801"/>
      <c r="K51" s="2801"/>
      <c r="L51" s="2801"/>
      <c r="M51" s="2801"/>
      <c r="N51" s="2801"/>
      <c r="O51" s="2801"/>
      <c r="P51" s="2801"/>
      <c r="Q51" s="2801"/>
      <c r="R51" s="2801"/>
      <c r="S51" s="2801"/>
      <c r="T51" s="2801"/>
      <c r="U51" s="2801"/>
      <c r="V51" s="2801"/>
      <c r="W51" s="2802"/>
    </row>
    <row r="52" spans="2:23" s="2785" customFormat="1" ht="15" customHeight="1">
      <c r="B52" s="4647" t="s">
        <v>113</v>
      </c>
      <c r="C52" s="4643"/>
      <c r="D52" s="4643"/>
      <c r="E52" s="4643"/>
      <c r="F52" s="4643"/>
      <c r="G52" s="4643"/>
      <c r="H52" s="1756" t="s">
        <v>1789</v>
      </c>
      <c r="I52" s="2801"/>
      <c r="J52" s="2801"/>
      <c r="K52" s="2801"/>
      <c r="L52" s="2801"/>
      <c r="M52" s="2801"/>
      <c r="N52" s="2801"/>
      <c r="O52" s="2801"/>
      <c r="P52" s="2801"/>
      <c r="Q52" s="2801"/>
      <c r="R52" s="2801"/>
      <c r="S52" s="2801"/>
      <c r="T52" s="2801"/>
      <c r="U52" s="2801"/>
      <c r="V52" s="2801"/>
      <c r="W52" s="2802"/>
    </row>
    <row r="53" spans="2:23" s="2785" customFormat="1" ht="15" customHeight="1">
      <c r="B53" s="4653" t="s">
        <v>765</v>
      </c>
      <c r="C53" s="4652"/>
      <c r="D53" s="4652"/>
      <c r="E53" s="4652"/>
      <c r="F53" s="4652"/>
      <c r="G53" s="4652"/>
      <c r="H53" s="1756" t="s">
        <v>1791</v>
      </c>
      <c r="I53" s="2801"/>
      <c r="J53" s="2801"/>
      <c r="K53" s="2801"/>
      <c r="L53" s="2801"/>
      <c r="M53" s="2814"/>
      <c r="N53" s="2801"/>
      <c r="O53" s="2801"/>
      <c r="P53" s="2801"/>
      <c r="Q53" s="2801"/>
      <c r="R53" s="2801"/>
      <c r="S53" s="2801"/>
      <c r="T53" s="2801"/>
      <c r="U53" s="2801"/>
      <c r="V53" s="2801"/>
      <c r="W53" s="2802"/>
    </row>
    <row r="54" spans="2:23" s="2785" customFormat="1" ht="15" customHeight="1">
      <c r="B54" s="4654" t="s">
        <v>2572</v>
      </c>
      <c r="C54" s="4655"/>
      <c r="D54" s="4655"/>
      <c r="E54" s="4655"/>
      <c r="F54" s="4655"/>
      <c r="G54" s="4655"/>
      <c r="H54" s="1868"/>
      <c r="I54" s="2823"/>
      <c r="J54" s="2823"/>
      <c r="K54" s="2823"/>
      <c r="L54" s="2823"/>
      <c r="M54" s="2823"/>
      <c r="N54" s="2823"/>
      <c r="O54" s="2823"/>
      <c r="P54" s="2823"/>
      <c r="Q54" s="2823"/>
      <c r="R54" s="2823"/>
      <c r="S54" s="2823"/>
      <c r="T54" s="2823"/>
      <c r="U54" s="2823"/>
      <c r="V54" s="2823"/>
      <c r="W54" s="2824"/>
    </row>
    <row r="55" spans="2:23" s="2785" customFormat="1" ht="15" customHeight="1">
      <c r="B55" s="2825"/>
      <c r="C55" s="4651" t="s">
        <v>766</v>
      </c>
      <c r="D55" s="4651"/>
      <c r="E55" s="4651"/>
      <c r="F55" s="4651"/>
      <c r="G55" s="4651"/>
      <c r="H55" s="1757" t="s">
        <v>2011</v>
      </c>
      <c r="I55" s="2816"/>
      <c r="J55" s="2816"/>
      <c r="K55" s="2816"/>
      <c r="L55" s="2816"/>
      <c r="M55" s="2816"/>
      <c r="N55" s="2816"/>
      <c r="O55" s="2816"/>
      <c r="P55" s="2816"/>
      <c r="Q55" s="2816"/>
      <c r="R55" s="2816"/>
      <c r="S55" s="2816"/>
      <c r="T55" s="2816"/>
      <c r="U55" s="2816"/>
      <c r="V55" s="2816"/>
      <c r="W55" s="2817"/>
    </row>
    <row r="56" spans="2:23" s="2785" customFormat="1" ht="15" customHeight="1">
      <c r="B56" s="2810"/>
      <c r="C56" s="4642" t="s">
        <v>767</v>
      </c>
      <c r="D56" s="4642"/>
      <c r="E56" s="4642"/>
      <c r="F56" s="4642"/>
      <c r="G56" s="4642"/>
      <c r="H56" s="1756" t="s">
        <v>2458</v>
      </c>
      <c r="I56" s="2801"/>
      <c r="J56" s="2801"/>
      <c r="K56" s="2801"/>
      <c r="L56" s="2801"/>
      <c r="M56" s="2801"/>
      <c r="N56" s="2801"/>
      <c r="O56" s="2801"/>
      <c r="P56" s="2801"/>
      <c r="Q56" s="2801"/>
      <c r="R56" s="2801"/>
      <c r="S56" s="2801"/>
      <c r="T56" s="2801"/>
      <c r="U56" s="2801"/>
      <c r="V56" s="2801"/>
      <c r="W56" s="2802"/>
    </row>
    <row r="57" spans="2:23" s="2785" customFormat="1" ht="15" customHeight="1">
      <c r="B57" s="4645" t="s">
        <v>768</v>
      </c>
      <c r="C57" s="4646"/>
      <c r="D57" s="4646"/>
      <c r="E57" s="4646"/>
      <c r="F57" s="4646"/>
      <c r="G57" s="4646"/>
      <c r="H57" s="1756" t="s">
        <v>2460</v>
      </c>
      <c r="I57" s="2801"/>
      <c r="J57" s="2801"/>
      <c r="K57" s="2801"/>
      <c r="L57" s="2801"/>
      <c r="M57" s="2801"/>
      <c r="N57" s="2801"/>
      <c r="O57" s="2801"/>
      <c r="P57" s="2801"/>
      <c r="Q57" s="2801"/>
      <c r="R57" s="2801"/>
      <c r="S57" s="2801"/>
      <c r="T57" s="2801"/>
      <c r="U57" s="2801"/>
      <c r="V57" s="2801"/>
      <c r="W57" s="2802"/>
    </row>
    <row r="58" spans="2:23" s="2785" customFormat="1" ht="15" customHeight="1">
      <c r="B58" s="4647" t="s">
        <v>78</v>
      </c>
      <c r="C58" s="4643"/>
      <c r="D58" s="4643"/>
      <c r="E58" s="4643"/>
      <c r="F58" s="4643"/>
      <c r="G58" s="4643"/>
      <c r="H58" s="1756" t="s">
        <v>2461</v>
      </c>
      <c r="I58" s="2801"/>
      <c r="J58" s="2801"/>
      <c r="K58" s="2801"/>
      <c r="L58" s="2801"/>
      <c r="M58" s="2801"/>
      <c r="N58" s="2801"/>
      <c r="O58" s="2801"/>
      <c r="P58" s="2801"/>
      <c r="Q58" s="2801"/>
      <c r="R58" s="2801"/>
      <c r="S58" s="2801"/>
      <c r="T58" s="2801"/>
      <c r="U58" s="2801"/>
      <c r="V58" s="2801"/>
      <c r="W58" s="2802"/>
    </row>
    <row r="59" spans="2:23" s="2785" customFormat="1" ht="15" customHeight="1">
      <c r="B59" s="4647" t="s">
        <v>73</v>
      </c>
      <c r="C59" s="4643"/>
      <c r="D59" s="4643"/>
      <c r="E59" s="4643"/>
      <c r="F59" s="4643"/>
      <c r="G59" s="4643"/>
      <c r="H59" s="1756" t="s">
        <v>2462</v>
      </c>
      <c r="I59" s="2801"/>
      <c r="J59" s="2801"/>
      <c r="K59" s="2801"/>
      <c r="L59" s="2801"/>
      <c r="M59" s="2801"/>
      <c r="N59" s="2801"/>
      <c r="O59" s="2801"/>
      <c r="P59" s="2801"/>
      <c r="Q59" s="2801"/>
      <c r="R59" s="2801"/>
      <c r="S59" s="2801"/>
      <c r="T59" s="2801"/>
      <c r="U59" s="2801"/>
      <c r="V59" s="2801"/>
      <c r="W59" s="2802"/>
    </row>
    <row r="60" spans="2:23" s="2785" customFormat="1" ht="15" customHeight="1">
      <c r="B60" s="4647" t="s">
        <v>769</v>
      </c>
      <c r="C60" s="4643"/>
      <c r="D60" s="4643"/>
      <c r="E60" s="4643"/>
      <c r="F60" s="4643"/>
      <c r="G60" s="4643"/>
      <c r="H60" s="1756" t="s">
        <v>1795</v>
      </c>
      <c r="I60" s="2816"/>
      <c r="J60" s="2816"/>
      <c r="K60" s="2816"/>
      <c r="L60" s="2816"/>
      <c r="M60" s="2816"/>
      <c r="N60" s="2816"/>
      <c r="O60" s="2816"/>
      <c r="P60" s="2816"/>
      <c r="Q60" s="2816"/>
      <c r="R60" s="2816"/>
      <c r="S60" s="2816"/>
      <c r="T60" s="2816"/>
      <c r="U60" s="2816"/>
      <c r="V60" s="2816"/>
      <c r="W60" s="2817"/>
    </row>
    <row r="61" spans="2:23" s="2785" customFormat="1" ht="15" customHeight="1">
      <c r="B61" s="4645" t="s">
        <v>2583</v>
      </c>
      <c r="C61" s="4646"/>
      <c r="D61" s="4646"/>
      <c r="E61" s="4646"/>
      <c r="F61" s="4646"/>
      <c r="G61" s="4646"/>
      <c r="H61" s="1756" t="s">
        <v>1805</v>
      </c>
      <c r="I61" s="2801"/>
      <c r="J61" s="2801"/>
      <c r="K61" s="2801"/>
      <c r="L61" s="2801"/>
      <c r="M61" s="2801"/>
      <c r="N61" s="2801"/>
      <c r="O61" s="2801"/>
      <c r="P61" s="2801"/>
      <c r="Q61" s="2801"/>
      <c r="R61" s="2801"/>
      <c r="S61" s="2801"/>
      <c r="T61" s="2801"/>
      <c r="U61" s="2801"/>
      <c r="V61" s="2801"/>
      <c r="W61" s="2802"/>
    </row>
    <row r="62" spans="2:23" s="2785" customFormat="1" ht="15" customHeight="1">
      <c r="B62" s="4645" t="s">
        <v>2584</v>
      </c>
      <c r="C62" s="4646"/>
      <c r="D62" s="4646"/>
      <c r="E62" s="4646"/>
      <c r="F62" s="4646"/>
      <c r="G62" s="4646"/>
      <c r="H62" s="1756" t="s">
        <v>1807</v>
      </c>
      <c r="I62" s="2816"/>
      <c r="J62" s="2816"/>
      <c r="K62" s="2816"/>
      <c r="L62" s="2816"/>
      <c r="M62" s="2816"/>
      <c r="N62" s="2816"/>
      <c r="O62" s="2816"/>
      <c r="P62" s="2816"/>
      <c r="Q62" s="2816"/>
      <c r="R62" s="2816"/>
      <c r="S62" s="2816"/>
      <c r="T62" s="2816"/>
      <c r="U62" s="2816"/>
      <c r="V62" s="2816"/>
      <c r="W62" s="2817"/>
    </row>
    <row r="63" spans="2:23" s="2785" customFormat="1" ht="15" customHeight="1">
      <c r="B63" s="4656" t="s">
        <v>919</v>
      </c>
      <c r="C63" s="4657"/>
      <c r="D63" s="4657"/>
      <c r="E63" s="4657"/>
      <c r="F63" s="4657"/>
      <c r="G63" s="4657"/>
      <c r="H63" s="2826" t="s">
        <v>1815</v>
      </c>
      <c r="I63" s="2816"/>
      <c r="J63" s="2816"/>
      <c r="K63" s="2816"/>
      <c r="L63" s="2816"/>
      <c r="M63" s="2816"/>
      <c r="N63" s="2816"/>
      <c r="O63" s="2816"/>
      <c r="P63" s="2816"/>
      <c r="Q63" s="2816"/>
      <c r="R63" s="2816"/>
      <c r="S63" s="2816"/>
      <c r="T63" s="2816"/>
      <c r="U63" s="2816"/>
      <c r="V63" s="2816"/>
      <c r="W63" s="2817"/>
    </row>
    <row r="64" spans="2:23" s="2827" customFormat="1" ht="15" customHeight="1">
      <c r="B64" s="2785"/>
      <c r="C64" s="2785"/>
      <c r="D64" s="2785"/>
      <c r="E64" s="2785"/>
      <c r="F64" s="2785"/>
      <c r="G64" s="2785"/>
      <c r="H64" s="2785"/>
      <c r="O64" s="2828"/>
      <c r="P64" s="2828"/>
      <c r="Q64" s="2828"/>
      <c r="R64" s="2828"/>
      <c r="S64" s="2828"/>
      <c r="T64" s="2828"/>
      <c r="U64" s="2828"/>
      <c r="V64" s="2828"/>
      <c r="W64" s="2191"/>
    </row>
    <row r="65" spans="2:23" s="2827" customFormat="1" ht="15" customHeight="1">
      <c r="B65" s="65" t="s">
        <v>105</v>
      </c>
      <c r="C65" s="65"/>
      <c r="D65" s="65"/>
      <c r="E65" s="65"/>
      <c r="F65" s="65"/>
      <c r="G65" s="65"/>
      <c r="H65" s="65"/>
      <c r="I65" s="65"/>
      <c r="J65" s="65"/>
      <c r="K65" s="65"/>
      <c r="O65" s="2828"/>
      <c r="P65" s="2828"/>
      <c r="Q65" s="2828"/>
      <c r="R65" s="2828"/>
      <c r="S65" s="2828"/>
      <c r="T65" s="2828"/>
      <c r="U65" s="2828"/>
      <c r="V65" s="2828"/>
      <c r="W65" s="2772"/>
    </row>
    <row r="66" spans="2:23">
      <c r="B66" s="4054" t="s">
        <v>477</v>
      </c>
      <c r="C66" s="4054"/>
      <c r="D66" s="4054"/>
      <c r="E66" s="4054"/>
      <c r="F66" s="4054"/>
      <c r="G66" s="4054"/>
      <c r="H66" s="4054"/>
      <c r="I66" s="4054"/>
      <c r="J66" s="4054"/>
      <c r="K66" s="4054"/>
    </row>
  </sheetData>
  <mergeCells count="61">
    <mergeCell ref="B2:F2"/>
    <mergeCell ref="B65:K65"/>
    <mergeCell ref="B66:K66"/>
    <mergeCell ref="C55:G55"/>
    <mergeCell ref="C56:G56"/>
    <mergeCell ref="B62:G62"/>
    <mergeCell ref="B63:G63"/>
    <mergeCell ref="B57:G57"/>
    <mergeCell ref="B58:G58"/>
    <mergeCell ref="B59:G59"/>
    <mergeCell ref="B60:G60"/>
    <mergeCell ref="C47:G47"/>
    <mergeCell ref="C48:G48"/>
    <mergeCell ref="B61:G61"/>
    <mergeCell ref="C49:G49"/>
    <mergeCell ref="C50:G50"/>
    <mergeCell ref="B51:G51"/>
    <mergeCell ref="B52:G52"/>
    <mergeCell ref="B53:G53"/>
    <mergeCell ref="B54:G54"/>
    <mergeCell ref="C42:G42"/>
    <mergeCell ref="C43:G43"/>
    <mergeCell ref="C44:G44"/>
    <mergeCell ref="C45:G45"/>
    <mergeCell ref="C46:G46"/>
    <mergeCell ref="B37:G37"/>
    <mergeCell ref="B38:G38"/>
    <mergeCell ref="B39:G39"/>
    <mergeCell ref="B40:G40"/>
    <mergeCell ref="B41:G41"/>
    <mergeCell ref="F32:G32"/>
    <mergeCell ref="B33:G33"/>
    <mergeCell ref="B34:G34"/>
    <mergeCell ref="C35:G35"/>
    <mergeCell ref="B36:G36"/>
    <mergeCell ref="C26:F26"/>
    <mergeCell ref="C29:G29"/>
    <mergeCell ref="C30:E30"/>
    <mergeCell ref="F30:G30"/>
    <mergeCell ref="F31:G31"/>
    <mergeCell ref="F19:G19"/>
    <mergeCell ref="F20:G20"/>
    <mergeCell ref="C21:G21"/>
    <mergeCell ref="C22:F22"/>
    <mergeCell ref="C25:G25"/>
    <mergeCell ref="D14:G14"/>
    <mergeCell ref="B15:G15"/>
    <mergeCell ref="B16:G16"/>
    <mergeCell ref="B17:G17"/>
    <mergeCell ref="C18:E18"/>
    <mergeCell ref="F18:G18"/>
    <mergeCell ref="B10:C10"/>
    <mergeCell ref="D10:G10"/>
    <mergeCell ref="E11:G11"/>
    <mergeCell ref="E12:G12"/>
    <mergeCell ref="D13:G13"/>
    <mergeCell ref="B7:H7"/>
    <mergeCell ref="I4:P4"/>
    <mergeCell ref="I5:P5"/>
    <mergeCell ref="B4:E4"/>
    <mergeCell ref="B5:E5"/>
  </mergeCells>
  <hyperlinks>
    <hyperlink ref="B66" r:id="rId1" xr:uid="{00000000-0004-0000-5B00-000000000000}"/>
  </hyperlinks>
  <printOptions horizontalCentered="1"/>
  <pageMargins left="0.39370078740157499" right="0.39370078740157499" top="0.59055118110236204" bottom="0.39370078740157499" header="0.31496062992126" footer="0.31496062992126"/>
  <pageSetup paperSize="5" scale="10" orientation="landscape"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pageSetUpPr fitToPage="1"/>
  </sheetPr>
  <dimension ref="B2:AD68"/>
  <sheetViews>
    <sheetView showGridLines="0" workbookViewId="0"/>
  </sheetViews>
  <sheetFormatPr defaultColWidth="9.71875" defaultRowHeight="12.6"/>
  <cols>
    <col min="1" max="1" width="1.71875" style="2879" customWidth="1"/>
    <col min="2" max="2" width="3" style="2880" customWidth="1"/>
    <col min="3" max="3" width="6.83203125" style="2880" customWidth="1"/>
    <col min="4" max="4" width="4" style="2880" customWidth="1"/>
    <col min="5" max="6" width="8.71875" style="2880" customWidth="1"/>
    <col min="7" max="7" width="34.27734375" style="2880" customWidth="1"/>
    <col min="8" max="8" width="5.1640625" style="2880" customWidth="1"/>
    <col min="9" max="14" width="14.44140625" style="2879" customWidth="1"/>
    <col min="15" max="23" width="14.44140625" style="2881" customWidth="1"/>
    <col min="24" max="24" width="9.71875" style="2879" customWidth="1"/>
    <col min="25" max="16384" width="9.71875" style="2879"/>
  </cols>
  <sheetData>
    <row r="2" spans="2:30">
      <c r="B2" s="4686" t="s">
        <v>478</v>
      </c>
      <c r="C2" s="4687"/>
      <c r="D2" s="4687"/>
      <c r="E2" s="4687"/>
      <c r="F2" s="4687"/>
    </row>
    <row r="4" spans="2:30" s="2832" customFormat="1" ht="16.5" customHeight="1">
      <c r="B4" s="4669" t="s">
        <v>2591</v>
      </c>
      <c r="C4" s="4670"/>
      <c r="D4" s="4670"/>
      <c r="E4" s="4670"/>
      <c r="I4" s="4667" t="s">
        <v>852</v>
      </c>
      <c r="J4" s="4667"/>
      <c r="K4" s="4667"/>
      <c r="L4" s="4667"/>
      <c r="M4" s="4667"/>
      <c r="N4" s="4667"/>
      <c r="O4" s="4667"/>
      <c r="P4" s="4667"/>
      <c r="Q4" s="4667"/>
      <c r="R4" s="4667"/>
      <c r="S4" s="2833"/>
      <c r="T4" s="2833"/>
      <c r="U4" s="2833"/>
      <c r="V4" s="2833"/>
      <c r="W4" s="2833"/>
      <c r="X4" s="2833"/>
      <c r="Y4" s="2833"/>
      <c r="Z4" s="2833"/>
      <c r="AA4" s="2833"/>
      <c r="AB4" s="2833"/>
      <c r="AC4" s="2833"/>
      <c r="AD4" s="2833"/>
    </row>
    <row r="5" spans="2:30" s="2832" customFormat="1" ht="14.1">
      <c r="B5" s="4669" t="s">
        <v>538</v>
      </c>
      <c r="C5" s="4670"/>
      <c r="D5" s="4670"/>
      <c r="E5" s="4670"/>
      <c r="I5" s="4668" t="s">
        <v>296</v>
      </c>
      <c r="J5" s="4668"/>
      <c r="K5" s="4668"/>
      <c r="L5" s="4668"/>
      <c r="M5" s="4668"/>
      <c r="N5" s="4668"/>
      <c r="O5" s="4668"/>
      <c r="P5" s="4668"/>
      <c r="Q5" s="4668"/>
      <c r="R5" s="4668"/>
      <c r="S5" s="2835"/>
      <c r="T5" s="2835"/>
      <c r="U5" s="2834"/>
      <c r="V5" s="2836"/>
      <c r="W5" s="2837"/>
      <c r="X5" s="2837"/>
      <c r="Y5" s="2837"/>
      <c r="Z5" s="2837"/>
      <c r="AA5" s="2837"/>
      <c r="AB5" s="2837"/>
      <c r="AC5" s="2837"/>
      <c r="AD5" s="2837"/>
    </row>
    <row r="6" spans="2:30" s="2832" customFormat="1" ht="14.1">
      <c r="B6" s="2838"/>
      <c r="C6" s="2839"/>
      <c r="D6" s="2839"/>
      <c r="E6" s="2839"/>
      <c r="F6" s="2839"/>
      <c r="G6" s="2839"/>
      <c r="H6" s="2839"/>
      <c r="I6" s="2839"/>
      <c r="J6" s="2839"/>
      <c r="K6" s="2839"/>
      <c r="L6" s="2839"/>
      <c r="M6" s="2839"/>
      <c r="N6" s="2838"/>
      <c r="O6" s="2840"/>
      <c r="P6" s="2840"/>
      <c r="Q6" s="2840"/>
      <c r="R6" s="2840"/>
      <c r="S6" s="2840"/>
      <c r="T6" s="2840"/>
      <c r="U6" s="2840"/>
      <c r="V6" s="2840"/>
      <c r="W6" s="2840"/>
    </row>
    <row r="7" spans="2:30" s="2841" customFormat="1" ht="15" customHeight="1">
      <c r="B7" s="4633" t="s">
        <v>1146</v>
      </c>
      <c r="C7" s="4634"/>
      <c r="D7" s="4634"/>
      <c r="E7" s="4634"/>
      <c r="F7" s="4634"/>
      <c r="G7" s="4634"/>
      <c r="H7" s="4634"/>
      <c r="I7" s="2842" t="s">
        <v>45</v>
      </c>
      <c r="J7" s="2842" t="s">
        <v>2588</v>
      </c>
      <c r="K7" s="2842" t="s">
        <v>47</v>
      </c>
      <c r="L7" s="2842" t="s">
        <v>133</v>
      </c>
      <c r="M7" s="2842" t="s">
        <v>49</v>
      </c>
      <c r="N7" s="2842" t="s">
        <v>50</v>
      </c>
      <c r="O7" s="2843" t="s">
        <v>51</v>
      </c>
      <c r="P7" s="2843" t="s">
        <v>52</v>
      </c>
      <c r="Q7" s="2843" t="s">
        <v>83</v>
      </c>
      <c r="R7" s="2844" t="s">
        <v>2579</v>
      </c>
      <c r="S7" s="2843" t="s">
        <v>85</v>
      </c>
      <c r="T7" s="2843" t="s">
        <v>2580</v>
      </c>
      <c r="U7" s="2844" t="s">
        <v>87</v>
      </c>
      <c r="V7" s="2843" t="s">
        <v>36</v>
      </c>
      <c r="W7" s="2845" t="s">
        <v>131</v>
      </c>
    </row>
    <row r="8" spans="2:30" s="2841" customFormat="1" ht="15" customHeight="1">
      <c r="B8" s="2789"/>
      <c r="C8" s="235"/>
      <c r="D8" s="235"/>
      <c r="E8" s="235"/>
      <c r="F8" s="235"/>
      <c r="G8" s="235"/>
      <c r="H8" s="235"/>
      <c r="I8" s="2846" t="s">
        <v>89</v>
      </c>
      <c r="J8" s="2846" t="s">
        <v>2589</v>
      </c>
      <c r="K8" s="2846"/>
      <c r="L8" s="2846"/>
      <c r="M8" s="2846"/>
      <c r="N8" s="2846"/>
      <c r="O8" s="2847"/>
      <c r="P8" s="2847"/>
      <c r="Q8" s="2847"/>
      <c r="R8" s="2848" t="s">
        <v>84</v>
      </c>
      <c r="S8" s="2847"/>
      <c r="T8" s="2847" t="s">
        <v>86</v>
      </c>
      <c r="U8" s="2848"/>
      <c r="V8" s="2847"/>
      <c r="W8" s="2849"/>
    </row>
    <row r="9" spans="2:30" s="2841" customFormat="1" ht="15" customHeight="1">
      <c r="B9" s="2850"/>
      <c r="C9" s="2851"/>
      <c r="D9" s="2851"/>
      <c r="E9" s="2851"/>
      <c r="F9" s="2851"/>
      <c r="G9" s="2852" t="s">
        <v>2592</v>
      </c>
      <c r="H9" s="2851"/>
      <c r="I9" s="2853" t="s">
        <v>125</v>
      </c>
      <c r="J9" s="2853" t="s">
        <v>126</v>
      </c>
      <c r="K9" s="2853" t="s">
        <v>127</v>
      </c>
      <c r="L9" s="2853" t="s">
        <v>139</v>
      </c>
      <c r="M9" s="2853" t="s">
        <v>140</v>
      </c>
      <c r="N9" s="2853" t="s">
        <v>141</v>
      </c>
      <c r="O9" s="2854" t="s">
        <v>166</v>
      </c>
      <c r="P9" s="2854" t="s">
        <v>167</v>
      </c>
      <c r="Q9" s="2854" t="s">
        <v>168</v>
      </c>
      <c r="R9" s="2854" t="s">
        <v>74</v>
      </c>
      <c r="S9" s="2854" t="s">
        <v>75</v>
      </c>
      <c r="T9" s="2854" t="s">
        <v>81</v>
      </c>
      <c r="U9" s="2854" t="s">
        <v>91</v>
      </c>
      <c r="V9" s="2854" t="s">
        <v>92</v>
      </c>
      <c r="W9" s="2855" t="s">
        <v>170</v>
      </c>
    </row>
    <row r="10" spans="2:30" s="2841" customFormat="1" ht="15" customHeight="1">
      <c r="B10" s="4671" t="s">
        <v>22</v>
      </c>
      <c r="C10" s="4672"/>
      <c r="D10" s="4673" t="s">
        <v>1148</v>
      </c>
      <c r="E10" s="4673"/>
      <c r="F10" s="4673"/>
      <c r="G10" s="4673"/>
      <c r="H10" s="2800" t="s">
        <v>1837</v>
      </c>
      <c r="I10" s="2856"/>
      <c r="J10" s="2856"/>
      <c r="K10" s="2856"/>
      <c r="L10" s="2856"/>
      <c r="M10" s="2856"/>
      <c r="N10" s="2856"/>
      <c r="O10" s="2856"/>
      <c r="P10" s="2856"/>
      <c r="Q10" s="2856"/>
      <c r="R10" s="2856"/>
      <c r="S10" s="2856"/>
      <c r="T10" s="2856"/>
      <c r="U10" s="2856"/>
      <c r="V10" s="2856"/>
      <c r="W10" s="2857"/>
    </row>
    <row r="11" spans="2:30" s="2841" customFormat="1" ht="15" customHeight="1">
      <c r="B11" s="2858"/>
      <c r="C11" s="2859"/>
      <c r="D11" s="2860"/>
      <c r="E11" s="4662" t="s">
        <v>738</v>
      </c>
      <c r="F11" s="4662"/>
      <c r="G11" s="4662"/>
      <c r="H11" s="1755" t="s">
        <v>1840</v>
      </c>
      <c r="I11" s="2862"/>
      <c r="J11" s="2862"/>
      <c r="K11" s="2862"/>
      <c r="L11" s="2862"/>
      <c r="M11" s="2863"/>
      <c r="N11" s="2862"/>
      <c r="O11" s="2862"/>
      <c r="P11" s="2862"/>
      <c r="Q11" s="2862"/>
      <c r="R11" s="2862"/>
      <c r="S11" s="2862"/>
      <c r="T11" s="2862"/>
      <c r="U11" s="2862"/>
      <c r="V11" s="2862"/>
      <c r="W11" s="2864"/>
    </row>
    <row r="12" spans="2:30" s="2841" customFormat="1" ht="15" customHeight="1">
      <c r="B12" s="2865"/>
      <c r="C12" s="2860"/>
      <c r="D12" s="2859"/>
      <c r="E12" s="4666" t="s">
        <v>739</v>
      </c>
      <c r="F12" s="4666"/>
      <c r="G12" s="4666"/>
      <c r="H12" s="2813" t="s">
        <v>1726</v>
      </c>
      <c r="I12" s="2856"/>
      <c r="J12" s="2856"/>
      <c r="K12" s="2856"/>
      <c r="L12" s="2856"/>
      <c r="M12" s="2866"/>
      <c r="N12" s="2856"/>
      <c r="O12" s="2856"/>
      <c r="P12" s="2856"/>
      <c r="Q12" s="2856"/>
      <c r="R12" s="2856"/>
      <c r="S12" s="2856"/>
      <c r="T12" s="2856"/>
      <c r="U12" s="2856"/>
      <c r="V12" s="2856"/>
      <c r="W12" s="2857"/>
    </row>
    <row r="13" spans="2:30" s="2841" customFormat="1" ht="15" customHeight="1">
      <c r="B13" s="2865"/>
      <c r="C13" s="2860"/>
      <c r="D13" s="4675" t="s">
        <v>740</v>
      </c>
      <c r="E13" s="4675"/>
      <c r="F13" s="4675"/>
      <c r="G13" s="4675"/>
      <c r="H13" s="2813" t="s">
        <v>2402</v>
      </c>
      <c r="I13" s="2856"/>
      <c r="J13" s="2856"/>
      <c r="K13" s="2856"/>
      <c r="L13" s="2856"/>
      <c r="M13" s="2866"/>
      <c r="N13" s="2856"/>
      <c r="O13" s="2856"/>
      <c r="P13" s="2856"/>
      <c r="Q13" s="2856"/>
      <c r="R13" s="2856"/>
      <c r="S13" s="2856"/>
      <c r="T13" s="2856"/>
      <c r="U13" s="2856"/>
      <c r="V13" s="2856"/>
      <c r="W13" s="2857"/>
    </row>
    <row r="14" spans="2:30" s="2841" customFormat="1" ht="15" customHeight="1">
      <c r="B14" s="2858"/>
      <c r="C14" s="2859"/>
      <c r="D14" s="4666" t="s">
        <v>1236</v>
      </c>
      <c r="E14" s="4666"/>
      <c r="F14" s="4666"/>
      <c r="G14" s="4666"/>
      <c r="H14" s="2813" t="s">
        <v>1728</v>
      </c>
      <c r="I14" s="2856"/>
      <c r="J14" s="2856"/>
      <c r="K14" s="2856"/>
      <c r="L14" s="2856"/>
      <c r="M14" s="2856"/>
      <c r="N14" s="2856"/>
      <c r="O14" s="2856"/>
      <c r="P14" s="2856"/>
      <c r="Q14" s="2856"/>
      <c r="R14" s="2856"/>
      <c r="S14" s="2856"/>
      <c r="T14" s="2856"/>
      <c r="U14" s="2856"/>
      <c r="V14" s="2856"/>
      <c r="W14" s="2857"/>
    </row>
    <row r="15" spans="2:30" s="2841" customFormat="1" ht="15" customHeight="1">
      <c r="B15" s="4663" t="s">
        <v>1324</v>
      </c>
      <c r="C15" s="4664"/>
      <c r="D15" s="4664"/>
      <c r="E15" s="4664"/>
      <c r="F15" s="4664"/>
      <c r="G15" s="4664"/>
      <c r="H15" s="2813" t="s">
        <v>2441</v>
      </c>
      <c r="I15" s="2856"/>
      <c r="J15" s="2856"/>
      <c r="K15" s="2856"/>
      <c r="L15" s="2856"/>
      <c r="M15" s="2856"/>
      <c r="N15" s="2856"/>
      <c r="O15" s="2856"/>
      <c r="P15" s="2856"/>
      <c r="Q15" s="2856"/>
      <c r="R15" s="2856"/>
      <c r="S15" s="2856"/>
      <c r="T15" s="2856"/>
      <c r="U15" s="2856"/>
      <c r="V15" s="2856"/>
      <c r="W15" s="2857"/>
    </row>
    <row r="16" spans="2:30" s="2841" customFormat="1" ht="15" customHeight="1">
      <c r="B16" s="4665" t="s">
        <v>183</v>
      </c>
      <c r="C16" s="4666"/>
      <c r="D16" s="4666"/>
      <c r="E16" s="4666"/>
      <c r="F16" s="4666"/>
      <c r="G16" s="4666"/>
      <c r="H16" s="1756" t="s">
        <v>1732</v>
      </c>
      <c r="I16" s="2867"/>
      <c r="J16" s="2867"/>
      <c r="K16" s="2867"/>
      <c r="L16" s="2867"/>
      <c r="M16" s="2867"/>
      <c r="N16" s="2867"/>
      <c r="O16" s="2867"/>
      <c r="P16" s="2867"/>
      <c r="Q16" s="2867"/>
      <c r="R16" s="2867"/>
      <c r="S16" s="2867"/>
      <c r="T16" s="2867"/>
      <c r="U16" s="2867"/>
      <c r="V16" s="2867"/>
      <c r="W16" s="2868"/>
    </row>
    <row r="17" spans="2:23" s="2841" customFormat="1" ht="15" customHeight="1">
      <c r="B17" s="4676" t="s">
        <v>1210</v>
      </c>
      <c r="C17" s="4677"/>
      <c r="D17" s="4677"/>
      <c r="E17" s="4677"/>
      <c r="F17" s="4677"/>
      <c r="G17" s="4677"/>
      <c r="H17" s="1775"/>
      <c r="I17" s="2862"/>
      <c r="J17" s="2862"/>
      <c r="K17" s="2862"/>
      <c r="L17" s="2862"/>
      <c r="M17" s="2862"/>
      <c r="N17" s="2862"/>
      <c r="O17" s="2862"/>
      <c r="P17" s="2862"/>
      <c r="Q17" s="2862"/>
      <c r="R17" s="2862"/>
      <c r="S17" s="2862"/>
      <c r="T17" s="2862"/>
      <c r="U17" s="2862"/>
      <c r="V17" s="2862"/>
      <c r="W17" s="2864"/>
    </row>
    <row r="18" spans="2:23" s="2841" customFormat="1" ht="15" customHeight="1">
      <c r="B18" s="2869"/>
      <c r="C18" s="4660" t="s">
        <v>1153</v>
      </c>
      <c r="D18" s="4660"/>
      <c r="E18" s="4660"/>
      <c r="F18" s="4661" t="s">
        <v>1211</v>
      </c>
      <c r="G18" s="4661"/>
      <c r="H18" s="1757" t="s">
        <v>1752</v>
      </c>
      <c r="I18" s="2862"/>
      <c r="J18" s="2862"/>
      <c r="K18" s="2862"/>
      <c r="L18" s="2862"/>
      <c r="M18" s="2862"/>
      <c r="N18" s="2862"/>
      <c r="O18" s="2862"/>
      <c r="P18" s="2862"/>
      <c r="Q18" s="2862"/>
      <c r="R18" s="2862"/>
      <c r="S18" s="2862"/>
      <c r="T18" s="2862"/>
      <c r="U18" s="2862"/>
      <c r="V18" s="2862"/>
      <c r="W18" s="2864"/>
    </row>
    <row r="19" spans="2:23" s="2841" customFormat="1" ht="15" customHeight="1">
      <c r="B19" s="2865"/>
      <c r="C19" s="2859"/>
      <c r="D19" s="2859"/>
      <c r="E19" s="2859"/>
      <c r="F19" s="4662" t="s">
        <v>2442</v>
      </c>
      <c r="G19" s="4662"/>
      <c r="H19" s="1756" t="s">
        <v>1754</v>
      </c>
      <c r="I19" s="2856"/>
      <c r="J19" s="2856"/>
      <c r="K19" s="2856"/>
      <c r="L19" s="2856"/>
      <c r="M19" s="2856"/>
      <c r="N19" s="2856"/>
      <c r="O19" s="2856"/>
      <c r="P19" s="2856"/>
      <c r="Q19" s="2856"/>
      <c r="R19" s="2856"/>
      <c r="S19" s="2856"/>
      <c r="T19" s="2856"/>
      <c r="U19" s="2856"/>
      <c r="V19" s="2856"/>
      <c r="W19" s="2857"/>
    </row>
    <row r="20" spans="2:23" s="2841" customFormat="1" ht="15" customHeight="1">
      <c r="B20" s="2865"/>
      <c r="C20" s="2859"/>
      <c r="D20" s="2859"/>
      <c r="E20" s="2859"/>
      <c r="F20" s="4662" t="s">
        <v>1113</v>
      </c>
      <c r="G20" s="4662"/>
      <c r="H20" s="1756" t="s">
        <v>1761</v>
      </c>
      <c r="I20" s="2862"/>
      <c r="J20" s="2862"/>
      <c r="K20" s="2862"/>
      <c r="L20" s="2862"/>
      <c r="M20" s="2862"/>
      <c r="N20" s="2862"/>
      <c r="O20" s="2862"/>
      <c r="P20" s="2862"/>
      <c r="Q20" s="2862"/>
      <c r="R20" s="2862"/>
      <c r="S20" s="2862"/>
      <c r="T20" s="2862"/>
      <c r="U20" s="2862"/>
      <c r="V20" s="2862"/>
      <c r="W20" s="2864"/>
    </row>
    <row r="21" spans="2:23" s="2841" customFormat="1" ht="15" customHeight="1">
      <c r="B21" s="2871"/>
      <c r="C21" s="4674" t="s">
        <v>1154</v>
      </c>
      <c r="D21" s="4674"/>
      <c r="E21" s="4674"/>
      <c r="F21" s="4674"/>
      <c r="G21" s="4674"/>
      <c r="H21" s="1756" t="s">
        <v>1962</v>
      </c>
      <c r="I21" s="2856"/>
      <c r="J21" s="2856"/>
      <c r="K21" s="2856"/>
      <c r="L21" s="2856"/>
      <c r="M21" s="2856"/>
      <c r="N21" s="2856"/>
      <c r="O21" s="2856"/>
      <c r="P21" s="2856"/>
      <c r="Q21" s="2856"/>
      <c r="R21" s="2856"/>
      <c r="S21" s="2856"/>
      <c r="T21" s="2856"/>
      <c r="U21" s="2856"/>
      <c r="V21" s="2856"/>
      <c r="W21" s="2857"/>
    </row>
    <row r="22" spans="2:23" s="2841" customFormat="1" ht="15" customHeight="1">
      <c r="B22" s="2871"/>
      <c r="C22" s="4674" t="s">
        <v>1155</v>
      </c>
      <c r="D22" s="4674"/>
      <c r="E22" s="4674"/>
      <c r="F22" s="4674"/>
      <c r="G22" s="2870" t="s">
        <v>1211</v>
      </c>
      <c r="H22" s="1756" t="s">
        <v>1758</v>
      </c>
      <c r="I22" s="2862"/>
      <c r="J22" s="2862"/>
      <c r="K22" s="2862"/>
      <c r="L22" s="2862"/>
      <c r="M22" s="2862"/>
      <c r="N22" s="2862"/>
      <c r="O22" s="2862"/>
      <c r="P22" s="2862"/>
      <c r="Q22" s="2862"/>
      <c r="R22" s="2862"/>
      <c r="S22" s="2862"/>
      <c r="T22" s="2862"/>
      <c r="U22" s="2862"/>
      <c r="V22" s="2862"/>
      <c r="W22" s="2864"/>
    </row>
    <row r="23" spans="2:23" s="2841" customFormat="1" ht="15" customHeight="1">
      <c r="B23" s="2871"/>
      <c r="C23" s="2859"/>
      <c r="D23" s="2859"/>
      <c r="E23" s="2859"/>
      <c r="F23" s="2859"/>
      <c r="G23" s="2861" t="s">
        <v>2442</v>
      </c>
      <c r="H23" s="1756" t="s">
        <v>1760</v>
      </c>
      <c r="I23" s="2856"/>
      <c r="J23" s="2856"/>
      <c r="K23" s="2856"/>
      <c r="L23" s="2856"/>
      <c r="M23" s="2856"/>
      <c r="N23" s="2856"/>
      <c r="O23" s="2856"/>
      <c r="P23" s="2856"/>
      <c r="Q23" s="2856"/>
      <c r="R23" s="2856"/>
      <c r="S23" s="2856"/>
      <c r="T23" s="2856"/>
      <c r="U23" s="2856"/>
      <c r="V23" s="2856"/>
      <c r="W23" s="2857"/>
    </row>
    <row r="24" spans="2:23" s="2841" customFormat="1" ht="15" customHeight="1">
      <c r="B24" s="2865"/>
      <c r="C24" s="2859"/>
      <c r="D24" s="2859"/>
      <c r="E24" s="2859"/>
      <c r="F24" s="2859"/>
      <c r="G24" s="2861" t="s">
        <v>1113</v>
      </c>
      <c r="H24" s="1756" t="s">
        <v>1735</v>
      </c>
      <c r="I24" s="2862"/>
      <c r="J24" s="2862"/>
      <c r="K24" s="2862"/>
      <c r="L24" s="2862"/>
      <c r="M24" s="2862"/>
      <c r="N24" s="2862"/>
      <c r="O24" s="2862"/>
      <c r="P24" s="2862"/>
      <c r="Q24" s="2862"/>
      <c r="R24" s="2862"/>
      <c r="S24" s="2862"/>
      <c r="T24" s="2862"/>
      <c r="U24" s="2862"/>
      <c r="V24" s="2862"/>
      <c r="W24" s="2864"/>
    </row>
    <row r="25" spans="2:23" s="2841" customFormat="1" ht="15" customHeight="1">
      <c r="B25" s="2865"/>
      <c r="C25" s="4674" t="s">
        <v>1156</v>
      </c>
      <c r="D25" s="4674"/>
      <c r="E25" s="4674"/>
      <c r="F25" s="4674"/>
      <c r="G25" s="4674"/>
      <c r="H25" s="1756" t="s">
        <v>2294</v>
      </c>
      <c r="I25" s="2856"/>
      <c r="J25" s="2856"/>
      <c r="K25" s="2856"/>
      <c r="L25" s="2856"/>
      <c r="M25" s="2856"/>
      <c r="N25" s="2856"/>
      <c r="O25" s="2856"/>
      <c r="P25" s="2856"/>
      <c r="Q25" s="2856"/>
      <c r="R25" s="2856"/>
      <c r="S25" s="2856"/>
      <c r="T25" s="2856"/>
      <c r="U25" s="2856"/>
      <c r="V25" s="2856"/>
      <c r="W25" s="2857"/>
    </row>
    <row r="26" spans="2:23" s="2841" customFormat="1" ht="15" customHeight="1">
      <c r="B26" s="2865"/>
      <c r="C26" s="4675" t="s">
        <v>1157</v>
      </c>
      <c r="D26" s="4675"/>
      <c r="E26" s="4675"/>
      <c r="F26" s="4675"/>
      <c r="G26" s="2870" t="s">
        <v>1211</v>
      </c>
      <c r="H26" s="1756" t="s">
        <v>1744</v>
      </c>
      <c r="I26" s="2862"/>
      <c r="J26" s="2862"/>
      <c r="K26" s="2862"/>
      <c r="L26" s="2862"/>
      <c r="M26" s="2863"/>
      <c r="N26" s="2862"/>
      <c r="O26" s="2862"/>
      <c r="P26" s="2862"/>
      <c r="Q26" s="2862"/>
      <c r="R26" s="2863"/>
      <c r="S26" s="2862"/>
      <c r="T26" s="2862"/>
      <c r="U26" s="2862"/>
      <c r="V26" s="2862"/>
      <c r="W26" s="2864"/>
    </row>
    <row r="27" spans="2:23" s="2841" customFormat="1" ht="15" customHeight="1">
      <c r="B27" s="2865"/>
      <c r="C27" s="2859"/>
      <c r="D27" s="2859"/>
      <c r="E27" s="2859"/>
      <c r="F27" s="2859"/>
      <c r="G27" s="2861" t="s">
        <v>2442</v>
      </c>
      <c r="H27" s="1756" t="s">
        <v>1748</v>
      </c>
      <c r="I27" s="2856"/>
      <c r="J27" s="2856"/>
      <c r="K27" s="2856"/>
      <c r="L27" s="2856"/>
      <c r="M27" s="2866"/>
      <c r="N27" s="2856"/>
      <c r="O27" s="2856"/>
      <c r="P27" s="2856"/>
      <c r="Q27" s="2856"/>
      <c r="R27" s="2866"/>
      <c r="S27" s="2856"/>
      <c r="T27" s="2856"/>
      <c r="U27" s="2856"/>
      <c r="V27" s="2856"/>
      <c r="W27" s="2857"/>
    </row>
    <row r="28" spans="2:23" s="2841" customFormat="1" ht="15" customHeight="1">
      <c r="B28" s="2865"/>
      <c r="C28" s="2859"/>
      <c r="D28" s="2859"/>
      <c r="E28" s="2859"/>
      <c r="F28" s="2859"/>
      <c r="G28" s="2861" t="s">
        <v>1113</v>
      </c>
      <c r="H28" s="1756" t="s">
        <v>1764</v>
      </c>
      <c r="I28" s="2862"/>
      <c r="J28" s="2862"/>
      <c r="K28" s="2862"/>
      <c r="L28" s="2862"/>
      <c r="M28" s="2863"/>
      <c r="N28" s="2862"/>
      <c r="O28" s="2862"/>
      <c r="P28" s="2862"/>
      <c r="Q28" s="2862"/>
      <c r="R28" s="2863"/>
      <c r="S28" s="2862"/>
      <c r="T28" s="2862"/>
      <c r="U28" s="2862"/>
      <c r="V28" s="2862"/>
      <c r="W28" s="2864"/>
    </row>
    <row r="29" spans="2:23" s="2841" customFormat="1" ht="15" customHeight="1">
      <c r="B29" s="2865"/>
      <c r="C29" s="4675" t="s">
        <v>1158</v>
      </c>
      <c r="D29" s="4675"/>
      <c r="E29" s="4675"/>
      <c r="F29" s="4675"/>
      <c r="G29" s="4675"/>
      <c r="H29" s="1756" t="s">
        <v>1768</v>
      </c>
      <c r="I29" s="2856"/>
      <c r="J29" s="2856"/>
      <c r="K29" s="2856"/>
      <c r="L29" s="2856"/>
      <c r="M29" s="2866"/>
      <c r="N29" s="2856"/>
      <c r="O29" s="2856"/>
      <c r="P29" s="2856"/>
      <c r="Q29" s="2856"/>
      <c r="R29" s="2866"/>
      <c r="S29" s="2856"/>
      <c r="T29" s="2856"/>
      <c r="U29" s="2856"/>
      <c r="V29" s="2856"/>
      <c r="W29" s="2857"/>
    </row>
    <row r="30" spans="2:23" s="2841" customFormat="1" ht="15" customHeight="1">
      <c r="B30" s="2865"/>
      <c r="C30" s="4666" t="s">
        <v>1159</v>
      </c>
      <c r="D30" s="4666"/>
      <c r="E30" s="4666"/>
      <c r="F30" s="4662" t="s">
        <v>1211</v>
      </c>
      <c r="G30" s="4662"/>
      <c r="H30" s="1756" t="s">
        <v>2443</v>
      </c>
      <c r="I30" s="2862"/>
      <c r="J30" s="2862"/>
      <c r="K30" s="2862"/>
      <c r="L30" s="2862"/>
      <c r="M30" s="2862"/>
      <c r="N30" s="2862"/>
      <c r="O30" s="2862"/>
      <c r="P30" s="2862"/>
      <c r="Q30" s="2862"/>
      <c r="R30" s="2862"/>
      <c r="S30" s="2862"/>
      <c r="T30" s="2862"/>
      <c r="U30" s="2862"/>
      <c r="V30" s="2862"/>
      <c r="W30" s="2864"/>
    </row>
    <row r="31" spans="2:23" s="2841" customFormat="1" ht="15" customHeight="1">
      <c r="B31" s="2858"/>
      <c r="C31" s="2859"/>
      <c r="D31" s="2859"/>
      <c r="E31" s="2860"/>
      <c r="F31" s="4662" t="s">
        <v>2442</v>
      </c>
      <c r="G31" s="4662"/>
      <c r="H31" s="1756" t="s">
        <v>2444</v>
      </c>
      <c r="I31" s="2856"/>
      <c r="J31" s="2856"/>
      <c r="K31" s="2856"/>
      <c r="L31" s="2856"/>
      <c r="M31" s="2856"/>
      <c r="N31" s="2856"/>
      <c r="O31" s="2856"/>
      <c r="P31" s="2856"/>
      <c r="Q31" s="2856"/>
      <c r="R31" s="2856"/>
      <c r="S31" s="2856"/>
      <c r="T31" s="2856"/>
      <c r="U31" s="2856"/>
      <c r="V31" s="2856"/>
      <c r="W31" s="2857"/>
    </row>
    <row r="32" spans="2:23" s="2841" customFormat="1" ht="15" customHeight="1">
      <c r="B32" s="2858"/>
      <c r="C32" s="2859"/>
      <c r="D32" s="2859"/>
      <c r="E32" s="2860"/>
      <c r="F32" s="4662" t="s">
        <v>1113</v>
      </c>
      <c r="G32" s="4662"/>
      <c r="H32" s="1756" t="s">
        <v>2445</v>
      </c>
      <c r="I32" s="2872"/>
      <c r="J32" s="2872"/>
      <c r="K32" s="2872"/>
      <c r="L32" s="2872"/>
      <c r="M32" s="2872"/>
      <c r="N32" s="2872"/>
      <c r="O32" s="2872"/>
      <c r="P32" s="2872"/>
      <c r="Q32" s="2872"/>
      <c r="R32" s="2872"/>
      <c r="S32" s="2872"/>
      <c r="T32" s="2872"/>
      <c r="U32" s="2872"/>
      <c r="V32" s="2872"/>
      <c r="W32" s="2873"/>
    </row>
    <row r="33" spans="2:23" s="2841" customFormat="1" ht="15" customHeight="1">
      <c r="B33" s="4663" t="s">
        <v>1325</v>
      </c>
      <c r="C33" s="4664"/>
      <c r="D33" s="4664"/>
      <c r="E33" s="4664"/>
      <c r="F33" s="4664"/>
      <c r="G33" s="4664"/>
      <c r="H33" s="1756" t="s">
        <v>2171</v>
      </c>
      <c r="I33" s="2856"/>
      <c r="J33" s="2856"/>
      <c r="K33" s="2856"/>
      <c r="L33" s="2856"/>
      <c r="M33" s="2856"/>
      <c r="N33" s="2856"/>
      <c r="O33" s="2856"/>
      <c r="P33" s="2856"/>
      <c r="Q33" s="2856"/>
      <c r="R33" s="2856"/>
      <c r="S33" s="2856"/>
      <c r="T33" s="2856"/>
      <c r="U33" s="2856"/>
      <c r="V33" s="2856"/>
      <c r="W33" s="2857"/>
    </row>
    <row r="34" spans="2:23" s="2841" customFormat="1" ht="15" customHeight="1">
      <c r="B34" s="4665" t="s">
        <v>1326</v>
      </c>
      <c r="C34" s="4666"/>
      <c r="D34" s="4666"/>
      <c r="E34" s="4666"/>
      <c r="F34" s="4666"/>
      <c r="G34" s="4666"/>
      <c r="H34" s="1756" t="s">
        <v>2446</v>
      </c>
      <c r="I34" s="2862"/>
      <c r="J34" s="2862"/>
      <c r="K34" s="2862"/>
      <c r="L34" s="2862"/>
      <c r="M34" s="2862"/>
      <c r="N34" s="2862"/>
      <c r="O34" s="2862"/>
      <c r="P34" s="2862"/>
      <c r="Q34" s="2862"/>
      <c r="R34" s="2862"/>
      <c r="S34" s="2862"/>
      <c r="T34" s="2862"/>
      <c r="U34" s="2862"/>
      <c r="V34" s="2862"/>
      <c r="W34" s="2864"/>
    </row>
    <row r="35" spans="2:23" s="2841" customFormat="1" ht="15" customHeight="1">
      <c r="B35" s="2865"/>
      <c r="C35" s="4666" t="s">
        <v>746</v>
      </c>
      <c r="D35" s="4666"/>
      <c r="E35" s="4666"/>
      <c r="F35" s="4666"/>
      <c r="G35" s="4666"/>
      <c r="H35" s="1756" t="s">
        <v>2447</v>
      </c>
      <c r="I35" s="2856"/>
      <c r="J35" s="2856"/>
      <c r="K35" s="2856"/>
      <c r="L35" s="2856"/>
      <c r="M35" s="2866"/>
      <c r="N35" s="2856"/>
      <c r="O35" s="2856"/>
      <c r="P35" s="2856"/>
      <c r="Q35" s="2856"/>
      <c r="R35" s="2856"/>
      <c r="S35" s="2856"/>
      <c r="T35" s="2856"/>
      <c r="U35" s="2856"/>
      <c r="V35" s="2856"/>
      <c r="W35" s="2857"/>
    </row>
    <row r="36" spans="2:23" s="2841" customFormat="1" ht="15" customHeight="1">
      <c r="B36" s="4665" t="s">
        <v>186</v>
      </c>
      <c r="C36" s="4666"/>
      <c r="D36" s="4666"/>
      <c r="E36" s="4666"/>
      <c r="F36" s="4666"/>
      <c r="G36" s="4666"/>
      <c r="H36" s="1756" t="s">
        <v>2448</v>
      </c>
      <c r="I36" s="2856"/>
      <c r="J36" s="2856"/>
      <c r="K36" s="2856"/>
      <c r="L36" s="2856"/>
      <c r="M36" s="2856"/>
      <c r="N36" s="2856"/>
      <c r="O36" s="2856"/>
      <c r="P36" s="2856"/>
      <c r="Q36" s="2856"/>
      <c r="R36" s="2856"/>
      <c r="S36" s="2856"/>
      <c r="T36" s="2856"/>
      <c r="U36" s="2856"/>
      <c r="V36" s="2856"/>
      <c r="W36" s="2857"/>
    </row>
    <row r="37" spans="2:23" s="2841" customFormat="1" ht="15" customHeight="1">
      <c r="B37" s="4678" t="s">
        <v>747</v>
      </c>
      <c r="C37" s="4674"/>
      <c r="D37" s="4674"/>
      <c r="E37" s="4674"/>
      <c r="F37" s="4674"/>
      <c r="G37" s="4674"/>
      <c r="H37" s="1756" t="s">
        <v>1994</v>
      </c>
      <c r="I37" s="2856"/>
      <c r="J37" s="2856"/>
      <c r="K37" s="2856"/>
      <c r="L37" s="2856"/>
      <c r="M37" s="2856"/>
      <c r="N37" s="2856"/>
      <c r="O37" s="2856"/>
      <c r="P37" s="2856"/>
      <c r="Q37" s="2856"/>
      <c r="R37" s="2856"/>
      <c r="S37" s="2856"/>
      <c r="T37" s="2856"/>
      <c r="U37" s="2856"/>
      <c r="V37" s="2856"/>
      <c r="W37" s="2857"/>
    </row>
    <row r="38" spans="2:23" s="2841" customFormat="1" ht="15" customHeight="1">
      <c r="B38" s="4665" t="s">
        <v>119</v>
      </c>
      <c r="C38" s="4666"/>
      <c r="D38" s="4666"/>
      <c r="E38" s="4666"/>
      <c r="F38" s="4666"/>
      <c r="G38" s="4666"/>
      <c r="H38" s="1756" t="s">
        <v>1773</v>
      </c>
      <c r="I38" s="2856"/>
      <c r="J38" s="2856"/>
      <c r="K38" s="2856"/>
      <c r="L38" s="2856"/>
      <c r="M38" s="2856"/>
      <c r="N38" s="2856"/>
      <c r="O38" s="2856"/>
      <c r="P38" s="2856"/>
      <c r="Q38" s="2856"/>
      <c r="R38" s="2856"/>
      <c r="S38" s="2856"/>
      <c r="T38" s="2856"/>
      <c r="U38" s="2856"/>
      <c r="V38" s="2856"/>
      <c r="W38" s="2857"/>
    </row>
    <row r="39" spans="2:23" s="2841" customFormat="1" ht="15" customHeight="1">
      <c r="B39" s="4665" t="s">
        <v>120</v>
      </c>
      <c r="C39" s="4666"/>
      <c r="D39" s="4666"/>
      <c r="E39" s="4666"/>
      <c r="F39" s="4666"/>
      <c r="G39" s="4666"/>
      <c r="H39" s="1756" t="s">
        <v>1775</v>
      </c>
      <c r="I39" s="2856"/>
      <c r="J39" s="2856"/>
      <c r="K39" s="2856"/>
      <c r="L39" s="2856"/>
      <c r="M39" s="2856"/>
      <c r="N39" s="2856"/>
      <c r="O39" s="2856"/>
      <c r="P39" s="2856"/>
      <c r="Q39" s="2856"/>
      <c r="R39" s="2856"/>
      <c r="S39" s="2856"/>
      <c r="T39" s="2856"/>
      <c r="U39" s="2856"/>
      <c r="V39" s="2856"/>
      <c r="W39" s="2857"/>
    </row>
    <row r="40" spans="2:23" s="2841" customFormat="1" ht="15" customHeight="1">
      <c r="B40" s="4665" t="s">
        <v>748</v>
      </c>
      <c r="C40" s="4666"/>
      <c r="D40" s="4666"/>
      <c r="E40" s="4666"/>
      <c r="F40" s="4666"/>
      <c r="G40" s="4666"/>
      <c r="H40" s="1756" t="s">
        <v>1777</v>
      </c>
      <c r="I40" s="2856"/>
      <c r="J40" s="2856"/>
      <c r="K40" s="2856"/>
      <c r="L40" s="2856"/>
      <c r="M40" s="2856"/>
      <c r="N40" s="2856"/>
      <c r="O40" s="2856"/>
      <c r="P40" s="2856"/>
      <c r="Q40" s="2856"/>
      <c r="R40" s="2856"/>
      <c r="S40" s="2856"/>
      <c r="T40" s="2856"/>
      <c r="U40" s="2856"/>
      <c r="V40" s="2856"/>
      <c r="W40" s="2857"/>
    </row>
    <row r="41" spans="2:23" s="2841" customFormat="1" ht="15" customHeight="1">
      <c r="B41" s="4679" t="s">
        <v>2571</v>
      </c>
      <c r="C41" s="4680"/>
      <c r="D41" s="4680"/>
      <c r="E41" s="4680"/>
      <c r="F41" s="4680"/>
      <c r="G41" s="4680"/>
      <c r="H41" s="1868"/>
      <c r="I41" s="2874"/>
      <c r="J41" s="2874"/>
      <c r="K41" s="2874"/>
      <c r="L41" s="2874"/>
      <c r="M41" s="2874"/>
      <c r="N41" s="2874"/>
      <c r="O41" s="2874"/>
      <c r="P41" s="2874"/>
      <c r="Q41" s="2874"/>
      <c r="R41" s="2874"/>
      <c r="S41" s="2874"/>
      <c r="T41" s="2874"/>
      <c r="U41" s="2874"/>
      <c r="V41" s="2874"/>
      <c r="W41" s="2875"/>
    </row>
    <row r="42" spans="2:23" s="2841" customFormat="1" ht="15" customHeight="1">
      <c r="B42" s="2876"/>
      <c r="C42" s="4661" t="s">
        <v>749</v>
      </c>
      <c r="D42" s="4661"/>
      <c r="E42" s="4661"/>
      <c r="F42" s="4661"/>
      <c r="G42" s="4661"/>
      <c r="H42" s="1757" t="s">
        <v>2450</v>
      </c>
      <c r="I42" s="2867"/>
      <c r="J42" s="2867"/>
      <c r="K42" s="2867"/>
      <c r="L42" s="2867"/>
      <c r="M42" s="2867"/>
      <c r="N42" s="2867"/>
      <c r="O42" s="2867"/>
      <c r="P42" s="2867"/>
      <c r="Q42" s="2867"/>
      <c r="R42" s="2867"/>
      <c r="S42" s="2867"/>
      <c r="T42" s="2867"/>
      <c r="U42" s="2867"/>
      <c r="V42" s="2867"/>
      <c r="W42" s="2868"/>
    </row>
    <row r="43" spans="2:23" s="2841" customFormat="1" ht="15" customHeight="1">
      <c r="B43" s="2865"/>
      <c r="C43" s="4662" t="s">
        <v>750</v>
      </c>
      <c r="D43" s="4662"/>
      <c r="E43" s="4662"/>
      <c r="F43" s="4662"/>
      <c r="G43" s="4662"/>
      <c r="H43" s="1756" t="s">
        <v>2451</v>
      </c>
      <c r="I43" s="2856"/>
      <c r="J43" s="2856"/>
      <c r="K43" s="2856"/>
      <c r="L43" s="2856"/>
      <c r="M43" s="2856"/>
      <c r="N43" s="2856"/>
      <c r="O43" s="2856"/>
      <c r="P43" s="2856"/>
      <c r="Q43" s="2856"/>
      <c r="R43" s="2856"/>
      <c r="S43" s="2856"/>
      <c r="T43" s="2856"/>
      <c r="U43" s="2856"/>
      <c r="V43" s="2856"/>
      <c r="W43" s="2857"/>
    </row>
    <row r="44" spans="2:23" s="2841" customFormat="1" ht="15" customHeight="1">
      <c r="B44" s="2865"/>
      <c r="C44" s="4662" t="s">
        <v>751</v>
      </c>
      <c r="D44" s="4662"/>
      <c r="E44" s="4662"/>
      <c r="F44" s="4662"/>
      <c r="G44" s="4662"/>
      <c r="H44" s="1756" t="s">
        <v>2452</v>
      </c>
      <c r="I44" s="2856"/>
      <c r="J44" s="2856"/>
      <c r="K44" s="2856"/>
      <c r="L44" s="2856"/>
      <c r="M44" s="2856"/>
      <c r="N44" s="2856"/>
      <c r="O44" s="2856"/>
      <c r="P44" s="2856"/>
      <c r="Q44" s="2856"/>
      <c r="R44" s="2856"/>
      <c r="S44" s="2856"/>
      <c r="T44" s="2856"/>
      <c r="U44" s="2856"/>
      <c r="V44" s="2856"/>
      <c r="W44" s="2857"/>
    </row>
    <row r="45" spans="2:23" s="2841" customFormat="1" ht="15" customHeight="1">
      <c r="B45" s="2865"/>
      <c r="C45" s="4662" t="s">
        <v>752</v>
      </c>
      <c r="D45" s="4662"/>
      <c r="E45" s="4662"/>
      <c r="F45" s="4662"/>
      <c r="G45" s="4662"/>
      <c r="H45" s="1756" t="s">
        <v>1930</v>
      </c>
      <c r="I45" s="2856"/>
      <c r="J45" s="2856"/>
      <c r="K45" s="2856"/>
      <c r="L45" s="2856"/>
      <c r="M45" s="2856"/>
      <c r="N45" s="2856"/>
      <c r="O45" s="2856"/>
      <c r="P45" s="2856"/>
      <c r="Q45" s="2856"/>
      <c r="R45" s="2856"/>
      <c r="S45" s="2856"/>
      <c r="T45" s="2856"/>
      <c r="U45" s="2856"/>
      <c r="V45" s="2856"/>
      <c r="W45" s="2857"/>
    </row>
    <row r="46" spans="2:23" s="2841" customFormat="1" ht="15" customHeight="1">
      <c r="B46" s="2865"/>
      <c r="C46" s="4662" t="s">
        <v>754</v>
      </c>
      <c r="D46" s="4662"/>
      <c r="E46" s="4662"/>
      <c r="F46" s="4662"/>
      <c r="G46" s="4662"/>
      <c r="H46" s="1756" t="s">
        <v>2453</v>
      </c>
      <c r="I46" s="2856"/>
      <c r="J46" s="2856"/>
      <c r="K46" s="2856"/>
      <c r="L46" s="2856"/>
      <c r="M46" s="2856"/>
      <c r="N46" s="2856"/>
      <c r="O46" s="2856"/>
      <c r="P46" s="2856"/>
      <c r="Q46" s="2856"/>
      <c r="R46" s="2856"/>
      <c r="S46" s="2856"/>
      <c r="T46" s="2856"/>
      <c r="U46" s="2856"/>
      <c r="V46" s="2856"/>
      <c r="W46" s="2857"/>
    </row>
    <row r="47" spans="2:23" s="2841" customFormat="1" ht="15" customHeight="1">
      <c r="B47" s="2865"/>
      <c r="C47" s="4662" t="s">
        <v>756</v>
      </c>
      <c r="D47" s="4662"/>
      <c r="E47" s="4662"/>
      <c r="F47" s="4662"/>
      <c r="G47" s="4662"/>
      <c r="H47" s="1756" t="s">
        <v>2454</v>
      </c>
      <c r="I47" s="2856"/>
      <c r="J47" s="2856"/>
      <c r="K47" s="2856"/>
      <c r="L47" s="2856"/>
      <c r="M47" s="2856"/>
      <c r="N47" s="2856"/>
      <c r="O47" s="2856"/>
      <c r="P47" s="2856"/>
      <c r="Q47" s="2856"/>
      <c r="R47" s="2856"/>
      <c r="S47" s="2856"/>
      <c r="T47" s="2856"/>
      <c r="U47" s="2856"/>
      <c r="V47" s="2856"/>
      <c r="W47" s="2857"/>
    </row>
    <row r="48" spans="2:23" s="2841" customFormat="1" ht="15" customHeight="1">
      <c r="B48" s="2865"/>
      <c r="C48" s="4662" t="s">
        <v>758</v>
      </c>
      <c r="D48" s="4662"/>
      <c r="E48" s="4662"/>
      <c r="F48" s="4662"/>
      <c r="G48" s="4662"/>
      <c r="H48" s="1756" t="s">
        <v>2455</v>
      </c>
      <c r="I48" s="2856"/>
      <c r="J48" s="2856"/>
      <c r="K48" s="2856"/>
      <c r="L48" s="2856"/>
      <c r="M48" s="2856"/>
      <c r="N48" s="2856"/>
      <c r="O48" s="2856"/>
      <c r="P48" s="2856"/>
      <c r="Q48" s="2856"/>
      <c r="R48" s="2856"/>
      <c r="S48" s="2856"/>
      <c r="T48" s="2856"/>
      <c r="U48" s="2856"/>
      <c r="V48" s="2856"/>
      <c r="W48" s="2857"/>
    </row>
    <row r="49" spans="2:23" s="2841" customFormat="1" ht="15" customHeight="1">
      <c r="B49" s="2865"/>
      <c r="C49" s="4662" t="s">
        <v>760</v>
      </c>
      <c r="D49" s="4662"/>
      <c r="E49" s="4662"/>
      <c r="F49" s="4662"/>
      <c r="G49" s="4662"/>
      <c r="H49" s="1756" t="s">
        <v>1783</v>
      </c>
      <c r="I49" s="2856"/>
      <c r="J49" s="2856"/>
      <c r="K49" s="2856"/>
      <c r="L49" s="2856"/>
      <c r="M49" s="2856"/>
      <c r="N49" s="2856"/>
      <c r="O49" s="2856"/>
      <c r="P49" s="2856"/>
      <c r="Q49" s="2856"/>
      <c r="R49" s="2856"/>
      <c r="S49" s="2856"/>
      <c r="T49" s="2856"/>
      <c r="U49" s="2856"/>
      <c r="V49" s="2856"/>
      <c r="W49" s="2857"/>
    </row>
    <row r="50" spans="2:23" s="2841" customFormat="1" ht="15" customHeight="1">
      <c r="B50" s="2865"/>
      <c r="C50" s="4662" t="s">
        <v>762</v>
      </c>
      <c r="D50" s="4662"/>
      <c r="E50" s="4662"/>
      <c r="F50" s="4662"/>
      <c r="G50" s="4662"/>
      <c r="H50" s="1756" t="s">
        <v>1785</v>
      </c>
      <c r="I50" s="2856"/>
      <c r="J50" s="2856"/>
      <c r="K50" s="2856"/>
      <c r="L50" s="2856"/>
      <c r="M50" s="2856"/>
      <c r="N50" s="2856"/>
      <c r="O50" s="2856"/>
      <c r="P50" s="2856"/>
      <c r="Q50" s="2856"/>
      <c r="R50" s="2856"/>
      <c r="S50" s="2856"/>
      <c r="T50" s="2856"/>
      <c r="U50" s="2856"/>
      <c r="V50" s="2856"/>
      <c r="W50" s="2857"/>
    </row>
    <row r="51" spans="2:23" s="2841" customFormat="1" ht="15" customHeight="1">
      <c r="B51" s="4663" t="s">
        <v>764</v>
      </c>
      <c r="C51" s="4664"/>
      <c r="D51" s="4664"/>
      <c r="E51" s="4664"/>
      <c r="F51" s="4664"/>
      <c r="G51" s="4664"/>
      <c r="H51" s="1756" t="s">
        <v>1974</v>
      </c>
      <c r="I51" s="2856"/>
      <c r="J51" s="2856"/>
      <c r="K51" s="2856"/>
      <c r="L51" s="2856"/>
      <c r="M51" s="2856"/>
      <c r="N51" s="2856"/>
      <c r="O51" s="2856"/>
      <c r="P51" s="2856"/>
      <c r="Q51" s="2856"/>
      <c r="R51" s="2856"/>
      <c r="S51" s="2856"/>
      <c r="T51" s="2856"/>
      <c r="U51" s="2856"/>
      <c r="V51" s="2856"/>
      <c r="W51" s="2857"/>
    </row>
    <row r="52" spans="2:23" s="2841" customFormat="1" ht="15" customHeight="1">
      <c r="B52" s="4665" t="s">
        <v>113</v>
      </c>
      <c r="C52" s="4666"/>
      <c r="D52" s="4666"/>
      <c r="E52" s="4666"/>
      <c r="F52" s="4666"/>
      <c r="G52" s="4666"/>
      <c r="H52" s="1756" t="s">
        <v>1789</v>
      </c>
      <c r="I52" s="2856"/>
      <c r="J52" s="2856"/>
      <c r="K52" s="2856"/>
      <c r="L52" s="2856"/>
      <c r="M52" s="2856"/>
      <c r="N52" s="2856"/>
      <c r="O52" s="2856"/>
      <c r="P52" s="2856"/>
      <c r="Q52" s="2856"/>
      <c r="R52" s="2856"/>
      <c r="S52" s="2856"/>
      <c r="T52" s="2856"/>
      <c r="U52" s="2856"/>
      <c r="V52" s="2856"/>
      <c r="W52" s="2857"/>
    </row>
    <row r="53" spans="2:23" s="2841" customFormat="1" ht="15" customHeight="1">
      <c r="B53" s="4678" t="s">
        <v>765</v>
      </c>
      <c r="C53" s="4674"/>
      <c r="D53" s="4674"/>
      <c r="E53" s="4674"/>
      <c r="F53" s="4674"/>
      <c r="G53" s="4674"/>
      <c r="H53" s="1756" t="s">
        <v>1791</v>
      </c>
      <c r="I53" s="2856"/>
      <c r="J53" s="2856"/>
      <c r="K53" s="2856"/>
      <c r="L53" s="2856"/>
      <c r="M53" s="2866"/>
      <c r="N53" s="2856"/>
      <c r="O53" s="2856"/>
      <c r="P53" s="2856"/>
      <c r="Q53" s="2856"/>
      <c r="R53" s="2856"/>
      <c r="S53" s="2856"/>
      <c r="T53" s="2856"/>
      <c r="U53" s="2856"/>
      <c r="V53" s="2856"/>
      <c r="W53" s="2857"/>
    </row>
    <row r="54" spans="2:23" s="2841" customFormat="1" ht="15" customHeight="1">
      <c r="B54" s="4679" t="s">
        <v>2572</v>
      </c>
      <c r="C54" s="4680"/>
      <c r="D54" s="4680"/>
      <c r="E54" s="4680"/>
      <c r="F54" s="4680"/>
      <c r="G54" s="4680"/>
      <c r="H54" s="1868"/>
      <c r="I54" s="2874"/>
      <c r="J54" s="2874"/>
      <c r="K54" s="2874"/>
      <c r="L54" s="2874"/>
      <c r="M54" s="2874"/>
      <c r="N54" s="2874"/>
      <c r="O54" s="2874"/>
      <c r="P54" s="2874"/>
      <c r="Q54" s="2874"/>
      <c r="R54" s="2874"/>
      <c r="S54" s="2874"/>
      <c r="T54" s="2874"/>
      <c r="U54" s="2874"/>
      <c r="V54" s="2874"/>
      <c r="W54" s="2875"/>
    </row>
    <row r="55" spans="2:23" s="2841" customFormat="1" ht="15" customHeight="1">
      <c r="B55" s="2876"/>
      <c r="C55" s="4661" t="s">
        <v>766</v>
      </c>
      <c r="D55" s="4661"/>
      <c r="E55" s="4661"/>
      <c r="F55" s="4661"/>
      <c r="G55" s="4661"/>
      <c r="H55" s="1757" t="s">
        <v>2011</v>
      </c>
      <c r="I55" s="2867"/>
      <c r="J55" s="2867"/>
      <c r="K55" s="2867"/>
      <c r="L55" s="2867"/>
      <c r="M55" s="2867"/>
      <c r="N55" s="2867"/>
      <c r="O55" s="2867"/>
      <c r="P55" s="2867"/>
      <c r="Q55" s="2867"/>
      <c r="R55" s="2867"/>
      <c r="S55" s="2867"/>
      <c r="T55" s="2867"/>
      <c r="U55" s="2867"/>
      <c r="V55" s="2867"/>
      <c r="W55" s="2868"/>
    </row>
    <row r="56" spans="2:23" s="2841" customFormat="1" ht="15" customHeight="1">
      <c r="B56" s="2865"/>
      <c r="C56" s="4662" t="s">
        <v>767</v>
      </c>
      <c r="D56" s="4662"/>
      <c r="E56" s="4662"/>
      <c r="F56" s="4662"/>
      <c r="G56" s="4662"/>
      <c r="H56" s="1756" t="s">
        <v>2458</v>
      </c>
      <c r="I56" s="2856"/>
      <c r="J56" s="2856"/>
      <c r="K56" s="2856"/>
      <c r="L56" s="2856"/>
      <c r="M56" s="2856"/>
      <c r="N56" s="2856"/>
      <c r="O56" s="2856"/>
      <c r="P56" s="2856"/>
      <c r="Q56" s="2856"/>
      <c r="R56" s="2856"/>
      <c r="S56" s="2856"/>
      <c r="T56" s="2856"/>
      <c r="U56" s="2856"/>
      <c r="V56" s="2856"/>
      <c r="W56" s="2857"/>
    </row>
    <row r="57" spans="2:23" s="2841" customFormat="1" ht="15" customHeight="1">
      <c r="B57" s="4663" t="s">
        <v>768</v>
      </c>
      <c r="C57" s="4664"/>
      <c r="D57" s="4664"/>
      <c r="E57" s="4664"/>
      <c r="F57" s="4664"/>
      <c r="G57" s="4664"/>
      <c r="H57" s="1756" t="s">
        <v>2460</v>
      </c>
      <c r="I57" s="2856"/>
      <c r="J57" s="2856"/>
      <c r="K57" s="2856"/>
      <c r="L57" s="2856"/>
      <c r="M57" s="2856"/>
      <c r="N57" s="2856"/>
      <c r="O57" s="2856"/>
      <c r="P57" s="2856"/>
      <c r="Q57" s="2856"/>
      <c r="R57" s="2856"/>
      <c r="S57" s="2856"/>
      <c r="T57" s="2856"/>
      <c r="U57" s="2856"/>
      <c r="V57" s="2856"/>
      <c r="W57" s="2857"/>
    </row>
    <row r="58" spans="2:23" s="2841" customFormat="1" ht="15" customHeight="1">
      <c r="B58" s="4665" t="s">
        <v>78</v>
      </c>
      <c r="C58" s="4666"/>
      <c r="D58" s="4666"/>
      <c r="E58" s="4666"/>
      <c r="F58" s="4666"/>
      <c r="G58" s="4666"/>
      <c r="H58" s="1756" t="s">
        <v>2461</v>
      </c>
      <c r="I58" s="2856"/>
      <c r="J58" s="2856"/>
      <c r="K58" s="2856"/>
      <c r="L58" s="2856"/>
      <c r="M58" s="2856"/>
      <c r="N58" s="2856"/>
      <c r="O58" s="2856"/>
      <c r="P58" s="2856"/>
      <c r="Q58" s="2856"/>
      <c r="R58" s="2856"/>
      <c r="S58" s="2856"/>
      <c r="T58" s="2856"/>
      <c r="U58" s="2856"/>
      <c r="V58" s="2856"/>
      <c r="W58" s="2857"/>
    </row>
    <row r="59" spans="2:23" s="2841" customFormat="1" ht="15" customHeight="1">
      <c r="B59" s="4665" t="s">
        <v>73</v>
      </c>
      <c r="C59" s="4666"/>
      <c r="D59" s="4666"/>
      <c r="E59" s="4666"/>
      <c r="F59" s="4666"/>
      <c r="G59" s="4666"/>
      <c r="H59" s="1756" t="s">
        <v>2462</v>
      </c>
      <c r="I59" s="2856"/>
      <c r="J59" s="2856"/>
      <c r="K59" s="2856"/>
      <c r="L59" s="2856"/>
      <c r="M59" s="2856"/>
      <c r="N59" s="2856"/>
      <c r="O59" s="2856"/>
      <c r="P59" s="2856"/>
      <c r="Q59" s="2856"/>
      <c r="R59" s="2856"/>
      <c r="S59" s="2856"/>
      <c r="T59" s="2856"/>
      <c r="U59" s="2856"/>
      <c r="V59" s="2856"/>
      <c r="W59" s="2857"/>
    </row>
    <row r="60" spans="2:23" s="2841" customFormat="1" ht="15" customHeight="1">
      <c r="B60" s="4665" t="s">
        <v>769</v>
      </c>
      <c r="C60" s="4666"/>
      <c r="D60" s="4666"/>
      <c r="E60" s="4666"/>
      <c r="F60" s="4666"/>
      <c r="G60" s="4666"/>
      <c r="H60" s="1756" t="s">
        <v>1795</v>
      </c>
      <c r="I60" s="2867"/>
      <c r="J60" s="2867"/>
      <c r="K60" s="2867"/>
      <c r="L60" s="2867"/>
      <c r="M60" s="2867"/>
      <c r="N60" s="2867"/>
      <c r="O60" s="2867"/>
      <c r="P60" s="2867"/>
      <c r="Q60" s="2867"/>
      <c r="R60" s="2867"/>
      <c r="S60" s="2867"/>
      <c r="T60" s="2867"/>
      <c r="U60" s="2867"/>
      <c r="V60" s="2867"/>
      <c r="W60" s="2868"/>
    </row>
    <row r="61" spans="2:23" s="2841" customFormat="1" ht="15" customHeight="1">
      <c r="B61" s="4683" t="s">
        <v>2593</v>
      </c>
      <c r="C61" s="4684"/>
      <c r="D61" s="4684"/>
      <c r="E61" s="4684"/>
      <c r="F61" s="4684"/>
      <c r="G61" s="4684"/>
      <c r="H61" s="1868"/>
      <c r="I61" s="2874"/>
      <c r="J61" s="2874"/>
      <c r="K61" s="2874"/>
      <c r="L61" s="2874"/>
      <c r="M61" s="2874"/>
      <c r="N61" s="2874"/>
      <c r="O61" s="2874"/>
      <c r="P61" s="2874"/>
      <c r="Q61" s="2874"/>
      <c r="R61" s="2874"/>
      <c r="S61" s="2874"/>
      <c r="T61" s="2874"/>
      <c r="U61" s="2874"/>
      <c r="V61" s="2874"/>
      <c r="W61" s="2875"/>
    </row>
    <row r="62" spans="2:23" s="2841" customFormat="1" ht="15" customHeight="1">
      <c r="B62" s="2877"/>
      <c r="C62" s="4685" t="s">
        <v>2594</v>
      </c>
      <c r="D62" s="4685"/>
      <c r="E62" s="4685"/>
      <c r="F62" s="4685"/>
      <c r="G62" s="4685"/>
      <c r="H62" s="1755" t="s">
        <v>1805</v>
      </c>
      <c r="I62" s="2867"/>
      <c r="J62" s="2867"/>
      <c r="K62" s="2867"/>
      <c r="L62" s="2867"/>
      <c r="M62" s="2867"/>
      <c r="N62" s="2867"/>
      <c r="O62" s="2867"/>
      <c r="P62" s="2867"/>
      <c r="Q62" s="2867"/>
      <c r="R62" s="2867"/>
      <c r="S62" s="2867"/>
      <c r="T62" s="2867"/>
      <c r="U62" s="2867"/>
      <c r="V62" s="2867"/>
      <c r="W62" s="2868"/>
    </row>
    <row r="63" spans="2:23" s="2841" customFormat="1" ht="15" customHeight="1">
      <c r="B63" s="4683" t="s">
        <v>2593</v>
      </c>
      <c r="C63" s="4684"/>
      <c r="D63" s="4684"/>
      <c r="E63" s="4684"/>
      <c r="F63" s="4684"/>
      <c r="G63" s="4684"/>
      <c r="H63" s="1868"/>
      <c r="I63" s="2862"/>
      <c r="J63" s="2862"/>
      <c r="K63" s="2862"/>
      <c r="L63" s="2862"/>
      <c r="M63" s="2862"/>
      <c r="N63" s="2862"/>
      <c r="O63" s="2862"/>
      <c r="P63" s="2862"/>
      <c r="Q63" s="2862"/>
      <c r="R63" s="2862"/>
      <c r="S63" s="2862"/>
      <c r="T63" s="2862"/>
      <c r="U63" s="2862"/>
      <c r="V63" s="2862"/>
      <c r="W63" s="2864"/>
    </row>
    <row r="64" spans="2:23" s="2841" customFormat="1" ht="15" customHeight="1">
      <c r="B64" s="2877"/>
      <c r="C64" s="4685" t="s">
        <v>2595</v>
      </c>
      <c r="D64" s="4685"/>
      <c r="E64" s="4685"/>
      <c r="F64" s="4685"/>
      <c r="G64" s="4685"/>
      <c r="H64" s="1755" t="s">
        <v>1807</v>
      </c>
      <c r="I64" s="2867"/>
      <c r="J64" s="2867"/>
      <c r="K64" s="2867"/>
      <c r="L64" s="2867"/>
      <c r="M64" s="2867"/>
      <c r="N64" s="2867"/>
      <c r="O64" s="2867"/>
      <c r="P64" s="2867"/>
      <c r="Q64" s="2867"/>
      <c r="R64" s="2867"/>
      <c r="S64" s="2867"/>
      <c r="T64" s="2867"/>
      <c r="U64" s="2867"/>
      <c r="V64" s="2867"/>
      <c r="W64" s="2868"/>
    </row>
    <row r="65" spans="2:23" s="2841" customFormat="1" ht="15" customHeight="1">
      <c r="B65" s="4681" t="s">
        <v>919</v>
      </c>
      <c r="C65" s="4682"/>
      <c r="D65" s="4682"/>
      <c r="E65" s="4682"/>
      <c r="F65" s="4682"/>
      <c r="G65" s="4682"/>
      <c r="H65" s="2826" t="s">
        <v>1815</v>
      </c>
      <c r="I65" s="2867"/>
      <c r="J65" s="2867"/>
      <c r="K65" s="2867"/>
      <c r="L65" s="2867"/>
      <c r="M65" s="2867"/>
      <c r="N65" s="2867"/>
      <c r="O65" s="2867"/>
      <c r="P65" s="2867"/>
      <c r="Q65" s="2867"/>
      <c r="R65" s="2867"/>
      <c r="S65" s="2867"/>
      <c r="T65" s="2867"/>
      <c r="U65" s="2867"/>
      <c r="V65" s="2867"/>
      <c r="W65" s="2868"/>
    </row>
    <row r="66" spans="2:23" s="2841" customFormat="1" ht="15" customHeight="1">
      <c r="O66" s="2878"/>
      <c r="P66" s="2878"/>
      <c r="Q66" s="2878"/>
      <c r="R66" s="2878"/>
      <c r="S66" s="2878"/>
      <c r="T66" s="2878"/>
      <c r="U66" s="2878"/>
      <c r="V66" s="2878"/>
      <c r="W66" s="2191"/>
    </row>
    <row r="67" spans="2:23" s="2841" customFormat="1" ht="15" customHeight="1">
      <c r="B67" s="65" t="s">
        <v>105</v>
      </c>
      <c r="C67" s="65"/>
      <c r="D67" s="65"/>
      <c r="E67" s="65"/>
      <c r="F67" s="65"/>
      <c r="G67" s="65"/>
      <c r="H67" s="65"/>
      <c r="I67" s="65"/>
      <c r="J67" s="65"/>
      <c r="K67" s="65"/>
      <c r="O67" s="2878"/>
      <c r="P67" s="2878"/>
      <c r="Q67" s="2878"/>
      <c r="R67" s="2878"/>
      <c r="S67" s="2878"/>
      <c r="T67" s="2878"/>
      <c r="U67" s="2878"/>
      <c r="V67" s="2878"/>
      <c r="W67" s="2772"/>
    </row>
    <row r="68" spans="2:23">
      <c r="B68" s="4054" t="s">
        <v>477</v>
      </c>
      <c r="C68" s="4054"/>
      <c r="D68" s="4054"/>
      <c r="E68" s="4054"/>
      <c r="F68" s="4054"/>
      <c r="G68" s="4054"/>
      <c r="H68" s="4054"/>
      <c r="I68" s="4054"/>
      <c r="J68" s="4054"/>
      <c r="K68" s="4054"/>
    </row>
  </sheetData>
  <mergeCells count="63">
    <mergeCell ref="B2:F2"/>
    <mergeCell ref="B54:G54"/>
    <mergeCell ref="C55:G55"/>
    <mergeCell ref="C56:G56"/>
    <mergeCell ref="B63:G63"/>
    <mergeCell ref="B61:G61"/>
    <mergeCell ref="C62:G62"/>
    <mergeCell ref="C49:G49"/>
    <mergeCell ref="C50:G50"/>
    <mergeCell ref="B51:G51"/>
    <mergeCell ref="B52:G52"/>
    <mergeCell ref="B53:G53"/>
    <mergeCell ref="C44:G44"/>
    <mergeCell ref="C45:G45"/>
    <mergeCell ref="C46:G46"/>
    <mergeCell ref="C47:G47"/>
    <mergeCell ref="C48:G48"/>
    <mergeCell ref="C35:G35"/>
    <mergeCell ref="B40:G40"/>
    <mergeCell ref="B41:G41"/>
    <mergeCell ref="C42:G42"/>
    <mergeCell ref="C43:G43"/>
    <mergeCell ref="B16:G16"/>
    <mergeCell ref="B17:G17"/>
    <mergeCell ref="C26:F26"/>
    <mergeCell ref="C29:G29"/>
    <mergeCell ref="C30:E30"/>
    <mergeCell ref="F30:G30"/>
    <mergeCell ref="E11:G11"/>
    <mergeCell ref="E12:G12"/>
    <mergeCell ref="D13:G13"/>
    <mergeCell ref="D14:G14"/>
    <mergeCell ref="B15:G15"/>
    <mergeCell ref="I4:R4"/>
    <mergeCell ref="I5:R5"/>
    <mergeCell ref="B4:E4"/>
    <mergeCell ref="B5:E5"/>
    <mergeCell ref="B10:C10"/>
    <mergeCell ref="D10:G10"/>
    <mergeCell ref="B7:H7"/>
    <mergeCell ref="B68:K68"/>
    <mergeCell ref="B57:G57"/>
    <mergeCell ref="B58:G58"/>
    <mergeCell ref="B59:G59"/>
    <mergeCell ref="B60:G60"/>
    <mergeCell ref="B65:G65"/>
    <mergeCell ref="C64:G64"/>
    <mergeCell ref="C18:E18"/>
    <mergeCell ref="F18:G18"/>
    <mergeCell ref="F19:G19"/>
    <mergeCell ref="F20:G20"/>
    <mergeCell ref="B67:K67"/>
    <mergeCell ref="C21:G21"/>
    <mergeCell ref="C22:F22"/>
    <mergeCell ref="C25:G25"/>
    <mergeCell ref="F31:G31"/>
    <mergeCell ref="F32:G32"/>
    <mergeCell ref="B33:G33"/>
    <mergeCell ref="B34:G34"/>
    <mergeCell ref="B36:G36"/>
    <mergeCell ref="B37:G37"/>
    <mergeCell ref="B38:G38"/>
    <mergeCell ref="B39:G39"/>
  </mergeCells>
  <hyperlinks>
    <hyperlink ref="B68" r:id="rId1" xr:uid="{00000000-0004-0000-5C00-000000000000}"/>
  </hyperlinks>
  <printOptions horizontalCentered="1"/>
  <pageMargins left="0.39370078740157499" right="0.39370078740157499" top="0.59055118110236204" bottom="0.39370078740157499" header="0.31496062992126" footer="0.31496062992126"/>
  <pageSetup paperSize="5" scale="10" orientation="landscape"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ageSetUpPr fitToPage="1"/>
  </sheetPr>
  <dimension ref="B2:AD66"/>
  <sheetViews>
    <sheetView showGridLines="0" workbookViewId="0"/>
  </sheetViews>
  <sheetFormatPr defaultColWidth="8.71875" defaultRowHeight="12.6"/>
  <cols>
    <col min="1" max="1" width="1.71875" style="2773" customWidth="1"/>
    <col min="2" max="2" width="4" style="2241" customWidth="1"/>
    <col min="3" max="3" width="6.27734375" style="2241" customWidth="1"/>
    <col min="4" max="4" width="4" style="2241" customWidth="1"/>
    <col min="5" max="5" width="9.71875" style="2241" customWidth="1"/>
    <col min="6" max="6" width="15.71875" style="2241" customWidth="1"/>
    <col min="7" max="7" width="44" style="2241" customWidth="1"/>
    <col min="8" max="8" width="5" style="2241" customWidth="1"/>
    <col min="9" max="14" width="13.1640625" style="2773" customWidth="1"/>
    <col min="15" max="23" width="13.1640625" style="2775" customWidth="1"/>
    <col min="24" max="24" width="8.71875" style="2773" customWidth="1"/>
    <col min="25" max="16384" width="8.71875" style="2773"/>
  </cols>
  <sheetData>
    <row r="2" spans="2:30">
      <c r="B2" s="4439" t="s">
        <v>478</v>
      </c>
      <c r="C2" s="4440"/>
      <c r="D2" s="4440"/>
      <c r="E2" s="4440"/>
      <c r="F2" s="4440"/>
    </row>
    <row r="4" spans="2:30" s="2710" customFormat="1" ht="16.5" customHeight="1">
      <c r="B4" s="4624" t="s">
        <v>2596</v>
      </c>
      <c r="C4" s="4625"/>
      <c r="D4" s="4625"/>
      <c r="I4" s="4629" t="s">
        <v>852</v>
      </c>
      <c r="J4" s="4629"/>
      <c r="K4" s="4629"/>
      <c r="L4" s="4629"/>
      <c r="M4" s="4629"/>
      <c r="N4" s="4629"/>
      <c r="O4" s="4629"/>
      <c r="P4" s="4629"/>
      <c r="Q4" s="4629"/>
      <c r="R4" s="4629"/>
      <c r="S4" s="4629"/>
      <c r="T4" s="2711"/>
      <c r="U4" s="2711"/>
      <c r="V4" s="2711"/>
      <c r="W4" s="2711"/>
      <c r="X4" s="2711"/>
      <c r="Y4" s="2711"/>
      <c r="Z4" s="2711"/>
      <c r="AA4" s="2711"/>
      <c r="AB4" s="2711"/>
      <c r="AC4" s="2711"/>
      <c r="AD4" s="2711"/>
    </row>
    <row r="5" spans="2:30" s="2710" customFormat="1" ht="14.1">
      <c r="B5" s="4624" t="s">
        <v>538</v>
      </c>
      <c r="C5" s="4625"/>
      <c r="D5" s="4625"/>
      <c r="I5" s="4628" t="s">
        <v>297</v>
      </c>
      <c r="J5" s="4628"/>
      <c r="K5" s="4628"/>
      <c r="L5" s="4628"/>
      <c r="M5" s="4628"/>
      <c r="N5" s="4628"/>
      <c r="O5" s="4628"/>
      <c r="P5" s="4628"/>
      <c r="Q5" s="4628"/>
      <c r="R5" s="4628"/>
      <c r="S5" s="4628"/>
      <c r="T5" s="2712"/>
      <c r="U5" s="2712"/>
      <c r="V5" s="2712"/>
      <c r="W5" s="2712"/>
      <c r="X5" s="2712"/>
      <c r="Y5" s="2712"/>
      <c r="Z5" s="2712"/>
      <c r="AA5" s="2712"/>
      <c r="AB5" s="2712"/>
      <c r="AC5" s="2712"/>
      <c r="AD5" s="2712"/>
    </row>
    <row r="6" spans="2:30" s="2710" customFormat="1" ht="14.1">
      <c r="B6" s="4628" t="s">
        <v>1555</v>
      </c>
      <c r="C6" s="4628"/>
      <c r="D6" s="4628"/>
      <c r="E6" s="4628"/>
      <c r="F6" s="4628"/>
      <c r="G6" s="4628"/>
      <c r="H6" s="4628"/>
      <c r="I6" s="4628"/>
      <c r="J6" s="4628"/>
      <c r="K6" s="4628"/>
      <c r="L6" s="4628"/>
      <c r="M6" s="4628"/>
      <c r="N6" s="4628"/>
      <c r="O6" s="4628"/>
      <c r="P6" s="4628"/>
      <c r="Q6" s="4628"/>
      <c r="R6" s="4628"/>
      <c r="S6" s="4628"/>
      <c r="T6" s="4628"/>
      <c r="U6" s="4628"/>
      <c r="V6" s="4628"/>
      <c r="W6" s="4628"/>
    </row>
    <row r="7" spans="2:30" s="1797" customFormat="1" ht="15" customHeight="1">
      <c r="B7" s="4633" t="s">
        <v>1146</v>
      </c>
      <c r="C7" s="4634"/>
      <c r="D7" s="4634"/>
      <c r="E7" s="4634"/>
      <c r="F7" s="4634"/>
      <c r="G7" s="4634"/>
      <c r="H7" s="4634"/>
      <c r="I7" s="2786" t="s">
        <v>2587</v>
      </c>
      <c r="J7" s="2786" t="s">
        <v>2588</v>
      </c>
      <c r="K7" s="2786" t="s">
        <v>47</v>
      </c>
      <c r="L7" s="2786" t="s">
        <v>2578</v>
      </c>
      <c r="M7" s="2786" t="s">
        <v>49</v>
      </c>
      <c r="N7" s="2786" t="s">
        <v>50</v>
      </c>
      <c r="O7" s="237" t="s">
        <v>51</v>
      </c>
      <c r="P7" s="237" t="s">
        <v>52</v>
      </c>
      <c r="Q7" s="237" t="s">
        <v>83</v>
      </c>
      <c r="R7" s="2787" t="s">
        <v>2579</v>
      </c>
      <c r="S7" s="237" t="s">
        <v>85</v>
      </c>
      <c r="T7" s="237" t="s">
        <v>2580</v>
      </c>
      <c r="U7" s="2787" t="s">
        <v>87</v>
      </c>
      <c r="V7" s="237" t="s">
        <v>36</v>
      </c>
      <c r="W7" s="2788" t="s">
        <v>131</v>
      </c>
    </row>
    <row r="8" spans="2:30" s="1797" customFormat="1" ht="15" customHeight="1">
      <c r="B8" s="2789"/>
      <c r="C8" s="235"/>
      <c r="D8" s="235"/>
      <c r="E8" s="235"/>
      <c r="F8" s="235"/>
      <c r="G8" s="235"/>
      <c r="H8" s="235"/>
      <c r="I8" s="2791" t="s">
        <v>89</v>
      </c>
      <c r="J8" s="2791" t="s">
        <v>2589</v>
      </c>
      <c r="K8" s="2791"/>
      <c r="L8" s="2791" t="s">
        <v>48</v>
      </c>
      <c r="M8" s="2791"/>
      <c r="N8" s="2791"/>
      <c r="O8" s="2792"/>
      <c r="P8" s="2792"/>
      <c r="Q8" s="2792"/>
      <c r="R8" s="2793" t="s">
        <v>84</v>
      </c>
      <c r="S8" s="2792"/>
      <c r="T8" s="2792" t="s">
        <v>86</v>
      </c>
      <c r="U8" s="2793"/>
      <c r="V8" s="2792"/>
      <c r="W8" s="2794"/>
    </row>
    <row r="9" spans="2:30" s="1797" customFormat="1" ht="15" customHeight="1">
      <c r="B9" s="2882"/>
      <c r="C9" s="2883"/>
      <c r="D9" s="2883"/>
      <c r="E9" s="2883"/>
      <c r="F9" s="2883"/>
      <c r="G9" s="2884" t="s">
        <v>2597</v>
      </c>
      <c r="H9" s="2883"/>
      <c r="I9" s="2885" t="s">
        <v>125</v>
      </c>
      <c r="J9" s="2885" t="s">
        <v>126</v>
      </c>
      <c r="K9" s="2885" t="s">
        <v>127</v>
      </c>
      <c r="L9" s="2885" t="s">
        <v>139</v>
      </c>
      <c r="M9" s="2885" t="s">
        <v>140</v>
      </c>
      <c r="N9" s="2885" t="s">
        <v>141</v>
      </c>
      <c r="O9" s="2886" t="s">
        <v>166</v>
      </c>
      <c r="P9" s="2886" t="s">
        <v>167</v>
      </c>
      <c r="Q9" s="2886" t="s">
        <v>168</v>
      </c>
      <c r="R9" s="2886" t="s">
        <v>74</v>
      </c>
      <c r="S9" s="2886" t="s">
        <v>75</v>
      </c>
      <c r="T9" s="2886" t="s">
        <v>81</v>
      </c>
      <c r="U9" s="2886" t="s">
        <v>91</v>
      </c>
      <c r="V9" s="2886" t="s">
        <v>92</v>
      </c>
      <c r="W9" s="2887" t="s">
        <v>170</v>
      </c>
    </row>
    <row r="10" spans="2:30" s="1797" customFormat="1" ht="15" customHeight="1">
      <c r="B10" s="4698" t="s">
        <v>22</v>
      </c>
      <c r="C10" s="4699"/>
      <c r="D10" s="4700" t="s">
        <v>1148</v>
      </c>
      <c r="E10" s="4700"/>
      <c r="F10" s="4700"/>
      <c r="G10" s="4700"/>
      <c r="H10" s="2800" t="s">
        <v>1837</v>
      </c>
      <c r="I10" s="2888"/>
      <c r="J10" s="2888"/>
      <c r="K10" s="2888"/>
      <c r="L10" s="2888"/>
      <c r="M10" s="2888"/>
      <c r="N10" s="2888"/>
      <c r="O10" s="2888"/>
      <c r="P10" s="2888"/>
      <c r="Q10" s="2888"/>
      <c r="R10" s="2888"/>
      <c r="S10" s="2888"/>
      <c r="T10" s="2888"/>
      <c r="U10" s="2888"/>
      <c r="V10" s="2888"/>
      <c r="W10" s="2889"/>
    </row>
    <row r="11" spans="2:30" s="1797" customFormat="1" ht="15" customHeight="1">
      <c r="B11" s="1789"/>
      <c r="C11" s="1790"/>
      <c r="D11" s="2890"/>
      <c r="E11" s="4697" t="s">
        <v>738</v>
      </c>
      <c r="F11" s="4697"/>
      <c r="G11" s="4697"/>
      <c r="H11" s="1755" t="s">
        <v>1840</v>
      </c>
      <c r="I11" s="2892"/>
      <c r="J11" s="2892"/>
      <c r="K11" s="2892"/>
      <c r="L11" s="2892"/>
      <c r="M11" s="2893"/>
      <c r="N11" s="2892"/>
      <c r="O11" s="2892"/>
      <c r="P11" s="2892"/>
      <c r="Q11" s="2892"/>
      <c r="R11" s="2892"/>
      <c r="S11" s="2892"/>
      <c r="T11" s="2892"/>
      <c r="U11" s="2892"/>
      <c r="V11" s="2892"/>
      <c r="W11" s="2894"/>
    </row>
    <row r="12" spans="2:30" s="1797" customFormat="1" ht="15" customHeight="1">
      <c r="B12" s="2895"/>
      <c r="C12" s="2896"/>
      <c r="D12" s="1793"/>
      <c r="E12" s="4689" t="s">
        <v>739</v>
      </c>
      <c r="F12" s="4689"/>
      <c r="G12" s="4689"/>
      <c r="H12" s="2813" t="s">
        <v>1726</v>
      </c>
      <c r="I12" s="2888"/>
      <c r="J12" s="2888"/>
      <c r="K12" s="2888"/>
      <c r="L12" s="2888"/>
      <c r="M12" s="2897"/>
      <c r="N12" s="2888"/>
      <c r="O12" s="2888"/>
      <c r="P12" s="2888"/>
      <c r="Q12" s="2888"/>
      <c r="R12" s="2888"/>
      <c r="S12" s="2888"/>
      <c r="T12" s="2888"/>
      <c r="U12" s="2888"/>
      <c r="V12" s="2888"/>
      <c r="W12" s="2889"/>
    </row>
    <row r="13" spans="2:30" s="1797" customFormat="1" ht="15" customHeight="1">
      <c r="B13" s="2895"/>
      <c r="C13" s="2896"/>
      <c r="D13" s="4265" t="s">
        <v>740</v>
      </c>
      <c r="E13" s="4265"/>
      <c r="F13" s="4265"/>
      <c r="G13" s="4265"/>
      <c r="H13" s="2813" t="s">
        <v>2402</v>
      </c>
      <c r="I13" s="2888"/>
      <c r="J13" s="2888"/>
      <c r="K13" s="2888"/>
      <c r="L13" s="2888"/>
      <c r="M13" s="2897"/>
      <c r="N13" s="2888"/>
      <c r="O13" s="2888"/>
      <c r="P13" s="2888"/>
      <c r="Q13" s="2888"/>
      <c r="R13" s="2888"/>
      <c r="S13" s="2888"/>
      <c r="T13" s="2888"/>
      <c r="U13" s="2888"/>
      <c r="V13" s="2888"/>
      <c r="W13" s="2889"/>
    </row>
    <row r="14" spans="2:30" s="1797" customFormat="1" ht="15" customHeight="1">
      <c r="B14" s="1792"/>
      <c r="C14" s="1793"/>
      <c r="D14" s="4689" t="s">
        <v>1236</v>
      </c>
      <c r="E14" s="4689"/>
      <c r="F14" s="4689"/>
      <c r="G14" s="4689"/>
      <c r="H14" s="2813" t="s">
        <v>1728</v>
      </c>
      <c r="I14" s="2888"/>
      <c r="J14" s="2888"/>
      <c r="K14" s="2888"/>
      <c r="L14" s="2888"/>
      <c r="M14" s="2888"/>
      <c r="N14" s="2888"/>
      <c r="O14" s="2888"/>
      <c r="P14" s="2888"/>
      <c r="Q14" s="2888"/>
      <c r="R14" s="2888"/>
      <c r="S14" s="2888"/>
      <c r="T14" s="2888"/>
      <c r="U14" s="2888"/>
      <c r="V14" s="2888"/>
      <c r="W14" s="2889"/>
    </row>
    <row r="15" spans="2:30" s="1797" customFormat="1" ht="15" customHeight="1">
      <c r="B15" s="4692" t="s">
        <v>1324</v>
      </c>
      <c r="C15" s="4693"/>
      <c r="D15" s="4693"/>
      <c r="E15" s="4693"/>
      <c r="F15" s="4693"/>
      <c r="G15" s="4693"/>
      <c r="H15" s="2813" t="s">
        <v>2441</v>
      </c>
      <c r="I15" s="2888"/>
      <c r="J15" s="2888"/>
      <c r="K15" s="2888"/>
      <c r="L15" s="2888"/>
      <c r="M15" s="2888"/>
      <c r="N15" s="2888"/>
      <c r="O15" s="2888"/>
      <c r="P15" s="2888"/>
      <c r="Q15" s="2888"/>
      <c r="R15" s="2888"/>
      <c r="S15" s="2888"/>
      <c r="T15" s="2888"/>
      <c r="U15" s="2888"/>
      <c r="V15" s="2888"/>
      <c r="W15" s="2889"/>
    </row>
    <row r="16" spans="2:30" s="1797" customFormat="1" ht="15" customHeight="1">
      <c r="B16" s="4688" t="s">
        <v>183</v>
      </c>
      <c r="C16" s="4689"/>
      <c r="D16" s="4689"/>
      <c r="E16" s="4689"/>
      <c r="F16" s="4689"/>
      <c r="G16" s="4689"/>
      <c r="H16" s="1756" t="s">
        <v>1732</v>
      </c>
      <c r="I16" s="2898"/>
      <c r="J16" s="2898"/>
      <c r="K16" s="2898"/>
      <c r="L16" s="2898"/>
      <c r="M16" s="2898"/>
      <c r="N16" s="2898"/>
      <c r="O16" s="2898"/>
      <c r="P16" s="2898"/>
      <c r="Q16" s="2898"/>
      <c r="R16" s="2898"/>
      <c r="S16" s="2898"/>
      <c r="T16" s="2898"/>
      <c r="U16" s="2898"/>
      <c r="V16" s="2898"/>
      <c r="W16" s="2899"/>
    </row>
    <row r="17" spans="2:23" s="1797" customFormat="1" ht="15" customHeight="1">
      <c r="B17" s="4701" t="s">
        <v>1210</v>
      </c>
      <c r="C17" s="4702"/>
      <c r="D17" s="4702"/>
      <c r="E17" s="4702"/>
      <c r="F17" s="4702"/>
      <c r="G17" s="4702"/>
      <c r="H17" s="1775"/>
      <c r="I17" s="2892"/>
      <c r="J17" s="2892"/>
      <c r="K17" s="2892"/>
      <c r="L17" s="2892"/>
      <c r="M17" s="2892"/>
      <c r="N17" s="2892"/>
      <c r="O17" s="2892"/>
      <c r="P17" s="2892"/>
      <c r="Q17" s="2892"/>
      <c r="R17" s="2892"/>
      <c r="S17" s="2892"/>
      <c r="T17" s="2892"/>
      <c r="U17" s="2892"/>
      <c r="V17" s="2892"/>
      <c r="W17" s="2894"/>
    </row>
    <row r="18" spans="2:23" s="1797" customFormat="1" ht="15" customHeight="1">
      <c r="B18" s="1778"/>
      <c r="C18" s="4260" t="s">
        <v>1153</v>
      </c>
      <c r="D18" s="4260"/>
      <c r="E18" s="4260"/>
      <c r="F18" s="4696" t="s">
        <v>1211</v>
      </c>
      <c r="G18" s="4696"/>
      <c r="H18" s="1757" t="s">
        <v>1752</v>
      </c>
      <c r="I18" s="2892"/>
      <c r="J18" s="2892"/>
      <c r="K18" s="2892"/>
      <c r="L18" s="2892"/>
      <c r="M18" s="2892"/>
      <c r="N18" s="2892"/>
      <c r="O18" s="2892"/>
      <c r="P18" s="2892"/>
      <c r="Q18" s="2892"/>
      <c r="R18" s="2892"/>
      <c r="S18" s="2892"/>
      <c r="T18" s="2892"/>
      <c r="U18" s="2892"/>
      <c r="V18" s="2892"/>
      <c r="W18" s="2894"/>
    </row>
    <row r="19" spans="2:23" s="1797" customFormat="1" ht="15" customHeight="1">
      <c r="B19" s="2895"/>
      <c r="C19" s="1793"/>
      <c r="D19" s="1793"/>
      <c r="E19" s="1793"/>
      <c r="F19" s="4697" t="s">
        <v>2442</v>
      </c>
      <c r="G19" s="4697"/>
      <c r="H19" s="1756" t="s">
        <v>1754</v>
      </c>
      <c r="I19" s="2888"/>
      <c r="J19" s="2888"/>
      <c r="K19" s="2888"/>
      <c r="L19" s="2888"/>
      <c r="M19" s="2888"/>
      <c r="N19" s="2888"/>
      <c r="O19" s="2888"/>
      <c r="P19" s="2888"/>
      <c r="Q19" s="2888"/>
      <c r="R19" s="2888"/>
      <c r="S19" s="2888"/>
      <c r="T19" s="2888"/>
      <c r="U19" s="2888"/>
      <c r="V19" s="2888"/>
      <c r="W19" s="2889"/>
    </row>
    <row r="20" spans="2:23" s="1797" customFormat="1" ht="15" customHeight="1">
      <c r="B20" s="2895"/>
      <c r="C20" s="1793"/>
      <c r="D20" s="1793"/>
      <c r="E20" s="1793"/>
      <c r="F20" s="4697" t="s">
        <v>1113</v>
      </c>
      <c r="G20" s="4697"/>
      <c r="H20" s="1756" t="s">
        <v>1761</v>
      </c>
      <c r="I20" s="2892"/>
      <c r="J20" s="2892"/>
      <c r="K20" s="2892"/>
      <c r="L20" s="2892"/>
      <c r="M20" s="2892"/>
      <c r="N20" s="2892"/>
      <c r="O20" s="2892"/>
      <c r="P20" s="2892"/>
      <c r="Q20" s="2892"/>
      <c r="R20" s="2892"/>
      <c r="S20" s="2892"/>
      <c r="T20" s="2892"/>
      <c r="U20" s="2892"/>
      <c r="V20" s="2892"/>
      <c r="W20" s="2894"/>
    </row>
    <row r="21" spans="2:23" s="1797" customFormat="1" ht="15" customHeight="1">
      <c r="B21" s="1782"/>
      <c r="C21" s="4262" t="s">
        <v>1154</v>
      </c>
      <c r="D21" s="4262"/>
      <c r="E21" s="4262"/>
      <c r="F21" s="4262"/>
      <c r="G21" s="4262"/>
      <c r="H21" s="1756" t="s">
        <v>1962</v>
      </c>
      <c r="I21" s="2888"/>
      <c r="J21" s="2888"/>
      <c r="K21" s="2888"/>
      <c r="L21" s="2888"/>
      <c r="M21" s="2888"/>
      <c r="N21" s="2888"/>
      <c r="O21" s="2888"/>
      <c r="P21" s="2888"/>
      <c r="Q21" s="2888"/>
      <c r="R21" s="2888"/>
      <c r="S21" s="2888"/>
      <c r="T21" s="2888"/>
      <c r="U21" s="2888"/>
      <c r="V21" s="2888"/>
      <c r="W21" s="2889"/>
    </row>
    <row r="22" spans="2:23" s="1797" customFormat="1" ht="15" customHeight="1">
      <c r="B22" s="1782"/>
      <c r="C22" s="4262" t="s">
        <v>1155</v>
      </c>
      <c r="D22" s="4262"/>
      <c r="E22" s="4262"/>
      <c r="F22" s="4262"/>
      <c r="G22" s="2900" t="s">
        <v>1211</v>
      </c>
      <c r="H22" s="1756" t="s">
        <v>1758</v>
      </c>
      <c r="I22" s="2892"/>
      <c r="J22" s="2892"/>
      <c r="K22" s="2892"/>
      <c r="L22" s="2892"/>
      <c r="M22" s="2892"/>
      <c r="N22" s="2892"/>
      <c r="O22" s="2892"/>
      <c r="P22" s="2892"/>
      <c r="Q22" s="2892"/>
      <c r="R22" s="2892"/>
      <c r="S22" s="2892"/>
      <c r="T22" s="2892"/>
      <c r="U22" s="2892"/>
      <c r="V22" s="2892"/>
      <c r="W22" s="2894"/>
    </row>
    <row r="23" spans="2:23" s="1797" customFormat="1" ht="15" customHeight="1">
      <c r="B23" s="1782"/>
      <c r="C23" s="1793"/>
      <c r="D23" s="1793"/>
      <c r="E23" s="1793"/>
      <c r="F23" s="1793"/>
      <c r="G23" s="2891" t="s">
        <v>2442</v>
      </c>
      <c r="H23" s="1756" t="s">
        <v>1760</v>
      </c>
      <c r="I23" s="2888"/>
      <c r="J23" s="2888"/>
      <c r="K23" s="2888"/>
      <c r="L23" s="2888"/>
      <c r="M23" s="2888"/>
      <c r="N23" s="2888"/>
      <c r="O23" s="2888"/>
      <c r="P23" s="2888"/>
      <c r="Q23" s="2888"/>
      <c r="R23" s="2888"/>
      <c r="S23" s="2888"/>
      <c r="T23" s="2888"/>
      <c r="U23" s="2888"/>
      <c r="V23" s="2888"/>
      <c r="W23" s="2889"/>
    </row>
    <row r="24" spans="2:23" s="1797" customFormat="1" ht="15" customHeight="1">
      <c r="B24" s="2895"/>
      <c r="C24" s="1793"/>
      <c r="D24" s="1793"/>
      <c r="E24" s="1793"/>
      <c r="F24" s="1793"/>
      <c r="G24" s="2891" t="s">
        <v>1113</v>
      </c>
      <c r="H24" s="1756" t="s">
        <v>1735</v>
      </c>
      <c r="I24" s="2892"/>
      <c r="J24" s="2892"/>
      <c r="K24" s="2892"/>
      <c r="L24" s="2892"/>
      <c r="M24" s="2892"/>
      <c r="N24" s="2892"/>
      <c r="O24" s="2892"/>
      <c r="P24" s="2892"/>
      <c r="Q24" s="2892"/>
      <c r="R24" s="2892"/>
      <c r="S24" s="2892"/>
      <c r="T24" s="2892"/>
      <c r="U24" s="2892"/>
      <c r="V24" s="2892"/>
      <c r="W24" s="2894"/>
    </row>
    <row r="25" spans="2:23" s="1797" customFormat="1" ht="15" customHeight="1">
      <c r="B25" s="2895"/>
      <c r="C25" s="4262" t="s">
        <v>1156</v>
      </c>
      <c r="D25" s="4262"/>
      <c r="E25" s="4262"/>
      <c r="F25" s="4262"/>
      <c r="G25" s="4262"/>
      <c r="H25" s="1756" t="s">
        <v>2294</v>
      </c>
      <c r="I25" s="2888"/>
      <c r="J25" s="2888"/>
      <c r="K25" s="2888"/>
      <c r="L25" s="2888"/>
      <c r="M25" s="2888"/>
      <c r="N25" s="2888"/>
      <c r="O25" s="2888"/>
      <c r="P25" s="2888"/>
      <c r="Q25" s="2888"/>
      <c r="R25" s="2888"/>
      <c r="S25" s="2888"/>
      <c r="T25" s="2888"/>
      <c r="U25" s="2888"/>
      <c r="V25" s="2888"/>
      <c r="W25" s="2889"/>
    </row>
    <row r="26" spans="2:23" s="1797" customFormat="1" ht="15" customHeight="1">
      <c r="B26" s="2895"/>
      <c r="C26" s="4265" t="s">
        <v>1157</v>
      </c>
      <c r="D26" s="4265"/>
      <c r="E26" s="4265"/>
      <c r="F26" s="4265"/>
      <c r="G26" s="2900" t="s">
        <v>1211</v>
      </c>
      <c r="H26" s="1756" t="s">
        <v>1744</v>
      </c>
      <c r="I26" s="2892"/>
      <c r="J26" s="2892"/>
      <c r="K26" s="2892"/>
      <c r="L26" s="2892"/>
      <c r="M26" s="2893"/>
      <c r="N26" s="2892"/>
      <c r="O26" s="2892"/>
      <c r="P26" s="2892"/>
      <c r="Q26" s="2892"/>
      <c r="R26" s="2893"/>
      <c r="S26" s="2892"/>
      <c r="T26" s="2892"/>
      <c r="U26" s="2892"/>
      <c r="V26" s="2892"/>
      <c r="W26" s="2894"/>
    </row>
    <row r="27" spans="2:23" s="1797" customFormat="1" ht="15" customHeight="1">
      <c r="B27" s="2895"/>
      <c r="C27" s="1793"/>
      <c r="D27" s="1793"/>
      <c r="E27" s="1793"/>
      <c r="F27" s="1793"/>
      <c r="G27" s="2891" t="s">
        <v>2442</v>
      </c>
      <c r="H27" s="1756" t="s">
        <v>1748</v>
      </c>
      <c r="I27" s="2888"/>
      <c r="J27" s="2888"/>
      <c r="K27" s="2888"/>
      <c r="L27" s="2888"/>
      <c r="M27" s="2897"/>
      <c r="N27" s="2888"/>
      <c r="O27" s="2888"/>
      <c r="P27" s="2888"/>
      <c r="Q27" s="2888"/>
      <c r="R27" s="2897"/>
      <c r="S27" s="2888"/>
      <c r="T27" s="2888"/>
      <c r="U27" s="2888"/>
      <c r="V27" s="2888"/>
      <c r="W27" s="2889"/>
    </row>
    <row r="28" spans="2:23" s="1797" customFormat="1" ht="15" customHeight="1">
      <c r="B28" s="2895"/>
      <c r="C28" s="1793"/>
      <c r="D28" s="1793"/>
      <c r="E28" s="1793"/>
      <c r="F28" s="1793"/>
      <c r="G28" s="2891" t="s">
        <v>1113</v>
      </c>
      <c r="H28" s="1756" t="s">
        <v>1764</v>
      </c>
      <c r="I28" s="2892"/>
      <c r="J28" s="2892"/>
      <c r="K28" s="2892"/>
      <c r="L28" s="2892"/>
      <c r="M28" s="2893"/>
      <c r="N28" s="2892"/>
      <c r="O28" s="2892"/>
      <c r="P28" s="2892"/>
      <c r="Q28" s="2892"/>
      <c r="R28" s="2893"/>
      <c r="S28" s="2892"/>
      <c r="T28" s="2892"/>
      <c r="U28" s="2892"/>
      <c r="V28" s="2892"/>
      <c r="W28" s="2894"/>
    </row>
    <row r="29" spans="2:23" s="1797" customFormat="1" ht="15" customHeight="1">
      <c r="B29" s="2895"/>
      <c r="C29" s="4265" t="s">
        <v>1158</v>
      </c>
      <c r="D29" s="4265"/>
      <c r="E29" s="4265"/>
      <c r="F29" s="4265"/>
      <c r="G29" s="4265"/>
      <c r="H29" s="1756" t="s">
        <v>1768</v>
      </c>
      <c r="I29" s="2888"/>
      <c r="J29" s="2888"/>
      <c r="K29" s="2888"/>
      <c r="L29" s="2888"/>
      <c r="M29" s="2897"/>
      <c r="N29" s="2888"/>
      <c r="O29" s="2888"/>
      <c r="P29" s="2888"/>
      <c r="Q29" s="2888"/>
      <c r="R29" s="2897"/>
      <c r="S29" s="2888"/>
      <c r="T29" s="2888"/>
      <c r="U29" s="2888"/>
      <c r="V29" s="2888"/>
      <c r="W29" s="2889"/>
    </row>
    <row r="30" spans="2:23" s="1797" customFormat="1" ht="15" customHeight="1">
      <c r="B30" s="2895"/>
      <c r="C30" s="4689" t="s">
        <v>1159</v>
      </c>
      <c r="D30" s="4689"/>
      <c r="E30" s="4689"/>
      <c r="F30" s="4697" t="s">
        <v>1211</v>
      </c>
      <c r="G30" s="4697"/>
      <c r="H30" s="1756" t="s">
        <v>2443</v>
      </c>
      <c r="I30" s="2892"/>
      <c r="J30" s="2892"/>
      <c r="K30" s="2892"/>
      <c r="L30" s="2892"/>
      <c r="M30" s="2892"/>
      <c r="N30" s="2892"/>
      <c r="O30" s="2892"/>
      <c r="P30" s="2892"/>
      <c r="Q30" s="2892"/>
      <c r="R30" s="2892"/>
      <c r="S30" s="2892"/>
      <c r="T30" s="2892"/>
      <c r="U30" s="2892"/>
      <c r="V30" s="2892"/>
      <c r="W30" s="2894"/>
    </row>
    <row r="31" spans="2:23" s="1797" customFormat="1" ht="15" customHeight="1">
      <c r="B31" s="1792"/>
      <c r="C31" s="1793"/>
      <c r="D31" s="1793"/>
      <c r="E31" s="2896"/>
      <c r="F31" s="4697" t="s">
        <v>2442</v>
      </c>
      <c r="G31" s="4697"/>
      <c r="H31" s="1756" t="s">
        <v>2444</v>
      </c>
      <c r="I31" s="2888"/>
      <c r="J31" s="2888"/>
      <c r="K31" s="2888"/>
      <c r="L31" s="2888"/>
      <c r="M31" s="2888"/>
      <c r="N31" s="2888"/>
      <c r="O31" s="2888"/>
      <c r="P31" s="2888"/>
      <c r="Q31" s="2888"/>
      <c r="R31" s="2888"/>
      <c r="S31" s="2888"/>
      <c r="T31" s="2888"/>
      <c r="U31" s="2888"/>
      <c r="V31" s="2888"/>
      <c r="W31" s="2889"/>
    </row>
    <row r="32" spans="2:23" s="1797" customFormat="1" ht="15" customHeight="1">
      <c r="B32" s="1792"/>
      <c r="C32" s="1793"/>
      <c r="D32" s="1793"/>
      <c r="E32" s="2896"/>
      <c r="F32" s="4697" t="s">
        <v>1113</v>
      </c>
      <c r="G32" s="4697"/>
      <c r="H32" s="1756" t="s">
        <v>2445</v>
      </c>
      <c r="I32" s="2901"/>
      <c r="J32" s="2901"/>
      <c r="K32" s="2901"/>
      <c r="L32" s="2901"/>
      <c r="M32" s="2901"/>
      <c r="N32" s="2901"/>
      <c r="O32" s="2901"/>
      <c r="P32" s="2901"/>
      <c r="Q32" s="2901"/>
      <c r="R32" s="2901"/>
      <c r="S32" s="2901"/>
      <c r="T32" s="2901"/>
      <c r="U32" s="2901"/>
      <c r="V32" s="2901"/>
      <c r="W32" s="2902"/>
    </row>
    <row r="33" spans="2:23" s="1797" customFormat="1" ht="15" customHeight="1">
      <c r="B33" s="4692" t="s">
        <v>1325</v>
      </c>
      <c r="C33" s="4693"/>
      <c r="D33" s="4693"/>
      <c r="E33" s="4693"/>
      <c r="F33" s="4693"/>
      <c r="G33" s="4693"/>
      <c r="H33" s="1756" t="s">
        <v>2171</v>
      </c>
      <c r="I33" s="2888"/>
      <c r="J33" s="2888"/>
      <c r="K33" s="2888"/>
      <c r="L33" s="2888"/>
      <c r="M33" s="2888"/>
      <c r="N33" s="2888"/>
      <c r="O33" s="2888"/>
      <c r="P33" s="2888"/>
      <c r="Q33" s="2888"/>
      <c r="R33" s="2888"/>
      <c r="S33" s="2888"/>
      <c r="T33" s="2888"/>
      <c r="U33" s="2888"/>
      <c r="V33" s="2888"/>
      <c r="W33" s="2889"/>
    </row>
    <row r="34" spans="2:23" s="1797" customFormat="1" ht="15" customHeight="1">
      <c r="B34" s="4688" t="s">
        <v>1326</v>
      </c>
      <c r="C34" s="4689"/>
      <c r="D34" s="4689"/>
      <c r="E34" s="4689"/>
      <c r="F34" s="4689"/>
      <c r="G34" s="4689"/>
      <c r="H34" s="1756" t="s">
        <v>2446</v>
      </c>
      <c r="I34" s="2892"/>
      <c r="J34" s="2892"/>
      <c r="K34" s="2892"/>
      <c r="L34" s="2892"/>
      <c r="M34" s="2892"/>
      <c r="N34" s="2892"/>
      <c r="O34" s="2892"/>
      <c r="P34" s="2892"/>
      <c r="Q34" s="2892"/>
      <c r="R34" s="2892"/>
      <c r="S34" s="2892"/>
      <c r="T34" s="2892"/>
      <c r="U34" s="2892"/>
      <c r="V34" s="2892"/>
      <c r="W34" s="2894"/>
    </row>
    <row r="35" spans="2:23" s="1797" customFormat="1" ht="15" customHeight="1">
      <c r="B35" s="2895"/>
      <c r="C35" s="4689" t="s">
        <v>746</v>
      </c>
      <c r="D35" s="4689"/>
      <c r="E35" s="4689"/>
      <c r="F35" s="4689"/>
      <c r="G35" s="4689"/>
      <c r="H35" s="1756" t="s">
        <v>2447</v>
      </c>
      <c r="I35" s="2888"/>
      <c r="J35" s="2888"/>
      <c r="K35" s="2888"/>
      <c r="L35" s="2888"/>
      <c r="M35" s="2897"/>
      <c r="N35" s="2888"/>
      <c r="O35" s="2888"/>
      <c r="P35" s="2888"/>
      <c r="Q35" s="2888"/>
      <c r="R35" s="2888"/>
      <c r="S35" s="2888"/>
      <c r="T35" s="2888"/>
      <c r="U35" s="2888"/>
      <c r="V35" s="2888"/>
      <c r="W35" s="2889"/>
    </row>
    <row r="36" spans="2:23" s="1797" customFormat="1" ht="15" customHeight="1">
      <c r="B36" s="4688" t="s">
        <v>186</v>
      </c>
      <c r="C36" s="4689"/>
      <c r="D36" s="4689"/>
      <c r="E36" s="4689"/>
      <c r="F36" s="4689"/>
      <c r="G36" s="4689"/>
      <c r="H36" s="1756" t="s">
        <v>2448</v>
      </c>
      <c r="I36" s="2888"/>
      <c r="J36" s="2888"/>
      <c r="K36" s="2888"/>
      <c r="L36" s="2888"/>
      <c r="M36" s="2888"/>
      <c r="N36" s="2888"/>
      <c r="O36" s="2888"/>
      <c r="P36" s="2888"/>
      <c r="Q36" s="2888"/>
      <c r="R36" s="2888"/>
      <c r="S36" s="2888"/>
      <c r="T36" s="2888"/>
      <c r="U36" s="2888"/>
      <c r="V36" s="2888"/>
      <c r="W36" s="2889"/>
    </row>
    <row r="37" spans="2:23" s="1797" customFormat="1" ht="15" customHeight="1">
      <c r="B37" s="4261" t="s">
        <v>747</v>
      </c>
      <c r="C37" s="4262"/>
      <c r="D37" s="4262"/>
      <c r="E37" s="4262"/>
      <c r="F37" s="4262"/>
      <c r="G37" s="4262"/>
      <c r="H37" s="1756" t="s">
        <v>1994</v>
      </c>
      <c r="I37" s="2888"/>
      <c r="J37" s="2888"/>
      <c r="K37" s="2888"/>
      <c r="L37" s="2888"/>
      <c r="M37" s="2888"/>
      <c r="N37" s="2888"/>
      <c r="O37" s="2888"/>
      <c r="P37" s="2888"/>
      <c r="Q37" s="2888"/>
      <c r="R37" s="2888"/>
      <c r="S37" s="2888"/>
      <c r="T37" s="2888"/>
      <c r="U37" s="2888"/>
      <c r="V37" s="2888"/>
      <c r="W37" s="2889"/>
    </row>
    <row r="38" spans="2:23" s="1797" customFormat="1" ht="15" customHeight="1">
      <c r="B38" s="4688" t="s">
        <v>119</v>
      </c>
      <c r="C38" s="4689"/>
      <c r="D38" s="4689"/>
      <c r="E38" s="4689"/>
      <c r="F38" s="4689"/>
      <c r="G38" s="4689"/>
      <c r="H38" s="1756" t="s">
        <v>1773</v>
      </c>
      <c r="I38" s="2888"/>
      <c r="J38" s="2888"/>
      <c r="K38" s="2888"/>
      <c r="L38" s="2888"/>
      <c r="M38" s="2888"/>
      <c r="N38" s="2888"/>
      <c r="O38" s="2888"/>
      <c r="P38" s="2888"/>
      <c r="Q38" s="2888"/>
      <c r="R38" s="2888"/>
      <c r="S38" s="2888"/>
      <c r="T38" s="2888"/>
      <c r="U38" s="2888"/>
      <c r="V38" s="2888"/>
      <c r="W38" s="2889"/>
    </row>
    <row r="39" spans="2:23" s="1797" customFormat="1" ht="15" customHeight="1">
      <c r="B39" s="4688" t="s">
        <v>120</v>
      </c>
      <c r="C39" s="4689"/>
      <c r="D39" s="4689"/>
      <c r="E39" s="4689"/>
      <c r="F39" s="4689"/>
      <c r="G39" s="4689"/>
      <c r="H39" s="1756" t="s">
        <v>1775</v>
      </c>
      <c r="I39" s="2888"/>
      <c r="J39" s="2888"/>
      <c r="K39" s="2888"/>
      <c r="L39" s="2888"/>
      <c r="M39" s="2888"/>
      <c r="N39" s="2888"/>
      <c r="O39" s="2888"/>
      <c r="P39" s="2888"/>
      <c r="Q39" s="2888"/>
      <c r="R39" s="2888"/>
      <c r="S39" s="2888"/>
      <c r="T39" s="2888"/>
      <c r="U39" s="2888"/>
      <c r="V39" s="2888"/>
      <c r="W39" s="2889"/>
    </row>
    <row r="40" spans="2:23" s="1797" customFormat="1" ht="15" customHeight="1">
      <c r="B40" s="4688" t="s">
        <v>748</v>
      </c>
      <c r="C40" s="4689"/>
      <c r="D40" s="4689"/>
      <c r="E40" s="4689"/>
      <c r="F40" s="4689"/>
      <c r="G40" s="4689"/>
      <c r="H40" s="1756" t="s">
        <v>1777</v>
      </c>
      <c r="I40" s="2888"/>
      <c r="J40" s="2888"/>
      <c r="K40" s="2888"/>
      <c r="L40" s="2888"/>
      <c r="M40" s="2888"/>
      <c r="N40" s="2888"/>
      <c r="O40" s="2888"/>
      <c r="P40" s="2888"/>
      <c r="Q40" s="2888"/>
      <c r="R40" s="2888"/>
      <c r="S40" s="2888"/>
      <c r="T40" s="2888"/>
      <c r="U40" s="2888"/>
      <c r="V40" s="2888"/>
      <c r="W40" s="2889"/>
    </row>
    <row r="41" spans="2:23" s="1797" customFormat="1" ht="15" customHeight="1">
      <c r="B41" s="4694" t="s">
        <v>2571</v>
      </c>
      <c r="C41" s="4695"/>
      <c r="D41" s="4695"/>
      <c r="E41" s="4695"/>
      <c r="F41" s="4695"/>
      <c r="G41" s="4695"/>
      <c r="H41" s="1868"/>
      <c r="I41" s="2903"/>
      <c r="J41" s="2903"/>
      <c r="K41" s="2903"/>
      <c r="L41" s="2903"/>
      <c r="M41" s="2903"/>
      <c r="N41" s="2903"/>
      <c r="O41" s="2903"/>
      <c r="P41" s="2903"/>
      <c r="Q41" s="2903"/>
      <c r="R41" s="2903"/>
      <c r="S41" s="2903"/>
      <c r="T41" s="2903"/>
      <c r="U41" s="2903"/>
      <c r="V41" s="2903"/>
      <c r="W41" s="2904"/>
    </row>
    <row r="42" spans="2:23" s="1797" customFormat="1" ht="15" customHeight="1">
      <c r="B42" s="2905"/>
      <c r="C42" s="4696" t="s">
        <v>749</v>
      </c>
      <c r="D42" s="4696"/>
      <c r="E42" s="4696"/>
      <c r="F42" s="4696"/>
      <c r="G42" s="4696"/>
      <c r="H42" s="1757" t="s">
        <v>2450</v>
      </c>
      <c r="I42" s="2898"/>
      <c r="J42" s="2898"/>
      <c r="K42" s="2898"/>
      <c r="L42" s="2898"/>
      <c r="M42" s="2898"/>
      <c r="N42" s="2898"/>
      <c r="O42" s="2898"/>
      <c r="P42" s="2898"/>
      <c r="Q42" s="2898"/>
      <c r="R42" s="2898"/>
      <c r="S42" s="2898"/>
      <c r="T42" s="2898"/>
      <c r="U42" s="2898"/>
      <c r="V42" s="2898"/>
      <c r="W42" s="2899"/>
    </row>
    <row r="43" spans="2:23" s="1797" customFormat="1" ht="15" customHeight="1">
      <c r="B43" s="2895"/>
      <c r="C43" s="4697" t="s">
        <v>750</v>
      </c>
      <c r="D43" s="4697"/>
      <c r="E43" s="4697"/>
      <c r="F43" s="4697"/>
      <c r="G43" s="4697"/>
      <c r="H43" s="1756" t="s">
        <v>2451</v>
      </c>
      <c r="I43" s="2888"/>
      <c r="J43" s="2888"/>
      <c r="K43" s="2888"/>
      <c r="L43" s="2888"/>
      <c r="M43" s="2888"/>
      <c r="N43" s="2888"/>
      <c r="O43" s="2888"/>
      <c r="P43" s="2888"/>
      <c r="Q43" s="2888"/>
      <c r="R43" s="2888"/>
      <c r="S43" s="2888"/>
      <c r="T43" s="2888"/>
      <c r="U43" s="2888"/>
      <c r="V43" s="2888"/>
      <c r="W43" s="2889"/>
    </row>
    <row r="44" spans="2:23" s="1797" customFormat="1" ht="15" customHeight="1">
      <c r="B44" s="2895"/>
      <c r="C44" s="4697" t="s">
        <v>751</v>
      </c>
      <c r="D44" s="4697"/>
      <c r="E44" s="4697"/>
      <c r="F44" s="4697"/>
      <c r="G44" s="4697"/>
      <c r="H44" s="1756" t="s">
        <v>2452</v>
      </c>
      <c r="I44" s="2888"/>
      <c r="J44" s="2888"/>
      <c r="K44" s="2888"/>
      <c r="L44" s="2888"/>
      <c r="M44" s="2888"/>
      <c r="N44" s="2888"/>
      <c r="O44" s="2888"/>
      <c r="P44" s="2888"/>
      <c r="Q44" s="2888"/>
      <c r="R44" s="2888"/>
      <c r="S44" s="2888"/>
      <c r="T44" s="2888"/>
      <c r="U44" s="2888"/>
      <c r="V44" s="2888"/>
      <c r="W44" s="2889"/>
    </row>
    <row r="45" spans="2:23" s="1797" customFormat="1" ht="15" customHeight="1">
      <c r="B45" s="2895"/>
      <c r="C45" s="4697" t="s">
        <v>752</v>
      </c>
      <c r="D45" s="4697"/>
      <c r="E45" s="4697"/>
      <c r="F45" s="4697"/>
      <c r="G45" s="4697"/>
      <c r="H45" s="1756" t="s">
        <v>1930</v>
      </c>
      <c r="I45" s="2888"/>
      <c r="J45" s="2888"/>
      <c r="K45" s="2888"/>
      <c r="L45" s="2888"/>
      <c r="M45" s="2888"/>
      <c r="N45" s="2888"/>
      <c r="O45" s="2888"/>
      <c r="P45" s="2888"/>
      <c r="Q45" s="2888"/>
      <c r="R45" s="2888"/>
      <c r="S45" s="2888"/>
      <c r="T45" s="2888"/>
      <c r="U45" s="2888"/>
      <c r="V45" s="2888"/>
      <c r="W45" s="2889"/>
    </row>
    <row r="46" spans="2:23" s="1797" customFormat="1" ht="15" customHeight="1">
      <c r="B46" s="2895"/>
      <c r="C46" s="4697" t="s">
        <v>754</v>
      </c>
      <c r="D46" s="4697"/>
      <c r="E46" s="4697"/>
      <c r="F46" s="4697"/>
      <c r="G46" s="4697"/>
      <c r="H46" s="1756" t="s">
        <v>2453</v>
      </c>
      <c r="I46" s="2888"/>
      <c r="J46" s="2888"/>
      <c r="K46" s="2888"/>
      <c r="L46" s="2888"/>
      <c r="M46" s="2888"/>
      <c r="N46" s="2888"/>
      <c r="O46" s="2888"/>
      <c r="P46" s="2888"/>
      <c r="Q46" s="2888"/>
      <c r="R46" s="2888"/>
      <c r="S46" s="2888"/>
      <c r="T46" s="2888"/>
      <c r="U46" s="2888"/>
      <c r="V46" s="2888"/>
      <c r="W46" s="2889"/>
    </row>
    <row r="47" spans="2:23" s="1797" customFormat="1" ht="15" customHeight="1">
      <c r="B47" s="2895"/>
      <c r="C47" s="4697" t="s">
        <v>756</v>
      </c>
      <c r="D47" s="4697"/>
      <c r="E47" s="4697"/>
      <c r="F47" s="4697"/>
      <c r="G47" s="4697"/>
      <c r="H47" s="1756" t="s">
        <v>2454</v>
      </c>
      <c r="I47" s="2888"/>
      <c r="J47" s="2888"/>
      <c r="K47" s="2888"/>
      <c r="L47" s="2888"/>
      <c r="M47" s="2888"/>
      <c r="N47" s="2888"/>
      <c r="O47" s="2888"/>
      <c r="P47" s="2888"/>
      <c r="Q47" s="2888"/>
      <c r="R47" s="2888"/>
      <c r="S47" s="2888"/>
      <c r="T47" s="2888"/>
      <c r="U47" s="2888"/>
      <c r="V47" s="2888"/>
      <c r="W47" s="2889"/>
    </row>
    <row r="48" spans="2:23" s="1797" customFormat="1" ht="15" customHeight="1">
      <c r="B48" s="2895"/>
      <c r="C48" s="4697" t="s">
        <v>758</v>
      </c>
      <c r="D48" s="4697"/>
      <c r="E48" s="4697"/>
      <c r="F48" s="4697"/>
      <c r="G48" s="4697"/>
      <c r="H48" s="1756" t="s">
        <v>2455</v>
      </c>
      <c r="I48" s="2888"/>
      <c r="J48" s="2888"/>
      <c r="K48" s="2888"/>
      <c r="L48" s="2888"/>
      <c r="M48" s="2888"/>
      <c r="N48" s="2888"/>
      <c r="O48" s="2888"/>
      <c r="P48" s="2888"/>
      <c r="Q48" s="2888"/>
      <c r="R48" s="2888"/>
      <c r="S48" s="2888"/>
      <c r="T48" s="2888"/>
      <c r="U48" s="2888"/>
      <c r="V48" s="2888"/>
      <c r="W48" s="2889"/>
    </row>
    <row r="49" spans="2:23" s="1797" customFormat="1" ht="15" customHeight="1">
      <c r="B49" s="2895"/>
      <c r="C49" s="4697" t="s">
        <v>760</v>
      </c>
      <c r="D49" s="4697"/>
      <c r="E49" s="4697"/>
      <c r="F49" s="4697"/>
      <c r="G49" s="4697"/>
      <c r="H49" s="1756" t="s">
        <v>1783</v>
      </c>
      <c r="I49" s="2888"/>
      <c r="J49" s="2888"/>
      <c r="K49" s="2888"/>
      <c r="L49" s="2888"/>
      <c r="M49" s="2888"/>
      <c r="N49" s="2888"/>
      <c r="O49" s="2888"/>
      <c r="P49" s="2888"/>
      <c r="Q49" s="2888"/>
      <c r="R49" s="2888"/>
      <c r="S49" s="2888"/>
      <c r="T49" s="2888"/>
      <c r="U49" s="2888"/>
      <c r="V49" s="2888"/>
      <c r="W49" s="2889"/>
    </row>
    <row r="50" spans="2:23" s="1797" customFormat="1" ht="15" customHeight="1">
      <c r="B50" s="2895"/>
      <c r="C50" s="4697" t="s">
        <v>762</v>
      </c>
      <c r="D50" s="4697"/>
      <c r="E50" s="4697"/>
      <c r="F50" s="4697"/>
      <c r="G50" s="4697"/>
      <c r="H50" s="1756" t="s">
        <v>1785</v>
      </c>
      <c r="I50" s="2888"/>
      <c r="J50" s="2888"/>
      <c r="K50" s="2888"/>
      <c r="L50" s="2888"/>
      <c r="M50" s="2888"/>
      <c r="N50" s="2888"/>
      <c r="O50" s="2888"/>
      <c r="P50" s="2888"/>
      <c r="Q50" s="2888"/>
      <c r="R50" s="2888"/>
      <c r="S50" s="2888"/>
      <c r="T50" s="2888"/>
      <c r="U50" s="2888"/>
      <c r="V50" s="2888"/>
      <c r="W50" s="2889"/>
    </row>
    <row r="51" spans="2:23" s="1797" customFormat="1" ht="15" customHeight="1">
      <c r="B51" s="4692" t="s">
        <v>764</v>
      </c>
      <c r="C51" s="4693"/>
      <c r="D51" s="4693"/>
      <c r="E51" s="4693"/>
      <c r="F51" s="4693"/>
      <c r="G51" s="4693"/>
      <c r="H51" s="1756" t="s">
        <v>1974</v>
      </c>
      <c r="I51" s="2888"/>
      <c r="J51" s="2888"/>
      <c r="K51" s="2888"/>
      <c r="L51" s="2888"/>
      <c r="M51" s="2888"/>
      <c r="N51" s="2888"/>
      <c r="O51" s="2888"/>
      <c r="P51" s="2888"/>
      <c r="Q51" s="2888"/>
      <c r="R51" s="2888"/>
      <c r="S51" s="2888"/>
      <c r="T51" s="2888"/>
      <c r="U51" s="2888"/>
      <c r="V51" s="2888"/>
      <c r="W51" s="2889"/>
    </row>
    <row r="52" spans="2:23" s="1797" customFormat="1" ht="15" customHeight="1">
      <c r="B52" s="4688" t="s">
        <v>113</v>
      </c>
      <c r="C52" s="4689"/>
      <c r="D52" s="4689"/>
      <c r="E52" s="4689"/>
      <c r="F52" s="4689"/>
      <c r="G52" s="4689"/>
      <c r="H52" s="1756" t="s">
        <v>1789</v>
      </c>
      <c r="I52" s="2888"/>
      <c r="J52" s="2888"/>
      <c r="K52" s="2888"/>
      <c r="L52" s="2888"/>
      <c r="M52" s="2888"/>
      <c r="N52" s="2888"/>
      <c r="O52" s="2888"/>
      <c r="P52" s="2888"/>
      <c r="Q52" s="2888"/>
      <c r="R52" s="2888"/>
      <c r="S52" s="2888"/>
      <c r="T52" s="2888"/>
      <c r="U52" s="2888"/>
      <c r="V52" s="2888"/>
      <c r="W52" s="2889"/>
    </row>
    <row r="53" spans="2:23" s="1797" customFormat="1" ht="15" customHeight="1">
      <c r="B53" s="4261" t="s">
        <v>765</v>
      </c>
      <c r="C53" s="4262"/>
      <c r="D53" s="4262"/>
      <c r="E53" s="4262"/>
      <c r="F53" s="4262"/>
      <c r="G53" s="4262"/>
      <c r="H53" s="1756" t="s">
        <v>1791</v>
      </c>
      <c r="I53" s="2888"/>
      <c r="J53" s="2888"/>
      <c r="K53" s="2888"/>
      <c r="L53" s="2888"/>
      <c r="M53" s="2897"/>
      <c r="N53" s="2888"/>
      <c r="O53" s="2888"/>
      <c r="P53" s="2888"/>
      <c r="Q53" s="2888"/>
      <c r="R53" s="2888"/>
      <c r="S53" s="2888"/>
      <c r="T53" s="2888"/>
      <c r="U53" s="2888"/>
      <c r="V53" s="2888"/>
      <c r="W53" s="2889"/>
    </row>
    <row r="54" spans="2:23" s="1797" customFormat="1" ht="15" customHeight="1">
      <c r="B54" s="4694" t="s">
        <v>2572</v>
      </c>
      <c r="C54" s="4695"/>
      <c r="D54" s="4695"/>
      <c r="E54" s="4695"/>
      <c r="F54" s="4695"/>
      <c r="G54" s="4695"/>
      <c r="H54" s="1868"/>
      <c r="I54" s="2903"/>
      <c r="J54" s="2903"/>
      <c r="K54" s="2903"/>
      <c r="L54" s="2903"/>
      <c r="M54" s="2903"/>
      <c r="N54" s="2903"/>
      <c r="O54" s="2903"/>
      <c r="P54" s="2903"/>
      <c r="Q54" s="2903"/>
      <c r="R54" s="2903"/>
      <c r="S54" s="2903"/>
      <c r="T54" s="2903"/>
      <c r="U54" s="2903"/>
      <c r="V54" s="2903"/>
      <c r="W54" s="2904"/>
    </row>
    <row r="55" spans="2:23" s="1797" customFormat="1" ht="15" customHeight="1">
      <c r="B55" s="2905"/>
      <c r="C55" s="4696" t="s">
        <v>766</v>
      </c>
      <c r="D55" s="4696"/>
      <c r="E55" s="4696"/>
      <c r="F55" s="4696"/>
      <c r="G55" s="4696"/>
      <c r="H55" s="1757" t="s">
        <v>2011</v>
      </c>
      <c r="I55" s="2898"/>
      <c r="J55" s="2898"/>
      <c r="K55" s="2898"/>
      <c r="L55" s="2898"/>
      <c r="M55" s="2898"/>
      <c r="N55" s="2898"/>
      <c r="O55" s="2898"/>
      <c r="P55" s="2898"/>
      <c r="Q55" s="2898"/>
      <c r="R55" s="2898"/>
      <c r="S55" s="2898"/>
      <c r="T55" s="2898"/>
      <c r="U55" s="2898"/>
      <c r="V55" s="2898"/>
      <c r="W55" s="2899"/>
    </row>
    <row r="56" spans="2:23" s="1797" customFormat="1" ht="15" customHeight="1">
      <c r="B56" s="2895"/>
      <c r="C56" s="4697" t="s">
        <v>767</v>
      </c>
      <c r="D56" s="4697"/>
      <c r="E56" s="4697"/>
      <c r="F56" s="4697"/>
      <c r="G56" s="4697"/>
      <c r="H56" s="1756" t="s">
        <v>2458</v>
      </c>
      <c r="I56" s="2888"/>
      <c r="J56" s="2888"/>
      <c r="K56" s="2888"/>
      <c r="L56" s="2888"/>
      <c r="M56" s="2888"/>
      <c r="N56" s="2888"/>
      <c r="O56" s="2888"/>
      <c r="P56" s="2888"/>
      <c r="Q56" s="2888"/>
      <c r="R56" s="2888"/>
      <c r="S56" s="2888"/>
      <c r="T56" s="2888"/>
      <c r="U56" s="2888"/>
      <c r="V56" s="2888"/>
      <c r="W56" s="2889"/>
    </row>
    <row r="57" spans="2:23" s="1797" customFormat="1" ht="15" customHeight="1">
      <c r="B57" s="4692" t="s">
        <v>768</v>
      </c>
      <c r="C57" s="4693"/>
      <c r="D57" s="4693"/>
      <c r="E57" s="4693"/>
      <c r="F57" s="4693"/>
      <c r="G57" s="4693"/>
      <c r="H57" s="1756" t="s">
        <v>2460</v>
      </c>
      <c r="I57" s="2888"/>
      <c r="J57" s="2888"/>
      <c r="K57" s="2888"/>
      <c r="L57" s="2888"/>
      <c r="M57" s="2888"/>
      <c r="N57" s="2888"/>
      <c r="O57" s="2888"/>
      <c r="P57" s="2888"/>
      <c r="Q57" s="2888"/>
      <c r="R57" s="2888"/>
      <c r="S57" s="2888"/>
      <c r="T57" s="2888"/>
      <c r="U57" s="2888"/>
      <c r="V57" s="2888"/>
      <c r="W57" s="2889"/>
    </row>
    <row r="58" spans="2:23" s="1797" customFormat="1" ht="15" customHeight="1">
      <c r="B58" s="4688" t="s">
        <v>78</v>
      </c>
      <c r="C58" s="4689"/>
      <c r="D58" s="4689"/>
      <c r="E58" s="4689"/>
      <c r="F58" s="4689"/>
      <c r="G58" s="4689"/>
      <c r="H58" s="1756" t="s">
        <v>2461</v>
      </c>
      <c r="I58" s="2888"/>
      <c r="J58" s="2888"/>
      <c r="K58" s="2888"/>
      <c r="L58" s="2888"/>
      <c r="M58" s="2888"/>
      <c r="N58" s="2888"/>
      <c r="O58" s="2888"/>
      <c r="P58" s="2888"/>
      <c r="Q58" s="2888"/>
      <c r="R58" s="2888"/>
      <c r="S58" s="2888"/>
      <c r="T58" s="2888"/>
      <c r="U58" s="2888"/>
      <c r="V58" s="2888"/>
      <c r="W58" s="2889"/>
    </row>
    <row r="59" spans="2:23" s="1797" customFormat="1" ht="15" customHeight="1">
      <c r="B59" s="4688" t="s">
        <v>73</v>
      </c>
      <c r="C59" s="4689"/>
      <c r="D59" s="4689"/>
      <c r="E59" s="4689"/>
      <c r="F59" s="4689"/>
      <c r="G59" s="4689"/>
      <c r="H59" s="1756" t="s">
        <v>2462</v>
      </c>
      <c r="I59" s="2888"/>
      <c r="J59" s="2888"/>
      <c r="K59" s="2888"/>
      <c r="L59" s="2888"/>
      <c r="M59" s="2888"/>
      <c r="N59" s="2888"/>
      <c r="O59" s="2888"/>
      <c r="P59" s="2888"/>
      <c r="Q59" s="2888"/>
      <c r="R59" s="2888"/>
      <c r="S59" s="2888"/>
      <c r="T59" s="2888"/>
      <c r="U59" s="2888"/>
      <c r="V59" s="2888"/>
      <c r="W59" s="2889"/>
    </row>
    <row r="60" spans="2:23" s="1797" customFormat="1" ht="15" customHeight="1">
      <c r="B60" s="4688" t="s">
        <v>769</v>
      </c>
      <c r="C60" s="4689"/>
      <c r="D60" s="4689"/>
      <c r="E60" s="4689"/>
      <c r="F60" s="4689"/>
      <c r="G60" s="4689"/>
      <c r="H60" s="1756" t="s">
        <v>1795</v>
      </c>
      <c r="I60" s="2898"/>
      <c r="J60" s="2898"/>
      <c r="K60" s="2898"/>
      <c r="L60" s="2898"/>
      <c r="M60" s="2898"/>
      <c r="N60" s="2898"/>
      <c r="O60" s="2898"/>
      <c r="P60" s="2898"/>
      <c r="Q60" s="2898"/>
      <c r="R60" s="2898"/>
      <c r="S60" s="2898"/>
      <c r="T60" s="2898"/>
      <c r="U60" s="2898"/>
      <c r="V60" s="2898"/>
      <c r="W60" s="2899"/>
    </row>
    <row r="61" spans="2:23" s="1797" customFormat="1" ht="15" customHeight="1">
      <c r="B61" s="4692" t="s">
        <v>2598</v>
      </c>
      <c r="C61" s="4693"/>
      <c r="D61" s="4693"/>
      <c r="E61" s="4693"/>
      <c r="F61" s="4693"/>
      <c r="G61" s="4693"/>
      <c r="H61" s="1756" t="s">
        <v>1805</v>
      </c>
      <c r="I61" s="2888"/>
      <c r="J61" s="2888"/>
      <c r="K61" s="2888"/>
      <c r="L61" s="2888"/>
      <c r="M61" s="2888"/>
      <c r="N61" s="2888"/>
      <c r="O61" s="2888"/>
      <c r="P61" s="2888"/>
      <c r="Q61" s="2888"/>
      <c r="R61" s="2888"/>
      <c r="S61" s="2888"/>
      <c r="T61" s="2888"/>
      <c r="U61" s="2888"/>
      <c r="V61" s="2888"/>
      <c r="W61" s="2889"/>
    </row>
    <row r="62" spans="2:23" s="1797" customFormat="1" ht="15" customHeight="1">
      <c r="B62" s="4692" t="s">
        <v>2599</v>
      </c>
      <c r="C62" s="4693"/>
      <c r="D62" s="4693"/>
      <c r="E62" s="4693"/>
      <c r="F62" s="4693"/>
      <c r="G62" s="4693"/>
      <c r="H62" s="1756" t="s">
        <v>1807</v>
      </c>
      <c r="I62" s="2898"/>
      <c r="J62" s="2898"/>
      <c r="K62" s="2898"/>
      <c r="L62" s="2898"/>
      <c r="M62" s="2898"/>
      <c r="N62" s="2898"/>
      <c r="O62" s="2898"/>
      <c r="P62" s="2898"/>
      <c r="Q62" s="2898"/>
      <c r="R62" s="2898"/>
      <c r="S62" s="2898"/>
      <c r="T62" s="2898"/>
      <c r="U62" s="2898"/>
      <c r="V62" s="2898"/>
      <c r="W62" s="2899"/>
    </row>
    <row r="63" spans="2:23" s="1797" customFormat="1" ht="15" customHeight="1">
      <c r="B63" s="4690" t="s">
        <v>1330</v>
      </c>
      <c r="C63" s="4691"/>
      <c r="D63" s="4691"/>
      <c r="E63" s="4691"/>
      <c r="F63" s="4691"/>
      <c r="G63" s="4691"/>
      <c r="H63" s="2826" t="s">
        <v>1815</v>
      </c>
      <c r="I63" s="2898"/>
      <c r="J63" s="2898"/>
      <c r="K63" s="2898"/>
      <c r="L63" s="2898"/>
      <c r="M63" s="2898"/>
      <c r="N63" s="2898"/>
      <c r="O63" s="2898"/>
      <c r="P63" s="2898"/>
      <c r="Q63" s="2898"/>
      <c r="R63" s="2898"/>
      <c r="S63" s="2898"/>
      <c r="T63" s="2898"/>
      <c r="U63" s="2898"/>
      <c r="V63" s="2898"/>
      <c r="W63" s="2899"/>
    </row>
    <row r="64" spans="2:23" s="1797" customFormat="1" ht="15" customHeight="1">
      <c r="O64" s="2906"/>
      <c r="P64" s="2906"/>
      <c r="Q64" s="2906"/>
      <c r="R64" s="2906"/>
      <c r="S64" s="2906"/>
      <c r="T64" s="2906"/>
      <c r="U64" s="2906"/>
      <c r="V64" s="2906"/>
      <c r="W64" s="2191"/>
    </row>
    <row r="65" spans="2:23" s="1797" customFormat="1" ht="15" customHeight="1">
      <c r="B65" s="65" t="s">
        <v>105</v>
      </c>
      <c r="C65" s="65"/>
      <c r="D65" s="65"/>
      <c r="E65" s="65"/>
      <c r="F65" s="65"/>
      <c r="G65" s="65"/>
      <c r="H65" s="65"/>
      <c r="I65" s="65"/>
      <c r="J65" s="65"/>
      <c r="O65" s="2906"/>
      <c r="P65" s="2906"/>
      <c r="Q65" s="2906"/>
      <c r="R65" s="2906"/>
      <c r="S65" s="2906"/>
      <c r="T65" s="2906"/>
      <c r="U65" s="2906"/>
      <c r="V65" s="2906"/>
      <c r="W65" s="2772"/>
    </row>
    <row r="66" spans="2:23" s="1797" customFormat="1" ht="15" customHeight="1">
      <c r="B66" s="4054" t="s">
        <v>477</v>
      </c>
      <c r="C66" s="4054"/>
      <c r="D66" s="4054"/>
      <c r="E66" s="4054"/>
      <c r="F66" s="4054"/>
      <c r="G66" s="4054"/>
      <c r="H66" s="4054"/>
      <c r="I66" s="4054"/>
      <c r="J66" s="4054"/>
      <c r="O66" s="2906"/>
      <c r="P66" s="2906"/>
      <c r="Q66" s="2906"/>
      <c r="R66" s="2906"/>
      <c r="S66" s="2906"/>
      <c r="T66" s="2906"/>
      <c r="U66" s="2906"/>
      <c r="V66" s="2906"/>
      <c r="W66" s="2906"/>
    </row>
  </sheetData>
  <mergeCells count="62">
    <mergeCell ref="B2:F2"/>
    <mergeCell ref="B17:G17"/>
    <mergeCell ref="C18:E18"/>
    <mergeCell ref="F18:G18"/>
    <mergeCell ref="E12:G12"/>
    <mergeCell ref="D13:G13"/>
    <mergeCell ref="D14:G14"/>
    <mergeCell ref="B15:G15"/>
    <mergeCell ref="B16:G16"/>
    <mergeCell ref="I4:S4"/>
    <mergeCell ref="I5:S5"/>
    <mergeCell ref="B10:C10"/>
    <mergeCell ref="D10:G10"/>
    <mergeCell ref="E11:G11"/>
    <mergeCell ref="B4:D4"/>
    <mergeCell ref="B5:D5"/>
    <mergeCell ref="B7:H7"/>
    <mergeCell ref="B6:W6"/>
    <mergeCell ref="B33:G33"/>
    <mergeCell ref="F19:G19"/>
    <mergeCell ref="F20:G20"/>
    <mergeCell ref="C21:G21"/>
    <mergeCell ref="C22:F22"/>
    <mergeCell ref="C25:G25"/>
    <mergeCell ref="C26:F26"/>
    <mergeCell ref="C29:G29"/>
    <mergeCell ref="C30:E30"/>
    <mergeCell ref="F30:G30"/>
    <mergeCell ref="F31:G31"/>
    <mergeCell ref="F32:G32"/>
    <mergeCell ref="C45:G45"/>
    <mergeCell ref="B34:G34"/>
    <mergeCell ref="C35:G35"/>
    <mergeCell ref="B36:G36"/>
    <mergeCell ref="B37:G37"/>
    <mergeCell ref="B38:G38"/>
    <mergeCell ref="B39:G39"/>
    <mergeCell ref="B40:G40"/>
    <mergeCell ref="B41:G41"/>
    <mergeCell ref="C42:G42"/>
    <mergeCell ref="C43:G43"/>
    <mergeCell ref="C44:G44"/>
    <mergeCell ref="B57:G57"/>
    <mergeCell ref="C46:G46"/>
    <mergeCell ref="C47:G47"/>
    <mergeCell ref="C48:G48"/>
    <mergeCell ref="C49:G49"/>
    <mergeCell ref="C50:G50"/>
    <mergeCell ref="B51:G51"/>
    <mergeCell ref="B52:G52"/>
    <mergeCell ref="B53:G53"/>
    <mergeCell ref="B54:G54"/>
    <mergeCell ref="C55:G55"/>
    <mergeCell ref="C56:G56"/>
    <mergeCell ref="B65:J65"/>
    <mergeCell ref="B66:J66"/>
    <mergeCell ref="B58:G58"/>
    <mergeCell ref="B59:G59"/>
    <mergeCell ref="B60:G60"/>
    <mergeCell ref="B63:G63"/>
    <mergeCell ref="B61:G61"/>
    <mergeCell ref="B62:G62"/>
  </mergeCells>
  <hyperlinks>
    <hyperlink ref="B66" r:id="rId1" xr:uid="{00000000-0004-0000-5D00-000000000000}"/>
  </hyperlinks>
  <printOptions horizontalCentered="1"/>
  <pageMargins left="0.39370078740157499" right="0.39370078740157499" top="0.59055118110236204" bottom="0.39370078740157499" header="0.39370078740157499" footer="0.39370078740157499"/>
  <pageSetup paperSize="5" scale="10" orientation="landscape" horizontalDpi="300" verticalDpi="300"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ageSetUpPr fitToPage="1"/>
  </sheetPr>
  <dimension ref="B2:Q22"/>
  <sheetViews>
    <sheetView showGridLines="0" workbookViewId="0"/>
  </sheetViews>
  <sheetFormatPr defaultColWidth="8" defaultRowHeight="14.1"/>
  <cols>
    <col min="1" max="1" width="1.44140625" style="1583" customWidth="1"/>
    <col min="2" max="2" width="18.83203125" style="1583" customWidth="1"/>
    <col min="3" max="3" width="3.27734375" style="1583" customWidth="1"/>
    <col min="4" max="14" width="12.5546875" style="1583" customWidth="1"/>
    <col min="15" max="15" width="8" style="1583" customWidth="1"/>
    <col min="16" max="16384" width="8" style="1583"/>
  </cols>
  <sheetData>
    <row r="2" spans="2:17">
      <c r="B2" s="4176" t="s">
        <v>478</v>
      </c>
      <c r="C2" s="4172"/>
      <c r="D2" s="4172"/>
      <c r="E2" s="4172"/>
      <c r="F2" s="4172"/>
    </row>
    <row r="4" spans="2:17">
      <c r="B4" s="1582" t="s">
        <v>1417</v>
      </c>
      <c r="E4" s="4174" t="s">
        <v>852</v>
      </c>
      <c r="F4" s="4174"/>
      <c r="G4" s="4174"/>
      <c r="H4" s="4174"/>
      <c r="I4" s="4174"/>
      <c r="J4" s="4174"/>
      <c r="K4" s="4174"/>
      <c r="L4" s="4174"/>
      <c r="M4" s="1584"/>
      <c r="N4" s="1584"/>
      <c r="O4" s="1584"/>
      <c r="P4" s="1584"/>
      <c r="Q4" s="1584"/>
    </row>
    <row r="5" spans="2:17">
      <c r="E5" s="4172"/>
      <c r="F5" s="4172"/>
      <c r="G5" s="4172"/>
      <c r="H5" s="4172"/>
      <c r="I5" s="4172"/>
      <c r="J5" s="4172"/>
      <c r="K5" s="4172"/>
      <c r="L5" s="4172"/>
    </row>
    <row r="6" spans="2:17">
      <c r="B6" s="1582" t="s">
        <v>538</v>
      </c>
      <c r="E6" s="4198" t="s">
        <v>2600</v>
      </c>
      <c r="F6" s="4198"/>
      <c r="G6" s="4198"/>
      <c r="H6" s="4198"/>
      <c r="I6" s="4198"/>
      <c r="J6" s="4198"/>
      <c r="K6" s="4198"/>
      <c r="L6" s="4198"/>
      <c r="M6" s="1646"/>
      <c r="N6" s="1646"/>
      <c r="O6" s="1646"/>
      <c r="P6" s="1646"/>
      <c r="Q6" s="1646"/>
    </row>
    <row r="7" spans="2:17">
      <c r="B7" s="4198" t="s">
        <v>1555</v>
      </c>
      <c r="C7" s="4198"/>
      <c r="D7" s="4198"/>
      <c r="E7" s="4198"/>
      <c r="F7" s="4198"/>
      <c r="G7" s="4198"/>
      <c r="H7" s="4198"/>
      <c r="I7" s="4198"/>
      <c r="J7" s="4198"/>
      <c r="K7" s="4198"/>
      <c r="L7" s="4198"/>
      <c r="M7" s="4198"/>
      <c r="N7" s="4198"/>
    </row>
    <row r="9" spans="2:17" ht="15" customHeight="1">
      <c r="B9" s="2244"/>
      <c r="C9" s="2245"/>
      <c r="D9" s="4707" t="s">
        <v>2601</v>
      </c>
      <c r="E9" s="4708"/>
      <c r="F9" s="4708"/>
      <c r="G9" s="4708"/>
      <c r="H9" s="4709"/>
      <c r="I9" s="4710" t="s">
        <v>2602</v>
      </c>
      <c r="J9" s="4711"/>
      <c r="K9" s="4711"/>
      <c r="L9" s="4711"/>
      <c r="M9" s="4711"/>
      <c r="N9" s="2907" t="s">
        <v>2368</v>
      </c>
    </row>
    <row r="10" spans="2:17" ht="15" customHeight="1">
      <c r="B10" s="4705"/>
      <c r="C10" s="4706"/>
      <c r="D10" s="1651" t="s">
        <v>1422</v>
      </c>
      <c r="E10" s="1651" t="s">
        <v>1423</v>
      </c>
      <c r="F10" s="1651" t="s">
        <v>1424</v>
      </c>
      <c r="G10" s="1662" t="s">
        <v>1425</v>
      </c>
      <c r="H10" s="1651" t="s">
        <v>131</v>
      </c>
      <c r="I10" s="1651" t="s">
        <v>1422</v>
      </c>
      <c r="J10" s="1651" t="s">
        <v>1423</v>
      </c>
      <c r="K10" s="1651" t="s">
        <v>1424</v>
      </c>
      <c r="L10" s="1662" t="s">
        <v>1425</v>
      </c>
      <c r="M10" s="1651" t="s">
        <v>131</v>
      </c>
      <c r="N10" s="2908" t="s">
        <v>2603</v>
      </c>
    </row>
    <row r="11" spans="2:17" ht="15" customHeight="1">
      <c r="B11" s="4703" t="s">
        <v>2553</v>
      </c>
      <c r="C11" s="4704"/>
      <c r="D11" s="1651"/>
      <c r="E11" s="1651"/>
      <c r="F11" s="1651"/>
      <c r="G11" s="1651"/>
      <c r="H11" s="1651"/>
      <c r="I11" s="1651"/>
      <c r="J11" s="1651"/>
      <c r="K11" s="1651"/>
      <c r="L11" s="1651"/>
      <c r="M11" s="1651"/>
      <c r="N11" s="2908" t="s">
        <v>2436</v>
      </c>
    </row>
    <row r="12" spans="2:17" ht="15" customHeight="1">
      <c r="B12" s="2909"/>
      <c r="C12" s="2910"/>
      <c r="D12" s="1651"/>
      <c r="E12" s="1651"/>
      <c r="F12" s="1651"/>
      <c r="G12" s="1651"/>
      <c r="H12" s="1651"/>
      <c r="I12" s="1651"/>
      <c r="J12" s="1651"/>
      <c r="K12" s="1651"/>
      <c r="L12" s="1651"/>
      <c r="M12" s="1651"/>
      <c r="N12" s="2908" t="s">
        <v>2438</v>
      </c>
    </row>
    <row r="13" spans="2:17" ht="15" customHeight="1">
      <c r="B13" s="2909"/>
      <c r="C13" s="2910"/>
      <c r="D13" s="1651"/>
      <c r="E13" s="1651"/>
      <c r="F13" s="1651"/>
      <c r="G13" s="1651"/>
      <c r="H13" s="1651"/>
      <c r="I13" s="1651"/>
      <c r="J13" s="1651"/>
      <c r="K13" s="1651"/>
      <c r="L13" s="1651"/>
      <c r="M13" s="1651"/>
      <c r="N13" s="2908" t="s">
        <v>2439</v>
      </c>
    </row>
    <row r="14" spans="2:17">
      <c r="B14" s="1604"/>
      <c r="C14" s="1605"/>
      <c r="D14" s="1653" t="s">
        <v>126</v>
      </c>
      <c r="E14" s="1653" t="s">
        <v>127</v>
      </c>
      <c r="F14" s="1653" t="s">
        <v>139</v>
      </c>
      <c r="G14" s="1653" t="s">
        <v>140</v>
      </c>
      <c r="H14" s="1653" t="s">
        <v>141</v>
      </c>
      <c r="I14" s="1653" t="s">
        <v>166</v>
      </c>
      <c r="J14" s="1653" t="s">
        <v>167</v>
      </c>
      <c r="K14" s="1653" t="s">
        <v>168</v>
      </c>
      <c r="L14" s="1653" t="s">
        <v>74</v>
      </c>
      <c r="M14" s="1653" t="s">
        <v>75</v>
      </c>
      <c r="N14" s="2911" t="s">
        <v>91</v>
      </c>
    </row>
    <row r="15" spans="2:17">
      <c r="B15" s="2257"/>
      <c r="D15" s="2912"/>
      <c r="E15" s="2912"/>
      <c r="F15" s="2912"/>
      <c r="G15" s="2912"/>
      <c r="H15" s="2912"/>
      <c r="I15" s="2912"/>
      <c r="J15" s="2912"/>
      <c r="K15" s="2912"/>
      <c r="L15" s="2912"/>
      <c r="M15" s="2912"/>
      <c r="N15" s="2913"/>
    </row>
    <row r="16" spans="2:17" ht="20.100000000000001" customHeight="1">
      <c r="B16" s="2258"/>
      <c r="C16" s="1619"/>
      <c r="D16" s="2914"/>
      <c r="E16" s="2914"/>
      <c r="F16" s="2914"/>
      <c r="G16" s="2914"/>
      <c r="H16" s="2914"/>
      <c r="I16" s="2914"/>
      <c r="J16" s="2914"/>
      <c r="K16" s="2914"/>
      <c r="L16" s="2914"/>
      <c r="M16" s="2914"/>
      <c r="N16" s="2915"/>
    </row>
    <row r="17" spans="2:14" ht="20.100000000000001" customHeight="1">
      <c r="B17" s="2258"/>
      <c r="C17" s="1619"/>
      <c r="D17" s="2914"/>
      <c r="E17" s="2914"/>
      <c r="F17" s="2914"/>
      <c r="G17" s="2914"/>
      <c r="H17" s="2914"/>
      <c r="I17" s="2914"/>
      <c r="J17" s="2914"/>
      <c r="K17" s="2914"/>
      <c r="L17" s="2914"/>
      <c r="M17" s="2914"/>
      <c r="N17" s="2915"/>
    </row>
    <row r="18" spans="2:14" ht="20.100000000000001" customHeight="1">
      <c r="B18" s="2916"/>
      <c r="C18" s="1614"/>
      <c r="D18" s="2917"/>
      <c r="E18" s="2917"/>
      <c r="F18" s="2917"/>
      <c r="G18" s="2917"/>
      <c r="H18" s="2917"/>
      <c r="I18" s="2917"/>
      <c r="J18" s="2917"/>
      <c r="K18" s="2917"/>
      <c r="L18" s="2917"/>
      <c r="M18" s="2917"/>
      <c r="N18" s="2915"/>
    </row>
    <row r="19" spans="2:14" ht="20.100000000000001" customHeight="1">
      <c r="B19" s="2271" t="s">
        <v>919</v>
      </c>
      <c r="C19" s="2918" t="s">
        <v>104</v>
      </c>
      <c r="D19" s="2919">
        <v>0</v>
      </c>
      <c r="E19" s="2919">
        <v>0</v>
      </c>
      <c r="F19" s="2919">
        <v>2210</v>
      </c>
      <c r="G19" s="2919">
        <v>0</v>
      </c>
      <c r="H19" s="2919">
        <v>2210</v>
      </c>
      <c r="I19" s="2919">
        <v>-13</v>
      </c>
      <c r="J19" s="2919">
        <v>0</v>
      </c>
      <c r="K19" s="2919">
        <v>0</v>
      </c>
      <c r="L19" s="2919">
        <v>0</v>
      </c>
      <c r="M19" s="2919">
        <v>-13</v>
      </c>
      <c r="N19" s="2920"/>
    </row>
    <row r="20" spans="2:14">
      <c r="B20" s="2245"/>
    </row>
    <row r="21" spans="2:14" ht="15" customHeight="1">
      <c r="N21" s="1632"/>
    </row>
    <row r="22" spans="2:14">
      <c r="N22" s="1633"/>
    </row>
  </sheetData>
  <mergeCells count="9">
    <mergeCell ref="B2:F2"/>
    <mergeCell ref="E4:L4"/>
    <mergeCell ref="E5:L5"/>
    <mergeCell ref="E6:L6"/>
    <mergeCell ref="B7:N7"/>
    <mergeCell ref="B11:C11"/>
    <mergeCell ref="B10:C10"/>
    <mergeCell ref="D9:H9"/>
    <mergeCell ref="I9:M9"/>
  </mergeCells>
  <printOptions horizontalCentered="1"/>
  <pageMargins left="0.39370078740157499" right="0.39370078740157499" top="0.59055118110236204" bottom="0.39370078740157499" header="0.39370078740157499" footer="0.39370078740157499"/>
  <pageSetup paperSize="5" orientation="landscape" horizontalDpi="300" verticalDpi="300"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fitToPage="1"/>
  </sheetPr>
  <dimension ref="B2:N25"/>
  <sheetViews>
    <sheetView showGridLines="0" workbookViewId="0"/>
  </sheetViews>
  <sheetFormatPr defaultColWidth="8" defaultRowHeight="14.1"/>
  <cols>
    <col min="1" max="1" width="1.44140625" style="1583" customWidth="1"/>
    <col min="2" max="2" width="36.1640625" style="1583" customWidth="1"/>
    <col min="3" max="3" width="4.44140625" style="1583" customWidth="1"/>
    <col min="4" max="5" width="13.44140625" style="1586" customWidth="1"/>
    <col min="6" max="6" width="14.27734375" style="1586" customWidth="1"/>
    <col min="7" max="12" width="13.44140625" style="1583" customWidth="1"/>
    <col min="13" max="13" width="8" style="1583" customWidth="1"/>
    <col min="14" max="16384" width="8" style="1583"/>
  </cols>
  <sheetData>
    <row r="2" spans="2:14">
      <c r="B2" s="4176" t="s">
        <v>478</v>
      </c>
      <c r="C2" s="4172"/>
      <c r="D2" s="4445"/>
      <c r="E2" s="4445"/>
      <c r="F2" s="4445"/>
    </row>
    <row r="4" spans="2:14" ht="21" customHeight="1">
      <c r="B4" s="1582" t="s">
        <v>483</v>
      </c>
      <c r="D4" s="4174" t="s">
        <v>852</v>
      </c>
      <c r="E4" s="4174"/>
      <c r="F4" s="4174"/>
      <c r="G4" s="4174"/>
      <c r="H4" s="4174"/>
      <c r="I4" s="4174"/>
      <c r="J4" s="4174"/>
      <c r="K4" s="1584"/>
      <c r="L4" s="1584"/>
      <c r="M4" s="1584"/>
      <c r="N4" s="1584"/>
    </row>
    <row r="5" spans="2:14" ht="18.75" customHeight="1">
      <c r="B5" s="1582" t="s">
        <v>538</v>
      </c>
      <c r="D5" s="4198" t="s">
        <v>2604</v>
      </c>
      <c r="E5" s="4198"/>
      <c r="F5" s="4198"/>
      <c r="G5" s="4198"/>
      <c r="H5" s="4198"/>
      <c r="I5" s="4198"/>
      <c r="J5" s="4198"/>
      <c r="K5" s="1646"/>
      <c r="L5" s="1646"/>
      <c r="M5" s="1646"/>
      <c r="N5" s="1646"/>
    </row>
    <row r="6" spans="2:14" ht="15" customHeight="1">
      <c r="D6" s="4198" t="s">
        <v>1555</v>
      </c>
      <c r="E6" s="4198"/>
      <c r="F6" s="4198"/>
      <c r="G6" s="4198"/>
      <c r="H6" s="4198"/>
      <c r="I6" s="4198"/>
      <c r="J6" s="4198"/>
      <c r="K6" s="1646"/>
      <c r="L6" s="1646"/>
      <c r="M6" s="1646"/>
      <c r="N6" s="1646"/>
    </row>
    <row r="7" spans="2:14" ht="10.35" customHeight="1">
      <c r="D7" s="1583"/>
      <c r="E7" s="1583"/>
      <c r="F7" s="1583"/>
    </row>
    <row r="8" spans="2:14" ht="15" customHeight="1">
      <c r="B8" s="2244"/>
      <c r="C8" s="2921"/>
      <c r="D8" s="4708" t="s">
        <v>2529</v>
      </c>
      <c r="E8" s="4708"/>
      <c r="F8" s="4708"/>
      <c r="G8" s="4708"/>
      <c r="H8" s="4709"/>
      <c r="I8" s="4712" t="s">
        <v>2564</v>
      </c>
      <c r="J8" s="4712"/>
      <c r="K8" s="4712"/>
      <c r="L8" s="4713"/>
    </row>
    <row r="9" spans="2:14" ht="15" customHeight="1">
      <c r="B9" s="2257"/>
      <c r="C9" s="2150"/>
      <c r="D9" s="4714" t="s">
        <v>2605</v>
      </c>
      <c r="E9" s="4209"/>
      <c r="F9" s="4210"/>
      <c r="G9" s="2922" t="s">
        <v>2479</v>
      </c>
      <c r="H9" s="2922" t="s">
        <v>2479</v>
      </c>
      <c r="I9" s="2923" t="s">
        <v>2081</v>
      </c>
      <c r="J9" s="2923" t="s">
        <v>2081</v>
      </c>
      <c r="K9" s="2420" t="s">
        <v>2479</v>
      </c>
      <c r="L9" s="2420" t="s">
        <v>2479</v>
      </c>
    </row>
    <row r="10" spans="2:14" ht="15" customHeight="1">
      <c r="B10" s="2924" t="s">
        <v>1427</v>
      </c>
      <c r="C10" s="2252"/>
      <c r="D10" s="2925" t="s">
        <v>2416</v>
      </c>
      <c r="E10" s="2925" t="s">
        <v>2417</v>
      </c>
      <c r="F10" s="2426" t="s">
        <v>2606</v>
      </c>
      <c r="G10" s="2926" t="s">
        <v>2607</v>
      </c>
      <c r="H10" s="2926" t="s">
        <v>2608</v>
      </c>
      <c r="I10" s="2925" t="s">
        <v>2609</v>
      </c>
      <c r="J10" s="2472" t="s">
        <v>2418</v>
      </c>
      <c r="K10" s="2425" t="s">
        <v>2607</v>
      </c>
      <c r="L10" s="2425" t="s">
        <v>2608</v>
      </c>
    </row>
    <row r="11" spans="2:14" ht="15" customHeight="1">
      <c r="B11" s="2924"/>
      <c r="C11" s="2252"/>
      <c r="D11" s="2925" t="s">
        <v>2424</v>
      </c>
      <c r="E11" s="2925" t="s">
        <v>2610</v>
      </c>
      <c r="F11" s="2427" t="s">
        <v>2611</v>
      </c>
      <c r="G11" s="2926" t="s">
        <v>2612</v>
      </c>
      <c r="J11" s="2925" t="s">
        <v>512</v>
      </c>
      <c r="K11" s="2425" t="s">
        <v>2612</v>
      </c>
      <c r="L11" s="2927"/>
    </row>
    <row r="12" spans="2:14" ht="15" customHeight="1">
      <c r="B12" s="2924"/>
      <c r="C12" s="2252"/>
      <c r="D12" s="2925" t="s">
        <v>732</v>
      </c>
      <c r="E12" s="2925" t="s">
        <v>2435</v>
      </c>
      <c r="F12" s="2427" t="s">
        <v>2383</v>
      </c>
      <c r="H12" s="2926"/>
      <c r="I12" s="2925"/>
      <c r="J12" s="2925"/>
      <c r="L12" s="2425"/>
    </row>
    <row r="13" spans="2:14" ht="15" customHeight="1">
      <c r="B13" s="2924"/>
      <c r="C13" s="2252"/>
      <c r="D13" s="2925"/>
      <c r="E13" s="2925" t="s">
        <v>2613</v>
      </c>
      <c r="F13" s="2427" t="s">
        <v>2384</v>
      </c>
      <c r="G13" s="2926"/>
      <c r="H13" s="2926"/>
      <c r="I13" s="2925"/>
      <c r="J13" s="2925"/>
      <c r="K13" s="2425"/>
      <c r="L13" s="2425"/>
    </row>
    <row r="14" spans="2:14" ht="15" customHeight="1">
      <c r="B14" s="2254" t="s">
        <v>125</v>
      </c>
      <c r="C14" s="2928"/>
      <c r="D14" s="2929" t="s">
        <v>81</v>
      </c>
      <c r="E14" s="2929" t="s">
        <v>91</v>
      </c>
      <c r="F14" s="2929" t="s">
        <v>941</v>
      </c>
      <c r="G14" s="2930" t="s">
        <v>733</v>
      </c>
      <c r="H14" s="2930" t="s">
        <v>92</v>
      </c>
      <c r="I14" s="2929" t="s">
        <v>1013</v>
      </c>
      <c r="J14" s="2929" t="s">
        <v>1015</v>
      </c>
      <c r="K14" s="2930" t="s">
        <v>1831</v>
      </c>
      <c r="L14" s="2930" t="s">
        <v>2614</v>
      </c>
    </row>
    <row r="15" spans="2:14" ht="22.5" customHeight="1">
      <c r="B15" s="2931" t="s">
        <v>1135</v>
      </c>
      <c r="C15" s="1650"/>
      <c r="D15" s="2932"/>
      <c r="E15" s="2932"/>
      <c r="F15" s="2932"/>
      <c r="G15" s="1647"/>
      <c r="H15" s="1649"/>
      <c r="I15" s="2932"/>
      <c r="J15" s="2932"/>
      <c r="K15" s="1647"/>
      <c r="L15" s="2933"/>
    </row>
    <row r="16" spans="2:14" ht="20.100000000000001" customHeight="1">
      <c r="B16" s="2934"/>
      <c r="C16" s="1617"/>
      <c r="D16" s="2929"/>
      <c r="E16" s="2929"/>
      <c r="F16" s="2929"/>
      <c r="G16" s="2935"/>
      <c r="H16" s="1614"/>
      <c r="I16" s="2929"/>
      <c r="J16" s="2929"/>
      <c r="K16" s="2935"/>
      <c r="L16" s="1616"/>
    </row>
    <row r="17" spans="2:12" ht="20.100000000000001" customHeight="1">
      <c r="B17" s="2936"/>
      <c r="C17" s="1622"/>
      <c r="D17" s="2937"/>
      <c r="E17" s="2937"/>
      <c r="F17" s="2937"/>
      <c r="G17" s="1621"/>
      <c r="H17" s="1621"/>
      <c r="I17" s="2937"/>
      <c r="J17" s="2937"/>
      <c r="K17" s="1621"/>
      <c r="L17" s="1621"/>
    </row>
    <row r="18" spans="2:12" ht="24" customHeight="1">
      <c r="B18" s="2938" t="s">
        <v>2615</v>
      </c>
      <c r="C18" s="1607" t="s">
        <v>194</v>
      </c>
      <c r="D18" s="2917"/>
      <c r="E18" s="2917"/>
      <c r="F18" s="2917"/>
      <c r="G18" s="1616"/>
      <c r="H18" s="1616"/>
      <c r="I18" s="2917"/>
      <c r="J18" s="2917"/>
      <c r="K18" s="1616"/>
      <c r="L18" s="1616"/>
    </row>
    <row r="19" spans="2:12" ht="22.5" customHeight="1">
      <c r="B19" s="2939" t="s">
        <v>1445</v>
      </c>
      <c r="C19" s="2150"/>
      <c r="D19" s="2940"/>
      <c r="E19" s="2940"/>
      <c r="F19" s="2940"/>
      <c r="G19" s="2927"/>
      <c r="H19" s="2927"/>
      <c r="I19" s="2940"/>
      <c r="J19" s="2940"/>
      <c r="K19" s="2927"/>
      <c r="L19" s="2927"/>
    </row>
    <row r="20" spans="2:12" ht="20.100000000000001" customHeight="1">
      <c r="B20" s="2941"/>
      <c r="C20" s="1622"/>
      <c r="D20" s="2914"/>
      <c r="E20" s="2914"/>
      <c r="F20" s="2914"/>
      <c r="G20" s="1621"/>
      <c r="H20" s="1621"/>
      <c r="I20" s="2914"/>
      <c r="J20" s="2914"/>
      <c r="K20" s="1621"/>
      <c r="L20" s="1621"/>
    </row>
    <row r="21" spans="2:12" ht="24" customHeight="1">
      <c r="B21" s="2942" t="s">
        <v>1138</v>
      </c>
      <c r="C21" s="2943" t="s">
        <v>514</v>
      </c>
      <c r="D21" s="2944"/>
      <c r="E21" s="2944"/>
      <c r="F21" s="2944"/>
      <c r="G21" s="2945"/>
      <c r="H21" s="2945"/>
      <c r="I21" s="2944"/>
      <c r="J21" s="2944"/>
      <c r="K21" s="2945"/>
      <c r="L21" s="2945"/>
    </row>
    <row r="22" spans="2:12" ht="24" customHeight="1">
      <c r="B22" s="2946" t="s">
        <v>1140</v>
      </c>
      <c r="C22" s="2947" t="s">
        <v>70</v>
      </c>
      <c r="D22" s="2161"/>
      <c r="E22" s="2161"/>
      <c r="F22" s="2161"/>
      <c r="G22" s="2948"/>
      <c r="H22" s="2948"/>
      <c r="I22" s="2161"/>
      <c r="J22" s="2161"/>
      <c r="K22" s="2948"/>
      <c r="L22" s="2948"/>
    </row>
    <row r="24" spans="2:12">
      <c r="L24" s="1632"/>
    </row>
    <row r="25" spans="2:12">
      <c r="L25" s="1633"/>
    </row>
  </sheetData>
  <mergeCells count="7">
    <mergeCell ref="D9:F9"/>
    <mergeCell ref="B2:F2"/>
    <mergeCell ref="D6:J6"/>
    <mergeCell ref="D8:H8"/>
    <mergeCell ref="I8:L8"/>
    <mergeCell ref="D4:J4"/>
    <mergeCell ref="D5:J5"/>
  </mergeCells>
  <printOptions horizontalCentered="1"/>
  <pageMargins left="0.39370078740157499" right="0.39370078740157499" top="0.59055118110236204" bottom="0.39370078740157499" header="0.39370078740157499" footer="0.39370078740157499"/>
  <pageSetup paperSize="5" scale="10" orientation="landscape" horizontalDpi="300" verticalDpi="30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pageSetUpPr fitToPage="1"/>
  </sheetPr>
  <dimension ref="B2:Q31"/>
  <sheetViews>
    <sheetView showGridLines="0" workbookViewId="0"/>
  </sheetViews>
  <sheetFormatPr defaultColWidth="8.44140625" defaultRowHeight="12.6"/>
  <cols>
    <col min="1" max="1" width="1.71875" style="2241" customWidth="1"/>
    <col min="2" max="2" width="42.1640625" style="2241" customWidth="1"/>
    <col min="3" max="3" width="3.5546875" style="2972" customWidth="1"/>
    <col min="4" max="14" width="12" style="2241" customWidth="1"/>
    <col min="15" max="15" width="8.44140625" style="2241" customWidth="1"/>
    <col min="16" max="16384" width="8.44140625" style="2241"/>
  </cols>
  <sheetData>
    <row r="2" spans="2:17">
      <c r="B2" s="4439" t="s">
        <v>478</v>
      </c>
      <c r="C2" s="4724"/>
      <c r="D2" s="4440"/>
      <c r="E2" s="4440"/>
      <c r="F2" s="4440"/>
    </row>
    <row r="4" spans="2:17" ht="13.8">
      <c r="B4" s="2218" t="s">
        <v>2616</v>
      </c>
      <c r="C4" s="2241"/>
      <c r="F4" s="4718" t="s">
        <v>2617</v>
      </c>
      <c r="G4" s="4718"/>
      <c r="H4" s="4718"/>
      <c r="I4" s="4718"/>
      <c r="J4" s="4718"/>
      <c r="K4" s="4718"/>
      <c r="L4" s="4718"/>
      <c r="M4" s="4718"/>
      <c r="N4" s="4718"/>
      <c r="O4" s="204"/>
      <c r="P4" s="204"/>
      <c r="Q4" s="204"/>
    </row>
    <row r="5" spans="2:17" ht="13.8">
      <c r="B5" s="2218" t="s">
        <v>538</v>
      </c>
      <c r="C5" s="2241"/>
      <c r="F5" s="4628" t="s">
        <v>2618</v>
      </c>
      <c r="G5" s="4628"/>
      <c r="H5" s="4628"/>
      <c r="I5" s="4628"/>
      <c r="J5" s="4628"/>
      <c r="K5" s="4628"/>
      <c r="L5" s="4628"/>
      <c r="M5" s="4628"/>
      <c r="N5" s="4628"/>
      <c r="O5" s="2712"/>
      <c r="P5" s="2712"/>
      <c r="Q5" s="2712"/>
    </row>
    <row r="6" spans="2:17" ht="14.1">
      <c r="B6" s="2949"/>
      <c r="C6" s="2950"/>
      <c r="D6" s="2949"/>
      <c r="E6" s="2949"/>
      <c r="F6" s="2949"/>
      <c r="G6" s="2949"/>
      <c r="H6" s="2949"/>
      <c r="I6" s="2949"/>
      <c r="J6" s="2949"/>
      <c r="K6" s="2949"/>
      <c r="L6" s="2949"/>
      <c r="M6" s="2949"/>
      <c r="N6" s="2949"/>
    </row>
    <row r="7" spans="2:17" s="1797" customFormat="1" ht="15" customHeight="1">
      <c r="B7" s="2951"/>
      <c r="C7" s="2952"/>
      <c r="D7" s="4721" t="s">
        <v>2363</v>
      </c>
      <c r="E7" s="4722"/>
      <c r="F7" s="4722"/>
      <c r="G7" s="4723"/>
      <c r="H7" s="2953" t="s">
        <v>1941</v>
      </c>
      <c r="I7" s="4719" t="s">
        <v>2364</v>
      </c>
      <c r="J7" s="4720"/>
      <c r="K7" s="2953" t="s">
        <v>2469</v>
      </c>
      <c r="L7" s="4715" t="s">
        <v>2365</v>
      </c>
      <c r="M7" s="4716"/>
      <c r="N7" s="4717"/>
    </row>
    <row r="8" spans="2:17" s="2954" customFormat="1" ht="15" customHeight="1">
      <c r="B8" s="2955" t="s">
        <v>2619</v>
      </c>
      <c r="C8" s="2956"/>
      <c r="D8" s="2957" t="s">
        <v>2416</v>
      </c>
      <c r="E8" s="2958" t="s">
        <v>2417</v>
      </c>
      <c r="F8" s="2958" t="s">
        <v>2368</v>
      </c>
      <c r="G8" s="2958" t="s">
        <v>131</v>
      </c>
      <c r="H8" s="2959" t="s">
        <v>2607</v>
      </c>
      <c r="I8" s="2959" t="s">
        <v>2369</v>
      </c>
      <c r="J8" s="2959" t="s">
        <v>2620</v>
      </c>
      <c r="K8" s="2959" t="s">
        <v>2621</v>
      </c>
      <c r="L8" s="2953" t="s">
        <v>2469</v>
      </c>
      <c r="M8" s="2953" t="s">
        <v>2469</v>
      </c>
      <c r="N8" s="2953" t="s">
        <v>702</v>
      </c>
    </row>
    <row r="9" spans="2:17" s="2954" customFormat="1" ht="15" customHeight="1">
      <c r="B9" s="2955"/>
      <c r="C9" s="2956"/>
      <c r="D9" s="2957" t="s">
        <v>1142</v>
      </c>
      <c r="E9" s="2958" t="s">
        <v>2622</v>
      </c>
      <c r="F9" s="2958" t="s">
        <v>2426</v>
      </c>
      <c r="G9" s="2958" t="s">
        <v>2623</v>
      </c>
      <c r="H9" s="2959" t="s">
        <v>2612</v>
      </c>
      <c r="I9" s="2959"/>
      <c r="J9" s="2959" t="s">
        <v>2624</v>
      </c>
      <c r="K9" s="2959" t="s">
        <v>2625</v>
      </c>
      <c r="L9" s="2959" t="s">
        <v>2343</v>
      </c>
      <c r="M9" s="2959" t="s">
        <v>1132</v>
      </c>
      <c r="N9" s="2959" t="s">
        <v>2343</v>
      </c>
    </row>
    <row r="10" spans="2:17" s="2954" customFormat="1" ht="15" customHeight="1">
      <c r="B10" s="2955"/>
      <c r="C10" s="2956"/>
      <c r="D10" s="2957" t="s">
        <v>2626</v>
      </c>
      <c r="E10" s="2958" t="s">
        <v>2627</v>
      </c>
      <c r="F10" s="2958" t="s">
        <v>2432</v>
      </c>
      <c r="G10" s="2958"/>
      <c r="I10" s="2959"/>
      <c r="J10" s="2959"/>
      <c r="K10" s="2959" t="s">
        <v>2628</v>
      </c>
      <c r="L10" s="2959"/>
      <c r="M10" s="2959"/>
      <c r="N10" s="2959"/>
    </row>
    <row r="11" spans="2:17" s="2954" customFormat="1" ht="15" customHeight="1">
      <c r="B11" s="2955"/>
      <c r="C11" s="2956"/>
      <c r="D11" s="2957"/>
      <c r="E11" s="2958" t="s">
        <v>2629</v>
      </c>
      <c r="F11" s="2958" t="s">
        <v>2436</v>
      </c>
      <c r="G11" s="2958"/>
      <c r="H11" s="2959"/>
      <c r="I11" s="2959"/>
      <c r="J11" s="2959"/>
      <c r="K11" s="2959" t="s">
        <v>131</v>
      </c>
      <c r="L11" s="2959"/>
      <c r="M11" s="2959"/>
      <c r="N11" s="2959"/>
    </row>
    <row r="12" spans="2:17" s="2954" customFormat="1" ht="15" customHeight="1">
      <c r="B12" s="2955"/>
      <c r="C12" s="2956"/>
      <c r="D12" s="2957"/>
      <c r="E12" s="2958" t="s">
        <v>2630</v>
      </c>
      <c r="F12" s="2958" t="s">
        <v>2438</v>
      </c>
      <c r="G12" s="2958"/>
      <c r="H12" s="2959"/>
      <c r="I12" s="2959"/>
      <c r="J12" s="2959"/>
      <c r="K12" s="2959" t="s">
        <v>2631</v>
      </c>
      <c r="L12" s="2959"/>
      <c r="M12" s="2959"/>
      <c r="N12" s="2959"/>
    </row>
    <row r="13" spans="2:17" s="2954" customFormat="1" ht="15" customHeight="1">
      <c r="B13" s="2955"/>
      <c r="C13" s="2956"/>
      <c r="D13" s="2957"/>
      <c r="E13" s="2958" t="s">
        <v>2632</v>
      </c>
      <c r="F13" s="2958" t="s">
        <v>2439</v>
      </c>
      <c r="G13" s="2958"/>
      <c r="H13" s="2959"/>
      <c r="I13" s="2959"/>
      <c r="J13" s="2959"/>
      <c r="L13" s="2959"/>
      <c r="M13" s="2959"/>
      <c r="N13" s="2959"/>
    </row>
    <row r="14" spans="2:17" s="1797" customFormat="1" ht="15" customHeight="1">
      <c r="B14" s="2960" t="s">
        <v>125</v>
      </c>
      <c r="C14" s="2961"/>
      <c r="D14" s="2962" t="s">
        <v>2154</v>
      </c>
      <c r="E14" s="2962" t="s">
        <v>2386</v>
      </c>
      <c r="F14" s="2962" t="s">
        <v>2568</v>
      </c>
      <c r="G14" s="2962" t="s">
        <v>1834</v>
      </c>
      <c r="H14" s="2962" t="s">
        <v>2387</v>
      </c>
      <c r="I14" s="2962" t="s">
        <v>2388</v>
      </c>
      <c r="J14" s="2962" t="s">
        <v>2389</v>
      </c>
      <c r="K14" s="2962" t="s">
        <v>2329</v>
      </c>
      <c r="L14" s="2962" t="s">
        <v>1010</v>
      </c>
      <c r="M14" s="2962" t="s">
        <v>1895</v>
      </c>
      <c r="N14" s="2962" t="s">
        <v>2104</v>
      </c>
    </row>
    <row r="15" spans="2:17" s="1797" customFormat="1" ht="15" customHeight="1">
      <c r="B15" s="2963" t="s">
        <v>2633</v>
      </c>
      <c r="C15" s="2961"/>
      <c r="D15" s="2964"/>
      <c r="E15" s="2964"/>
      <c r="F15" s="2964"/>
      <c r="G15" s="2964"/>
      <c r="H15" s="2964"/>
      <c r="I15" s="2964"/>
      <c r="J15" s="2964"/>
      <c r="K15" s="2964"/>
      <c r="L15" s="2964"/>
      <c r="M15" s="2964"/>
      <c r="N15" s="2965"/>
    </row>
    <row r="16" spans="2:17" s="1797" customFormat="1" ht="15" customHeight="1">
      <c r="B16" s="2963"/>
      <c r="C16" s="2961"/>
      <c r="D16" s="2966"/>
      <c r="E16" s="2966"/>
      <c r="F16" s="2966"/>
      <c r="G16" s="2966"/>
      <c r="H16" s="2966"/>
      <c r="I16" s="2966"/>
      <c r="J16" s="2966"/>
      <c r="K16" s="2966"/>
      <c r="L16" s="2967"/>
      <c r="M16" s="2967"/>
      <c r="N16" s="2967"/>
    </row>
    <row r="17" spans="2:14" s="1797" customFormat="1" ht="15" customHeight="1">
      <c r="B17" s="2963"/>
      <c r="C17" s="2961"/>
      <c r="D17" s="2966"/>
      <c r="E17" s="2966"/>
      <c r="F17" s="2966"/>
      <c r="G17" s="2966"/>
      <c r="H17" s="2966"/>
      <c r="I17" s="2966"/>
      <c r="J17" s="2966"/>
      <c r="K17" s="2966"/>
      <c r="L17" s="2967"/>
      <c r="M17" s="2967"/>
      <c r="N17" s="2967"/>
    </row>
    <row r="18" spans="2:14" s="1797" customFormat="1" ht="15" customHeight="1">
      <c r="B18" s="2963" t="s">
        <v>2634</v>
      </c>
      <c r="C18" s="2968" t="s">
        <v>102</v>
      </c>
      <c r="D18" s="2966"/>
      <c r="E18" s="2966"/>
      <c r="F18" s="2966"/>
      <c r="G18" s="2966"/>
      <c r="H18" s="2966"/>
      <c r="I18" s="2966"/>
      <c r="J18" s="2966"/>
      <c r="K18" s="2966"/>
      <c r="L18" s="2967">
        <v>0</v>
      </c>
      <c r="M18" s="2967">
        <v>0</v>
      </c>
      <c r="N18" s="2967">
        <v>0</v>
      </c>
    </row>
    <row r="19" spans="2:14" s="1797" customFormat="1" ht="15" customHeight="1">
      <c r="B19" s="2963" t="s">
        <v>1526</v>
      </c>
      <c r="C19" s="2961"/>
      <c r="D19" s="2964"/>
      <c r="E19" s="2964"/>
      <c r="F19" s="2964"/>
      <c r="G19" s="2964"/>
      <c r="H19" s="2964"/>
      <c r="I19" s="2964"/>
      <c r="J19" s="2964"/>
      <c r="K19" s="2964"/>
      <c r="L19" s="2964"/>
      <c r="M19" s="2964"/>
      <c r="N19" s="2965"/>
    </row>
    <row r="20" spans="2:14" s="1797" customFormat="1" ht="15" customHeight="1">
      <c r="B20" s="2963"/>
      <c r="C20" s="2961"/>
      <c r="D20" s="2966"/>
      <c r="E20" s="2966"/>
      <c r="F20" s="2966"/>
      <c r="G20" s="2966"/>
      <c r="H20" s="2966"/>
      <c r="I20" s="2966"/>
      <c r="J20" s="2966"/>
      <c r="K20" s="2966"/>
      <c r="L20" s="2967"/>
      <c r="M20" s="2967"/>
      <c r="N20" s="2967"/>
    </row>
    <row r="21" spans="2:14" s="1797" customFormat="1" ht="15" customHeight="1">
      <c r="B21" s="2963"/>
      <c r="C21" s="2961"/>
      <c r="D21" s="2966"/>
      <c r="E21" s="2966"/>
      <c r="F21" s="2966"/>
      <c r="G21" s="2966"/>
      <c r="H21" s="2966"/>
      <c r="I21" s="2966"/>
      <c r="J21" s="2966"/>
      <c r="K21" s="2966"/>
      <c r="L21" s="2967"/>
      <c r="M21" s="2967"/>
      <c r="N21" s="2967"/>
    </row>
    <row r="22" spans="2:14" s="1797" customFormat="1" ht="15" customHeight="1">
      <c r="B22" s="2963" t="s">
        <v>1527</v>
      </c>
      <c r="C22" s="2968" t="s">
        <v>108</v>
      </c>
      <c r="D22" s="2966"/>
      <c r="E22" s="2966"/>
      <c r="F22" s="2966"/>
      <c r="G22" s="2966"/>
      <c r="H22" s="2966"/>
      <c r="I22" s="2966"/>
      <c r="J22" s="2966"/>
      <c r="K22" s="2966"/>
      <c r="L22" s="2967">
        <v>0</v>
      </c>
      <c r="M22" s="2967">
        <v>0</v>
      </c>
      <c r="N22" s="2967">
        <v>0</v>
      </c>
    </row>
    <row r="23" spans="2:14" s="1797" customFormat="1" ht="15" customHeight="1">
      <c r="B23" s="2969" t="s">
        <v>2635</v>
      </c>
      <c r="C23" s="2970" t="s">
        <v>194</v>
      </c>
      <c r="D23" s="2966"/>
      <c r="E23" s="2966"/>
      <c r="F23" s="2966"/>
      <c r="G23" s="2966"/>
      <c r="H23" s="2966"/>
      <c r="I23" s="2966"/>
      <c r="J23" s="2966"/>
      <c r="K23" s="2966"/>
      <c r="L23" s="2967">
        <v>0</v>
      </c>
      <c r="M23" s="2967">
        <v>0</v>
      </c>
      <c r="N23" s="2967">
        <v>0</v>
      </c>
    </row>
    <row r="24" spans="2:14" s="1797" customFormat="1" ht="15" customHeight="1">
      <c r="C24" s="2971"/>
    </row>
    <row r="25" spans="2:14" s="1797" customFormat="1" ht="15" customHeight="1">
      <c r="B25" s="65" t="s">
        <v>105</v>
      </c>
      <c r="C25" s="65"/>
      <c r="D25" s="65"/>
      <c r="E25" s="65"/>
      <c r="F25" s="65"/>
      <c r="G25" s="65"/>
      <c r="H25" s="65"/>
      <c r="I25" s="65"/>
      <c r="N25" s="2191"/>
    </row>
    <row r="26" spans="2:14" s="1797" customFormat="1">
      <c r="B26" s="4054" t="s">
        <v>477</v>
      </c>
      <c r="C26" s="4054"/>
      <c r="D26" s="4054"/>
      <c r="E26" s="4054"/>
      <c r="F26" s="4054"/>
      <c r="G26" s="4054"/>
      <c r="H26" s="4054"/>
      <c r="I26" s="4054"/>
      <c r="N26" s="2772"/>
    </row>
    <row r="27" spans="2:14" s="1797" customFormat="1" ht="12.3">
      <c r="C27" s="2971"/>
    </row>
    <row r="28" spans="2:14" s="1797" customFormat="1" ht="12.3">
      <c r="C28" s="2971"/>
    </row>
    <row r="29" spans="2:14" s="1797" customFormat="1" ht="12.3">
      <c r="C29" s="2971"/>
    </row>
    <row r="30" spans="2:14" s="1797" customFormat="1" ht="12.3">
      <c r="C30" s="2971"/>
    </row>
    <row r="31" spans="2:14" s="1797" customFormat="1" ht="12.3">
      <c r="C31" s="2971"/>
    </row>
  </sheetData>
  <mergeCells count="8">
    <mergeCell ref="B2:F2"/>
    <mergeCell ref="B26:I26"/>
    <mergeCell ref="L7:N7"/>
    <mergeCell ref="F4:N4"/>
    <mergeCell ref="F5:N5"/>
    <mergeCell ref="I7:J7"/>
    <mergeCell ref="D7:G7"/>
    <mergeCell ref="B25:I25"/>
  </mergeCells>
  <hyperlinks>
    <hyperlink ref="B26" r:id="rId1" xr:uid="{00000000-0004-0000-6000-000000000000}"/>
  </hyperlinks>
  <printOptions horizontalCentered="1" verticalCentered="1"/>
  <pageMargins left="0.39370078740157499" right="0.39370078740157499" top="0.59055118110236204" bottom="0.39370078740157499" header="0.31496062992126" footer="0.31496062992126"/>
  <pageSetup paperSize="5" scale="10" orientation="landscape"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pageSetUpPr fitToPage="1"/>
  </sheetPr>
  <dimension ref="B2:Y29"/>
  <sheetViews>
    <sheetView showGridLines="0" workbookViewId="0"/>
  </sheetViews>
  <sheetFormatPr defaultColWidth="8.44140625" defaultRowHeight="12.6"/>
  <cols>
    <col min="1" max="1" width="1.71875" style="254" customWidth="1"/>
    <col min="2" max="2" width="35" style="254" customWidth="1"/>
    <col min="3" max="3" width="3.5546875" style="2328" customWidth="1"/>
    <col min="4" max="11" width="12.1640625" style="254" customWidth="1"/>
    <col min="12" max="12" width="13.5546875" style="254" customWidth="1"/>
    <col min="13" max="13" width="12.44140625" style="254" customWidth="1"/>
    <col min="14" max="16" width="11.27734375" style="254" customWidth="1"/>
    <col min="17" max="17" width="12.44140625" style="254" customWidth="1"/>
    <col min="18" max="18" width="11.27734375" style="254" customWidth="1"/>
    <col min="19" max="19" width="16" style="254" customWidth="1"/>
    <col min="20" max="20" width="8.44140625" style="254" customWidth="1"/>
    <col min="21" max="16384" width="8.44140625" style="254"/>
  </cols>
  <sheetData>
    <row r="2" spans="2:25">
      <c r="B2" s="4734" t="s">
        <v>478</v>
      </c>
      <c r="C2" s="4735"/>
      <c r="D2" s="4736"/>
      <c r="E2" s="4736"/>
      <c r="F2" s="4736"/>
    </row>
    <row r="4" spans="2:25" ht="13.8">
      <c r="B4" s="2973" t="s">
        <v>2636</v>
      </c>
      <c r="D4" s="4718" t="s">
        <v>2637</v>
      </c>
      <c r="E4" s="4718"/>
      <c r="F4" s="4718"/>
      <c r="G4" s="4718"/>
      <c r="H4" s="4718"/>
      <c r="I4" s="4718"/>
      <c r="J4" s="4718"/>
      <c r="K4" s="204"/>
      <c r="L4" s="204"/>
      <c r="M4" s="204"/>
      <c r="N4" s="204"/>
      <c r="O4" s="204"/>
      <c r="P4" s="204"/>
      <c r="Q4" s="204"/>
      <c r="R4" s="204"/>
      <c r="S4" s="204"/>
      <c r="T4" s="204"/>
      <c r="U4" s="204"/>
      <c r="V4" s="204"/>
      <c r="W4" s="204"/>
      <c r="X4" s="204"/>
      <c r="Y4" s="204"/>
    </row>
    <row r="5" spans="2:25" ht="13.8">
      <c r="B5" s="2973" t="s">
        <v>538</v>
      </c>
      <c r="D5" s="4718" t="s">
        <v>2638</v>
      </c>
      <c r="E5" s="4718"/>
      <c r="F5" s="4718"/>
      <c r="G5" s="4718"/>
      <c r="H5" s="4718"/>
      <c r="I5" s="4718"/>
      <c r="J5" s="4718"/>
      <c r="K5" s="204"/>
      <c r="L5" s="204"/>
      <c r="M5" s="204"/>
      <c r="N5" s="204"/>
      <c r="O5" s="204"/>
      <c r="P5" s="204"/>
      <c r="Q5" s="204"/>
      <c r="R5" s="204"/>
      <c r="S5" s="204"/>
      <c r="T5" s="204"/>
      <c r="U5" s="204"/>
      <c r="V5" s="204"/>
      <c r="W5" s="204"/>
      <c r="X5" s="204"/>
      <c r="Y5" s="204"/>
    </row>
    <row r="6" spans="2:25" ht="14.1">
      <c r="B6" s="2974"/>
      <c r="C6" s="2975"/>
      <c r="D6" s="2975"/>
      <c r="E6" s="2975"/>
      <c r="F6" s="2975"/>
      <c r="G6" s="2975"/>
      <c r="H6" s="2975"/>
      <c r="I6" s="2975"/>
      <c r="J6" s="2975"/>
      <c r="K6" s="2975"/>
      <c r="L6" s="2975"/>
      <c r="M6" s="2975"/>
      <c r="N6" s="2975"/>
      <c r="O6" s="2975"/>
      <c r="P6" s="2975"/>
      <c r="Q6" s="2975"/>
      <c r="R6" s="2975"/>
      <c r="S6" s="2975"/>
    </row>
    <row r="7" spans="2:25" s="206" customFormat="1" ht="15" customHeight="1">
      <c r="B7" s="2976"/>
      <c r="C7" s="2977"/>
      <c r="D7" s="4729" t="s">
        <v>2363</v>
      </c>
      <c r="E7" s="4730"/>
      <c r="F7" s="4730"/>
      <c r="G7" s="4731"/>
      <c r="H7" s="2978" t="s">
        <v>1941</v>
      </c>
      <c r="I7" s="4732" t="s">
        <v>2639</v>
      </c>
      <c r="J7" s="4733"/>
      <c r="K7" s="2978" t="s">
        <v>2640</v>
      </c>
      <c r="L7" s="4727" t="s">
        <v>2365</v>
      </c>
      <c r="M7" s="4728"/>
      <c r="N7" s="4728"/>
      <c r="O7" s="4725" t="s">
        <v>2641</v>
      </c>
      <c r="P7" s="4726"/>
      <c r="Q7" s="4726"/>
      <c r="R7" s="4726"/>
      <c r="S7" s="4726"/>
    </row>
    <row r="8" spans="2:25" s="206" customFormat="1" ht="15" customHeight="1">
      <c r="B8" s="2980"/>
      <c r="C8" s="2981"/>
      <c r="D8" s="2982" t="s">
        <v>2416</v>
      </c>
      <c r="E8" s="2983" t="s">
        <v>2417</v>
      </c>
      <c r="F8" s="2984" t="s">
        <v>2368</v>
      </c>
      <c r="G8" s="2984" t="s">
        <v>2313</v>
      </c>
      <c r="H8" s="2985" t="s">
        <v>2607</v>
      </c>
      <c r="I8" s="2978" t="s">
        <v>2369</v>
      </c>
      <c r="J8" s="2978" t="s">
        <v>2620</v>
      </c>
      <c r="K8" s="2985" t="s">
        <v>2621</v>
      </c>
      <c r="L8" s="2978" t="s">
        <v>1142</v>
      </c>
      <c r="M8" s="2978" t="s">
        <v>2469</v>
      </c>
      <c r="N8" s="2978" t="s">
        <v>702</v>
      </c>
      <c r="O8" s="2978" t="s">
        <v>2642</v>
      </c>
      <c r="P8" s="2978" t="s">
        <v>976</v>
      </c>
      <c r="Q8" s="2978" t="s">
        <v>2469</v>
      </c>
      <c r="R8" s="2978" t="s">
        <v>2643</v>
      </c>
      <c r="S8" s="2978" t="s">
        <v>2313</v>
      </c>
    </row>
    <row r="9" spans="2:25" s="2986" customFormat="1" ht="15" customHeight="1">
      <c r="B9" s="2987" t="s">
        <v>2619</v>
      </c>
      <c r="C9" s="2988"/>
      <c r="D9" s="2982" t="s">
        <v>2469</v>
      </c>
      <c r="E9" s="2983" t="s">
        <v>2644</v>
      </c>
      <c r="F9" s="2983" t="s">
        <v>2426</v>
      </c>
      <c r="G9" s="2983" t="s">
        <v>2623</v>
      </c>
      <c r="H9" s="2985" t="s">
        <v>2612</v>
      </c>
      <c r="I9" s="2985"/>
      <c r="J9" s="2985" t="s">
        <v>2624</v>
      </c>
      <c r="K9" s="2985" t="s">
        <v>2625</v>
      </c>
      <c r="L9" s="2985" t="s">
        <v>1131</v>
      </c>
      <c r="M9" s="2985" t="s">
        <v>1132</v>
      </c>
      <c r="N9" s="2985" t="s">
        <v>2343</v>
      </c>
      <c r="O9" s="2985" t="s">
        <v>2645</v>
      </c>
      <c r="P9" s="2985" t="s">
        <v>2646</v>
      </c>
      <c r="Q9" s="2985" t="s">
        <v>2647</v>
      </c>
      <c r="R9" s="2985" t="s">
        <v>186</v>
      </c>
      <c r="S9" s="2985" t="s">
        <v>2648</v>
      </c>
    </row>
    <row r="10" spans="2:25" s="2986" customFormat="1" ht="15" customHeight="1">
      <c r="B10" s="2987"/>
      <c r="C10" s="2988"/>
      <c r="D10" s="2982" t="s">
        <v>1428</v>
      </c>
      <c r="E10" s="2983" t="s">
        <v>2649</v>
      </c>
      <c r="F10" s="2983" t="s">
        <v>2432</v>
      </c>
      <c r="I10" s="2985"/>
      <c r="K10" s="2985" t="s">
        <v>2628</v>
      </c>
      <c r="O10" s="2985" t="s">
        <v>2650</v>
      </c>
      <c r="P10" s="2985" t="s">
        <v>2651</v>
      </c>
      <c r="Q10" s="2985" t="s">
        <v>2652</v>
      </c>
    </row>
    <row r="11" spans="2:25" s="2986" customFormat="1" ht="15" customHeight="1">
      <c r="B11" s="2987"/>
      <c r="C11" s="2988"/>
      <c r="E11" s="2983" t="s">
        <v>2653</v>
      </c>
      <c r="F11" s="2983" t="s">
        <v>2654</v>
      </c>
      <c r="G11" s="2983"/>
      <c r="I11" s="2985"/>
      <c r="J11" s="2985"/>
      <c r="K11" s="2985" t="s">
        <v>131</v>
      </c>
      <c r="L11" s="2985"/>
      <c r="M11" s="2985"/>
      <c r="N11" s="2985"/>
      <c r="P11" s="2985" t="s">
        <v>2655</v>
      </c>
      <c r="R11" s="2985"/>
      <c r="S11" s="2985"/>
    </row>
    <row r="12" spans="2:25" s="2986" customFormat="1" ht="15" customHeight="1">
      <c r="B12" s="2987"/>
      <c r="C12" s="2988"/>
      <c r="D12" s="2982"/>
      <c r="E12" s="2983" t="s">
        <v>2382</v>
      </c>
      <c r="F12" s="2983" t="s">
        <v>2656</v>
      </c>
      <c r="G12" s="2983"/>
      <c r="H12" s="2985"/>
      <c r="I12" s="2985"/>
      <c r="J12" s="2985"/>
      <c r="K12" s="2985" t="s">
        <v>2631</v>
      </c>
      <c r="L12" s="2985"/>
      <c r="M12" s="2985"/>
      <c r="N12" s="2985"/>
      <c r="O12" s="2985"/>
      <c r="Q12" s="2985"/>
      <c r="R12" s="2985"/>
      <c r="S12" s="2985"/>
    </row>
    <row r="13" spans="2:25" s="2986" customFormat="1" ht="15" customHeight="1">
      <c r="B13" s="2987"/>
      <c r="C13" s="2988"/>
      <c r="D13" s="2982"/>
      <c r="E13" s="2983" t="s">
        <v>1194</v>
      </c>
      <c r="F13" s="2983" t="s">
        <v>2439</v>
      </c>
      <c r="G13" s="2983"/>
      <c r="H13" s="2985"/>
      <c r="I13" s="2985"/>
      <c r="J13" s="2985"/>
      <c r="L13" s="2985"/>
      <c r="M13" s="2985"/>
      <c r="N13" s="2985"/>
      <c r="O13" s="2985"/>
      <c r="P13" s="2985"/>
      <c r="Q13" s="2985"/>
      <c r="R13" s="2985"/>
      <c r="S13" s="2985"/>
    </row>
    <row r="14" spans="2:25" s="2986" customFormat="1" ht="15" customHeight="1">
      <c r="B14" s="2987"/>
      <c r="C14" s="2988"/>
      <c r="D14" s="2982"/>
      <c r="G14" s="2983"/>
      <c r="H14" s="2985"/>
      <c r="I14" s="2985"/>
      <c r="J14" s="2985"/>
      <c r="L14" s="2985"/>
      <c r="M14" s="2985"/>
      <c r="N14" s="2985"/>
      <c r="O14" s="2985"/>
      <c r="P14" s="2985"/>
      <c r="Q14" s="2985"/>
      <c r="R14" s="2985"/>
      <c r="S14" s="2985"/>
    </row>
    <row r="15" spans="2:25" s="206" customFormat="1" ht="15" customHeight="1">
      <c r="B15" s="2989" t="s">
        <v>125</v>
      </c>
      <c r="C15" s="2990"/>
      <c r="D15" s="2991" t="s">
        <v>2154</v>
      </c>
      <c r="E15" s="2991" t="s">
        <v>2386</v>
      </c>
      <c r="F15" s="2991" t="s">
        <v>2568</v>
      </c>
      <c r="G15" s="2991" t="s">
        <v>1834</v>
      </c>
      <c r="H15" s="2991" t="s">
        <v>2387</v>
      </c>
      <c r="I15" s="2991" t="s">
        <v>2388</v>
      </c>
      <c r="J15" s="2991" t="s">
        <v>2389</v>
      </c>
      <c r="K15" s="2991" t="s">
        <v>2329</v>
      </c>
      <c r="L15" s="2991" t="s">
        <v>1010</v>
      </c>
      <c r="M15" s="2991" t="s">
        <v>1895</v>
      </c>
      <c r="N15" s="2991" t="s">
        <v>2104</v>
      </c>
      <c r="O15" s="2991" t="s">
        <v>1013</v>
      </c>
      <c r="P15" s="2991" t="s">
        <v>1015</v>
      </c>
      <c r="Q15" s="2991" t="s">
        <v>1831</v>
      </c>
      <c r="R15" s="2991" t="s">
        <v>2614</v>
      </c>
      <c r="S15" s="2991" t="s">
        <v>1016</v>
      </c>
    </row>
    <row r="16" spans="2:25" s="206" customFormat="1" ht="15" customHeight="1">
      <c r="B16" s="2992" t="s">
        <v>2633</v>
      </c>
      <c r="C16" s="2990"/>
      <c r="D16" s="2993"/>
      <c r="E16" s="2993"/>
      <c r="F16" s="2993"/>
      <c r="G16" s="2993"/>
      <c r="H16" s="2993"/>
      <c r="I16" s="2993"/>
      <c r="J16" s="2993"/>
      <c r="K16" s="2993"/>
      <c r="L16" s="2993"/>
      <c r="M16" s="2993"/>
      <c r="N16" s="2993"/>
      <c r="O16" s="2993"/>
      <c r="P16" s="2993"/>
      <c r="Q16" s="2993"/>
      <c r="R16" s="2993"/>
      <c r="S16" s="2994"/>
    </row>
    <row r="17" spans="2:19" s="206" customFormat="1" ht="15" customHeight="1">
      <c r="B17" s="2992"/>
      <c r="C17" s="2990"/>
      <c r="D17" s="2995"/>
      <c r="E17" s="2995"/>
      <c r="F17" s="2995"/>
      <c r="G17" s="2995"/>
      <c r="H17" s="2995"/>
      <c r="I17" s="2995"/>
      <c r="J17" s="2995"/>
      <c r="K17" s="2995"/>
      <c r="L17" s="2996"/>
      <c r="M17" s="2996"/>
      <c r="N17" s="2996"/>
      <c r="O17" s="2979"/>
      <c r="P17" s="2996"/>
      <c r="Q17" s="2996"/>
      <c r="R17" s="2996"/>
      <c r="S17" s="2997"/>
    </row>
    <row r="18" spans="2:19" s="206" customFormat="1" ht="15" customHeight="1">
      <c r="B18" s="2992"/>
      <c r="C18" s="2990"/>
      <c r="D18" s="2995"/>
      <c r="E18" s="2995"/>
      <c r="F18" s="2995"/>
      <c r="G18" s="2995"/>
      <c r="H18" s="2995"/>
      <c r="I18" s="2995"/>
      <c r="J18" s="2995"/>
      <c r="K18" s="2995"/>
      <c r="L18" s="2996"/>
      <c r="M18" s="2996"/>
      <c r="N18" s="2996"/>
      <c r="O18" s="2979"/>
      <c r="P18" s="2996"/>
      <c r="Q18" s="2996"/>
      <c r="R18" s="2996"/>
      <c r="S18" s="2997"/>
    </row>
    <row r="19" spans="2:19" s="206" customFormat="1" ht="15" customHeight="1">
      <c r="B19" s="2998" t="s">
        <v>2634</v>
      </c>
      <c r="C19" s="2999" t="s">
        <v>102</v>
      </c>
      <c r="D19" s="3000"/>
      <c r="E19" s="3000"/>
      <c r="F19" s="3000"/>
      <c r="G19" s="3000"/>
      <c r="H19" s="3000"/>
      <c r="I19" s="3000"/>
      <c r="J19" s="3000"/>
      <c r="K19" s="3000"/>
      <c r="L19" s="3001">
        <v>0</v>
      </c>
      <c r="M19" s="3001">
        <v>0</v>
      </c>
      <c r="N19" s="3001">
        <v>0</v>
      </c>
      <c r="O19" s="3002">
        <v>0</v>
      </c>
      <c r="P19" s="3001">
        <v>0</v>
      </c>
      <c r="Q19" s="3001">
        <v>0</v>
      </c>
      <c r="R19" s="3001">
        <v>0</v>
      </c>
      <c r="S19" s="3001">
        <v>0</v>
      </c>
    </row>
    <row r="20" spans="2:19" s="206" customFormat="1" ht="15" customHeight="1">
      <c r="B20" s="2992" t="s">
        <v>1526</v>
      </c>
      <c r="C20" s="2990"/>
      <c r="D20" s="3003"/>
      <c r="E20" s="3003"/>
      <c r="F20" s="3003"/>
      <c r="G20" s="3003"/>
      <c r="H20" s="3003"/>
      <c r="I20" s="3003"/>
      <c r="J20" s="3003"/>
      <c r="K20" s="3003"/>
      <c r="L20" s="3003"/>
      <c r="M20" s="3003"/>
      <c r="N20" s="3003"/>
      <c r="O20" s="3003"/>
      <c r="P20" s="3003"/>
      <c r="Q20" s="3003"/>
      <c r="R20" s="3003"/>
      <c r="S20" s="3004"/>
    </row>
    <row r="21" spans="2:19" s="206" customFormat="1" ht="15" customHeight="1">
      <c r="B21" s="2992"/>
      <c r="C21" s="2990"/>
      <c r="D21" s="3000"/>
      <c r="E21" s="3000"/>
      <c r="F21" s="3000"/>
      <c r="G21" s="3000"/>
      <c r="H21" s="3000"/>
      <c r="I21" s="3000"/>
      <c r="J21" s="3000"/>
      <c r="K21" s="3000"/>
      <c r="L21" s="3001"/>
      <c r="M21" s="3001"/>
      <c r="N21" s="3001"/>
      <c r="O21" s="3002"/>
      <c r="P21" s="3001"/>
      <c r="Q21" s="3001"/>
      <c r="R21" s="3001"/>
      <c r="S21" s="3001"/>
    </row>
    <row r="22" spans="2:19" s="206" customFormat="1" ht="15" customHeight="1">
      <c r="B22" s="2992"/>
      <c r="C22" s="2990"/>
      <c r="D22" s="3000"/>
      <c r="E22" s="3000"/>
      <c r="F22" s="3000"/>
      <c r="G22" s="3000"/>
      <c r="H22" s="3000"/>
      <c r="I22" s="3000"/>
      <c r="J22" s="3000"/>
      <c r="K22" s="3000"/>
      <c r="L22" s="3001"/>
      <c r="M22" s="3001"/>
      <c r="N22" s="3001"/>
      <c r="O22" s="3002"/>
      <c r="P22" s="3001"/>
      <c r="Q22" s="3001"/>
      <c r="R22" s="3001"/>
      <c r="S22" s="3001"/>
    </row>
    <row r="23" spans="2:19" s="206" customFormat="1" ht="15" customHeight="1">
      <c r="B23" s="2998" t="s">
        <v>1527</v>
      </c>
      <c r="C23" s="2999" t="s">
        <v>108</v>
      </c>
      <c r="D23" s="3000"/>
      <c r="E23" s="3000"/>
      <c r="F23" s="3000"/>
      <c r="G23" s="3000"/>
      <c r="H23" s="3000"/>
      <c r="I23" s="3000"/>
      <c r="J23" s="3000"/>
      <c r="K23" s="3000"/>
      <c r="L23" s="3001">
        <v>0</v>
      </c>
      <c r="M23" s="3001">
        <v>0</v>
      </c>
      <c r="N23" s="3001">
        <v>0</v>
      </c>
      <c r="O23" s="3002">
        <v>0</v>
      </c>
      <c r="P23" s="3001">
        <v>0</v>
      </c>
      <c r="Q23" s="3001">
        <v>0</v>
      </c>
      <c r="R23" s="3001">
        <v>0</v>
      </c>
      <c r="S23" s="3001">
        <v>0</v>
      </c>
    </row>
    <row r="24" spans="2:19" s="206" customFormat="1" ht="15" customHeight="1">
      <c r="B24" s="3005" t="s">
        <v>2635</v>
      </c>
      <c r="C24" s="3006" t="s">
        <v>194</v>
      </c>
      <c r="D24" s="3000"/>
      <c r="E24" s="3000"/>
      <c r="F24" s="3000"/>
      <c r="G24" s="3000"/>
      <c r="H24" s="3000"/>
      <c r="I24" s="3000"/>
      <c r="J24" s="3000"/>
      <c r="K24" s="3000"/>
      <c r="L24" s="3001">
        <v>0</v>
      </c>
      <c r="M24" s="3001">
        <v>0</v>
      </c>
      <c r="N24" s="3001">
        <v>0</v>
      </c>
      <c r="O24" s="3002">
        <v>0</v>
      </c>
      <c r="P24" s="3001">
        <v>0</v>
      </c>
      <c r="Q24" s="3001">
        <v>0</v>
      </c>
      <c r="R24" s="3001">
        <v>0</v>
      </c>
      <c r="S24" s="3001">
        <v>0</v>
      </c>
    </row>
    <row r="25" spans="2:19" ht="15" customHeight="1"/>
    <row r="26" spans="2:19" ht="15" customHeight="1">
      <c r="B26" s="65" t="s">
        <v>105</v>
      </c>
      <c r="C26" s="65"/>
      <c r="D26" s="65"/>
      <c r="E26" s="65"/>
      <c r="F26" s="65"/>
      <c r="G26" s="65"/>
      <c r="H26" s="65"/>
      <c r="I26" s="65"/>
      <c r="J26" s="65"/>
    </row>
    <row r="27" spans="2:19" ht="15" customHeight="1">
      <c r="B27" s="4054" t="s">
        <v>477</v>
      </c>
      <c r="C27" s="4054"/>
      <c r="D27" s="4054"/>
      <c r="E27" s="4054"/>
      <c r="F27" s="4054"/>
      <c r="G27" s="4054"/>
      <c r="H27" s="4054"/>
      <c r="I27" s="4054"/>
      <c r="J27" s="4054"/>
    </row>
    <row r="28" spans="2:19" ht="15" customHeight="1">
      <c r="S28" s="2239"/>
    </row>
    <row r="29" spans="2:19">
      <c r="S29" s="3007"/>
    </row>
  </sheetData>
  <mergeCells count="9">
    <mergeCell ref="B2:F2"/>
    <mergeCell ref="O7:S7"/>
    <mergeCell ref="B26:J26"/>
    <mergeCell ref="B27:J27"/>
    <mergeCell ref="D4:J4"/>
    <mergeCell ref="D5:J5"/>
    <mergeCell ref="L7:N7"/>
    <mergeCell ref="D7:G7"/>
    <mergeCell ref="I7:J7"/>
  </mergeCells>
  <hyperlinks>
    <hyperlink ref="B27" r:id="rId1" xr:uid="{00000000-0004-0000-6100-000000000000}"/>
  </hyperlinks>
  <printOptions horizontalCentered="1" verticalCentered="1"/>
  <pageMargins left="0.39370078740157499" right="0.39370078740157499" top="0.59055118110236204" bottom="0.39370078740157499" header="0.31496062992126" footer="0.31496062992126"/>
  <pageSetup paperSize="5" scale="10" orientation="landscape"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pageSetUpPr fitToPage="1"/>
  </sheetPr>
  <dimension ref="B2:I57"/>
  <sheetViews>
    <sheetView showGridLines="0" workbookViewId="0"/>
  </sheetViews>
  <sheetFormatPr defaultColWidth="7.5546875" defaultRowHeight="14.1"/>
  <cols>
    <col min="1" max="1" width="1.44140625" style="1583" customWidth="1"/>
    <col min="2" max="2" width="5.27734375" style="1583" customWidth="1"/>
    <col min="3" max="3" width="15.27734375" style="1583" customWidth="1"/>
    <col min="4" max="4" width="41.1640625" style="1583" customWidth="1"/>
    <col min="5" max="5" width="4.44140625" style="1583" customWidth="1"/>
    <col min="6" max="8" width="11" style="1583" customWidth="1"/>
    <col min="9" max="9" width="11.44140625" style="1583" customWidth="1"/>
    <col min="10" max="10" width="7.5546875" style="1583" customWidth="1"/>
    <col min="11" max="16384" width="7.5546875" style="1583"/>
  </cols>
  <sheetData>
    <row r="2" spans="2:9">
      <c r="B2" s="4176" t="s">
        <v>478</v>
      </c>
      <c r="C2" s="4172"/>
      <c r="D2" s="4172"/>
      <c r="E2" s="4172"/>
      <c r="F2" s="4172"/>
    </row>
    <row r="4" spans="2:9">
      <c r="B4" s="4173" t="s">
        <v>2657</v>
      </c>
      <c r="C4" s="4172"/>
      <c r="D4" s="1646"/>
      <c r="E4" s="4198" t="s">
        <v>2658</v>
      </c>
      <c r="F4" s="4198"/>
      <c r="G4" s="4198"/>
      <c r="H4" s="4198"/>
      <c r="I4" s="4198"/>
    </row>
    <row r="5" spans="2:9">
      <c r="B5" s="4173" t="s">
        <v>538</v>
      </c>
      <c r="C5" s="4172"/>
    </row>
    <row r="6" spans="2:9">
      <c r="D6" s="1582" t="s">
        <v>2659</v>
      </c>
    </row>
    <row r="7" spans="2:9">
      <c r="C7" s="1582" t="s">
        <v>1546</v>
      </c>
    </row>
    <row r="8" spans="2:9" ht="14.1" customHeight="1">
      <c r="G8" s="1634"/>
      <c r="I8" s="1592" t="s">
        <v>125</v>
      </c>
    </row>
    <row r="9" spans="2:9" ht="15.3">
      <c r="B9" s="1593"/>
      <c r="C9" s="3008"/>
    </row>
    <row r="10" spans="2:9" ht="15" customHeight="1">
      <c r="B10" s="3009" t="s">
        <v>403</v>
      </c>
      <c r="C10" s="3010"/>
      <c r="D10" s="4744" t="s">
        <v>2660</v>
      </c>
      <c r="E10" s="4744"/>
      <c r="F10" s="4744"/>
      <c r="G10" s="4744"/>
      <c r="H10" s="1649"/>
      <c r="I10" s="2933"/>
    </row>
    <row r="11" spans="2:9" ht="15" customHeight="1">
      <c r="B11" s="3011"/>
      <c r="C11" s="3008"/>
      <c r="D11" s="4750" t="s">
        <v>2661</v>
      </c>
      <c r="E11" s="4750"/>
      <c r="F11" s="4750"/>
      <c r="G11" s="4750"/>
      <c r="H11" s="1614" t="s">
        <v>1590</v>
      </c>
      <c r="I11" s="1616">
        <v>9</v>
      </c>
    </row>
    <row r="12" spans="2:9" ht="15" customHeight="1">
      <c r="B12" s="3012"/>
      <c r="C12" s="3008"/>
      <c r="D12" s="4172" t="s">
        <v>2662</v>
      </c>
      <c r="E12" s="4172"/>
      <c r="F12" s="4172"/>
      <c r="G12" s="4172"/>
      <c r="I12" s="2927"/>
    </row>
    <row r="13" spans="2:9" ht="15" customHeight="1">
      <c r="B13" s="3012"/>
      <c r="C13" s="3008"/>
      <c r="I13" s="2927"/>
    </row>
    <row r="14" spans="2:9" ht="15" customHeight="1">
      <c r="B14" s="3012"/>
      <c r="C14" s="3008"/>
      <c r="D14" s="2118"/>
      <c r="I14" s="2927"/>
    </row>
    <row r="15" spans="2:9" ht="15" customHeight="1">
      <c r="B15" s="3011" t="s">
        <v>405</v>
      </c>
      <c r="C15" s="3008"/>
      <c r="D15" s="4405" t="s">
        <v>2663</v>
      </c>
      <c r="E15" s="4405"/>
      <c r="F15" s="4405"/>
      <c r="G15" s="4405"/>
      <c r="I15" s="2927"/>
    </row>
    <row r="16" spans="2:9" ht="15" customHeight="1">
      <c r="B16" s="3011"/>
      <c r="C16" s="3008"/>
      <c r="D16" s="4750" t="s">
        <v>2664</v>
      </c>
      <c r="E16" s="4750"/>
      <c r="F16" s="4750"/>
      <c r="G16" s="4750"/>
      <c r="H16" s="1614" t="s">
        <v>1590</v>
      </c>
      <c r="I16" s="1616">
        <v>9</v>
      </c>
    </row>
    <row r="17" spans="2:9" ht="15" customHeight="1">
      <c r="B17" s="3012"/>
      <c r="C17" s="3008"/>
      <c r="D17" s="4172" t="s">
        <v>2662</v>
      </c>
      <c r="E17" s="4172"/>
      <c r="F17" s="4172"/>
      <c r="G17" s="4172"/>
      <c r="I17" s="2927"/>
    </row>
    <row r="18" spans="2:9" ht="15" customHeight="1">
      <c r="B18" s="3013"/>
      <c r="C18" s="1634"/>
      <c r="I18" s="2927"/>
    </row>
    <row r="19" spans="2:9" ht="15" customHeight="1">
      <c r="B19" s="3013"/>
      <c r="C19" s="1634"/>
      <c r="I19" s="2927"/>
    </row>
    <row r="20" spans="2:9" ht="15" customHeight="1">
      <c r="B20" s="3012" t="s">
        <v>192</v>
      </c>
      <c r="D20" s="4752" t="s">
        <v>2665</v>
      </c>
      <c r="E20" s="4752"/>
      <c r="F20" s="4752"/>
      <c r="G20" s="4752"/>
      <c r="H20" s="1614"/>
      <c r="I20" s="3014">
        <v>25000</v>
      </c>
    </row>
    <row r="21" spans="2:9" ht="15" customHeight="1">
      <c r="B21" s="3012"/>
      <c r="D21" s="3015"/>
      <c r="E21" s="3015"/>
      <c r="F21" s="3015"/>
      <c r="G21" s="3015"/>
      <c r="H21" s="3015"/>
      <c r="I21" s="3016"/>
    </row>
    <row r="22" spans="2:9" ht="15" customHeight="1">
      <c r="B22" s="3012"/>
      <c r="D22" s="3015"/>
      <c r="E22" s="3015"/>
      <c r="F22" s="3015"/>
      <c r="G22" s="3015"/>
      <c r="H22" s="3015"/>
      <c r="I22" s="1601"/>
    </row>
    <row r="23" spans="2:9" ht="15" customHeight="1">
      <c r="B23" s="3012" t="s">
        <v>410</v>
      </c>
      <c r="D23" s="4752" t="s">
        <v>2666</v>
      </c>
      <c r="E23" s="4752"/>
      <c r="F23" s="4752"/>
      <c r="G23" s="4752"/>
      <c r="H23" s="1614"/>
      <c r="I23" s="3014">
        <v>1000</v>
      </c>
    </row>
    <row r="24" spans="2:9" ht="15" customHeight="1">
      <c r="B24" s="3012"/>
      <c r="I24" s="3016"/>
    </row>
    <row r="25" spans="2:9" ht="15" customHeight="1">
      <c r="B25" s="3012"/>
      <c r="I25" s="1601"/>
    </row>
    <row r="26" spans="2:9" ht="15" customHeight="1">
      <c r="B26" s="3012" t="s">
        <v>413</v>
      </c>
      <c r="D26" s="4752" t="s">
        <v>2667</v>
      </c>
      <c r="E26" s="4752"/>
      <c r="F26" s="4752"/>
      <c r="G26" s="4752"/>
      <c r="H26" s="1614"/>
      <c r="I26" s="3017">
        <v>1000</v>
      </c>
    </row>
    <row r="27" spans="2:9" ht="15" customHeight="1">
      <c r="B27" s="3012"/>
      <c r="C27" s="3018"/>
      <c r="I27" s="3019"/>
    </row>
    <row r="28" spans="2:9" ht="15" customHeight="1">
      <c r="B28" s="3012"/>
      <c r="C28" s="3018"/>
      <c r="I28" s="3019"/>
    </row>
    <row r="29" spans="2:9" ht="15" customHeight="1">
      <c r="B29" s="3012" t="s">
        <v>416</v>
      </c>
      <c r="D29" s="4752" t="s">
        <v>2668</v>
      </c>
      <c r="E29" s="4752"/>
      <c r="F29" s="4752"/>
      <c r="G29" s="4752"/>
      <c r="H29" s="1614"/>
      <c r="I29" s="3020">
        <v>32500</v>
      </c>
    </row>
    <row r="30" spans="2:9" ht="15" customHeight="1">
      <c r="B30" s="3012"/>
      <c r="I30" s="2138"/>
    </row>
    <row r="31" spans="2:9" ht="15" customHeight="1">
      <c r="B31" s="3012"/>
      <c r="I31" s="2138"/>
    </row>
    <row r="32" spans="2:9" ht="15" customHeight="1">
      <c r="B32" s="3011" t="s">
        <v>106</v>
      </c>
      <c r="D32" s="4745" t="s">
        <v>2669</v>
      </c>
      <c r="E32" s="4745"/>
      <c r="F32" s="4745"/>
      <c r="G32" s="4745"/>
      <c r="I32" s="2927"/>
    </row>
    <row r="33" spans="2:9" ht="15" customHeight="1">
      <c r="B33" s="3012"/>
      <c r="D33" s="4752" t="s">
        <v>2670</v>
      </c>
      <c r="E33" s="4752"/>
      <c r="F33" s="4752"/>
      <c r="G33" s="4752"/>
      <c r="H33" s="1614"/>
      <c r="I33" s="2142">
        <v>1000</v>
      </c>
    </row>
    <row r="34" spans="2:9" ht="15" customHeight="1">
      <c r="B34" s="3012"/>
      <c r="I34" s="3021"/>
    </row>
    <row r="35" spans="2:9" ht="15" customHeight="1">
      <c r="B35" s="3011" t="s">
        <v>492</v>
      </c>
      <c r="D35" s="4745" t="s">
        <v>2669</v>
      </c>
      <c r="E35" s="4745"/>
      <c r="F35" s="4745"/>
      <c r="G35" s="4745"/>
      <c r="I35" s="2927"/>
    </row>
    <row r="36" spans="2:9" ht="15" customHeight="1">
      <c r="B36" s="3012"/>
      <c r="D36" s="4752" t="s">
        <v>2671</v>
      </c>
      <c r="E36" s="4752"/>
      <c r="F36" s="4752"/>
      <c r="G36" s="4752"/>
      <c r="H36" s="1614"/>
      <c r="I36" s="2142">
        <v>2600</v>
      </c>
    </row>
    <row r="37" spans="2:9" ht="15" customHeight="1">
      <c r="B37" s="3012"/>
      <c r="I37" s="3022"/>
    </row>
    <row r="38" spans="2:9" ht="15" customHeight="1">
      <c r="B38" s="3023" t="s">
        <v>102</v>
      </c>
      <c r="C38" s="3024"/>
      <c r="D38" s="4752" t="s">
        <v>2672</v>
      </c>
      <c r="E38" s="4752"/>
      <c r="F38" s="4752"/>
      <c r="G38" s="4752"/>
      <c r="H38" s="1614" t="s">
        <v>1590</v>
      </c>
      <c r="I38" s="1616">
        <v>8</v>
      </c>
    </row>
    <row r="39" spans="2:9" ht="15.3">
      <c r="B39" s="1593"/>
      <c r="C39" s="3008"/>
      <c r="I39" s="3025"/>
    </row>
    <row r="41" spans="2:9" ht="17.100000000000001" customHeight="1">
      <c r="B41" s="4751" t="s">
        <v>2673</v>
      </c>
      <c r="C41" s="4751"/>
      <c r="D41" s="4751"/>
      <c r="E41" s="4751"/>
      <c r="F41" s="4751"/>
      <c r="G41" s="4751"/>
      <c r="H41" s="4751"/>
      <c r="I41" s="3026"/>
    </row>
    <row r="42" spans="2:9" ht="17.5" customHeight="1">
      <c r="B42" s="4751" t="s">
        <v>2674</v>
      </c>
      <c r="C42" s="4751"/>
      <c r="D42" s="4751"/>
      <c r="E42" s="4751"/>
      <c r="F42" s="4751"/>
      <c r="G42" s="4751"/>
      <c r="H42" s="4751"/>
      <c r="I42" s="3026"/>
    </row>
    <row r="43" spans="2:9" ht="14.4">
      <c r="B43" s="3027"/>
      <c r="C43" s="3027"/>
      <c r="D43" s="3027"/>
      <c r="E43" s="3027"/>
      <c r="F43" s="3027"/>
      <c r="G43" s="3027"/>
      <c r="H43" s="3027"/>
      <c r="I43" s="3027"/>
    </row>
    <row r="44" spans="2:9" ht="18" customHeight="1">
      <c r="B44" s="3028"/>
      <c r="C44" s="3029"/>
      <c r="D44" s="3029"/>
      <c r="E44" s="3029"/>
      <c r="F44" s="4741" t="s">
        <v>2675</v>
      </c>
      <c r="G44" s="4742"/>
      <c r="H44" s="4743" t="s">
        <v>2676</v>
      </c>
      <c r="I44" s="4743"/>
    </row>
    <row r="45" spans="2:9" ht="14.4">
      <c r="B45" s="3030"/>
      <c r="C45" s="3027"/>
      <c r="D45" s="3027"/>
      <c r="E45" s="3027"/>
      <c r="F45" s="3031" t="s">
        <v>2677</v>
      </c>
      <c r="G45" s="3031" t="s">
        <v>2678</v>
      </c>
      <c r="H45" s="3031" t="s">
        <v>2677</v>
      </c>
      <c r="I45" s="3031" t="s">
        <v>2678</v>
      </c>
    </row>
    <row r="46" spans="2:9" ht="14.4">
      <c r="B46" s="3030"/>
      <c r="C46" s="3027"/>
      <c r="D46" s="3027"/>
      <c r="E46" s="3027"/>
      <c r="F46" s="3032" t="s">
        <v>2679</v>
      </c>
      <c r="G46" s="3032" t="s">
        <v>2680</v>
      </c>
      <c r="H46" s="3032" t="s">
        <v>2679</v>
      </c>
      <c r="I46" s="3032" t="s">
        <v>2680</v>
      </c>
    </row>
    <row r="47" spans="2:9" ht="14.4">
      <c r="B47" s="3030"/>
      <c r="C47" s="3027"/>
      <c r="D47" s="3027"/>
      <c r="E47" s="3027"/>
      <c r="F47" s="3032"/>
      <c r="G47" s="3032" t="s">
        <v>2681</v>
      </c>
      <c r="H47" s="3032"/>
      <c r="I47" s="3032" t="s">
        <v>2681</v>
      </c>
    </row>
    <row r="48" spans="2:9" ht="14.4">
      <c r="B48" s="3030"/>
      <c r="C48" s="3027"/>
      <c r="D48" s="3033" t="s">
        <v>2682</v>
      </c>
      <c r="E48" s="3027"/>
      <c r="F48" s="3034" t="s">
        <v>1555</v>
      </c>
      <c r="G48" s="3034" t="s">
        <v>1555</v>
      </c>
      <c r="H48" s="3034" t="s">
        <v>1555</v>
      </c>
      <c r="I48" s="3034" t="s">
        <v>1555</v>
      </c>
    </row>
    <row r="49" spans="2:9" ht="14.4">
      <c r="B49" s="3030"/>
      <c r="C49" s="3027"/>
      <c r="D49" s="3027"/>
      <c r="E49" s="3027"/>
      <c r="F49" s="3035" t="s">
        <v>127</v>
      </c>
      <c r="G49" s="3035" t="s">
        <v>140</v>
      </c>
      <c r="H49" s="3035" t="s">
        <v>166</v>
      </c>
      <c r="I49" s="3035" t="s">
        <v>168</v>
      </c>
    </row>
    <row r="50" spans="2:9" ht="18" customHeight="1">
      <c r="B50" s="4746" t="s">
        <v>2683</v>
      </c>
      <c r="C50" s="4747"/>
      <c r="D50" s="4747"/>
      <c r="E50" s="3036" t="s">
        <v>109</v>
      </c>
      <c r="F50" s="3037">
        <v>0</v>
      </c>
      <c r="G50" s="3037">
        <v>0</v>
      </c>
      <c r="H50" s="3037">
        <v>0</v>
      </c>
      <c r="I50" s="3037">
        <v>0</v>
      </c>
    </row>
    <row r="51" spans="2:9" ht="18" customHeight="1">
      <c r="B51" s="4748" t="s">
        <v>2684</v>
      </c>
      <c r="C51" s="4749"/>
      <c r="D51" s="4749"/>
      <c r="E51" s="3038" t="s">
        <v>110</v>
      </c>
      <c r="F51" s="3037">
        <v>0</v>
      </c>
      <c r="G51" s="3037">
        <v>0</v>
      </c>
      <c r="H51" s="3037">
        <v>0</v>
      </c>
      <c r="I51" s="3037">
        <v>0</v>
      </c>
    </row>
    <row r="52" spans="2:9" ht="18" customHeight="1">
      <c r="B52" s="4748" t="s">
        <v>2685</v>
      </c>
      <c r="C52" s="4749"/>
      <c r="D52" s="4749"/>
      <c r="E52" s="3038" t="s">
        <v>442</v>
      </c>
      <c r="F52" s="3037">
        <v>0</v>
      </c>
      <c r="G52" s="3037">
        <v>0</v>
      </c>
      <c r="H52" s="3037">
        <v>0</v>
      </c>
      <c r="I52" s="3037">
        <v>0</v>
      </c>
    </row>
    <row r="53" spans="2:9" ht="18" customHeight="1">
      <c r="B53" s="4739" t="s">
        <v>2686</v>
      </c>
      <c r="C53" s="4740"/>
      <c r="D53" s="4740"/>
      <c r="E53" s="3038" t="s">
        <v>444</v>
      </c>
      <c r="F53" s="3037">
        <v>0</v>
      </c>
      <c r="G53" s="3037">
        <v>0</v>
      </c>
      <c r="H53" s="3037">
        <v>0</v>
      </c>
      <c r="I53" s="3037">
        <v>0</v>
      </c>
    </row>
    <row r="54" spans="2:9" ht="18" customHeight="1">
      <c r="B54" s="4737" t="s">
        <v>131</v>
      </c>
      <c r="C54" s="4738"/>
      <c r="D54" s="4738"/>
      <c r="E54" s="3039" t="s">
        <v>194</v>
      </c>
      <c r="F54" s="3040">
        <v>0</v>
      </c>
      <c r="G54" s="3040">
        <v>0</v>
      </c>
      <c r="H54" s="3040">
        <v>0</v>
      </c>
      <c r="I54" s="3040">
        <v>0</v>
      </c>
    </row>
    <row r="56" spans="2:9">
      <c r="I56" s="1632"/>
    </row>
    <row r="57" spans="2:9">
      <c r="I57" s="1633"/>
    </row>
  </sheetData>
  <mergeCells count="28">
    <mergeCell ref="B2:F2"/>
    <mergeCell ref="B4:C4"/>
    <mergeCell ref="B5:C5"/>
    <mergeCell ref="D26:G26"/>
    <mergeCell ref="D23:G23"/>
    <mergeCell ref="D20:G20"/>
    <mergeCell ref="D17:G17"/>
    <mergeCell ref="D33:G33"/>
    <mergeCell ref="D12:G12"/>
    <mergeCell ref="D29:G29"/>
    <mergeCell ref="D11:G11"/>
    <mergeCell ref="E4:I4"/>
    <mergeCell ref="B54:D54"/>
    <mergeCell ref="B53:D53"/>
    <mergeCell ref="F44:G44"/>
    <mergeCell ref="H44:I44"/>
    <mergeCell ref="D10:G10"/>
    <mergeCell ref="D15:G15"/>
    <mergeCell ref="D32:G32"/>
    <mergeCell ref="D35:G35"/>
    <mergeCell ref="B50:D50"/>
    <mergeCell ref="B51:D51"/>
    <mergeCell ref="D16:G16"/>
    <mergeCell ref="B52:D52"/>
    <mergeCell ref="B41:H41"/>
    <mergeCell ref="B42:H42"/>
    <mergeCell ref="D38:G38"/>
    <mergeCell ref="D36:G36"/>
  </mergeCells>
  <pageMargins left="0.39370078740157499" right="0.39370078740157499" top="0.59055118110236204" bottom="0.39370078740157499" header="0.31496062992126" footer="0.31496062992126"/>
  <pageSetup paperSize="5" scale="1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8A38B16A1D34148900124270EEDD081" ma:contentTypeVersion="18" ma:contentTypeDescription="Create a new document." ma:contentTypeScope="" ma:versionID="3aa513f202c67c1578b2f752f2254074">
  <xsd:schema xmlns:xsd="http://www.w3.org/2001/XMLSchema" xmlns:xs="http://www.w3.org/2001/XMLSchema" xmlns:p="http://schemas.microsoft.com/office/2006/metadata/properties" xmlns:ns2="b0d83581-b639-43ec-91a1-4fcd7b281ca8" xmlns:ns3="540c06e2-f0a9-45c9-8bb8-ff69a5dcc4ec" targetNamespace="http://schemas.microsoft.com/office/2006/metadata/properties" ma:root="true" ma:fieldsID="5612abf66d849726cff111477b936e81" ns2:_="" ns3:_="">
    <xsd:import namespace="b0d83581-b639-43ec-91a1-4fcd7b281ca8"/>
    <xsd:import namespace="540c06e2-f0a9-45c9-8bb8-ff69a5dcc4e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d83581-b639-43ec-91a1-4fcd7b281ca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a4a0c14f-7ce8-48d4-9faf-60a67076a3c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40c06e2-f0a9-45c9-8bb8-ff69a5dcc4ec"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9df07335-a473-4a6e-8d15-aefa347ad843}" ma:internalName="TaxCatchAll" ma:showField="CatchAllData" ma:web="540c06e2-f0a9-45c9-8bb8-ff69a5dcc4e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CEF29A6-471F-4540-9418-B03B00DE8F38}"/>
</file>

<file path=customXml/itemProps2.xml><?xml version="1.0" encoding="utf-8"?>
<ds:datastoreItem xmlns:ds="http://schemas.openxmlformats.org/officeDocument/2006/customXml" ds:itemID="{F61491B2-26C6-437A-BF0E-A2BE87067D44}"/>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135</vt:i4>
      </vt:variant>
      <vt:variant>
        <vt:lpstr>Named Ranges</vt:lpstr>
      </vt:variant>
      <vt:variant>
        <vt:i4>268</vt:i4>
      </vt:variant>
    </vt:vector>
  </HeadingPairs>
  <TitlesOfParts>
    <vt:vector size="403" baseType="lpstr">
      <vt:lpstr>Cover</vt:lpstr>
      <vt:lpstr>Custom</vt:lpstr>
      <vt:lpstr>ProvData</vt:lpstr>
      <vt:lpstr>2020_e</vt:lpstr>
      <vt:lpstr>2030_e</vt:lpstr>
      <vt:lpstr>2037_e</vt:lpstr>
      <vt:lpstr>2031_e</vt:lpstr>
      <vt:lpstr>2040_e</vt:lpstr>
      <vt:lpstr>3061_e</vt:lpstr>
      <vt:lpstr>3062_e</vt:lpstr>
      <vt:lpstr>3064_e</vt:lpstr>
      <vt:lpstr>3066_e</vt:lpstr>
      <vt:lpstr>3071_e</vt:lpstr>
      <vt:lpstr>3073_e</vt:lpstr>
      <vt:lpstr>3075_e</vt:lpstr>
      <vt:lpstr>3077_e</vt:lpstr>
      <vt:lpstr>3079_e</vt:lpstr>
      <vt:lpstr>4007_e</vt:lpstr>
      <vt:lpstr>5030_e</vt:lpstr>
      <vt:lpstr>6010_e</vt:lpstr>
      <vt:lpstr>6020_e</vt:lpstr>
      <vt:lpstr>6021_e</vt:lpstr>
      <vt:lpstr>6030_e</vt:lpstr>
      <vt:lpstr>6040_e</vt:lpstr>
      <vt:lpstr>6041_e</vt:lpstr>
      <vt:lpstr>6050_e</vt:lpstr>
      <vt:lpstr>6710_e</vt:lpstr>
      <vt:lpstr>6720_e</vt:lpstr>
      <vt:lpstr>6730_e</vt:lpstr>
      <vt:lpstr>6731_e</vt:lpstr>
      <vt:lpstr>6735_e</vt:lpstr>
      <vt:lpstr>6736_e</vt:lpstr>
      <vt:lpstr>6738_e</vt:lpstr>
      <vt:lpstr>6739_e</vt:lpstr>
      <vt:lpstr>7010_e</vt:lpstr>
      <vt:lpstr>7021_e</vt:lpstr>
      <vt:lpstr>7040_e</vt:lpstr>
      <vt:lpstr>8010_e</vt:lpstr>
      <vt:lpstr>8020_e</vt:lpstr>
      <vt:lpstr>9070_e</vt:lpstr>
      <vt:lpstr>9220_e</vt:lpstr>
      <vt:lpstr>9230_e</vt:lpstr>
      <vt:lpstr>9310_e</vt:lpstr>
      <vt:lpstr>9311_e</vt:lpstr>
      <vt:lpstr>9320_e</vt:lpstr>
      <vt:lpstr>9335_e</vt:lpstr>
      <vt:lpstr>9340_e</vt:lpstr>
      <vt:lpstr>9350_e</vt:lpstr>
      <vt:lpstr>9360_e</vt:lpstr>
      <vt:lpstr>9361_e</vt:lpstr>
      <vt:lpstr>1022_e</vt:lpstr>
      <vt:lpstr>1041_e</vt:lpstr>
      <vt:lpstr>1042_e</vt:lpstr>
      <vt:lpstr>1043_e</vt:lpstr>
      <vt:lpstr>1060_e</vt:lpstr>
      <vt:lpstr>2010_e</vt:lpstr>
      <vt:lpstr>2011_e</vt:lpstr>
      <vt:lpstr>2012_e</vt:lpstr>
      <vt:lpstr>2014_e</vt:lpstr>
      <vt:lpstr>2016_e</vt:lpstr>
      <vt:lpstr>2018_e</vt:lpstr>
      <vt:lpstr>2022_e</vt:lpstr>
      <vt:lpstr>2041_e</vt:lpstr>
      <vt:lpstr>2042_e</vt:lpstr>
      <vt:lpstr>2045_e</vt:lpstr>
      <vt:lpstr>2054_e</vt:lpstr>
      <vt:lpstr>4008_e</vt:lpstr>
      <vt:lpstr>4012_e</vt:lpstr>
      <vt:lpstr>4022_e</vt:lpstr>
      <vt:lpstr>4032_e</vt:lpstr>
      <vt:lpstr>4042_e</vt:lpstr>
      <vt:lpstr>4052_e</vt:lpstr>
      <vt:lpstr>4070_e</vt:lpstr>
      <vt:lpstr>4072_e</vt:lpstr>
      <vt:lpstr>4074_e</vt:lpstr>
      <vt:lpstr>4080_e</vt:lpstr>
      <vt:lpstr>4084_e</vt:lpstr>
      <vt:lpstr>4088_e</vt:lpstr>
      <vt:lpstr>4092_e</vt:lpstr>
      <vt:lpstr>5020_e</vt:lpstr>
      <vt:lpstr>5032_e</vt:lpstr>
      <vt:lpstr>5040_e</vt:lpstr>
      <vt:lpstr>6025_e</vt:lpstr>
      <vt:lpstr>6035_e</vt:lpstr>
      <vt:lpstr>6045_e</vt:lpstr>
      <vt:lpstr>6060_e</vt:lpstr>
      <vt:lpstr>6070_e</vt:lpstr>
      <vt:lpstr>6080_e</vt:lpstr>
      <vt:lpstr>6090_e</vt:lpstr>
      <vt:lpstr>6095_e</vt:lpstr>
      <vt:lpstr>6740_e</vt:lpstr>
      <vt:lpstr>6750_e</vt:lpstr>
      <vt:lpstr>6760_e</vt:lpstr>
      <vt:lpstr>6770_e</vt:lpstr>
      <vt:lpstr>7011_e</vt:lpstr>
      <vt:lpstr>7024_e</vt:lpstr>
      <vt:lpstr>7050_e</vt:lpstr>
      <vt:lpstr>7060_e</vt:lpstr>
      <vt:lpstr>7090_e</vt:lpstr>
      <vt:lpstr>8015_e</vt:lpstr>
      <vt:lpstr>8025_e</vt:lpstr>
      <vt:lpstr>8035_e</vt:lpstr>
      <vt:lpstr>9210_e</vt:lpstr>
      <vt:lpstr>9211_e</vt:lpstr>
      <vt:lpstr>9212_e</vt:lpstr>
      <vt:lpstr>9214_e</vt:lpstr>
      <vt:lpstr>9216_e</vt:lpstr>
      <vt:lpstr>9218_e</vt:lpstr>
      <vt:lpstr>9222_e</vt:lpstr>
      <vt:lpstr>9240_e</vt:lpstr>
      <vt:lpstr>9242_e</vt:lpstr>
      <vt:lpstr>9254_e</vt:lpstr>
      <vt:lpstr>9314_e</vt:lpstr>
      <vt:lpstr>9330_e</vt:lpstr>
      <vt:lpstr>9336_e</vt:lpstr>
      <vt:lpstr>9365_e</vt:lpstr>
      <vt:lpstr>9410_e</vt:lpstr>
      <vt:lpstr>9420_e</vt:lpstr>
      <vt:lpstr>9430_e</vt:lpstr>
      <vt:lpstr>9440_e</vt:lpstr>
      <vt:lpstr>1000_e</vt:lpstr>
      <vt:lpstr>2000_e</vt:lpstr>
      <vt:lpstr>3000_e</vt:lpstr>
      <vt:lpstr>4000_e</vt:lpstr>
      <vt:lpstr>4001_e</vt:lpstr>
      <vt:lpstr>4011_e</vt:lpstr>
      <vt:lpstr>4021_e</vt:lpstr>
      <vt:lpstr>4009_e</vt:lpstr>
      <vt:lpstr>5000_e</vt:lpstr>
      <vt:lpstr>6000_e</vt:lpstr>
      <vt:lpstr>6029_e</vt:lpstr>
      <vt:lpstr>6039_e</vt:lpstr>
      <vt:lpstr>6049_e</vt:lpstr>
      <vt:lpstr>6059_e</vt:lpstr>
      <vt:lpstr>7000_e</vt:lpstr>
      <vt:lpstr>cols2</vt:lpstr>
      <vt:lpstr>cols5</vt:lpstr>
      <vt:lpstr>cols6</vt:lpstr>
      <vt:lpstr>'1041_e'!columns</vt:lpstr>
      <vt:lpstr>'1060_e'!columns</vt:lpstr>
      <vt:lpstr>'2010_e'!columns</vt:lpstr>
      <vt:lpstr>'2011_e'!columns</vt:lpstr>
      <vt:lpstr>'2012_e'!columns</vt:lpstr>
      <vt:lpstr>'2018_e'!columns</vt:lpstr>
      <vt:lpstr>'2022_e'!columns</vt:lpstr>
      <vt:lpstr>'2031_e'!columns</vt:lpstr>
      <vt:lpstr>'2041_e'!columns</vt:lpstr>
      <vt:lpstr>'2042_e'!columns</vt:lpstr>
      <vt:lpstr>'2054_e'!columns</vt:lpstr>
      <vt:lpstr>'3061_e'!columns</vt:lpstr>
      <vt:lpstr>'3062_e'!columns</vt:lpstr>
      <vt:lpstr>'3066_e'!columns</vt:lpstr>
      <vt:lpstr>'3071_e'!columns</vt:lpstr>
      <vt:lpstr>'3073_e'!columns</vt:lpstr>
      <vt:lpstr>'3075_e'!columns</vt:lpstr>
      <vt:lpstr>'3079_e'!columns</vt:lpstr>
      <vt:lpstr>'4000_e'!columns</vt:lpstr>
      <vt:lpstr>'4001_e'!columns</vt:lpstr>
      <vt:lpstr>'4007_e'!columns</vt:lpstr>
      <vt:lpstr>'4009_e'!columns</vt:lpstr>
      <vt:lpstr>'4011_e'!columns</vt:lpstr>
      <vt:lpstr>'4021_e'!columns</vt:lpstr>
      <vt:lpstr>'4022_e'!columns</vt:lpstr>
      <vt:lpstr>'4070_e'!columns</vt:lpstr>
      <vt:lpstr>'4072_e'!columns</vt:lpstr>
      <vt:lpstr>'4074_e'!columns</vt:lpstr>
      <vt:lpstr>'4080_e'!columns</vt:lpstr>
      <vt:lpstr>'4092_e'!columns</vt:lpstr>
      <vt:lpstr>'5000_e'!columns</vt:lpstr>
      <vt:lpstr>'5020_e'!columns</vt:lpstr>
      <vt:lpstr>'5032_e'!columns</vt:lpstr>
      <vt:lpstr>'5040_e'!columns</vt:lpstr>
      <vt:lpstr>'6000_e'!columns</vt:lpstr>
      <vt:lpstr>'6010_e'!columns</vt:lpstr>
      <vt:lpstr>'6020_e'!columns</vt:lpstr>
      <vt:lpstr>'6021_e'!columns</vt:lpstr>
      <vt:lpstr>'6025_e'!columns</vt:lpstr>
      <vt:lpstr>'6029_e'!columns</vt:lpstr>
      <vt:lpstr>'6030_e'!columns</vt:lpstr>
      <vt:lpstr>'6035_e'!columns</vt:lpstr>
      <vt:lpstr>'6039_e'!columns</vt:lpstr>
      <vt:lpstr>'6040_e'!columns</vt:lpstr>
      <vt:lpstr>'6041_e'!columns</vt:lpstr>
      <vt:lpstr>'6045_e'!columns</vt:lpstr>
      <vt:lpstr>'6049_e'!columns</vt:lpstr>
      <vt:lpstr>'6059_e'!columns</vt:lpstr>
      <vt:lpstr>'6060_e'!columns</vt:lpstr>
      <vt:lpstr>'6070_e'!columns</vt:lpstr>
      <vt:lpstr>'6080_e'!columns</vt:lpstr>
      <vt:lpstr>'6090_e'!columns</vt:lpstr>
      <vt:lpstr>'6095_e'!columns</vt:lpstr>
      <vt:lpstr>'6710_e'!columns</vt:lpstr>
      <vt:lpstr>'6720_e'!columns</vt:lpstr>
      <vt:lpstr>'6730_e'!columns</vt:lpstr>
      <vt:lpstr>'6731_e'!columns</vt:lpstr>
      <vt:lpstr>'6739_e'!columns</vt:lpstr>
      <vt:lpstr>'6740_e'!columns</vt:lpstr>
      <vt:lpstr>'6750_e'!columns</vt:lpstr>
      <vt:lpstr>'6760_e'!columns</vt:lpstr>
      <vt:lpstr>'6770_e'!columns</vt:lpstr>
      <vt:lpstr>'7000_e'!columns</vt:lpstr>
      <vt:lpstr>'7011_e'!columns</vt:lpstr>
      <vt:lpstr>'7021_e'!columns</vt:lpstr>
      <vt:lpstr>'7024_e'!columns</vt:lpstr>
      <vt:lpstr>'7050_e'!columns</vt:lpstr>
      <vt:lpstr>'7060_e'!columns</vt:lpstr>
      <vt:lpstr>'7090_e'!columns</vt:lpstr>
      <vt:lpstr>'8015_e'!columns</vt:lpstr>
      <vt:lpstr>'8025_e'!columns</vt:lpstr>
      <vt:lpstr>'8035_e'!columns</vt:lpstr>
      <vt:lpstr>'9210_e'!columns</vt:lpstr>
      <vt:lpstr>'9211_e'!columns</vt:lpstr>
      <vt:lpstr>'9222_e'!columns</vt:lpstr>
      <vt:lpstr>'9230_e'!columns</vt:lpstr>
      <vt:lpstr>'9242_e'!columns</vt:lpstr>
      <vt:lpstr>'9254_e'!columns</vt:lpstr>
      <vt:lpstr>'9310_e'!columns</vt:lpstr>
      <vt:lpstr>'9311_e'!columns</vt:lpstr>
      <vt:lpstr>'9314_e'!columns</vt:lpstr>
      <vt:lpstr>'9320_e'!columns</vt:lpstr>
      <vt:lpstr>'9330_e'!columns</vt:lpstr>
      <vt:lpstr>'9335_e'!columns</vt:lpstr>
      <vt:lpstr>'9336_e'!columns</vt:lpstr>
      <vt:lpstr>'9340_e'!columns</vt:lpstr>
      <vt:lpstr>'9350_e'!columns</vt:lpstr>
      <vt:lpstr>'9360_e'!columns</vt:lpstr>
      <vt:lpstr>'9361_e'!columns</vt:lpstr>
      <vt:lpstr>'9365_e'!columns</vt:lpstr>
      <vt:lpstr>'9410_e'!columns</vt:lpstr>
      <vt:lpstr>'9420_e'!columns</vt:lpstr>
      <vt:lpstr>'9430_e'!columns</vt:lpstr>
      <vt:lpstr>'9440_e'!columns</vt:lpstr>
      <vt:lpstr>columns</vt:lpstr>
      <vt:lpstr>'5000_e'!columns1</vt:lpstr>
      <vt:lpstr>'6049_e'!columns1</vt:lpstr>
      <vt:lpstr>columns1</vt:lpstr>
      <vt:lpstr>'4009_e'!columns2</vt:lpstr>
      <vt:lpstr>'5000_e'!columns2</vt:lpstr>
      <vt:lpstr>'6021_e'!columns2</vt:lpstr>
      <vt:lpstr>'9311_e'!columns2</vt:lpstr>
      <vt:lpstr>columns2</vt:lpstr>
      <vt:lpstr>'5000_e'!columns3</vt:lpstr>
      <vt:lpstr>columns3</vt:lpstr>
      <vt:lpstr>'5000_e'!columns4</vt:lpstr>
      <vt:lpstr>columns4</vt:lpstr>
      <vt:lpstr>columns5</vt:lpstr>
      <vt:lpstr>columns6</vt:lpstr>
      <vt:lpstr>'2031_e'!datapoints</vt:lpstr>
      <vt:lpstr>'2031_e'!DPA_20300103</vt:lpstr>
      <vt:lpstr>'2031_e'!DPA_20300203</vt:lpstr>
      <vt:lpstr>'2031_e'!DPA_20300303</vt:lpstr>
      <vt:lpstr>'2031_e'!DPA_20300403</vt:lpstr>
      <vt:lpstr>'2031_e'!DPA_20300503</vt:lpstr>
      <vt:lpstr>'2031_e'!DPA_20300603</vt:lpstr>
      <vt:lpstr>'2031_e'!DPA_20300703</vt:lpstr>
      <vt:lpstr>'2031_e'!DPA_20300803</vt:lpstr>
      <vt:lpstr>'2031_e'!DPA_20300903</vt:lpstr>
      <vt:lpstr>'2031_e'!DPA_20301003</vt:lpstr>
      <vt:lpstr>'2031_e'!DPA_20301203</vt:lpstr>
      <vt:lpstr>'2031_e'!DPA_20301403</vt:lpstr>
      <vt:lpstr>'2031_e'!DPA_20301603</vt:lpstr>
      <vt:lpstr>'2031_e'!DPA_20301903</vt:lpstr>
      <vt:lpstr>'2031_e'!DPA_20302003</vt:lpstr>
      <vt:lpstr>'2031_e'!DPA_20302903</vt:lpstr>
      <vt:lpstr>'2031_e'!DPA_20303203</vt:lpstr>
      <vt:lpstr>'2031_e'!DPA_20303303</vt:lpstr>
      <vt:lpstr>'2031_e'!DPA_20303403</vt:lpstr>
      <vt:lpstr>'2031_e'!DPA_20303903</vt:lpstr>
      <vt:lpstr>'2031_e'!DPA_20304003</vt:lpstr>
      <vt:lpstr>'2031_e'!DPA_20304004</vt:lpstr>
      <vt:lpstr>'2031_e'!DPA_20304103</vt:lpstr>
      <vt:lpstr>'2031_e'!DPA_20304203</vt:lpstr>
      <vt:lpstr>'2031_e'!DPA_20304403</vt:lpstr>
      <vt:lpstr>'2031_e'!DPA_20304503</vt:lpstr>
      <vt:lpstr>'2031_e'!DPA_20304603</vt:lpstr>
      <vt:lpstr>'2031_e'!DPA_20304903</vt:lpstr>
      <vt:lpstr>'2031_e'!DPA_20305003</vt:lpstr>
      <vt:lpstr>'2031_e'!DPA_20305103</vt:lpstr>
      <vt:lpstr>'2031_e'!DPA_20305903</vt:lpstr>
      <vt:lpstr>'2031_e'!DPA_20306203</vt:lpstr>
      <vt:lpstr>'2031_e'!DPA_20306403</vt:lpstr>
      <vt:lpstr>'2031_e'!DPA_20306603</vt:lpstr>
      <vt:lpstr>'2031_e'!DPA_20306803</vt:lpstr>
      <vt:lpstr>'2031_e'!DPA_20308003</vt:lpstr>
      <vt:lpstr>'2031_e'!DPA_20308203</vt:lpstr>
      <vt:lpstr>'2031_e'!DPA_20308903</vt:lpstr>
      <vt:lpstr>DropRange</vt:lpstr>
      <vt:lpstr>ECols</vt:lpstr>
      <vt:lpstr>ERows</vt:lpstr>
      <vt:lpstr>Filename</vt:lpstr>
      <vt:lpstr>H</vt:lpstr>
      <vt:lpstr>ICols</vt:lpstr>
      <vt:lpstr>IRows</vt:lpstr>
      <vt:lpstr>Period</vt:lpstr>
      <vt:lpstr>'8015_e'!Print_Area</vt:lpstr>
      <vt:lpstr>Cover!Print_Area</vt:lpstr>
      <vt:lpstr>Cover!Print_Titles</vt:lpstr>
      <vt:lpstr>ProvDPE</vt:lpstr>
      <vt:lpstr>ProvDPW</vt:lpstr>
      <vt:lpstr>ProvNIC</vt:lpstr>
      <vt:lpstr>ProvRankLookup</vt:lpstr>
      <vt:lpstr>row</vt:lpstr>
      <vt:lpstr>'1041_e'!rows</vt:lpstr>
      <vt:lpstr>'1060_e'!rows</vt:lpstr>
      <vt:lpstr>'2010_e'!rows</vt:lpstr>
      <vt:lpstr>'2011_e'!rows</vt:lpstr>
      <vt:lpstr>'2012_e'!rows</vt:lpstr>
      <vt:lpstr>'2018_e'!rows</vt:lpstr>
      <vt:lpstr>'2022_e'!rows</vt:lpstr>
      <vt:lpstr>'2031_e'!rows</vt:lpstr>
      <vt:lpstr>'2041_e'!rows</vt:lpstr>
      <vt:lpstr>'2042_e'!rows</vt:lpstr>
      <vt:lpstr>'2054_e'!rows</vt:lpstr>
      <vt:lpstr>'3061_e'!rows</vt:lpstr>
      <vt:lpstr>'3062_e'!rows</vt:lpstr>
      <vt:lpstr>'3066_e'!rows</vt:lpstr>
      <vt:lpstr>'3071_e'!rows</vt:lpstr>
      <vt:lpstr>'3073_e'!rows</vt:lpstr>
      <vt:lpstr>'3075_e'!rows</vt:lpstr>
      <vt:lpstr>'3079_e'!rows</vt:lpstr>
      <vt:lpstr>'4000_e'!rows</vt:lpstr>
      <vt:lpstr>'4001_e'!rows</vt:lpstr>
      <vt:lpstr>'4007_e'!rows</vt:lpstr>
      <vt:lpstr>'4009_e'!rows</vt:lpstr>
      <vt:lpstr>'4011_e'!rows</vt:lpstr>
      <vt:lpstr>'4021_e'!rows</vt:lpstr>
      <vt:lpstr>'4022_e'!rows</vt:lpstr>
      <vt:lpstr>'4070_e'!rows</vt:lpstr>
      <vt:lpstr>'4072_e'!rows</vt:lpstr>
      <vt:lpstr>'4074_e'!rows</vt:lpstr>
      <vt:lpstr>'4080_e'!rows</vt:lpstr>
      <vt:lpstr>'4092_e'!rows</vt:lpstr>
      <vt:lpstr>'5000_e'!rows</vt:lpstr>
      <vt:lpstr>'5020_e'!rows</vt:lpstr>
      <vt:lpstr>'5032_e'!rows</vt:lpstr>
      <vt:lpstr>'5040_e'!rows</vt:lpstr>
      <vt:lpstr>'6000_e'!rows</vt:lpstr>
      <vt:lpstr>'6010_e'!rows</vt:lpstr>
      <vt:lpstr>'6020_e'!rows</vt:lpstr>
      <vt:lpstr>'6021_e'!rows</vt:lpstr>
      <vt:lpstr>'6025_e'!rows</vt:lpstr>
      <vt:lpstr>'6029_e'!rows</vt:lpstr>
      <vt:lpstr>'6030_e'!rows</vt:lpstr>
      <vt:lpstr>'6035_e'!rows</vt:lpstr>
      <vt:lpstr>'6039_e'!rows</vt:lpstr>
      <vt:lpstr>'6040_e'!rows</vt:lpstr>
      <vt:lpstr>'6041_e'!rows</vt:lpstr>
      <vt:lpstr>'6045_e'!rows</vt:lpstr>
      <vt:lpstr>'6049_e'!rows</vt:lpstr>
      <vt:lpstr>'6059_e'!rows</vt:lpstr>
      <vt:lpstr>'6060_e'!rows</vt:lpstr>
      <vt:lpstr>'6070_e'!rows</vt:lpstr>
      <vt:lpstr>'6080_e'!rows</vt:lpstr>
      <vt:lpstr>'6090_e'!rows</vt:lpstr>
      <vt:lpstr>'6095_e'!rows</vt:lpstr>
      <vt:lpstr>'6710_e'!rows</vt:lpstr>
      <vt:lpstr>'6720_e'!rows</vt:lpstr>
      <vt:lpstr>'6730_e'!rows</vt:lpstr>
      <vt:lpstr>'6731_e'!rows</vt:lpstr>
      <vt:lpstr>'6739_e'!rows</vt:lpstr>
      <vt:lpstr>'6740_e'!rows</vt:lpstr>
      <vt:lpstr>'6750_e'!rows</vt:lpstr>
      <vt:lpstr>'6760_e'!rows</vt:lpstr>
      <vt:lpstr>'6770_e'!rows</vt:lpstr>
      <vt:lpstr>'7000_e'!rows</vt:lpstr>
      <vt:lpstr>'7011_e'!rows</vt:lpstr>
      <vt:lpstr>'7021_e'!rows</vt:lpstr>
      <vt:lpstr>'7024_e'!rows</vt:lpstr>
      <vt:lpstr>'7050_e'!rows</vt:lpstr>
      <vt:lpstr>'7060_e'!rows</vt:lpstr>
      <vt:lpstr>'7090_e'!rows</vt:lpstr>
      <vt:lpstr>'8015_e'!rows</vt:lpstr>
      <vt:lpstr>'8025_e'!rows</vt:lpstr>
      <vt:lpstr>'8035_e'!rows</vt:lpstr>
      <vt:lpstr>'9210_e'!rows</vt:lpstr>
      <vt:lpstr>'9211_e'!rows</vt:lpstr>
      <vt:lpstr>'9222_e'!rows</vt:lpstr>
      <vt:lpstr>'9230_e'!rows</vt:lpstr>
      <vt:lpstr>'9242_e'!rows</vt:lpstr>
      <vt:lpstr>'9254_e'!rows</vt:lpstr>
      <vt:lpstr>'9310_e'!rows</vt:lpstr>
      <vt:lpstr>'9311_e'!rows</vt:lpstr>
      <vt:lpstr>'9314_e'!rows</vt:lpstr>
      <vt:lpstr>'9320_e'!rows</vt:lpstr>
      <vt:lpstr>'9330_e'!rows</vt:lpstr>
      <vt:lpstr>'9335_e'!rows</vt:lpstr>
      <vt:lpstr>'9336_e'!rows</vt:lpstr>
      <vt:lpstr>'9340_e'!rows</vt:lpstr>
      <vt:lpstr>'9350_e'!rows</vt:lpstr>
      <vt:lpstr>'9360_e'!rows</vt:lpstr>
      <vt:lpstr>'9361_e'!rows</vt:lpstr>
      <vt:lpstr>'9365_e'!rows</vt:lpstr>
      <vt:lpstr>'9410_e'!rows</vt:lpstr>
      <vt:lpstr>'9420_e'!rows</vt:lpstr>
      <vt:lpstr>'9430_e'!rows</vt:lpstr>
      <vt:lpstr>'9440_e'!rows</vt:lpstr>
      <vt:lpstr>rows</vt:lpstr>
      <vt:lpstr>'9311_e'!rows2</vt:lpstr>
      <vt:lpstr>rows2</vt:lpstr>
      <vt:lpstr>Selected</vt:lpstr>
      <vt:lpstr>Type</vt:lpstr>
      <vt:lpstr>WCols</vt:lpstr>
      <vt:lpstr>WRows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JoelBaker</dc:creator>
  <cp:keywords/>
  <dc:description/>
  <cp:lastModifiedBy>Tesfaye Fekade</cp:lastModifiedBy>
  <cp:lastPrinted>2006-03-16T21:27:14Z</cp:lastPrinted>
  <dcterms:created xsi:type="dcterms:W3CDTF">2005-03-29T18:33:40Z</dcterms:created>
  <dcterms:modified xsi:type="dcterms:W3CDTF">2024-03-21T16:49:09Z</dcterms:modified>
  <cp:category/>
  <cp:contentStatus/>
</cp:coreProperties>
</file>